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f4c6bfab69f4e9/Plocha/"/>
    </mc:Choice>
  </mc:AlternateContent>
  <xr:revisionPtr revIDLastSave="0" documentId="8_{D249CC43-1470-4AA3-A359-0AF56F2982DB}" xr6:coauthVersionLast="45" xr6:coauthVersionMax="45" xr10:uidLastSave="{00000000-0000-0000-0000-000000000000}"/>
  <bookViews>
    <workbookView xWindow="-120" yWindow="-120" windowWidth="29040" windowHeight="15840" tabRatio="932" xr2:uid="{00000000-000D-0000-FFFF-FFFF00000000}"/>
  </bookViews>
  <sheets>
    <sheet name="REVIZE info" sheetId="35" r:id="rId1"/>
    <sheet name="REKAPITULACE" sheetId="1" r:id="rId2"/>
    <sheet name="VzorPolozky" sheetId="10" state="hidden" r:id="rId3"/>
    <sheet name="D.1.1-3 ARS" sheetId="12" r:id="rId4"/>
    <sheet name="D.1.4a UT" sheetId="13" r:id="rId5"/>
    <sheet name="D.1.4b VZT+CHL" sheetId="15" r:id="rId6"/>
    <sheet name="D.1.4c ZTI+Přípojka vody" sheetId="18" r:id="rId7"/>
    <sheet name="D.1.4d ELEKTRO SILNO+SLABO" sheetId="21" r:id="rId8"/>
    <sheet name="D.1.4f ZÁVLAHA" sheetId="28" r:id="rId9"/>
    <sheet name="D.1.4g MAR" sheetId="30" r:id="rId10"/>
    <sheet name="D.1.4h GASTRO" sheetId="31" r:id="rId11"/>
    <sheet name="D.1.4i SADOVKY" sheetId="32" r:id="rId12"/>
    <sheet name="D.1.4j ERO" sheetId="26" r:id="rId13"/>
    <sheet name="VON" sheetId="34" r:id="rId14"/>
  </sheets>
  <externalReferences>
    <externalReference r:id="rId15"/>
    <externalReference r:id="rId16"/>
    <externalReference r:id="rId17"/>
  </externalReferences>
  <definedNames>
    <definedName name="_xlnm._FilterDatabase" localSheetId="3" hidden="1">'D.1.1-3 ARS'!$A$7:$H$2123</definedName>
    <definedName name="_xlnm._FilterDatabase" localSheetId="4" hidden="1">'D.1.4a UT'!$D$1:$D$153</definedName>
    <definedName name="_xlnm._FilterDatabase" localSheetId="5" hidden="1">'D.1.4b VZT+CHL'!$D$1:$D$157</definedName>
    <definedName name="_xlnm._FilterDatabase" localSheetId="6" hidden="1">'D.1.4c ZTI+Přípojka vody'!$D$1:$D$470</definedName>
    <definedName name="_xlnm._FilterDatabase" localSheetId="7" hidden="1">'D.1.4d ELEKTRO SILNO+SLABO'!$D$1:$D$303</definedName>
    <definedName name="_xlnm._FilterDatabase" localSheetId="8" hidden="1">'D.1.4f ZÁVLAHA'!$D$1:$D$70</definedName>
    <definedName name="_xlnm._FilterDatabase" localSheetId="9" hidden="1">'D.1.4g MAR'!$D$1:$D$48</definedName>
    <definedName name="_xlnm._FilterDatabase" localSheetId="10" hidden="1">'D.1.4h GASTRO'!$D$1:$D$127</definedName>
    <definedName name="_xlnm._FilterDatabase" localSheetId="11" hidden="1">'D.1.4i SADOVKY'!$D$1:$D$38</definedName>
    <definedName name="_xlnm._FilterDatabase" localSheetId="12" hidden="1">'D.1.4j ERO'!$A$8:$H$31</definedName>
    <definedName name="CelkemDPHVypocet" localSheetId="1">REKAPITULACE!$H$35</definedName>
    <definedName name="CenaCelkem">REKAPITULACE!$G$24</definedName>
    <definedName name="CenaCelkemBezDPH">REKAPITULACE!$G$23</definedName>
    <definedName name="CenaCelkemVypocet" localSheetId="1">REKAPITULACE!$I$35</definedName>
    <definedName name="cisloobjektu">REKAPITULACE!$C$3</definedName>
    <definedName name="CisloRozpoctu">'[1]Krycí list'!$C$2</definedName>
    <definedName name="CisloStavby" localSheetId="1">REKAPITULACE!$C$2</definedName>
    <definedName name="cislostavby">'[1]Krycí list'!$A$7</definedName>
    <definedName name="CisloStavebnihoRozpoctu">REKAPITULACE!$D$4</definedName>
    <definedName name="dadresa">REKAPITULACE!$D$9:$G$9</definedName>
    <definedName name="DIČ" localSheetId="1">REKAPITULACE!$I$9</definedName>
    <definedName name="dmisto">REKAPITULACE!$D$10:$G$10</definedName>
    <definedName name="DPHSni" localSheetId="0">[2]REKAPITULACE!$G$19</definedName>
    <definedName name="DPHSni" localSheetId="13">[3]REKAPITULACE!$G$19</definedName>
    <definedName name="DPHSni">REKAPITULACE!$G$19</definedName>
    <definedName name="DPHZakl" localSheetId="0">[2]REKAPITULACE!$G$21</definedName>
    <definedName name="DPHZakl" localSheetId="13">[3]REKAPITULACE!$G$21</definedName>
    <definedName name="DPHZakl">REKAPITULACE!$G$21</definedName>
    <definedName name="dpsc" localSheetId="1">REKAPITULACE!$C$10</definedName>
    <definedName name="IČO" localSheetId="1">REKAPITULACE!$I$8</definedName>
    <definedName name="Mena" localSheetId="0">[2]REKAPITULACE!$J$24</definedName>
    <definedName name="Mena" localSheetId="13">[3]REKAPITULACE!$J$24</definedName>
    <definedName name="Mena">REKAPITULACE!$J$24</definedName>
    <definedName name="MistoStavby">REKAPITULACE!$D$4</definedName>
    <definedName name="nazevobjektu">REKAPITULACE!$D$3</definedName>
    <definedName name="NazevRozpoctu">'[1]Krycí list'!$D$2</definedName>
    <definedName name="NazevStavby" localSheetId="1">REKAPITULACE!$D$2</definedName>
    <definedName name="nazevstavby">'[1]Krycí list'!$C$7</definedName>
    <definedName name="NazevStavebnihoRozpoctu">REKAPITULACE!$E$4</definedName>
    <definedName name="_xlnm.Print_Titles" localSheetId="3">'D.1.1-3 ARS'!$1:$7</definedName>
    <definedName name="_xlnm.Print_Titles" localSheetId="4">'D.1.4a UT'!$1:$7</definedName>
    <definedName name="_xlnm.Print_Titles" localSheetId="5">'D.1.4b VZT+CHL'!$1:$7</definedName>
    <definedName name="_xlnm.Print_Titles" localSheetId="6">'D.1.4c ZTI+Přípojka vody'!$1:$7</definedName>
    <definedName name="_xlnm.Print_Titles" localSheetId="7">'D.1.4d ELEKTRO SILNO+SLABO'!$1:$7</definedName>
    <definedName name="_xlnm.Print_Titles" localSheetId="8">'D.1.4f ZÁVLAHA'!$1:$7</definedName>
    <definedName name="_xlnm.Print_Titles" localSheetId="9">'D.1.4g MAR'!$1:$7</definedName>
    <definedName name="_xlnm.Print_Titles" localSheetId="10">'D.1.4h GASTRO'!$1:$7</definedName>
    <definedName name="_xlnm.Print_Titles" localSheetId="11">'D.1.4i SADOVKY'!$1:$7</definedName>
    <definedName name="_xlnm.Print_Titles" localSheetId="12">'D.1.4j ERO'!$1:$7</definedName>
    <definedName name="_xlnm.Print_Titles" localSheetId="13">VON!$1:$5</definedName>
    <definedName name="oadresa">REKAPITULACE!$D$6</definedName>
    <definedName name="Objednatel" localSheetId="1">REKAPITULACE!$D$5</definedName>
    <definedName name="Objekt" localSheetId="1">REKAPITULACE!$B$33</definedName>
    <definedName name="_xlnm.Print_Area" localSheetId="3">'D.1.1-3 ARS'!$A$1:$H$2127</definedName>
    <definedName name="_xlnm.Print_Area" localSheetId="4">'D.1.4a UT'!$A$1:$H$153</definedName>
    <definedName name="_xlnm.Print_Area" localSheetId="5">'D.1.4b VZT+CHL'!$A$1:$H$157</definedName>
    <definedName name="_xlnm.Print_Area" localSheetId="6">'D.1.4c ZTI+Přípojka vody'!$A$1:$H$470</definedName>
    <definedName name="_xlnm.Print_Area" localSheetId="7">'D.1.4d ELEKTRO SILNO+SLABO'!$A$1:$H$303</definedName>
    <definedName name="_xlnm.Print_Area" localSheetId="8">'D.1.4f ZÁVLAHA'!$A$1:$H$70</definedName>
    <definedName name="_xlnm.Print_Area" localSheetId="9">'D.1.4g MAR'!$A$1:$H$48</definedName>
    <definedName name="_xlnm.Print_Area" localSheetId="10">'D.1.4h GASTRO'!$A$1:$H$127</definedName>
    <definedName name="_xlnm.Print_Area" localSheetId="11">'D.1.4i SADOVKY'!$A$1:$H$38</definedName>
    <definedName name="_xlnm.Print_Area" localSheetId="12">'D.1.4j ERO'!$A$1:$H$35</definedName>
    <definedName name="_xlnm.Print_Area" localSheetId="1">REKAPITULACE!$A$1:$J$84</definedName>
    <definedName name="_xlnm.Print_Area" localSheetId="0">'REVIZE info'!$A$1:$I$18</definedName>
    <definedName name="_xlnm.Print_Area" localSheetId="13">VON!$A$1:$G$49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 localSheetId="0">[2]REKAPITULACE!#REF!</definedName>
    <definedName name="padresa" localSheetId="13">[3]REKAPITULACE!#REF!</definedName>
    <definedName name="padresa">REKAPITULACE!#REF!</definedName>
    <definedName name="pdic" localSheetId="0">[2]REKAPITULACE!#REF!</definedName>
    <definedName name="pdic" localSheetId="13">[3]REKAPITULACE!#REF!</definedName>
    <definedName name="pdic">REKAPITULACE!#REF!</definedName>
    <definedName name="pico" localSheetId="0">[2]REKAPITULACE!#REF!</definedName>
    <definedName name="pico" localSheetId="13">[3]REKAPITULACE!#REF!</definedName>
    <definedName name="pico">REKAPITULACE!#REF!</definedName>
    <definedName name="pmisto" localSheetId="0">[2]REKAPITULACE!#REF!</definedName>
    <definedName name="pmisto" localSheetId="13">[3]REKAPITULACE!#REF!</definedName>
    <definedName name="pmisto">REKAPITULACE!#REF!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 localSheetId="0">#REF!</definedName>
    <definedName name="PocetMJ" localSheetId="13">#REF!</definedName>
    <definedName name="PocetMJ">#REF!</definedName>
    <definedName name="PoptavkaID">REKAPITULACE!$A$1</definedName>
    <definedName name="pPSC" localSheetId="0">[2]REKAPITULACE!#REF!</definedName>
    <definedName name="pPSC" localSheetId="13">[3]REKAPITULACE!#REF!</definedName>
    <definedName name="pPSC">REKAPITULACE!#REF!</definedName>
    <definedName name="Projektant" localSheetId="0">[2]REKAPITULACE!#REF!</definedName>
    <definedName name="Projektant" localSheetId="13">[3]REKAPITULACE!#REF!</definedName>
    <definedName name="Projektant">REKAPITULACE!#REF!</definedName>
    <definedName name="SazbaDPH1" localSheetId="1">REKAPITULACE!$E$18</definedName>
    <definedName name="SazbaDPH1">'[1]Krycí list'!$C$30</definedName>
    <definedName name="SazbaDPH2" localSheetId="1">REKAPITULACE!$E$20</definedName>
    <definedName name="SazbaDPH2">'[1]Krycí list'!$C$32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0">#REF!</definedName>
    <definedName name="SloupecCC" localSheetId="13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0">#REF!</definedName>
    <definedName name="SloupecCisloPol" localSheetId="13">#REF!</definedName>
    <definedName name="SloupecCisloPol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0">#REF!</definedName>
    <definedName name="SloupecJC" localSheetId="13">#REF!</definedName>
    <definedName name="SloupecJC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0">#REF!</definedName>
    <definedName name="SloupecMJ" localSheetId="13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0">#REF!</definedName>
    <definedName name="SloupecMnozstvi" localSheetId="13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0">#REF!</definedName>
    <definedName name="SloupecNazPol" localSheetId="13">#REF!</definedName>
    <definedName name="SloupecNazPol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0">#REF!</definedName>
    <definedName name="SloupecPC" localSheetId="13">#REF!</definedName>
    <definedName name="SloupecPC">#REF!</definedName>
    <definedName name="Vypracoval" localSheetId="0">[2]REKAPITULACE!#REF!</definedName>
    <definedName name="Vypracoval" localSheetId="13">[3]REKAPITULACE!#REF!</definedName>
    <definedName name="Vypracoval">REKAPITULACE!#REF!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REKAPITULACE!$B$1:$J$31</definedName>
    <definedName name="ZakladDPHSni" localSheetId="0">[2]REKAPITULACE!$G$18</definedName>
    <definedName name="ZakladDPHSni" localSheetId="13">[3]REKAPITULACE!$G$18</definedName>
    <definedName name="ZakladDPHSni">REKAPITULACE!$G$18</definedName>
    <definedName name="ZakladDPHSniVypocet" localSheetId="1">REKAPITULACE!$F$35</definedName>
    <definedName name="ZakladDPHZakl" localSheetId="0">[2]REKAPITULACE!$G$20</definedName>
    <definedName name="ZakladDPHZakl" localSheetId="13">[3]REKAPITULACE!$G$20</definedName>
    <definedName name="ZakladDPHZakl">REKAPITULACE!$G$20</definedName>
    <definedName name="ZakladDPHZaklVypocet" localSheetId="1">REKAPITULACE!$G$35</definedName>
    <definedName name="Zaokrouhleni" localSheetId="0">[2]REKAPITULACE!$G$22</definedName>
    <definedName name="Zaokrouhleni" localSheetId="13">[3]REKAPITULACE!$G$22</definedName>
    <definedName name="Zaokrouhleni">REKAPITULACE!$G$22</definedName>
    <definedName name="Zhotovitel">REKAPITULACE!$D$8:$G$8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825" i="12" l="1"/>
  <c r="G1824" i="12"/>
  <c r="G1822" i="12"/>
  <c r="G1820" i="12"/>
  <c r="F34" i="34" l="1"/>
  <c r="F31" i="34"/>
  <c r="F29" i="34"/>
  <c r="F27" i="34"/>
  <c r="F25" i="34"/>
  <c r="F22" i="34"/>
  <c r="F20" i="34"/>
  <c r="F18" i="34"/>
  <c r="F16" i="34"/>
  <c r="F14" i="34"/>
  <c r="F12" i="34"/>
  <c r="F10" i="34"/>
  <c r="F8" i="34"/>
  <c r="F36" i="34" l="1"/>
  <c r="I83" i="1" s="1"/>
  <c r="I15" i="1" s="1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1827" i="12"/>
  <c r="G1819" i="12"/>
  <c r="G1817" i="12"/>
  <c r="G1816" i="12"/>
  <c r="G1815" i="12"/>
  <c r="G1814" i="12"/>
  <c r="G1813" i="12"/>
  <c r="G1812" i="12"/>
  <c r="G1811" i="12"/>
  <c r="G1810" i="12"/>
  <c r="G1809" i="12"/>
  <c r="G1808" i="12"/>
  <c r="G1807" i="12"/>
  <c r="G1806" i="12"/>
  <c r="G1805" i="12"/>
  <c r="G1804" i="12"/>
  <c r="G1802" i="12"/>
  <c r="G1800" i="12"/>
  <c r="G1798" i="12"/>
  <c r="G1797" i="12"/>
  <c r="G1796" i="12"/>
  <c r="G1795" i="12"/>
  <c r="G1794" i="12"/>
  <c r="G1793" i="12"/>
  <c r="G1792" i="12"/>
  <c r="G1791" i="12"/>
  <c r="G1790" i="12"/>
  <c r="G1789" i="12"/>
  <c r="G1787" i="12"/>
  <c r="G1784" i="12"/>
  <c r="G1783" i="12"/>
  <c r="G1782" i="12"/>
  <c r="G1781" i="12"/>
  <c r="G1780" i="12"/>
  <c r="G1779" i="12"/>
  <c r="G1778" i="12"/>
  <c r="G1775" i="12"/>
  <c r="G1774" i="12"/>
  <c r="G1773" i="12"/>
  <c r="G1772" i="12"/>
  <c r="G1771" i="12"/>
  <c r="G1770" i="12"/>
  <c r="G1768" i="12"/>
  <c r="G1767" i="12"/>
  <c r="G1766" i="12"/>
  <c r="G1765" i="12"/>
  <c r="G1764" i="12"/>
  <c r="G1763" i="12"/>
  <c r="G1762" i="12"/>
  <c r="G1761" i="12"/>
  <c r="G1760" i="12"/>
  <c r="G1759" i="12"/>
  <c r="G1758" i="12"/>
  <c r="G1757" i="12"/>
  <c r="G1756" i="12"/>
  <c r="G1745" i="12" s="1"/>
  <c r="G1754" i="12"/>
  <c r="G1752" i="12"/>
  <c r="G1750" i="12"/>
  <c r="G1748" i="12"/>
  <c r="G1746" i="12"/>
  <c r="Q2123" i="12"/>
  <c r="P2123" i="12"/>
  <c r="G2075" i="12"/>
  <c r="G2074" i="12"/>
  <c r="I73" i="1" s="1"/>
  <c r="G2073" i="12"/>
  <c r="G2066" i="12"/>
  <c r="G2056" i="12"/>
  <c r="G2047" i="12"/>
  <c r="G2042" i="12"/>
  <c r="G2037" i="12"/>
  <c r="G2033" i="12"/>
  <c r="G2027" i="12"/>
  <c r="G2025" i="12"/>
  <c r="G2020" i="12"/>
  <c r="G2016" i="12"/>
  <c r="G2014" i="12"/>
  <c r="G2005" i="12"/>
  <c r="G2000" i="12"/>
  <c r="G1998" i="12"/>
  <c r="G1993" i="12"/>
  <c r="G1988" i="12"/>
  <c r="G1986" i="12"/>
  <c r="G1982" i="12"/>
  <c r="G1978" i="12"/>
  <c r="G1973" i="12"/>
  <c r="G1968" i="12"/>
  <c r="G1963" i="12"/>
  <c r="G1961" i="12"/>
  <c r="G1952" i="12"/>
  <c r="G1940" i="12"/>
  <c r="G1933" i="12"/>
  <c r="G1928" i="12"/>
  <c r="G1921" i="12"/>
  <c r="G1915" i="12"/>
  <c r="G1906" i="12"/>
  <c r="G1895" i="12"/>
  <c r="G1893" i="12"/>
  <c r="G1881" i="12"/>
  <c r="G1872" i="12"/>
  <c r="G1863" i="12"/>
  <c r="G1856" i="12"/>
  <c r="G1847" i="12"/>
  <c r="G1838" i="12"/>
  <c r="G1829" i="12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701" i="12"/>
  <c r="G1700" i="12"/>
  <c r="G1699" i="12"/>
  <c r="G1698" i="12"/>
  <c r="G1697" i="12"/>
  <c r="G1696" i="12"/>
  <c r="G1695" i="12"/>
  <c r="G1694" i="12"/>
  <c r="G1693" i="12"/>
  <c r="G1692" i="12"/>
  <c r="G1691" i="12"/>
  <c r="G1687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1672" i="12"/>
  <c r="G1671" i="12"/>
  <c r="G1670" i="12"/>
  <c r="G1668" i="12"/>
  <c r="G1667" i="12"/>
  <c r="G1666" i="12"/>
  <c r="G1665" i="12"/>
  <c r="G1664" i="12"/>
  <c r="G1662" i="12"/>
  <c r="G1661" i="12"/>
  <c r="G1659" i="12"/>
  <c r="G1657" i="12"/>
  <c r="G1655" i="12"/>
  <c r="G1653" i="12"/>
  <c r="G1651" i="12"/>
  <c r="G1649" i="12"/>
  <c r="G1647" i="12"/>
  <c r="G1643" i="12"/>
  <c r="G1637" i="12"/>
  <c r="G1635" i="12"/>
  <c r="G1634" i="12"/>
  <c r="G1633" i="12"/>
  <c r="G1632" i="12"/>
  <c r="G1631" i="12"/>
  <c r="G1629" i="12"/>
  <c r="G1625" i="12"/>
  <c r="G1621" i="12"/>
  <c r="G1617" i="12"/>
  <c r="G1615" i="12"/>
  <c r="G1612" i="12"/>
  <c r="G1602" i="12"/>
  <c r="G1591" i="12"/>
  <c r="G1587" i="12"/>
  <c r="G1579" i="12"/>
  <c r="G1571" i="12"/>
  <c r="G1568" i="12"/>
  <c r="G1556" i="12"/>
  <c r="G1548" i="12"/>
  <c r="G1538" i="12"/>
  <c r="G1529" i="12"/>
  <c r="G1527" i="12"/>
  <c r="G1525" i="12"/>
  <c r="G1517" i="12"/>
  <c r="G1513" i="12"/>
  <c r="G1508" i="12"/>
  <c r="G1504" i="12"/>
  <c r="G1498" i="12"/>
  <c r="G1492" i="12"/>
  <c r="G1483" i="12"/>
  <c r="G1479" i="12"/>
  <c r="G1472" i="12"/>
  <c r="G1461" i="12"/>
  <c r="G1450" i="12"/>
  <c r="G1437" i="12"/>
  <c r="G1432" i="12"/>
  <c r="G1425" i="12"/>
  <c r="G1421" i="12"/>
  <c r="G1411" i="12"/>
  <c r="G1401" i="12"/>
  <c r="G1388" i="12"/>
  <c r="G1383" i="12"/>
  <c r="G1375" i="12"/>
  <c r="G1370" i="12"/>
  <c r="G1362" i="12"/>
  <c r="G1360" i="12"/>
  <c r="G1350" i="12"/>
  <c r="G1346" i="12"/>
  <c r="G1342" i="12"/>
  <c r="G1338" i="12"/>
  <c r="G1334" i="12"/>
  <c r="G1330" i="12"/>
  <c r="G1326" i="12"/>
  <c r="G1318" i="12"/>
  <c r="G1310" i="12"/>
  <c r="G1306" i="12"/>
  <c r="G1302" i="12"/>
  <c r="G1298" i="12"/>
  <c r="G1294" i="12"/>
  <c r="G1291" i="12"/>
  <c r="G1289" i="12"/>
  <c r="G1286" i="12"/>
  <c r="G1284" i="12"/>
  <c r="G1282" i="12"/>
  <c r="G1280" i="12"/>
  <c r="G1278" i="12"/>
  <c r="G1275" i="12"/>
  <c r="G1273" i="12"/>
  <c r="G1271" i="12"/>
  <c r="G1269" i="12"/>
  <c r="G1267" i="12"/>
  <c r="G1265" i="12"/>
  <c r="G1263" i="12"/>
  <c r="G1261" i="12"/>
  <c r="G1259" i="12"/>
  <c r="G1254" i="12"/>
  <c r="G1249" i="12"/>
  <c r="G1244" i="12"/>
  <c r="G1239" i="12"/>
  <c r="G1234" i="12"/>
  <c r="G1232" i="12"/>
  <c r="G1230" i="12"/>
  <c r="G1228" i="12"/>
  <c r="G1220" i="12"/>
  <c r="G1206" i="12"/>
  <c r="G1204" i="12"/>
  <c r="G1202" i="12"/>
  <c r="G1197" i="12"/>
  <c r="G1192" i="12"/>
  <c r="G1190" i="12"/>
  <c r="G1188" i="12"/>
  <c r="G1186" i="12"/>
  <c r="G1184" i="12"/>
  <c r="G1182" i="12"/>
  <c r="G1180" i="12"/>
  <c r="G1178" i="12"/>
  <c r="G1176" i="12"/>
  <c r="G1174" i="12"/>
  <c r="G1172" i="12"/>
  <c r="G1170" i="12"/>
  <c r="G1168" i="12"/>
  <c r="G1166" i="12"/>
  <c r="G1164" i="12"/>
  <c r="G1162" i="12"/>
  <c r="G1160" i="12"/>
  <c r="G1158" i="12"/>
  <c r="G1156" i="12"/>
  <c r="G1152" i="12"/>
  <c r="G1149" i="12"/>
  <c r="G1144" i="12"/>
  <c r="G1139" i="12"/>
  <c r="G1136" i="12"/>
  <c r="G1133" i="12"/>
  <c r="G1121" i="12"/>
  <c r="G1116" i="12"/>
  <c r="G1111" i="12"/>
  <c r="G1106" i="12"/>
  <c r="G1101" i="12"/>
  <c r="G1096" i="12"/>
  <c r="G1091" i="12"/>
  <c r="G1086" i="12"/>
  <c r="G1081" i="12"/>
  <c r="G1076" i="12"/>
  <c r="G1071" i="12"/>
  <c r="G1066" i="12"/>
  <c r="G1061" i="12"/>
  <c r="G1056" i="12"/>
  <c r="G1051" i="12"/>
  <c r="G1046" i="12"/>
  <c r="G1041" i="12"/>
  <c r="G1036" i="12"/>
  <c r="G1031" i="12"/>
  <c r="G1029" i="12"/>
  <c r="G1027" i="12"/>
  <c r="G1023" i="12"/>
  <c r="G1021" i="12"/>
  <c r="G1019" i="12"/>
  <c r="G1006" i="12"/>
  <c r="G993" i="12"/>
  <c r="G990" i="12"/>
  <c r="G988" i="12"/>
  <c r="G986" i="12"/>
  <c r="G983" i="12"/>
  <c r="G980" i="12"/>
  <c r="G977" i="12"/>
  <c r="G974" i="12"/>
  <c r="G971" i="12"/>
  <c r="G968" i="12"/>
  <c r="G966" i="12"/>
  <c r="G964" i="12"/>
  <c r="G962" i="12"/>
  <c r="G950" i="12"/>
  <c r="G947" i="12"/>
  <c r="G945" i="12"/>
  <c r="G940" i="12"/>
  <c r="G936" i="12"/>
  <c r="G921" i="12"/>
  <c r="G910" i="12"/>
  <c r="G906" i="12"/>
  <c r="G895" i="12"/>
  <c r="G891" i="12"/>
  <c r="G889" i="12"/>
  <c r="G879" i="12"/>
  <c r="G872" i="12"/>
  <c r="G871" i="12"/>
  <c r="G866" i="12"/>
  <c r="G861" i="12"/>
  <c r="G856" i="12"/>
  <c r="G844" i="12"/>
  <c r="G832" i="12"/>
  <c r="G830" i="12"/>
  <c r="G828" i="12"/>
  <c r="G824" i="12"/>
  <c r="G821" i="12"/>
  <c r="G817" i="12"/>
  <c r="G813" i="12"/>
  <c r="G809" i="12"/>
  <c r="G805" i="12"/>
  <c r="G801" i="12"/>
  <c r="G797" i="12"/>
  <c r="G793" i="12"/>
  <c r="G789" i="12"/>
  <c r="G777" i="12"/>
  <c r="G761" i="12"/>
  <c r="G756" i="12"/>
  <c r="G753" i="12"/>
  <c r="G751" i="12"/>
  <c r="G749" i="12"/>
  <c r="G747" i="12"/>
  <c r="G741" i="12"/>
  <c r="G738" i="12"/>
  <c r="G736" i="12"/>
  <c r="G734" i="12"/>
  <c r="G730" i="12"/>
  <c r="G727" i="12"/>
  <c r="G722" i="12"/>
  <c r="G719" i="12"/>
  <c r="G716" i="12"/>
  <c r="G712" i="12"/>
  <c r="G706" i="12"/>
  <c r="G703" i="12"/>
  <c r="G698" i="12"/>
  <c r="G695" i="12"/>
  <c r="G693" i="12"/>
  <c r="G691" i="12"/>
  <c r="G689" i="12"/>
  <c r="G685" i="12"/>
  <c r="G682" i="12"/>
  <c r="G679" i="12"/>
  <c r="G676" i="12"/>
  <c r="G673" i="12"/>
  <c r="G670" i="12"/>
  <c r="G667" i="12"/>
  <c r="G664" i="12"/>
  <c r="G661" i="12"/>
  <c r="G658" i="12"/>
  <c r="G655" i="12"/>
  <c r="G649" i="12"/>
  <c r="G640" i="12"/>
  <c r="G631" i="12"/>
  <c r="G622" i="12"/>
  <c r="G618" i="12"/>
  <c r="G614" i="12"/>
  <c r="G606" i="12"/>
  <c r="G594" i="12"/>
  <c r="G582" i="12"/>
  <c r="G570" i="12"/>
  <c r="G558" i="12"/>
  <c r="G546" i="12"/>
  <c r="G534" i="12"/>
  <c r="G522" i="12"/>
  <c r="G519" i="12"/>
  <c r="G514" i="12"/>
  <c r="G511" i="12"/>
  <c r="G508" i="12"/>
  <c r="G504" i="12"/>
  <c r="G500" i="12"/>
  <c r="G495" i="12"/>
  <c r="G490" i="12"/>
  <c r="G487" i="12"/>
  <c r="G482" i="12"/>
  <c r="G479" i="12"/>
  <c r="G475" i="12"/>
  <c r="G472" i="12"/>
  <c r="G469" i="12"/>
  <c r="G464" i="12"/>
  <c r="G459" i="12"/>
  <c r="G456" i="12"/>
  <c r="G453" i="12"/>
  <c r="G448" i="12"/>
  <c r="G443" i="12"/>
  <c r="G439" i="12"/>
  <c r="G435" i="12"/>
  <c r="G431" i="12"/>
  <c r="G428" i="12"/>
  <c r="G425" i="12"/>
  <c r="G422" i="12"/>
  <c r="G419" i="12"/>
  <c r="G416" i="12"/>
  <c r="G412" i="12"/>
  <c r="G409" i="12"/>
  <c r="G405" i="12"/>
  <c r="G401" i="12"/>
  <c r="G399" i="12"/>
  <c r="G397" i="12"/>
  <c r="G395" i="12"/>
  <c r="G393" i="12"/>
  <c r="G391" i="12"/>
  <c r="G389" i="12"/>
  <c r="G387" i="12"/>
  <c r="G385" i="12"/>
  <c r="G383" i="12"/>
  <c r="G381" i="12"/>
  <c r="G379" i="12"/>
  <c r="G377" i="12"/>
  <c r="G375" i="12"/>
  <c r="G373" i="12"/>
  <c r="G371" i="12"/>
  <c r="G369" i="12"/>
  <c r="G368" i="12"/>
  <c r="G366" i="12"/>
  <c r="G365" i="12"/>
  <c r="G363" i="12"/>
  <c r="G361" i="12"/>
  <c r="G352" i="12"/>
  <c r="G343" i="12"/>
  <c r="G338" i="12"/>
  <c r="G333" i="12"/>
  <c r="G326" i="12"/>
  <c r="G321" i="12"/>
  <c r="G316" i="12"/>
  <c r="G307" i="12"/>
  <c r="G299" i="12"/>
  <c r="G294" i="12"/>
  <c r="G289" i="12"/>
  <c r="G284" i="12"/>
  <c r="G275" i="12"/>
  <c r="G269" i="12"/>
  <c r="G265" i="12"/>
  <c r="G261" i="12"/>
  <c r="G257" i="12"/>
  <c r="G254" i="12"/>
  <c r="G248" i="12"/>
  <c r="G242" i="12"/>
  <c r="G236" i="12"/>
  <c r="G232" i="12"/>
  <c r="G229" i="12"/>
  <c r="G228" i="12" s="1"/>
  <c r="I44" i="1" s="1"/>
  <c r="G226" i="12"/>
  <c r="G224" i="12"/>
  <c r="G218" i="12"/>
  <c r="G212" i="12"/>
  <c r="G206" i="12"/>
  <c r="G203" i="12"/>
  <c r="G179" i="12"/>
  <c r="G176" i="12"/>
  <c r="G173" i="12"/>
  <c r="G168" i="12"/>
  <c r="G161" i="12"/>
  <c r="G154" i="12"/>
  <c r="G150" i="12"/>
  <c r="G145" i="12"/>
  <c r="G142" i="12"/>
  <c r="G118" i="12"/>
  <c r="G116" i="12"/>
  <c r="G113" i="12"/>
  <c r="G110" i="12"/>
  <c r="G107" i="12"/>
  <c r="G93" i="12"/>
  <c r="G79" i="12"/>
  <c r="G65" i="12"/>
  <c r="G62" i="12"/>
  <c r="G60" i="12"/>
  <c r="G58" i="12"/>
  <c r="G56" i="12"/>
  <c r="G54" i="12"/>
  <c r="G51" i="12"/>
  <c r="G48" i="12"/>
  <c r="G45" i="12"/>
  <c r="G43" i="12"/>
  <c r="G41" i="12"/>
  <c r="G38" i="12"/>
  <c r="G32" i="12"/>
  <c r="G30" i="12"/>
  <c r="G28" i="12"/>
  <c r="G26" i="12"/>
  <c r="G21" i="12"/>
  <c r="G16" i="12"/>
  <c r="G14" i="12"/>
  <c r="G12" i="12"/>
  <c r="G9" i="12"/>
  <c r="I65" i="1" l="1"/>
  <c r="G1636" i="12"/>
  <c r="I64" i="1" s="1"/>
  <c r="G1962" i="12"/>
  <c r="I68" i="1" s="1"/>
  <c r="G235" i="12"/>
  <c r="I45" i="1" s="1"/>
  <c r="G1630" i="12"/>
  <c r="I63" i="1" s="1"/>
  <c r="G404" i="12"/>
  <c r="I46" i="1" s="1"/>
  <c r="G992" i="12"/>
  <c r="I55" i="1" s="1"/>
  <c r="G1293" i="12"/>
  <c r="I59" i="1" s="1"/>
  <c r="G755" i="12"/>
  <c r="I51" i="1" s="1"/>
  <c r="G1616" i="12"/>
  <c r="I62" i="1" s="1"/>
  <c r="G8" i="12"/>
  <c r="I42" i="1" s="1"/>
  <c r="G2015" i="12"/>
  <c r="I70" i="1" s="1"/>
  <c r="G2065" i="12"/>
  <c r="I72" i="1" s="1"/>
  <c r="G8" i="26"/>
  <c r="G949" i="12"/>
  <c r="I54" i="1" s="1"/>
  <c r="G1026" i="12"/>
  <c r="I56" i="1" s="1"/>
  <c r="G1528" i="12"/>
  <c r="I61" i="1" s="1"/>
  <c r="G1987" i="12"/>
  <c r="I69" i="1" s="1"/>
  <c r="G697" i="12"/>
  <c r="I50" i="1" s="1"/>
  <c r="G657" i="12"/>
  <c r="I48" i="1" s="1"/>
  <c r="G688" i="12"/>
  <c r="I49" i="1" s="1"/>
  <c r="G944" i="12"/>
  <c r="I53" i="1" s="1"/>
  <c r="G1288" i="12"/>
  <c r="I58" i="1" s="1"/>
  <c r="G1894" i="12"/>
  <c r="I67" i="1" s="1"/>
  <c r="G64" i="12"/>
  <c r="I43" i="1" s="1"/>
  <c r="G478" i="12"/>
  <c r="I47" i="1" s="1"/>
  <c r="G860" i="12"/>
  <c r="I52" i="1" s="1"/>
  <c r="G1277" i="12"/>
  <c r="I57" i="1" s="1"/>
  <c r="G1361" i="12"/>
  <c r="I60" i="1" s="1"/>
  <c r="G1828" i="12"/>
  <c r="I66" i="1" s="1"/>
  <c r="G2041" i="12"/>
  <c r="I71" i="1" s="1"/>
  <c r="G2123" i="12" l="1"/>
  <c r="G27" i="32" l="1"/>
  <c r="G28" i="32"/>
  <c r="G29" i="32"/>
  <c r="G30" i="32"/>
  <c r="G31" i="32"/>
  <c r="G32" i="32"/>
  <c r="G33" i="32"/>
  <c r="G34" i="32"/>
  <c r="G35" i="32"/>
  <c r="G36" i="32"/>
  <c r="G24" i="32"/>
  <c r="G22" i="32"/>
  <c r="G21" i="32"/>
  <c r="G17" i="32"/>
  <c r="G16" i="32"/>
  <c r="G15" i="32"/>
  <c r="G14" i="32"/>
  <c r="G13" i="32"/>
  <c r="G12" i="32"/>
  <c r="G11" i="32"/>
  <c r="G10" i="32"/>
  <c r="G26" i="32"/>
  <c r="G20" i="32"/>
  <c r="G19" i="32"/>
  <c r="G9" i="32"/>
  <c r="G18" i="32" l="1"/>
  <c r="G25" i="32"/>
  <c r="G8" i="32"/>
  <c r="G38" i="32" s="1"/>
  <c r="I81" i="1" s="1"/>
  <c r="G125" i="31"/>
  <c r="G124" i="31"/>
  <c r="G123" i="31"/>
  <c r="G122" i="31"/>
  <c r="G121" i="31"/>
  <c r="G119" i="31"/>
  <c r="G118" i="31"/>
  <c r="G117" i="31"/>
  <c r="G116" i="31"/>
  <c r="G115" i="31"/>
  <c r="G114" i="31"/>
  <c r="G113" i="31"/>
  <c r="G112" i="31"/>
  <c r="G110" i="31"/>
  <c r="G109" i="31"/>
  <c r="G108" i="31"/>
  <c r="G107" i="31"/>
  <c r="G106" i="31"/>
  <c r="G105" i="31"/>
  <c r="G103" i="31"/>
  <c r="G102" i="31"/>
  <c r="G101" i="31"/>
  <c r="G99" i="31"/>
  <c r="G98" i="31"/>
  <c r="G97" i="31"/>
  <c r="G96" i="31"/>
  <c r="G95" i="31"/>
  <c r="G94" i="31"/>
  <c r="G93" i="31"/>
  <c r="G92" i="31"/>
  <c r="G91" i="31"/>
  <c r="G89" i="31"/>
  <c r="G88" i="31"/>
  <c r="G87" i="31"/>
  <c r="G86" i="31"/>
  <c r="G85" i="31"/>
  <c r="G84" i="31"/>
  <c r="G83" i="31"/>
  <c r="G81" i="31"/>
  <c r="G80" i="31"/>
  <c r="G78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39" i="31"/>
  <c r="G37" i="31"/>
  <c r="G36" i="31"/>
  <c r="G35" i="31"/>
  <c r="G34" i="31"/>
  <c r="G33" i="31"/>
  <c r="G32" i="31"/>
  <c r="G30" i="31"/>
  <c r="G29" i="31"/>
  <c r="G28" i="31"/>
  <c r="G26" i="31"/>
  <c r="G25" i="31"/>
  <c r="G24" i="31"/>
  <c r="G23" i="31"/>
  <c r="G22" i="31"/>
  <c r="G21" i="31"/>
  <c r="G19" i="31"/>
  <c r="G18" i="31"/>
  <c r="G17" i="31"/>
  <c r="G16" i="31"/>
  <c r="G15" i="31"/>
  <c r="G14" i="31"/>
  <c r="G13" i="31"/>
  <c r="G12" i="31"/>
  <c r="G11" i="31"/>
  <c r="G10" i="31"/>
  <c r="G9" i="31"/>
  <c r="G38" i="31" l="1"/>
  <c r="G111" i="31"/>
  <c r="G120" i="31"/>
  <c r="G8" i="31"/>
  <c r="G27" i="31"/>
  <c r="G61" i="31"/>
  <c r="G82" i="31"/>
  <c r="G127" i="31" l="1"/>
  <c r="I80" i="1" s="1"/>
  <c r="G46" i="30"/>
  <c r="G45" i="30"/>
  <c r="G44" i="30"/>
  <c r="G43" i="30"/>
  <c r="G42" i="30"/>
  <c r="G41" i="30"/>
  <c r="G40" i="30"/>
  <c r="G39" i="30"/>
  <c r="G38" i="30" s="1"/>
  <c r="G37" i="30"/>
  <c r="G36" i="30"/>
  <c r="G35" i="30"/>
  <c r="G34" i="30"/>
  <c r="G33" i="30"/>
  <c r="G32" i="30"/>
  <c r="G31" i="30"/>
  <c r="G30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5" i="30"/>
  <c r="G14" i="30"/>
  <c r="G13" i="30"/>
  <c r="G12" i="30"/>
  <c r="G11" i="30"/>
  <c r="G9" i="30"/>
  <c r="G8" i="30" s="1"/>
  <c r="G29" i="30" l="1"/>
  <c r="G16" i="30"/>
  <c r="G10" i="30"/>
  <c r="G48" i="30" s="1"/>
  <c r="I79" i="1" s="1"/>
  <c r="G55" i="28"/>
  <c r="G68" i="28"/>
  <c r="G67" i="28"/>
  <c r="G66" i="28"/>
  <c r="G65" i="28"/>
  <c r="G64" i="28" s="1"/>
  <c r="G63" i="28"/>
  <c r="G62" i="28"/>
  <c r="G60" i="28"/>
  <c r="G59" i="28"/>
  <c r="G58" i="28"/>
  <c r="G57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7" i="28"/>
  <c r="G36" i="28"/>
  <c r="G35" i="28"/>
  <c r="G34" i="28"/>
  <c r="G33" i="28"/>
  <c r="G32" i="28"/>
  <c r="G31" i="28"/>
  <c r="G30" i="28"/>
  <c r="G29" i="28"/>
  <c r="G28" i="28"/>
  <c r="G27" i="28"/>
  <c r="G25" i="28"/>
  <c r="G24" i="28"/>
  <c r="G23" i="28"/>
  <c r="G22" i="28"/>
  <c r="G21" i="28" s="1"/>
  <c r="G20" i="28"/>
  <c r="G19" i="28"/>
  <c r="G18" i="28"/>
  <c r="G17" i="28"/>
  <c r="G16" i="28"/>
  <c r="G14" i="28"/>
  <c r="G13" i="28"/>
  <c r="G12" i="28"/>
  <c r="G11" i="28"/>
  <c r="G10" i="28"/>
  <c r="G9" i="28"/>
  <c r="G61" i="28" l="1"/>
  <c r="G56" i="28"/>
  <c r="G15" i="28"/>
  <c r="G38" i="28"/>
  <c r="G26" i="28"/>
  <c r="G8" i="28"/>
  <c r="G33" i="26"/>
  <c r="I82" i="1" s="1"/>
  <c r="G301" i="21"/>
  <c r="G300" i="21"/>
  <c r="G291" i="21"/>
  <c r="G290" i="21"/>
  <c r="G289" i="21"/>
  <c r="G288" i="21"/>
  <c r="G286" i="21"/>
  <c r="G283" i="21"/>
  <c r="G282" i="21"/>
  <c r="G280" i="21"/>
  <c r="G279" i="21"/>
  <c r="G278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3" i="21"/>
  <c r="G242" i="21"/>
  <c r="G241" i="21"/>
  <c r="G240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3" i="21"/>
  <c r="G222" i="21" s="1"/>
  <c r="G221" i="21"/>
  <c r="G220" i="21"/>
  <c r="G219" i="21"/>
  <c r="G218" i="21"/>
  <c r="G217" i="21"/>
  <c r="G216" i="21"/>
  <c r="G215" i="21"/>
  <c r="G214" i="21"/>
  <c r="G212" i="21"/>
  <c r="G211" i="21"/>
  <c r="G210" i="21"/>
  <c r="G209" i="21"/>
  <c r="G208" i="21"/>
  <c r="G207" i="21"/>
  <c r="G206" i="21"/>
  <c r="G204" i="21"/>
  <c r="G203" i="21" s="1"/>
  <c r="G198" i="21"/>
  <c r="G194" i="21"/>
  <c r="G187" i="21"/>
  <c r="G185" i="21"/>
  <c r="G183" i="21"/>
  <c r="G182" i="21"/>
  <c r="G181" i="21"/>
  <c r="G180" i="21"/>
  <c r="G179" i="21"/>
  <c r="G178" i="21"/>
  <c r="G176" i="21"/>
  <c r="G175" i="21"/>
  <c r="G174" i="21"/>
  <c r="G172" i="21"/>
  <c r="G171" i="21"/>
  <c r="G169" i="21"/>
  <c r="G168" i="21"/>
  <c r="G167" i="21"/>
  <c r="G166" i="21"/>
  <c r="G165" i="21"/>
  <c r="G161" i="21"/>
  <c r="G159" i="21"/>
  <c r="G157" i="21"/>
  <c r="G155" i="21"/>
  <c r="G153" i="21"/>
  <c r="G151" i="21"/>
  <c r="G149" i="21"/>
  <c r="G147" i="21"/>
  <c r="G145" i="21"/>
  <c r="G143" i="21"/>
  <c r="G141" i="21"/>
  <c r="G139" i="21"/>
  <c r="G137" i="21"/>
  <c r="G135" i="21"/>
  <c r="G133" i="21"/>
  <c r="G131" i="21"/>
  <c r="G129" i="21"/>
  <c r="G127" i="21"/>
  <c r="G125" i="21"/>
  <c r="G123" i="21"/>
  <c r="G121" i="21"/>
  <c r="G119" i="21"/>
  <c r="G117" i="21"/>
  <c r="G115" i="21"/>
  <c r="G113" i="21"/>
  <c r="G111" i="21"/>
  <c r="G109" i="21"/>
  <c r="G107" i="21"/>
  <c r="G105" i="21"/>
  <c r="G104" i="21"/>
  <c r="G101" i="21"/>
  <c r="G100" i="21"/>
  <c r="G99" i="21"/>
  <c r="G98" i="21"/>
  <c r="G97" i="21"/>
  <c r="G96" i="21"/>
  <c r="G95" i="21"/>
  <c r="G94" i="21"/>
  <c r="G93" i="21"/>
  <c r="G92" i="21"/>
  <c r="G91" i="21"/>
  <c r="G89" i="21"/>
  <c r="G88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467" i="18"/>
  <c r="G466" i="18" s="1"/>
  <c r="G464" i="18"/>
  <c r="G463" i="18"/>
  <c r="G462" i="18"/>
  <c r="G461" i="18"/>
  <c r="G458" i="18"/>
  <c r="G457" i="18" s="1"/>
  <c r="G455" i="18"/>
  <c r="G453" i="18"/>
  <c r="G450" i="18"/>
  <c r="G448" i="18"/>
  <c r="G447" i="18" s="1"/>
  <c r="G446" i="18"/>
  <c r="G445" i="18"/>
  <c r="G444" i="18"/>
  <c r="G443" i="18"/>
  <c r="G442" i="18"/>
  <c r="G441" i="18"/>
  <c r="G440" i="18"/>
  <c r="G439" i="18"/>
  <c r="G438" i="18"/>
  <c r="G437" i="18"/>
  <c r="G433" i="18"/>
  <c r="G432" i="18" s="1"/>
  <c r="G429" i="18"/>
  <c r="G428" i="18" s="1"/>
  <c r="G427" i="18"/>
  <c r="G424" i="18"/>
  <c r="G420" i="18"/>
  <c r="G419" i="18"/>
  <c r="G418" i="18"/>
  <c r="G415" i="18"/>
  <c r="G411" i="18"/>
  <c r="G409" i="18"/>
  <c r="G406" i="18"/>
  <c r="G404" i="18"/>
  <c r="G401" i="18"/>
  <c r="G398" i="18"/>
  <c r="G395" i="18"/>
  <c r="G391" i="18"/>
  <c r="G390" i="18" s="1"/>
  <c r="G388" i="18"/>
  <c r="G387" i="18"/>
  <c r="G386" i="18"/>
  <c r="G384" i="18"/>
  <c r="G381" i="18"/>
  <c r="G380" i="18"/>
  <c r="G378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6" i="18"/>
  <c r="G355" i="18"/>
  <c r="G354" i="18"/>
  <c r="G351" i="18"/>
  <c r="G350" i="18"/>
  <c r="G349" i="18"/>
  <c r="G348" i="18"/>
  <c r="G347" i="18"/>
  <c r="G346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29" i="18"/>
  <c r="G326" i="18"/>
  <c r="G324" i="18"/>
  <c r="G322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6" i="18"/>
  <c r="G295" i="18"/>
  <c r="G293" i="18"/>
  <c r="G291" i="18"/>
  <c r="G289" i="18"/>
  <c r="G287" i="18"/>
  <c r="G285" i="18"/>
  <c r="G283" i="18"/>
  <c r="G281" i="18"/>
  <c r="G275" i="18"/>
  <c r="G269" i="18"/>
  <c r="G263" i="18"/>
  <c r="G257" i="18"/>
  <c r="G251" i="18"/>
  <c r="G248" i="18"/>
  <c r="G245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8" i="18"/>
  <c r="G226" i="18"/>
  <c r="G224" i="18"/>
  <c r="G223" i="18"/>
  <c r="G222" i="18"/>
  <c r="G221" i="18"/>
  <c r="G219" i="18"/>
  <c r="G218" i="18"/>
  <c r="G216" i="18"/>
  <c r="G214" i="18"/>
  <c r="G212" i="18"/>
  <c r="G210" i="18"/>
  <c r="G208" i="18"/>
  <c r="G205" i="18"/>
  <c r="G202" i="18"/>
  <c r="G199" i="18"/>
  <c r="G196" i="18"/>
  <c r="G192" i="18"/>
  <c r="G188" i="18"/>
  <c r="G184" i="18"/>
  <c r="G180" i="18"/>
  <c r="G177" i="18"/>
  <c r="G174" i="18"/>
  <c r="G171" i="18"/>
  <c r="G168" i="18"/>
  <c r="G165" i="18"/>
  <c r="G163" i="18"/>
  <c r="G161" i="18"/>
  <c r="G159" i="18"/>
  <c r="G158" i="18"/>
  <c r="G157" i="18"/>
  <c r="G155" i="18"/>
  <c r="G154" i="18"/>
  <c r="G153" i="18"/>
  <c r="G152" i="18"/>
  <c r="G151" i="18"/>
  <c r="G149" i="18"/>
  <c r="G147" i="18"/>
  <c r="G145" i="18"/>
  <c r="G141" i="18"/>
  <c r="G140" i="18" s="1"/>
  <c r="G137" i="18"/>
  <c r="G133" i="18"/>
  <c r="G131" i="18"/>
  <c r="G129" i="18"/>
  <c r="G124" i="18"/>
  <c r="G123" i="18"/>
  <c r="G120" i="18"/>
  <c r="G118" i="18"/>
  <c r="G116" i="18"/>
  <c r="G113" i="18"/>
  <c r="G100" i="18"/>
  <c r="G99" i="18" s="1"/>
  <c r="G98" i="18"/>
  <c r="G86" i="18"/>
  <c r="G73" i="18"/>
  <c r="G72" i="18"/>
  <c r="G71" i="18"/>
  <c r="G68" i="18"/>
  <c r="G65" i="18"/>
  <c r="G61" i="18"/>
  <c r="G56" i="18"/>
  <c r="G49" i="18"/>
  <c r="G41" i="18"/>
  <c r="G39" i="18"/>
  <c r="G37" i="18"/>
  <c r="G32" i="18"/>
  <c r="G27" i="18"/>
  <c r="G21" i="18"/>
  <c r="G18" i="18"/>
  <c r="G10" i="18"/>
  <c r="G155" i="15"/>
  <c r="G154" i="15"/>
  <c r="G153" i="15"/>
  <c r="G152" i="15"/>
  <c r="G151" i="15"/>
  <c r="G150" i="15"/>
  <c r="G149" i="15"/>
  <c r="G148" i="15"/>
  <c r="G146" i="15"/>
  <c r="G145" i="15"/>
  <c r="G144" i="15"/>
  <c r="G143" i="15"/>
  <c r="G140" i="15"/>
  <c r="G139" i="15"/>
  <c r="G138" i="15"/>
  <c r="G137" i="15"/>
  <c r="G136" i="15"/>
  <c r="G135" i="15"/>
  <c r="G133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1" i="15"/>
  <c r="G110" i="15"/>
  <c r="G108" i="15"/>
  <c r="G107" i="15"/>
  <c r="G105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3" i="15"/>
  <c r="G82" i="15"/>
  <c r="G81" i="15"/>
  <c r="G80" i="15"/>
  <c r="G79" i="15"/>
  <c r="G78" i="15"/>
  <c r="G77" i="15"/>
  <c r="G76" i="15"/>
  <c r="G75" i="15"/>
  <c r="G73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G50" i="15"/>
  <c r="G49" i="15"/>
  <c r="G48" i="15"/>
  <c r="G47" i="15"/>
  <c r="G46" i="15"/>
  <c r="G44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29" i="15"/>
  <c r="G28" i="15"/>
  <c r="G27" i="15"/>
  <c r="G26" i="15"/>
  <c r="G25" i="15"/>
  <c r="G24" i="15"/>
  <c r="G21" i="15" s="1"/>
  <c r="G22" i="15"/>
  <c r="G20" i="15"/>
  <c r="G19" i="15"/>
  <c r="G18" i="15"/>
  <c r="G17" i="15"/>
  <c r="G16" i="15"/>
  <c r="G15" i="15"/>
  <c r="G14" i="15"/>
  <c r="G13" i="15"/>
  <c r="G12" i="15"/>
  <c r="G11" i="15"/>
  <c r="G9" i="15"/>
  <c r="G150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0" i="13"/>
  <c r="G129" i="13"/>
  <c r="G127" i="13"/>
  <c r="G125" i="13"/>
  <c r="G124" i="13"/>
  <c r="G123" i="13"/>
  <c r="G122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7" i="13"/>
  <c r="G105" i="13"/>
  <c r="G103" i="13"/>
  <c r="G102" i="13"/>
  <c r="G101" i="13"/>
  <c r="G100" i="13"/>
  <c r="G97" i="13"/>
  <c r="G94" i="13"/>
  <c r="G92" i="13"/>
  <c r="G90" i="13"/>
  <c r="G87" i="13"/>
  <c r="G85" i="13"/>
  <c r="G83" i="13"/>
  <c r="G81" i="13"/>
  <c r="G79" i="13"/>
  <c r="G78" i="13"/>
  <c r="G77" i="13"/>
  <c r="G76" i="13"/>
  <c r="G73" i="13"/>
  <c r="G70" i="13"/>
  <c r="G67" i="13"/>
  <c r="G65" i="13"/>
  <c r="G63" i="13"/>
  <c r="G61" i="13"/>
  <c r="G59" i="13"/>
  <c r="G57" i="13"/>
  <c r="G56" i="13"/>
  <c r="G55" i="13"/>
  <c r="G53" i="13"/>
  <c r="G51" i="13"/>
  <c r="G50" i="13"/>
  <c r="G49" i="13"/>
  <c r="G45" i="13"/>
  <c r="G44" i="13"/>
  <c r="G43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6" i="13"/>
  <c r="G24" i="13"/>
  <c r="G22" i="13"/>
  <c r="G19" i="13"/>
  <c r="G18" i="13"/>
  <c r="G17" i="13"/>
  <c r="G16" i="13"/>
  <c r="G15" i="13"/>
  <c r="G14" i="13"/>
  <c r="G12" i="13"/>
  <c r="G11" i="13"/>
  <c r="G10" i="13"/>
  <c r="G9" i="13"/>
  <c r="G43" i="15" l="1"/>
  <c r="G84" i="15"/>
  <c r="G8" i="15"/>
  <c r="G147" i="15"/>
  <c r="G70" i="28"/>
  <c r="I78" i="1" s="1"/>
  <c r="G452" i="18"/>
  <c r="G132" i="15"/>
  <c r="G245" i="21"/>
  <c r="G164" i="21"/>
  <c r="G184" i="21"/>
  <c r="G160" i="18"/>
  <c r="G345" i="18"/>
  <c r="G281" i="21"/>
  <c r="G103" i="21"/>
  <c r="G102" i="21" s="1"/>
  <c r="G66" i="13"/>
  <c r="G244" i="18"/>
  <c r="G131" i="13"/>
  <c r="G104" i="15"/>
  <c r="G21" i="13"/>
  <c r="G394" i="18"/>
  <c r="G224" i="21"/>
  <c r="G277" i="21"/>
  <c r="G72" i="15"/>
  <c r="G112" i="18"/>
  <c r="G128" i="18"/>
  <c r="G144" i="18"/>
  <c r="G353" i="18"/>
  <c r="G377" i="18"/>
  <c r="G383" i="18"/>
  <c r="G205" i="21"/>
  <c r="G213" i="21"/>
  <c r="G9" i="21"/>
  <c r="G8" i="21" s="1"/>
  <c r="G8" i="13"/>
  <c r="G13" i="13"/>
  <c r="G436" i="18"/>
  <c r="G9" i="18"/>
  <c r="G42" i="13"/>
  <c r="G104" i="13"/>
  <c r="G157" i="15" l="1"/>
  <c r="I75" i="1" s="1"/>
  <c r="G163" i="21"/>
  <c r="G303" i="21" s="1"/>
  <c r="I77" i="1" s="1"/>
  <c r="G8" i="18"/>
  <c r="G393" i="18"/>
  <c r="G244" i="21"/>
  <c r="G153" i="13"/>
  <c r="I74" i="1" s="1"/>
  <c r="G470" i="18" l="1"/>
  <c r="I76" i="1" s="1"/>
  <c r="I13" i="1"/>
  <c r="F34" i="1"/>
  <c r="G34" i="1"/>
  <c r="G35" i="1" s="1"/>
  <c r="G22" i="1"/>
  <c r="J23" i="1"/>
  <c r="J21" i="1"/>
  <c r="G33" i="1"/>
  <c r="F33" i="1"/>
  <c r="J18" i="1"/>
  <c r="J19" i="1"/>
  <c r="J20" i="1"/>
  <c r="J22" i="1"/>
  <c r="E19" i="1"/>
  <c r="E21" i="1"/>
  <c r="I14" i="1" l="1"/>
  <c r="F35" i="1"/>
  <c r="G23" i="1" s="1"/>
  <c r="H34" i="1"/>
  <c r="H35" i="1" s="1"/>
  <c r="G19" i="1"/>
  <c r="I34" i="1" l="1"/>
  <c r="I35" i="1" s="1"/>
  <c r="J34" i="1" s="1"/>
  <c r="J35" i="1" s="1"/>
  <c r="I12" i="1" l="1"/>
  <c r="I16" i="1" s="1"/>
  <c r="G20" i="1" s="1"/>
  <c r="I84" i="1"/>
  <c r="G21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Soňa Mrkvicová</author>
  </authors>
  <commentList>
    <comment ref="H220" authorId="0" shapeId="0" xr:uid="{00000000-0006-0000-0600-000001000000}">
      <text>
        <r>
          <rPr>
            <sz val="8"/>
            <color indexed="81"/>
            <rFont val="Tahoma"/>
            <family val="2"/>
            <charset val="238"/>
          </rPr>
          <t>DUPLICITA ! položka ZRUŠENA viz. soupis prací D.1.1-3 ARS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<sst xmlns="http://schemas.openxmlformats.org/spreadsheetml/2006/main" count="10977" uniqueCount="3829">
  <si>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</si>
  <si>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</si>
  <si>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</si>
  <si>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</si>
  <si>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</si>
  <si>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</si>
  <si>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</si>
  <si>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</si>
  <si>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</si>
  <si>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</si>
  <si>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</si>
  <si>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</si>
  <si>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</si>
  <si>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</si>
  <si>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</si>
  <si>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</si>
  <si>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</si>
  <si>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</si>
  <si>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</si>
  <si>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</si>
  <si>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</si>
  <si>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</si>
  <si>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</si>
  <si>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</si>
  <si>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</si>
  <si>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</si>
  <si>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</si>
  <si>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</si>
  <si>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</si>
  <si>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</si>
  <si>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</si>
  <si>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</si>
  <si>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</si>
  <si>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</si>
  <si>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</si>
  <si>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</si>
  <si>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</si>
  <si>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</si>
  <si>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ZŠ a MŠ Brno, Antonínská 3 - SO 01 přístavba ZŠ ve dvorním traktu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</si>
  <si>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</si>
  <si>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</si>
  <si>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</si>
  <si>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</si>
  <si>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</si>
  <si>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</si>
  <si>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</si>
  <si>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</si>
  <si>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</si>
  <si>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</si>
  <si>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</si>
  <si>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</si>
  <si>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</si>
  <si>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</si>
  <si>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</si>
  <si>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</si>
  <si>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</si>
  <si>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</si>
  <si>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</si>
  <si>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</si>
  <si>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</si>
  <si>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</si>
  <si>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</si>
  <si>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</si>
  <si>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</si>
  <si>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</si>
  <si>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</si>
  <si>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</si>
  <si>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</si>
  <si>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</si>
  <si>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</si>
  <si>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</si>
  <si>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</si>
  <si>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</si>
  <si>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</si>
  <si>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</si>
  <si>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</si>
  <si>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</si>
  <si>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</si>
  <si>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</si>
  <si>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</si>
  <si>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</si>
  <si>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</si>
  <si>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</si>
  <si>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</si>
  <si>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</si>
  <si>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</si>
  <si>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</si>
  <si>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</si>
  <si>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</si>
  <si>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</si>
  <si>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</si>
  <si>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</si>
  <si>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</si>
  <si>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</si>
  <si>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</si>
  <si>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</si>
  <si>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</si>
  <si>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</si>
  <si>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</si>
  <si>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</si>
  <si>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</si>
  <si>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</si>
  <si>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</si>
  <si>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</si>
  <si>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</si>
  <si>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</si>
  <si>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</si>
  <si>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</si>
  <si>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</si>
  <si>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</si>
  <si>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</si>
  <si>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</si>
  <si>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</si>
  <si>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</si>
  <si>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</si>
  <si>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</si>
  <si>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</si>
  <si>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</si>
  <si>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</si>
  <si>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</si>
  <si>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</si>
  <si>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</si>
  <si>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</si>
  <si>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</si>
  <si>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</si>
  <si>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</si>
  <si>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139711101RT3</t>
  </si>
  <si>
    <t>Vykopávka v uzavřených prostorách v hor.1-4, hornina 3</t>
  </si>
  <si>
    <t>m3</t>
  </si>
  <si>
    <t>POL1_0</t>
  </si>
  <si>
    <t>šachta výtahu:1,45*2,25*3,2</t>
  </si>
  <si>
    <t>VV</t>
  </si>
  <si>
    <t>šachty ZTI:3,7*(2,4*2,2)*2</t>
  </si>
  <si>
    <t>151101201R00</t>
  </si>
  <si>
    <t>Pažení stěn výkopu - příložné - hloubky do 4 m</t>
  </si>
  <si>
    <t>m2</t>
  </si>
  <si>
    <t>šachty ZTI:3,7*(2,4+2,2)*2</t>
  </si>
  <si>
    <t>151101211R00</t>
  </si>
  <si>
    <t>Odstranění pažení stěn - příložné - hl. do 4 m</t>
  </si>
  <si>
    <t>131201112R00</t>
  </si>
  <si>
    <t>Hloubení nezapaž. jam hor.3 do 1000 m3, STROJNĚ</t>
  </si>
  <si>
    <t>jáma objektu:0,88*(703-20)+0,42*41</t>
  </si>
  <si>
    <t>patky:0,8*0,8*0,7*2</t>
  </si>
  <si>
    <t>rampa:1,1*20</t>
  </si>
  <si>
    <t>retence:0,4*7,4*4,8</t>
  </si>
  <si>
    <t>131201119R00</t>
  </si>
  <si>
    <t>Příplatek za lepivost - hloubení nezap.jam v hor.3</t>
  </si>
  <si>
    <t>132201212R00</t>
  </si>
  <si>
    <t>Hloubení rýh š.do 200 cm hor.3 do 1000m3,STROJNĚ</t>
  </si>
  <si>
    <t>pasy:0,75*(52,9+43,33+2,7+9,88+28,05+1+7,82+11,3+5,92+2,2+6,69+6,64-16-10,8)+0,47*(16+10,8)</t>
  </si>
  <si>
    <t>132201219R00</t>
  </si>
  <si>
    <t>Přípl.za lepivost,hloubení rýh 200cm,hor.3,STROJNĚ</t>
  </si>
  <si>
    <t>161101101R00</t>
  </si>
  <si>
    <t>Svislé přemístění výkopku z hor.1-4 do 2,5 m</t>
  </si>
  <si>
    <t>(49,512+655,364+126,3185)*0,08</t>
  </si>
  <si>
    <t>174101101R00</t>
  </si>
  <si>
    <t>Zásyp jam, rýh, šachet se zhutněním</t>
  </si>
  <si>
    <t>kolem patek:0,392*1</t>
  </si>
  <si>
    <t>kolem pasů:0,51*(52,9+43,33+2,7+9,88+28,05+1+7,82+11,3+5,92+2,2+6,69+6,64-16-10,8)+0,25*(16+10,8)</t>
  </si>
  <si>
    <t>kolem šachty výtahu:1,45*(2,25*3,2-2,05*3)</t>
  </si>
  <si>
    <t>kolem retence:0,26*15,9</t>
  </si>
  <si>
    <t>kolem šachet ZTI:3,7*(2,4*2,2-1,4*2,2)*2</t>
  </si>
  <si>
    <t>167101102R00</t>
  </si>
  <si>
    <t>Nakládání výkopku z hor.1-4 v množství nad 100 m3</t>
  </si>
  <si>
    <t>výkopek z deponie k zásypům:106,3598*1</t>
  </si>
  <si>
    <t>přebytek výkopku z deponie na skládku:(49,512+655,364+126,3185-106,3598)</t>
  </si>
  <si>
    <t>171201201R00</t>
  </si>
  <si>
    <t>Uložení sypaniny na skl.-sypanina na výšku přes 2m</t>
  </si>
  <si>
    <t>výkopek na deponii:49,512+655,364+126,3185</t>
  </si>
  <si>
    <t>162201203R00</t>
  </si>
  <si>
    <t>Vodorovné přemíst.výkopku, kolečko hor.1-4, do 10m</t>
  </si>
  <si>
    <t>výkopek z šachet:49,512*1</t>
  </si>
  <si>
    <t>162301102R00</t>
  </si>
  <si>
    <t>Vodorovné přemístění výkopku z hor.1-4 do 1000 m</t>
  </si>
  <si>
    <t>162701109R00</t>
  </si>
  <si>
    <t>Příplatek k vod. přemístění hor.1-4 za další 1 km</t>
  </si>
  <si>
    <t>výkopek na deponii:(49,512+655,364+126,3185)*5</t>
  </si>
  <si>
    <t>přebytek výkopku z deponie na skládku:(49,512+655,364+126,3185-106,3598)*9</t>
  </si>
  <si>
    <t>1.1</t>
  </si>
  <si>
    <t>Příplatek k vod. přemístění hor.1-4, za použití pouze malé mechanizace</t>
  </si>
  <si>
    <t>výkopek z deponie pro zásypy:106,3598*1</t>
  </si>
  <si>
    <t>199000002R00</t>
  </si>
  <si>
    <t>Poplatek za skládku horniny 1- 4</t>
  </si>
  <si>
    <t>115100001RAA</t>
  </si>
  <si>
    <t>Čerpání vody na výšku 10 m, do 500 l, včetně pohotovosti čerpací soupravy</t>
  </si>
  <si>
    <t>h</t>
  </si>
  <si>
    <t>POL2_0</t>
  </si>
  <si>
    <t>2 měsíce, 9h/den:2*30*9</t>
  </si>
  <si>
    <t>181301103R00</t>
  </si>
  <si>
    <t>Rozprostření ornice, rovina, tl. 15-20 cm,do 500m2</t>
  </si>
  <si>
    <t>1.NP atrium:38*1</t>
  </si>
  <si>
    <t>10364200R</t>
  </si>
  <si>
    <t>Ornice pro pozemkové úpravy, vč. dopravy</t>
  </si>
  <si>
    <t>POL3_0</t>
  </si>
  <si>
    <t>1.NP atrium:38*0,2</t>
  </si>
  <si>
    <t>180400120RAX</t>
  </si>
  <si>
    <t>Založení trávníku parkového,rovina,s odplevelením, vč. dodávky travního semena,zálivka,údržba</t>
  </si>
  <si>
    <t>274321411R00</t>
  </si>
  <si>
    <t>Železobeton základových pasů C 25/30, XC2-S3</t>
  </si>
  <si>
    <t>dle statiky:</t>
  </si>
  <si>
    <t>ZP01:0,5*0,7*52,9</t>
  </si>
  <si>
    <t>ZP01a:0,5*0,7*9,88</t>
  </si>
  <si>
    <t>ZP01b:0,5*0,7*1,0</t>
  </si>
  <si>
    <t>ZP02:0,6*0,7*43,33</t>
  </si>
  <si>
    <t>ZP02a:0,6*0,7*28,05</t>
  </si>
  <si>
    <t>ZP03:0,62*0,7*2,7</t>
  </si>
  <si>
    <t>ZP04:0,8*0,7*7,82</t>
  </si>
  <si>
    <t>ZP05:0,6*1*11,3</t>
  </si>
  <si>
    <t>ZP06:0,5*1*5,92</t>
  </si>
  <si>
    <t>ZP07:0,5*0,7*2,2</t>
  </si>
  <si>
    <t>ZP07a:0,5*0,7*6,69</t>
  </si>
  <si>
    <t>ZP08:0,6*0,7*6,64</t>
  </si>
  <si>
    <t>274351215R00</t>
  </si>
  <si>
    <t>Bednění stěn základových pasů - zřízení</t>
  </si>
  <si>
    <t>ZP01:2*0,7*52,9</t>
  </si>
  <si>
    <t>ZP01a:2*0,7*9,88</t>
  </si>
  <si>
    <t>ZP01b:2*0,7*1,0</t>
  </si>
  <si>
    <t>ZP02:2*0,7*43,33</t>
  </si>
  <si>
    <t>ZP02a:2*0,7*28,05</t>
  </si>
  <si>
    <t>ZP03:2*0,7*2,7</t>
  </si>
  <si>
    <t>ZP04:2*0,7*7,82</t>
  </si>
  <si>
    <t>ZP05:2*1*11,3</t>
  </si>
  <si>
    <t>ZP06:2*1*5,92</t>
  </si>
  <si>
    <t>ZP07:2*0,7*2,2</t>
  </si>
  <si>
    <t>ZP07a:2*0,7*6,69</t>
  </si>
  <si>
    <t>ZP08:2*0,7*6,64</t>
  </si>
  <si>
    <t>274351216R00</t>
  </si>
  <si>
    <t>Bednění stěn základových pasů - odstranění</t>
  </si>
  <si>
    <t>275321411R00</t>
  </si>
  <si>
    <t>Železobeton základových patek C 25/30, XC1</t>
  </si>
  <si>
    <t>ZaP01:0,6*0,6*0,7*2</t>
  </si>
  <si>
    <t>275351215R00</t>
  </si>
  <si>
    <t>Bednění stěn základových patek - zřízení</t>
  </si>
  <si>
    <t>ZaP01:4*0,6*0,7*2</t>
  </si>
  <si>
    <t>275351216R00</t>
  </si>
  <si>
    <t>Bednění stěn základových patek - odstranění</t>
  </si>
  <si>
    <t>274361821R00</t>
  </si>
  <si>
    <t>Výztuž základ. pasů a patek, z betonářské oceli 10505 (R)</t>
  </si>
  <si>
    <t>t</t>
  </si>
  <si>
    <t>dle statiky:5914,984/1000</t>
  </si>
  <si>
    <t>273313511R00</t>
  </si>
  <si>
    <t xml:space="preserve">Beton základových desek prostý C 12/15 </t>
  </si>
  <si>
    <t>retence:0,1*12,9</t>
  </si>
  <si>
    <t>šachty ZTI:0,1*1,4*1,2*2</t>
  </si>
  <si>
    <t/>
  </si>
  <si>
    <t>pasy:</t>
  </si>
  <si>
    <t>ZP01:0,7*0,1*52,9</t>
  </si>
  <si>
    <t>ZP01a:0,7*0,1*9,88</t>
  </si>
  <si>
    <t>ZP01b:0,7*0,1*1,0</t>
  </si>
  <si>
    <t>ZP02:0,8*0,1*43,33</t>
  </si>
  <si>
    <t>ZP02a:0,8*0,1*28,05</t>
  </si>
  <si>
    <t>ZP03:0,82*0,1*2,7</t>
  </si>
  <si>
    <t>ZP04:1*0,1*7,82</t>
  </si>
  <si>
    <t>ZP05:0,8*0,1*11,3</t>
  </si>
  <si>
    <t>ZP06:0,7*0,1*5,92</t>
  </si>
  <si>
    <t>ZP07:0,7*0,1*2,2</t>
  </si>
  <si>
    <t>ZP07a:0,7*0,1*6,69</t>
  </si>
  <si>
    <t>ZP08:0,8*0,1*6,64</t>
  </si>
  <si>
    <t>patky:</t>
  </si>
  <si>
    <t>ZaP01:0,1*0,8*0,8*2</t>
  </si>
  <si>
    <t>deska objektu:0,1*673</t>
  </si>
  <si>
    <t>deska výtahu:0,1*7,2</t>
  </si>
  <si>
    <t>273321411R00</t>
  </si>
  <si>
    <t>Železobeton základových desek C 25/30, XC2-S3</t>
  </si>
  <si>
    <t>deska objektu:0,2*(660-12,9)</t>
  </si>
  <si>
    <t>273323411R0X</t>
  </si>
  <si>
    <t>Železobeton základ. desek vodostavební C 25/30, XC2-S3</t>
  </si>
  <si>
    <t>dojezd výtahu:</t>
  </si>
  <si>
    <t>deska:0,25*6,2</t>
  </si>
  <si>
    <t>stěny:0,2*1,1*10,1</t>
  </si>
  <si>
    <t>273323411R0Y</t>
  </si>
  <si>
    <t>Železobeton základ. desek vodostavební C 25/30, XC4-S3</t>
  </si>
  <si>
    <t>deska retence:0,2*12,9</t>
  </si>
  <si>
    <t>šachty ZTI:0,2*1,4*1,2*2</t>
  </si>
  <si>
    <t>273351215R00</t>
  </si>
  <si>
    <t>Bednění stěn základových desek - zřízení</t>
  </si>
  <si>
    <t>deska retence:0,2*16,2</t>
  </si>
  <si>
    <t>šachty ZTI:0,2*2*(1,4+1,2)*2</t>
  </si>
  <si>
    <t>deska objektu:0,2*(129+16,2)</t>
  </si>
  <si>
    <t>deska výtahu:0,25*10,1</t>
  </si>
  <si>
    <t>stěny výtahu:2*1,1*10,1</t>
  </si>
  <si>
    <t>273351216R00</t>
  </si>
  <si>
    <t>Bednění stěn základových desek - odstranění</t>
  </si>
  <si>
    <t>273361921RT4</t>
  </si>
  <si>
    <t>Výztuž základových desek ze svařovaných sítí, průměr drátu  6,0, oka 100/100 mm KH30</t>
  </si>
  <si>
    <t>deska objektu+retence:7326/1000</t>
  </si>
  <si>
    <t>šachty ZTI-dno:1,4*1,2*2*4,44*1,1/1000</t>
  </si>
  <si>
    <t>šachty ZTI-stěny:3,5*2*(1,4+1,2)*2*4,44*1,1/1000</t>
  </si>
  <si>
    <t>273361921RT8</t>
  </si>
  <si>
    <t>Výztuž základových desek ze svařovaných sítí, průměr drátu  8,0, oka 100/100 mm KY81</t>
  </si>
  <si>
    <t>deska objektu+retence:800/1000</t>
  </si>
  <si>
    <t>273361821R00</t>
  </si>
  <si>
    <t>Výztuž základových desek z beton. oceli 10505 (R)</t>
  </si>
  <si>
    <t>deska a stěny výtahu:584,1/1000</t>
  </si>
  <si>
    <t>215901101R00</t>
  </si>
  <si>
    <t>Zhutnění podloží z hornin nesoudržných do 92% PS</t>
  </si>
  <si>
    <t>retence:1*12,9</t>
  </si>
  <si>
    <t>šachty ZTI:1,4*1,2*2</t>
  </si>
  <si>
    <t>ZP01:0,5*52,9</t>
  </si>
  <si>
    <t>ZP01a:0,5*9,88</t>
  </si>
  <si>
    <t>ZP01b:0,5*1,0</t>
  </si>
  <si>
    <t>ZP02:0,6*43,33</t>
  </si>
  <si>
    <t>ZP02a:0,6*28,05</t>
  </si>
  <si>
    <t>ZP03:0,62*2,7</t>
  </si>
  <si>
    <t>ZP04:0,8*7,82</t>
  </si>
  <si>
    <t>ZP05:0,6*11,3</t>
  </si>
  <si>
    <t>ZP06:0,5*5,92</t>
  </si>
  <si>
    <t>ZP07:0,5*2,2</t>
  </si>
  <si>
    <t>ZP07a:0,5*6,69</t>
  </si>
  <si>
    <t>ZP08:0,6*6,64</t>
  </si>
  <si>
    <t>ZaP01:0,8*0,8*2</t>
  </si>
  <si>
    <t>deska objektu:1*673</t>
  </si>
  <si>
    <t>deska výtahu:1*7,2</t>
  </si>
  <si>
    <t>271531113R00</t>
  </si>
  <si>
    <t>Polštář základu z kameniva hr. drceného 0-32 mm, zhutnění na 40MPa</t>
  </si>
  <si>
    <t>pod desku:0,4*(660-12,9)</t>
  </si>
  <si>
    <t>rampa:0,65*20</t>
  </si>
  <si>
    <t>279323411R00</t>
  </si>
  <si>
    <t>Železobeton základ. zdí vodostavební C 25/30, XC4-S3</t>
  </si>
  <si>
    <t>retence:</t>
  </si>
  <si>
    <t>stěny:0,4*0,8*16,2</t>
  </si>
  <si>
    <t>šachty ZTI-stěny:0,2*3,5*2*(1,4+1,2)*2</t>
  </si>
  <si>
    <t>279351105R00</t>
  </si>
  <si>
    <t>Bednění stěn základových zdí, oboustranné-zřízení</t>
  </si>
  <si>
    <t>stěny:2*0,8*16,2</t>
  </si>
  <si>
    <t>šachty ZTI-stěny:2*3,5*2*(1,4+1,2)*2</t>
  </si>
  <si>
    <t>279351106R00</t>
  </si>
  <si>
    <t>Bednění stěn základových zdí, oboustranné-odstran.</t>
  </si>
  <si>
    <t>2.1</t>
  </si>
  <si>
    <t>Prostupy základy,zřízení,kotvení,prostupka, zapravení,kotvení,doplňky,detaily,D+M</t>
  </si>
  <si>
    <t>kus</t>
  </si>
  <si>
    <t>15+11</t>
  </si>
  <si>
    <t>2.2</t>
  </si>
  <si>
    <t>Prostupy základy vodostavební,zřízení,kotvení, vodovzd.prostupka,zapravení,doplňky,detaily,D+M</t>
  </si>
  <si>
    <t>2+3</t>
  </si>
  <si>
    <t>229940030RAX</t>
  </si>
  <si>
    <t>Trubkové mikropiloty 89/10 včetně injektáže,vrt, odvoz výkopku,kotvení,doplňky,detaily,D+M</t>
  </si>
  <si>
    <t>m</t>
  </si>
  <si>
    <t>mikropiloty:581*1</t>
  </si>
  <si>
    <t>229940030RAY</t>
  </si>
  <si>
    <t>Trubkové mikropiloty 108/10 včetně injektáže,vrt, odvoz výkopku,kotvení,doplňky,detaily,D+M</t>
  </si>
  <si>
    <t>mikropiloty:48*1</t>
  </si>
  <si>
    <t>330321411R00</t>
  </si>
  <si>
    <t>Beton sloupů a pilířů železový C 30/37, XC1-S3</t>
  </si>
  <si>
    <t>SI11:0,25*0,25*3,883*1</t>
  </si>
  <si>
    <t>SI12:0,25*0,25*4,133*1</t>
  </si>
  <si>
    <t>SI13:0,24*0,25*4,133*1</t>
  </si>
  <si>
    <t>SI23:0,24*0,325*3,5*1</t>
  </si>
  <si>
    <t>331351101R00</t>
  </si>
  <si>
    <t>Bednění sloupů čtyřúhelníkového průřezu - zřízení</t>
  </si>
  <si>
    <t>SI11:4*0,25*3,883*1</t>
  </si>
  <si>
    <t>SI12:4*0,25*4,133*1</t>
  </si>
  <si>
    <t>SI13:2*(0,24+0,25)*4,133*1</t>
  </si>
  <si>
    <t>SI23:2*(0,24+0,325)*3,5*1</t>
  </si>
  <si>
    <t>331351102R00</t>
  </si>
  <si>
    <t>Bednění sloupů čtyřúhelníkového průřezu-odstranění</t>
  </si>
  <si>
    <t>331361821R00</t>
  </si>
  <si>
    <t>Výztuž sloupů hranatých z betonář. oceli 10505 (R)</t>
  </si>
  <si>
    <t>SI11-SI23:158,7/1000</t>
  </si>
  <si>
    <t>311321412R00</t>
  </si>
  <si>
    <t>Železobeton nadzákladových zdí C 30/37  , XC1-S3</t>
  </si>
  <si>
    <t>1.NP:0,25*(0,25*4,6*3+0,82*(12,3+5,75))</t>
  </si>
  <si>
    <t>2.NP:0,25*(0,25*4,35*2+0,37*5,75*2)</t>
  </si>
  <si>
    <t>311351105R00</t>
  </si>
  <si>
    <t>Bednění nadzákladových zdí oboustranné - zřízení</t>
  </si>
  <si>
    <t>1.NP:2*(0,25*4,6*3+0,82*(12,3+5,75))+0,25*(0,25*6+0,82*4)</t>
  </si>
  <si>
    <t>2.NP:2*(0,25*4,35*2+0,37*5,75*2)+0,25*(0,25*4+0,37*4)</t>
  </si>
  <si>
    <t>311351106R00</t>
  </si>
  <si>
    <t>Bednění nadzákladových zdí oboustranné-odstranění</t>
  </si>
  <si>
    <t>311361821R00</t>
  </si>
  <si>
    <t>Výztuž nadzáklad. zdí z betonářské oceli 10505 (R)</t>
  </si>
  <si>
    <t>1.NP:380,6/1000</t>
  </si>
  <si>
    <t>1.NP-sloupky OS11-13:48,855/1000</t>
  </si>
  <si>
    <t>2.NP:219,5/1000</t>
  </si>
  <si>
    <t>2.NP-sloupky OS11-22:64,887/1000</t>
  </si>
  <si>
    <t>311238607R00</t>
  </si>
  <si>
    <t>Zdivo keram. broušené 44 s min.vatou, tl. 440 mm</t>
  </si>
  <si>
    <t>obvod:</t>
  </si>
  <si>
    <t>1.NP:3,88*27,1+3,7*17,2+4,15*20</t>
  </si>
  <si>
    <t>okna:-(4,49*2,45*3)</t>
  </si>
  <si>
    <t>dveře+stěny:-(1,01*3,25*3+10,92*2,43+1,3*2,15)</t>
  </si>
  <si>
    <t>2.NP:3,8*27,1+3,6*20,3+4,05*18,1+1,6*4+4*18,1+1,95*3,8</t>
  </si>
  <si>
    <t>okna:-(8,5*2,45*2+1,6*1,2)</t>
  </si>
  <si>
    <t>dveře+stěny:-(15,13*2,65+10,92*2,43)</t>
  </si>
  <si>
    <t>atiky:0,5*(27,1+18,1+6,6+3,8)+0,25*(20,3+4)+0,75*18,1</t>
  </si>
  <si>
    <t>311238244R00</t>
  </si>
  <si>
    <t>Zdivo keram. broušené 44  P10,  tl. 440 mm</t>
  </si>
  <si>
    <t>vnitřní:</t>
  </si>
  <si>
    <t>1.NP:3,88*(3,9+24,7)-(0,9*2,1+1,6*2,1+1,6*2,3)</t>
  </si>
  <si>
    <t>2.NP:1,1*3,8+1,6*6,6</t>
  </si>
  <si>
    <t>3.NP:</t>
  </si>
  <si>
    <t>311238325R00</t>
  </si>
  <si>
    <t>Zdivo keram. broušené 30 AKU  P15, tl. 300 mm</t>
  </si>
  <si>
    <t>1.NP:4,15*(7,4+2,5)</t>
  </si>
  <si>
    <t>2.NP:3,25*10-1,8*2,4</t>
  </si>
  <si>
    <t>311238323R00</t>
  </si>
  <si>
    <t>Zdivo keram. broušené 25 AKU  P15, tl. 250 mm</t>
  </si>
  <si>
    <t>1.NP:4,15*(7,4*2+19,5)-(0,8*2,1*3+5,25*0,88*3)</t>
  </si>
  <si>
    <t>2.NP:3,5*(11,7+7,5)+3,8*7,9-(0,8*2,1*2+4,35*0,88*2)</t>
  </si>
  <si>
    <t>311238144R00</t>
  </si>
  <si>
    <t>Zdivo keram. broušené 30 P10, tl. 300 mm</t>
  </si>
  <si>
    <t>atiky:0,5*(10,5+12,8)+0,75*9,3</t>
  </si>
  <si>
    <t>1.NP:3,88*(2,9+12,5)-1,6*2,1</t>
  </si>
  <si>
    <t>2.NP:3,65*12</t>
  </si>
  <si>
    <t>311238143R00</t>
  </si>
  <si>
    <t>Zdivo keram. broušené 24  P10, tl. 240 mm</t>
  </si>
  <si>
    <t>atiky:0,5*10,9</t>
  </si>
  <si>
    <t>1.NP:2,16*5,8+3,88*2,9*2+4,15*(10+10,9)-0,7*2,1*3</t>
  </si>
  <si>
    <t>2.NP:3,5*10+3,55*11-0,7*2,1*2</t>
  </si>
  <si>
    <t>4.NP:4,3*6,6</t>
  </si>
  <si>
    <t>342248144R00</t>
  </si>
  <si>
    <t>Příčky keram. broušené 14  na DBM, tl. 140 mm</t>
  </si>
  <si>
    <t>1.NP:3,88*2,1</t>
  </si>
  <si>
    <t>2.NP:4,35*18,5+3,5*2,2-(0,8*1,97+1*2,2+1,2*1,5+2,15*1,5+0,8*1,5)</t>
  </si>
  <si>
    <t>3.NP:4,35*2,3-0,9*1,97</t>
  </si>
  <si>
    <t>342248141R00</t>
  </si>
  <si>
    <t>Příčky keram. broušené 11,5  na DBM, tl. 115 mm</t>
  </si>
  <si>
    <t>1.NP:3,88*(2,15*2+4,6+1,5)+4,15*(4,4+4,8)-(0,9*2,1+0,8*2,1+0,7*2,1*3)</t>
  </si>
  <si>
    <t>2.NP:3,5*(4,8+4,5)-0,7*2,1*2</t>
  </si>
  <si>
    <t>311231114R00</t>
  </si>
  <si>
    <t>Zdivo nosné cihelné z CP 29 P15 na MVC 2,5</t>
  </si>
  <si>
    <t>3.NP:0,65*1,4*2,2</t>
  </si>
  <si>
    <t>1.NP:0,35*(1*2,02+1,2*1,2)+0,8*(1,25*1,25+3*2,3-1,7*2,75)+0,65*(1,05*2,1+1,9*2,2)+0,75*0,55*1,6*2+0,95*(3*2,9-1,7*2,02)</t>
  </si>
  <si>
    <t>2.NP:0,65*(1,05*2,1+0,55*1,6*2)</t>
  </si>
  <si>
    <t>342948111R00</t>
  </si>
  <si>
    <t>Ukotvení příček k cihel.konstr. kotvami na hmožd.</t>
  </si>
  <si>
    <t>1.NP:3,88*21+4,15*6</t>
  </si>
  <si>
    <t>2.NP:3,5*8+4,35*7</t>
  </si>
  <si>
    <t>3.NP:4,35*2</t>
  </si>
  <si>
    <t>342948112R00</t>
  </si>
  <si>
    <t>Ukotvení příček k beton.kcím přistřelenými kotvami</t>
  </si>
  <si>
    <t>1.NP:</t>
  </si>
  <si>
    <t>2.NP:4,35*2</t>
  </si>
  <si>
    <t>346971122R00</t>
  </si>
  <si>
    <t>Izolace pod příčky jednoduchá š. do 200 mm</t>
  </si>
  <si>
    <t>tl. 140mm:</t>
  </si>
  <si>
    <t>1.NP:2,1</t>
  </si>
  <si>
    <t>2.NP:18,5+2,2</t>
  </si>
  <si>
    <t>3.NP:2,3</t>
  </si>
  <si>
    <t>tl. 115mm:</t>
  </si>
  <si>
    <t>1.NP:(2,15*2+4,6+1,5)+(4,4+4,8)</t>
  </si>
  <si>
    <t>2.NP:(4,8+4,5)</t>
  </si>
  <si>
    <t>346971162R00</t>
  </si>
  <si>
    <t xml:space="preserve">Dilatace příček od stropu š. do 200 mm, tl.30 mm </t>
  </si>
  <si>
    <t>317168112R00</t>
  </si>
  <si>
    <t>Překlad keram. plochý 115x71x1250 mm</t>
  </si>
  <si>
    <t>3*1</t>
  </si>
  <si>
    <t>317168118R00</t>
  </si>
  <si>
    <t>Překlad keram. plochý 115x71x2750 mm</t>
  </si>
  <si>
    <t>1*1</t>
  </si>
  <si>
    <t>317168122R00</t>
  </si>
  <si>
    <t>Překlad keram. plochý 145x71x1250 mm</t>
  </si>
  <si>
    <t>317168123R00</t>
  </si>
  <si>
    <t>Překlad keram. plochý 145x71x1500 mm</t>
  </si>
  <si>
    <t>317168127R00</t>
  </si>
  <si>
    <t>Překlad keram. plochý 145x71x2500 mm</t>
  </si>
  <si>
    <t>317168131R00</t>
  </si>
  <si>
    <t>Překlad keram. 7 vysoký 70x238x1250 mm</t>
  </si>
  <si>
    <t>15+10+2</t>
  </si>
  <si>
    <t>317168133R00</t>
  </si>
  <si>
    <t>Překlad keram. 7 vysoký 70x238x1750 mm</t>
  </si>
  <si>
    <t>6*1</t>
  </si>
  <si>
    <t>317168135R00</t>
  </si>
  <si>
    <t>Překlad keram. 7 vysoký 70x238x2250 mm</t>
  </si>
  <si>
    <t>4*1</t>
  </si>
  <si>
    <t>317168136R00</t>
  </si>
  <si>
    <t>Překlad keram. 7 vysoký 70x238x2500 mm</t>
  </si>
  <si>
    <t>10*1</t>
  </si>
  <si>
    <t>317238111R00</t>
  </si>
  <si>
    <t>Nadezdívka překladů š. 115 mm na MVC 5</t>
  </si>
  <si>
    <t>1,25*3+2,75*1</t>
  </si>
  <si>
    <t>317238121R00</t>
  </si>
  <si>
    <t>Nadezdívka překladů š. 140 mm na MVC 5</t>
  </si>
  <si>
    <t>1,25*3+1,5+2,5</t>
  </si>
  <si>
    <t>317998114R00</t>
  </si>
  <si>
    <t>Izolace mezi překlady polystyren tl. 90 mm</t>
  </si>
  <si>
    <t>1,25*5+1,75*2+2,25+2,5*3+1,25*4+1,5</t>
  </si>
  <si>
    <t>317121102R00</t>
  </si>
  <si>
    <t>Osazení překladu světlost otvoru do 180 cm</t>
  </si>
  <si>
    <t>317121103R00</t>
  </si>
  <si>
    <t>Osazení překladu světlost otvoru do 375 cm</t>
  </si>
  <si>
    <t>10+8</t>
  </si>
  <si>
    <t>59321116.AR</t>
  </si>
  <si>
    <t>Překlad železobetonový 179/12/24 V</t>
  </si>
  <si>
    <t>59321230.AR</t>
  </si>
  <si>
    <t>Překlad železobetonový 209/14/24 V</t>
  </si>
  <si>
    <t>59321232.AR</t>
  </si>
  <si>
    <t>Překlad železobetonový 269/14/24 V</t>
  </si>
  <si>
    <t>8*1</t>
  </si>
  <si>
    <t>317941121R00</t>
  </si>
  <si>
    <t>Osazení ocelových válcovaných nosníků do č.12</t>
  </si>
  <si>
    <t>L profil 50/50/4:2*(0,825+0,55+0,825+0,765+0,55+0,725+0,8+0,825+0,55+0,8)*3,06/1000</t>
  </si>
  <si>
    <t>317941123R00</t>
  </si>
  <si>
    <t>Osazení ocelových válcovaných nosníků  č.14-22</t>
  </si>
  <si>
    <t>I 160:8*2*17,9/1000</t>
  </si>
  <si>
    <t>13330310R</t>
  </si>
  <si>
    <t>Úhelník rovnoramenný L jakost S235  50x50x4 mm, 11375</t>
  </si>
  <si>
    <t>L profil 50/50/4:2*(0,825+0,55+0,825+0,765+0,55+0,725+0,8+0,825+0,55+0,8)*3,06*1,1/1000</t>
  </si>
  <si>
    <t>13380530R</t>
  </si>
  <si>
    <t>Tyč průřezu I 160, střední, jakost oceli S235, 11375</t>
  </si>
  <si>
    <t>I 160:8*2*17,9*1,1/1000</t>
  </si>
  <si>
    <t>346481111RT2</t>
  </si>
  <si>
    <t>Zaplentování rýh, nosníků rabicovým pletivem, s použitím suché maltové směsi</t>
  </si>
  <si>
    <t>L profil 50/50/4:2*(0,825+0,55+0,825+0,765+0,55+0,725+0,8+0,825+0,55+0,8)*0,05*2</t>
  </si>
  <si>
    <t>I 160:8*2*(0,16*2+0,074*4)</t>
  </si>
  <si>
    <t>342264051RT1</t>
  </si>
  <si>
    <t>Podhled sádrokartonový na zavěšenou ocel. konstr., desky standard tl. 2x12,5 mm, bez izolace</t>
  </si>
  <si>
    <t>Kvalita a provedení dle knihy standardů a technické zprávy!!!:</t>
  </si>
  <si>
    <t>podhledy:7,93+14,03+26,17+6,24</t>
  </si>
  <si>
    <t>čela:1,63*3,3</t>
  </si>
  <si>
    <t>342264051RT2</t>
  </si>
  <si>
    <t>Podhled sádrokartonový na zavěšenou ocel. konstr., desky protipožární tl. 12,5 mm, bez izolace</t>
  </si>
  <si>
    <t>podhledy:4,05*1</t>
  </si>
  <si>
    <t>342264098R00</t>
  </si>
  <si>
    <t>Příplatek k podhledu sádrokart. za plochu do 10 m2</t>
  </si>
  <si>
    <t>podhledy:1,93+6,24+4,05</t>
  </si>
  <si>
    <t>342264051RTX</t>
  </si>
  <si>
    <t>Podhled SDK perforovaný AKU na zavěšenou ocel.kci., desky tl. 12,5 mm,bez izolace,1200x1960mm</t>
  </si>
  <si>
    <t>podhledy:139,82+141,67</t>
  </si>
  <si>
    <t>311.1</t>
  </si>
  <si>
    <t>Podhled dřevovláknitý AKU,závěs,rošt,doplňky,lišty, tl.35mm,nástřik barvou,odolný nárazu,detaily,D+M</t>
  </si>
  <si>
    <t>podhledy:232,45*1</t>
  </si>
  <si>
    <t>311.2</t>
  </si>
  <si>
    <t>Podhled minerální 600x1200,stand.,skrytá hrana, rošt,závěsy,lišty,kotvení,doplňky,detaily,D+M</t>
  </si>
  <si>
    <t>podhledy:72,98+84,18</t>
  </si>
  <si>
    <t>311.3</t>
  </si>
  <si>
    <t>Podhled minerální 600x600,stand.,polozap.hrana, rošt,závěsy,lišty,kotvení,doplňky,detaily,D+M</t>
  </si>
  <si>
    <t>podhledy:24,4+163,92+112,47</t>
  </si>
  <si>
    <t>311.4</t>
  </si>
  <si>
    <t>Podhled minerální 600x600,impreg.,polozap.hrana, rošt,závěsy,lišty,kotvení,doplňky,detaily,D+M</t>
  </si>
  <si>
    <t>podhledy:5,98*1</t>
  </si>
  <si>
    <t>342263310R00</t>
  </si>
  <si>
    <t>Úprava sádrokartonové příčky pro osazení umývadla</t>
  </si>
  <si>
    <t>1.NP:4*1</t>
  </si>
  <si>
    <t>2.NP:4*1</t>
  </si>
  <si>
    <t>342263310R0X</t>
  </si>
  <si>
    <t>Úprava sádrokartonové příčky pro osazení WC, a výlevky</t>
  </si>
  <si>
    <t>2.NP:3*1</t>
  </si>
  <si>
    <t>3.NP:1*1</t>
  </si>
  <si>
    <t>342263310R0Y</t>
  </si>
  <si>
    <t>Úprava sádrokartonové příčky pro osazení pisoáru</t>
  </si>
  <si>
    <t>1.NP:2*1</t>
  </si>
  <si>
    <t>2.NP:</t>
  </si>
  <si>
    <t>347016111R0X</t>
  </si>
  <si>
    <t>Předstěna SDK,tl.75mm,oc.kce CW,2x RB 12,5mm, bez izolace</t>
  </si>
  <si>
    <t>Kvalita provedení Q3!!!:</t>
  </si>
  <si>
    <t>2.NP:3,5*1,7</t>
  </si>
  <si>
    <t>347015131R00</t>
  </si>
  <si>
    <t>1.NP:4,15*7,4*3</t>
  </si>
  <si>
    <t>2.NP:3,5*7,4*2</t>
  </si>
  <si>
    <t>347016133R0X</t>
  </si>
  <si>
    <t>Předstěna SDK,tl.100mm,oc.kce CW,2xRBI 12,5mm, bez izolace</t>
  </si>
  <si>
    <t>1.NP:1,45*(1,8+1,9*2)</t>
  </si>
  <si>
    <t>2.NP:1,45*(1,9*2+1,8)</t>
  </si>
  <si>
    <t>347016133R0Y</t>
  </si>
  <si>
    <t>Předstěna SDK,tl.150mm,oc.kce CW,2xRBI 12,5mm, bez izolace</t>
  </si>
  <si>
    <t>1.NP:1,45*(0,9*2+2)</t>
  </si>
  <si>
    <t>2.NP:1,45*(1+2)</t>
  </si>
  <si>
    <t>3.NP:1,45*1</t>
  </si>
  <si>
    <t>347011002R0X</t>
  </si>
  <si>
    <t>1.NP:4,35*24,2-(1,6*2,3+1,6*2,1)</t>
  </si>
  <si>
    <t>411321414R00</t>
  </si>
  <si>
    <t>Stropy deskové ze železobetonu C 25/30, XC4,XF3,S3</t>
  </si>
  <si>
    <t>Venkovní rampa:0,08*13,5</t>
  </si>
  <si>
    <t>411321515R00</t>
  </si>
  <si>
    <t>Stropy deskové ze železobetonu C 30/37, XC1-S3</t>
  </si>
  <si>
    <t>1.NP:0,2*(349-2,5-21,3)</t>
  </si>
  <si>
    <t>2.NP:0,1*315+0,2*255+0,25*23</t>
  </si>
  <si>
    <t>odskoky:0,3*(0,25*12,7+0,35*10,7)</t>
  </si>
  <si>
    <t>411354231R00</t>
  </si>
  <si>
    <t>Bednění stropů plech lesklý, vlna 30 mm tl. 0,8 mm</t>
  </si>
  <si>
    <t>Venkovní rampa:1*13,5*1,15</t>
  </si>
  <si>
    <t>411351101R00</t>
  </si>
  <si>
    <t>Bednění stropů deskových, bednění vlastní -zřízení</t>
  </si>
  <si>
    <t>1.NP:(349-2,5-21,3)+0,2*(124,9+6,7+18,9)</t>
  </si>
  <si>
    <t>2.NP:315+255+23+0,1*75+0,2*75,6+0,25*20,2</t>
  </si>
  <si>
    <t>odskoky:2*(0,25*12,7+0,35*10,7)</t>
  </si>
  <si>
    <t>411351102R00</t>
  </si>
  <si>
    <t>Bednění stropů deskových, vlastní - odstranění</t>
  </si>
  <si>
    <t>411354173R00</t>
  </si>
  <si>
    <t>Podpěrná konstr. stropů do 12 kPa - zřízení</t>
  </si>
  <si>
    <t>1.NP:(349-2,5-21,3)</t>
  </si>
  <si>
    <t>2.NP:315+255+23</t>
  </si>
  <si>
    <t>411354174R00</t>
  </si>
  <si>
    <t>Podpěrná konstr. stropů do 12 kPa - odstranění</t>
  </si>
  <si>
    <t>411354183R0X</t>
  </si>
  <si>
    <t>Příplatek k podpěr. konstr. stropů 12 kPa -zřízení, za výšku do 9m</t>
  </si>
  <si>
    <t>2.NP:315*1</t>
  </si>
  <si>
    <t>411354184R0X</t>
  </si>
  <si>
    <t>Příplatek k podpěr. konstr. stropů 12 kPa - odstr., za výšku do 9m</t>
  </si>
  <si>
    <t>411361821R00</t>
  </si>
  <si>
    <t>Výztuž stropů z betonářské oceli 10505(R)</t>
  </si>
  <si>
    <t>1.NP:8781,084/1000</t>
  </si>
  <si>
    <t>2.NP:11889,417/1000</t>
  </si>
  <si>
    <t>Venkovní rampa:53,436/1000</t>
  </si>
  <si>
    <t>411361921R00</t>
  </si>
  <si>
    <t xml:space="preserve">Výztuž stropů svařovanou sítí </t>
  </si>
  <si>
    <t>Venkovní rampa:50,4/1000</t>
  </si>
  <si>
    <t>413321515R00</t>
  </si>
  <si>
    <t>Nosníky z betonu železového C 30/37, XC1-S3</t>
  </si>
  <si>
    <t>Tr01/1:0,38*0,55*20,2</t>
  </si>
  <si>
    <t>Tr02/1:0,25*0,5*8,1</t>
  </si>
  <si>
    <t>Tr03/1:0,44*0,45*4,7</t>
  </si>
  <si>
    <t>Tr04/1:0,38*(3,7+1,4)</t>
  </si>
  <si>
    <t>Tr01/2:0,38*0,6*19,9</t>
  </si>
  <si>
    <t>Tr02/2:0,38*0,52*14,2</t>
  </si>
  <si>
    <t>Tr03/2:0,35*0,9*15,2</t>
  </si>
  <si>
    <t>Tr04/2:0,3*0,65*12,7*16</t>
  </si>
  <si>
    <t>413351107R00</t>
  </si>
  <si>
    <t>Bednění nosníků - zřízení</t>
  </si>
  <si>
    <t>Tr01/1:(0,38+2*0,55)*20,2</t>
  </si>
  <si>
    <t>Tr02/1:(0,25+2*0,5)*8,1</t>
  </si>
  <si>
    <t>Tr03/1:(0,44+2*0,45)*4,7</t>
  </si>
  <si>
    <t>Tr04/1:2*(3,7+1,4)+0,38*(0,33*3+0,82)</t>
  </si>
  <si>
    <t>Tr01/2:(0,38+2*0,6)*19,9</t>
  </si>
  <si>
    <t>Tr02/2:(0,38+2*0,52)*14,2</t>
  </si>
  <si>
    <t>Tr03/2:(0,35+2*0,9)*15,2</t>
  </si>
  <si>
    <t>Tr04/2:(0,3+2*0,65)*12,7*16</t>
  </si>
  <si>
    <t>413351108R00</t>
  </si>
  <si>
    <t>Bednění nosníků - odstranění</t>
  </si>
  <si>
    <t>413351213R00</t>
  </si>
  <si>
    <t>Podpěrná konstr.nosníků do 4 m,do 10 kPa - zřízení</t>
  </si>
  <si>
    <t>Tr01/1:(0,38)*20,2</t>
  </si>
  <si>
    <t>Tr02/1:(0,25)*8,1</t>
  </si>
  <si>
    <t>Tr03/1:(0,44)*4,7</t>
  </si>
  <si>
    <t>Tr04/1:0,38*(4,14+7,08)</t>
  </si>
  <si>
    <t>Tr01/2:(0,38)*19,9</t>
  </si>
  <si>
    <t>Tr02/2:(0,38)*14,2</t>
  </si>
  <si>
    <t>Tr03/2:(0,35)*15,2</t>
  </si>
  <si>
    <t>Tr04/2:(0,3)*12,7*16</t>
  </si>
  <si>
    <t>413351214R00</t>
  </si>
  <si>
    <t>Podpěrná konstr.nosníků do 4 m,10 kPa - odstranění</t>
  </si>
  <si>
    <t>413351233R00</t>
  </si>
  <si>
    <t>Příplatek k podpěr. kci nosníků 10 kPa - zřízení, za výšku do 9m</t>
  </si>
  <si>
    <t>413351234R00</t>
  </si>
  <si>
    <t>Příplatek k podpěr. kci nosníků 10 kPa -odstranění, za výšku do 9m</t>
  </si>
  <si>
    <t>Výztuž stropů a nosníků,  z betonářské oceli 10505(R)</t>
  </si>
  <si>
    <t>Tr01/1:948,982/1000</t>
  </si>
  <si>
    <t>Tr02/1-04/1:665,922/1000</t>
  </si>
  <si>
    <t>Tr01/2:984,187/1000</t>
  </si>
  <si>
    <t>Tr02/2-04/2:13439,898/1000</t>
  </si>
  <si>
    <t>411120011RA0</t>
  </si>
  <si>
    <t>Strop montovaný z desek PZD, tloušťka 7,0 cm</t>
  </si>
  <si>
    <t>stropy:1,2*1</t>
  </si>
  <si>
    <t>šachty ZTI-stropy:1,1*2</t>
  </si>
  <si>
    <t>411120012RA0</t>
  </si>
  <si>
    <t>Strop montovaný z desek PZD, tloušťka 9 cm</t>
  </si>
  <si>
    <t>stropy:12,9*1</t>
  </si>
  <si>
    <t>šachty ZTI-stropy:1,4*1,2*2</t>
  </si>
  <si>
    <t>417321415R00</t>
  </si>
  <si>
    <t>Ztužující pásy a věnce z betonu železového C 30/37, XC1-S3</t>
  </si>
  <si>
    <t>V11:0,44*0,25*24,7</t>
  </si>
  <si>
    <t>V12:0,3*0,25*12</t>
  </si>
  <si>
    <t>V13:0,35*0,25*26,96</t>
  </si>
  <si>
    <t>V21:0,35*0,65*33,16</t>
  </si>
  <si>
    <t>dle ARS:</t>
  </si>
  <si>
    <t>atiky:0,44*0,15*(27,1+18,1+6,6+3,8+20,3+4+18,1)+0,3*0,15*(10,5+12,8+9,3)+0,24*0,15*10,9</t>
  </si>
  <si>
    <t>417351115R00</t>
  </si>
  <si>
    <t>Bednění ztužujících pásů a věnců - zřízení</t>
  </si>
  <si>
    <t>V11:2*0,25*24,7</t>
  </si>
  <si>
    <t>V12:2*0,25*12</t>
  </si>
  <si>
    <t>V13:2*0,25*26,96</t>
  </si>
  <si>
    <t>V21:2*0,65*33,16</t>
  </si>
  <si>
    <t>atiky:2*0,15*(27,1+18,1+6,6+3,8+20,3+4+18,1)+2*0,15*(10,5+12,8+9,3)+2*0,15*10,9</t>
  </si>
  <si>
    <t>417351116R00</t>
  </si>
  <si>
    <t>Bednění ztužujících pásů a věnců - odstranění</t>
  </si>
  <si>
    <t>417361821R00</t>
  </si>
  <si>
    <t>Výztuž ztužujících pásů a věnců z oceli 10505(R)</t>
  </si>
  <si>
    <t>V11-V21:565,7/1000</t>
  </si>
  <si>
    <t>atiky:(0,44*0,15*(27,1+18,1+6,6+3,8+20,3+4+18,1)+0,3*0,15*(10,5+12,8+9,3)+0,24*0,15*10,9)*90/1000</t>
  </si>
  <si>
    <t>417237114R0X</t>
  </si>
  <si>
    <t>Obezdění věnce brouš. věncovkou keram. 8/25, včetně izolace XPS tl. 60mm</t>
  </si>
  <si>
    <t>stropy:27,1+18,1+3,7*2</t>
  </si>
  <si>
    <t>430321514R0X</t>
  </si>
  <si>
    <t>Beton schodišťových konstrukcí železový C 30/37, XC1-S3,pohledový</t>
  </si>
  <si>
    <t>Sch1:1,67*1,2+1,31*1,4</t>
  </si>
  <si>
    <t>431351121R00</t>
  </si>
  <si>
    <t>Bednění podest a podstupnic přímočarých,  - zřízení</t>
  </si>
  <si>
    <t>Sch1:5,2*1,2+5,4*1,4+0,176*14*1,4+0,352*1,2*7+1,67*2+1,31*2</t>
  </si>
  <si>
    <t>431351122R00</t>
  </si>
  <si>
    <t>Bednění podest a podstupnic přímočarých, - odstranění</t>
  </si>
  <si>
    <t>433351131R00</t>
  </si>
  <si>
    <t>Bednění schodnic přímočarých - zřízení</t>
  </si>
  <si>
    <t>Sch1:0,297*14*1,4+0,594*1,2*7</t>
  </si>
  <si>
    <t>433351132R00</t>
  </si>
  <si>
    <t>Bednění schodnic přímočarých - odstranění</t>
  </si>
  <si>
    <t>431351128R00</t>
  </si>
  <si>
    <t>Příplatek za podpěrnou konstrukci podest - zřízení</t>
  </si>
  <si>
    <t>Sch1:5,2*1,2+5,4*1,4</t>
  </si>
  <si>
    <t>431351129R00</t>
  </si>
  <si>
    <t>Příplatek za podpěrnou konstrukci podest - odstran</t>
  </si>
  <si>
    <t>430361821R00</t>
  </si>
  <si>
    <t>Výztuž schodišťových konstrukcí z ocelí 10505(R)</t>
  </si>
  <si>
    <t>Sch1:146,1/1000</t>
  </si>
  <si>
    <t>430361921RT2</t>
  </si>
  <si>
    <t>Výztuž schodišťových konstrukcí svařovanou sítí, průměr drátu  5,0, oka 100/100 mm KD35</t>
  </si>
  <si>
    <t>Sch1:99,5/1000</t>
  </si>
  <si>
    <t>43.1</t>
  </si>
  <si>
    <t>Akustické prvky do schodiště,plošné+bodové, pro útlum kročejového hluku,kotvení,doplňky,D+M</t>
  </si>
  <si>
    <t>Sch1:2*(1,67+1,31)+0,6*2,6*2</t>
  </si>
  <si>
    <t>564731111R00</t>
  </si>
  <si>
    <t>Podklad z kameniva drceného vel.32-63 mm,tl. 10 cm</t>
  </si>
  <si>
    <t>1.NP chodník u stáv. stěny:38*1</t>
  </si>
  <si>
    <t>564851111R00</t>
  </si>
  <si>
    <t>Podklad ze štěrkodrti po zhutnění tloušťky 15 cm</t>
  </si>
  <si>
    <t>596811111R00</t>
  </si>
  <si>
    <t>Kladení dlaždic kom.pro pěší, lože z kameniva těž., tl. lože 40mm</t>
  </si>
  <si>
    <t>592453333R</t>
  </si>
  <si>
    <t>Dlaždice betonová 60x60x8 cm hladká, standard šedá</t>
  </si>
  <si>
    <t>1.NP chodník u stáv. stěny:38*1,1</t>
  </si>
  <si>
    <t>610991111R00</t>
  </si>
  <si>
    <t>Zakrývání výplní vnitřních otvorů</t>
  </si>
  <si>
    <t>Nové prvky:</t>
  </si>
  <si>
    <t>dveře+stěny:1,2*2,15+1,01*3,25*3+8,5*2,45*2+10,916*2,58*2+15,13*2,65</t>
  </si>
  <si>
    <t>okna:4,49*2,45*3+5,25*0,9*5+1,8*2,4+2,2*1,05</t>
  </si>
  <si>
    <t>Stávající prvky:55</t>
  </si>
  <si>
    <t>612100020RA0</t>
  </si>
  <si>
    <t>Začištění omítek kolem oken a dveří</t>
  </si>
  <si>
    <t>dveře+stěny:1,2+2*2,15+1,01*3+2*3,25*3+8,5*2+2*2,45*2+10,916*2+2*2,58*2+15,13+2*2,65</t>
  </si>
  <si>
    <t>okna:2*(4,49*3+2,45*3+5,25*5+0,9*5+1,8+2,4+2,2+1,05)</t>
  </si>
  <si>
    <t>602016193R00</t>
  </si>
  <si>
    <t>Penetrace hloubková stěn</t>
  </si>
  <si>
    <t>otlučené omítky:660,65*1</t>
  </si>
  <si>
    <t>ker. zdivo:405+3,1+2*(116,8+69,3+209,7+100,2+216,8+94,5+100,2+26,1)</t>
  </si>
  <si>
    <t>ŽB stěny:51,18*1</t>
  </si>
  <si>
    <t>ŽB sloupy:16,02*1</t>
  </si>
  <si>
    <t>lokální opravy:95*1</t>
  </si>
  <si>
    <t>601016193R00</t>
  </si>
  <si>
    <t>Penetrace hloubková stropů</t>
  </si>
  <si>
    <t>otlučené stropy:266,1*1</t>
  </si>
  <si>
    <t>nové omítky:33,64+26,17+19,63+29,68+13,05+25,52+289,45+54,34+10,74+24,66+48,8+5,74+15,51+19,19+54,66</t>
  </si>
  <si>
    <t>lokální opravy:25*1</t>
  </si>
  <si>
    <t>610991004R00</t>
  </si>
  <si>
    <t>Začišťovací okenní lišta pro vnitř.omítku tl.15mm</t>
  </si>
  <si>
    <t>612481211RT2</t>
  </si>
  <si>
    <t>Montáž výztužné sítě(perlinky)do stěrky-vnit.stěny, včetně výztužné sítě a stěrkového tmelu</t>
  </si>
  <si>
    <t>sjednocení povrchů:125*1</t>
  </si>
  <si>
    <t>612451111R00</t>
  </si>
  <si>
    <t>Omítka vnitřní zdiva, MC, hrubá zatřená</t>
  </si>
  <si>
    <t>pod ker. obklady:</t>
  </si>
  <si>
    <t>1.NP:2,15*(15,1+16,4+6,8)+1,5*1,2*3</t>
  </si>
  <si>
    <t>2.NP:2,1*(33,8+3,1+2,1+11,1+15+16,4)+1,5*(1,5+1,2*2)</t>
  </si>
  <si>
    <t>3.NP:2,1*8,9</t>
  </si>
  <si>
    <t>612473182R00</t>
  </si>
  <si>
    <t>Omítka vnitř.zdiva ze such.směsi, štuková, strojně</t>
  </si>
  <si>
    <t>602011261R00</t>
  </si>
  <si>
    <t>Omítka stěn sádrová hlazená strojně</t>
  </si>
  <si>
    <t>odečet hrubých omítek, pod ker. obklady:-283,435</t>
  </si>
  <si>
    <t>613441141R00</t>
  </si>
  <si>
    <t>Omítka sloupů/pilířů sádrová s plochami rovnými</t>
  </si>
  <si>
    <t>601011261R00</t>
  </si>
  <si>
    <t>Omítka stropů sádrová hlazená strojně</t>
  </si>
  <si>
    <t>611473112R00</t>
  </si>
  <si>
    <t>Omítka vnitř.stropů ze suché směsi,štuková,strojně</t>
  </si>
  <si>
    <t>612473185R00</t>
  </si>
  <si>
    <t>Příplatek za zabudované omítníky v ploše stěn</t>
  </si>
  <si>
    <t>612473186R00</t>
  </si>
  <si>
    <t>Příplatek za zabudované rohovníky</t>
  </si>
  <si>
    <t>946,3*1</t>
  </si>
  <si>
    <t>612403382R00</t>
  </si>
  <si>
    <t>Hrubá výplň rýh ve stěnách do 3x7 cm maltou ze SMS</t>
  </si>
  <si>
    <t>drážky po profesích:450*1</t>
  </si>
  <si>
    <t>612403386R00</t>
  </si>
  <si>
    <t>Hrubá výplň rýh ve stěnách do 5x10cm maltou z SMS</t>
  </si>
  <si>
    <t>drážky po profesích:250*1</t>
  </si>
  <si>
    <t>612403388R00</t>
  </si>
  <si>
    <t>Hrubá výplň rýh ve stěnách do 15x20cm maltou z SMS</t>
  </si>
  <si>
    <t>drážky po profesích:90*1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</si>
  <si>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</si>
  <si>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</si>
  <si>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</si>
  <si>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</si>
  <si>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</si>
  <si>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provedení dle knihy standardů a technické zprávy!!!:</t>
  </si>
  <si>
    <t>W/01,02:8,3*27,1+7*(19,9+17,2)+1,6*3,7+2,6*3,7+4,2*18,1</t>
  </si>
  <si>
    <t>okna:-(4,49*2,45*3+8,5*2,45*2+1,6*1,2)</t>
  </si>
  <si>
    <t>dveře+stěny:-(1,01*3,25*3+10,92*2,43+1,3*2,15+15,13*2,65+10,92*2,43)</t>
  </si>
  <si>
    <t>ostění:</t>
  </si>
  <si>
    <t>okna:0,1*2*(4,49*3+2,45*3+8,5*2+2,45*2+1,6+1,2)</t>
  </si>
  <si>
    <t>dveře+stěny:0,1*(1,01*3+2*3,25*3+10,92+2*2,43+1,3+2*2,15+15,13+2*2,65+10,92+2*2,43)</t>
  </si>
  <si>
    <t>W/07 atiky:0,7*(27,1+10,5*2+18,1+6,8+12,8)+0,5*19,9+0,9*(17,2+10,9+9,3)</t>
  </si>
  <si>
    <t>W/08 ŽB+PIR:0,25*2*27,1+(0,57+0,53)*17,2+0,75*19,9+0,8*19,9+0,6*3,7+0,8*27,1+1,1*19,9</t>
  </si>
  <si>
    <t>XPS 100 pod terénem,geotextilie,nopovka:0,8*27,1+1,1*19,9+1*13,7+1,2*17,2</t>
  </si>
  <si>
    <t>u stáv. objektu, EPS 150mm+perlinka:4,55*27,1+3,5*13,7</t>
  </si>
  <si>
    <t>u stáv. objektu, EPS 180mm+perlinka:8,7*15,9</t>
  </si>
  <si>
    <t>u stáv. objektu, EPS 220mm+perlinka:5,5*13,7</t>
  </si>
  <si>
    <t>stávající stěna za učebnami v 1.NP:2,9*22</t>
  </si>
  <si>
    <t>622311016R00</t>
  </si>
  <si>
    <t>Soklová lišta hliník KZS ETICS tl. 150 mm</t>
  </si>
  <si>
    <t>u stáv. objektu, EPS 150mm+perlinka:27,1+13,7</t>
  </si>
  <si>
    <t>622311016R0X</t>
  </si>
  <si>
    <t>Soklová lišta hliník KZS ETICS tl. 180 mm</t>
  </si>
  <si>
    <t>u stáv. objektu, EPS 180mm+perlinka:1*15,9</t>
  </si>
  <si>
    <t>622311016R0Y</t>
  </si>
  <si>
    <t>Soklová lišta hliník KZS ETICS tl. 220 mm</t>
  </si>
  <si>
    <t>u stáv. objektu, EPS 220mm+perlinka:1*13,7</t>
  </si>
  <si>
    <t>622311512R00</t>
  </si>
  <si>
    <t>Izolace suterénu ETICS XPS tl. 100 mm, bez PÚ</t>
  </si>
  <si>
    <t>622311135RV1</t>
  </si>
  <si>
    <t>Zateplovací systém ETICS, fasáda, EPS F tl.150 mm, zakončený stěrkou s výztužnou tkaninou</t>
  </si>
  <si>
    <t>622311136RV1</t>
  </si>
  <si>
    <t>Zateplovací systém ETICS, fasáda, EPS F tl.180 mm, zakončený stěrkou s výztužnou tkaninou</t>
  </si>
  <si>
    <t>622311137RVX</t>
  </si>
  <si>
    <t>Zateplovací systém ETICS, fasáda, EPS F tl.220 mm, zakončený stěrkou s výztužnou tkaninou</t>
  </si>
  <si>
    <t>62.1</t>
  </si>
  <si>
    <t>Zatepl.systém ETICS, fasáda,PIR deska tl.60 mm, zakončený stěrkou s výztužnou tkaninou</t>
  </si>
  <si>
    <t>622421492R00</t>
  </si>
  <si>
    <t>Doplňky zatepl. systémů, okenní lišta s tkaninou</t>
  </si>
  <si>
    <t>622421491R00</t>
  </si>
  <si>
    <t>Doplňky zatepl. systémů, rohová lišta s okapničkou</t>
  </si>
  <si>
    <t>rohy objektu:9*3+4,8*2+2,2*2+2,6*2</t>
  </si>
  <si>
    <t>622421494R00</t>
  </si>
  <si>
    <t>Doplňky zatepl. systémů, podparapetní lišta s tkan</t>
  </si>
  <si>
    <t>okna:(4,49*3+5,25*5+1,8+2,2)</t>
  </si>
  <si>
    <t>622421493R00</t>
  </si>
  <si>
    <t>Doplňky zatepl. systémů, dilatační lišta s tkan.</t>
  </si>
  <si>
    <t>9*5+4,8*2+2,2*2+2,6*2</t>
  </si>
  <si>
    <t>622421131R00</t>
  </si>
  <si>
    <t>Omítka vnější stěn, MVC, hladká, složitost 1-2, tl.10mm,2-vrstvá</t>
  </si>
  <si>
    <t>602011188R00</t>
  </si>
  <si>
    <t>Stěrka na stěnách silikonová barevná, vodoodpudivá,paropropustná</t>
  </si>
  <si>
    <t>62.2</t>
  </si>
  <si>
    <t>Kotvení a doplnění prvků PUR pěnou,doplňky,detaily, D+M</t>
  </si>
  <si>
    <t>detaily a kotvení:1,8*1</t>
  </si>
  <si>
    <t>632443321R00</t>
  </si>
  <si>
    <t>Potěr cementový CT-C30-F6, plocha do 500 m2, tl. 50 mm</t>
  </si>
  <si>
    <t>Podlahy:</t>
  </si>
  <si>
    <t>F/01:297,2</t>
  </si>
  <si>
    <t>F/04:29,6</t>
  </si>
  <si>
    <t>632443322R00</t>
  </si>
  <si>
    <t>Potěr cementový CT-C30-F6, plocha do 500 m2, přípl. zkd 5 mm</t>
  </si>
  <si>
    <t>F/01:297,2*2</t>
  </si>
  <si>
    <t>F/04:29,6*2</t>
  </si>
  <si>
    <t>632443121R00</t>
  </si>
  <si>
    <t>Potěr cementový CT-C20-F5, plocha do 500 m2, tl. 50 mm</t>
  </si>
  <si>
    <t>632443122R00</t>
  </si>
  <si>
    <t>Potěr cementový CT-C20-F5, plocha do 500 m2, přípl. zkd 5 mm</t>
  </si>
  <si>
    <t>F/02:235,9*2</t>
  </si>
  <si>
    <t>F/03:22,3</t>
  </si>
  <si>
    <t>F/05:207,5*2</t>
  </si>
  <si>
    <t>F/06:18,4</t>
  </si>
  <si>
    <t>632421114RT1</t>
  </si>
  <si>
    <t>Potěr podlahový,ručně zpracovaný,tl. do 4 mm, samonivelační,na bázi cementu</t>
  </si>
  <si>
    <t>F/02:235,9</t>
  </si>
  <si>
    <t>F/05:207,5</t>
  </si>
  <si>
    <t>Stávající dotčené místnosti - dle krytiny:</t>
  </si>
  <si>
    <t>PVC:174,5</t>
  </si>
  <si>
    <t>Koberec:11,09</t>
  </si>
  <si>
    <t>Dřevěná sportovní podlaha:26,2</t>
  </si>
  <si>
    <t>632441491R00</t>
  </si>
  <si>
    <t>Broušení podlahových potěrů - odstranění šlemu</t>
  </si>
  <si>
    <t>potěry:326,8+653,6+655,19</t>
  </si>
  <si>
    <t>631312711R00</t>
  </si>
  <si>
    <t>Mazanina betonová tl. 5 - 8 cm C 25/30</t>
  </si>
  <si>
    <t>Střechy:</t>
  </si>
  <si>
    <t>R/03:324*0,08</t>
  </si>
  <si>
    <t>631313621R00</t>
  </si>
  <si>
    <t>Mazanina betonová tl. 8 - 12 cm C 20/25</t>
  </si>
  <si>
    <t>Začátek provozního součtu</t>
  </si>
  <si>
    <t xml:space="preserve">  PVC:174,5</t>
  </si>
  <si>
    <t xml:space="preserve">  Koberec:11,09</t>
  </si>
  <si>
    <t xml:space="preserve">  Dřevěná sportovní podlaha:26,2</t>
  </si>
  <si>
    <t xml:space="preserve">  Dlažba:187,55</t>
  </si>
  <si>
    <t>Konec provozního součtu</t>
  </si>
  <si>
    <t>399,34*0,1</t>
  </si>
  <si>
    <t>631319171R00</t>
  </si>
  <si>
    <t>Příplatek za stržení povrchu mazaniny tl. 8 cm</t>
  </si>
  <si>
    <t>631319173R00</t>
  </si>
  <si>
    <t>Příplatek za stržení povrchu mazaniny tl. 12 cm</t>
  </si>
  <si>
    <t>631361921RT4</t>
  </si>
  <si>
    <t>Výztuž mazanin svařovanou sítí, průměr drátu  6,0, oka 100/100 mm KH30</t>
  </si>
  <si>
    <t>399,34*4,44*1,15/1000</t>
  </si>
  <si>
    <t>R/03:324*4,44*1,15/1000</t>
  </si>
  <si>
    <t>632922952RTX</t>
  </si>
  <si>
    <t>Kladení dlaždic 40x40 cm na stavitel. terče plast., výškově stavitelné podstavce do 180 mm</t>
  </si>
  <si>
    <t>R/02b-dlažba:25</t>
  </si>
  <si>
    <t>59245320R</t>
  </si>
  <si>
    <t>Dlaždice betonová 40x40x4,5 cm  šedá</t>
  </si>
  <si>
    <t>R/02b-dlažba:25*1,1</t>
  </si>
  <si>
    <t>931961115R00</t>
  </si>
  <si>
    <t>Vložky do dilatačních spár, polystyren, tl 30 mm, EPS</t>
  </si>
  <si>
    <t>dilatace stěn:(1,1+0,3+0,5)*35,6+0,5*(4,15*3+4,5*4)</t>
  </si>
  <si>
    <t>931961115RR1</t>
  </si>
  <si>
    <t>Vložky do dilatačních spár,polystyren,tl. do 30 mm, XPS</t>
  </si>
  <si>
    <t>pasy:1*(16+0,5*6+11)</t>
  </si>
  <si>
    <t>941955003R00</t>
  </si>
  <si>
    <t>Lešení lehké pomocné, výška podlahy do 2,5 m</t>
  </si>
  <si>
    <t>Dlažba:174,5</t>
  </si>
  <si>
    <t>943943221R00</t>
  </si>
  <si>
    <t>Montáž lešení prostorové lehké, do 200kg, H 10 m</t>
  </si>
  <si>
    <t>tělocvična:8,2*289,45</t>
  </si>
  <si>
    <t>943943292R00</t>
  </si>
  <si>
    <t>Příplatek za každý měsíc použití k pol..3221, 3222</t>
  </si>
  <si>
    <t>tělocvična:8,2*289,45*6</t>
  </si>
  <si>
    <t>943943821R00</t>
  </si>
  <si>
    <t>Demontáž lešení, prostor. lehké, 200 kPa, H 10 m</t>
  </si>
  <si>
    <t>941941031RT4</t>
  </si>
  <si>
    <t>Montáž lešení leh.řad.s podlahami,š.do 1 m, H 10 m, lešení rámové pronajaté</t>
  </si>
  <si>
    <t>fasády:(9-1,8)*(27+19,9+17,2+1,5*5)+(4,8-1,8)*(21,8+1,5*2)</t>
  </si>
  <si>
    <t>pro střešní hřiště:(5,5-1,8)*(74+1,5*4)</t>
  </si>
  <si>
    <t>941941191R00</t>
  </si>
  <si>
    <t>Příplatek za každý měsíc použití lešení k pol.1031</t>
  </si>
  <si>
    <t>fasády:((9-1,8)*(27+19,9+17,2+1,5*5)+(4,8-1,8)*(21,8+1,5*2))*6</t>
  </si>
  <si>
    <t>pro střešní hřiště:((5,5-1,8)*(74+1,5*4))*6</t>
  </si>
  <si>
    <t>941941831RT4</t>
  </si>
  <si>
    <t>Demontáž lešení leh.řad.s podlahami,š.1 m, H 10 m, lešení rámové pronajaté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</si>
  <si>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</si>
  <si>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</si>
  <si>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</si>
  <si>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</si>
  <si>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</si>
  <si>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</si>
  <si>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</si>
  <si>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</si>
  <si>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1,3+1,1*3</t>
  </si>
  <si>
    <t>944945193R00</t>
  </si>
  <si>
    <t>Příplatek za každý měsíc použ.stříšky, k pol. 5013</t>
  </si>
  <si>
    <t>(1,3+1,1*3)*6</t>
  </si>
  <si>
    <t>944945813R00</t>
  </si>
  <si>
    <t>Demontáž záchytné stříšky H 4,5 m, šířky nad 2 m</t>
  </si>
  <si>
    <t>952901114R00</t>
  </si>
  <si>
    <t>Vyčištění budov o výšce podlaží nad 4 m</t>
  </si>
  <si>
    <t>952902110R00</t>
  </si>
  <si>
    <t>Čištění zametáním v místnostech a chodbách, průběžné úklidy</t>
  </si>
  <si>
    <t>95.1</t>
  </si>
  <si>
    <t>Stavební přípomoce pro profese</t>
  </si>
  <si>
    <t>hod</t>
  </si>
  <si>
    <t>130+80</t>
  </si>
  <si>
    <t>900      R01</t>
  </si>
  <si>
    <t>HZS - začišťovací a pomocné práce, stavební dělník v tarifní třídě 4</t>
  </si>
  <si>
    <t>110+50</t>
  </si>
  <si>
    <t>953981103R00</t>
  </si>
  <si>
    <t>Chemické kotvy do betonu, hl. 110 mm, M 12, ampule, vrt,závitnice,kotvení,doplňky,detaily,D+M</t>
  </si>
  <si>
    <t>Venkovní rampa:8*1</t>
  </si>
  <si>
    <t>96.0</t>
  </si>
  <si>
    <t>Odpojení rozvodů a zařízení IS</t>
  </si>
  <si>
    <t>961044111R00</t>
  </si>
  <si>
    <t>Bourání základů z betonu prostého</t>
  </si>
  <si>
    <t>1.PP pasy vstupu:0,5*1,9*5,1</t>
  </si>
  <si>
    <t>968061125R00</t>
  </si>
  <si>
    <t>Vyvěšení dřevěných dveřních křídel pl. do 2 m2</t>
  </si>
  <si>
    <t>1.PP:1+4+1</t>
  </si>
  <si>
    <t>1.NP:2+3+2+2</t>
  </si>
  <si>
    <t>2.NP:2</t>
  </si>
  <si>
    <t>3.NP:1</t>
  </si>
  <si>
    <t>968061126R00</t>
  </si>
  <si>
    <t>Vyvěšení dřevěných dveřních křídel pl. nad 2 m2</t>
  </si>
  <si>
    <t>1.PP:2+2+2</t>
  </si>
  <si>
    <t>1.NP:2</t>
  </si>
  <si>
    <t>2.NP:1</t>
  </si>
  <si>
    <t>968061113R00</t>
  </si>
  <si>
    <t>Vyvěšení dřevěných okenních křídel pl. nad 1,5 m2</t>
  </si>
  <si>
    <t>1.PP:4+2+2+2+2</t>
  </si>
  <si>
    <t>1.NP:2+5+14+5+3</t>
  </si>
  <si>
    <t>2.NP:4+2+2</t>
  </si>
  <si>
    <t>968072455R00</t>
  </si>
  <si>
    <t>Vybourání kovových dveřních zárubní pl. do 2 m2</t>
  </si>
  <si>
    <t>1.PP:</t>
  </si>
  <si>
    <t>1.NP:1,97*(0,6+0,8+0,9)</t>
  </si>
  <si>
    <t>968062455R00</t>
  </si>
  <si>
    <t>Vybourání dřevěných dveřních zárubní pl. do 2 m2</t>
  </si>
  <si>
    <t>1.PP:1,97*(0,7+0,8+0,9*4)</t>
  </si>
  <si>
    <t>1.NP:1,97*(0,6+0,8*2+0,9)+0,8*2,2*2</t>
  </si>
  <si>
    <t>2.NP:1,97*0,8*2</t>
  </si>
  <si>
    <t>3.NP:0,85*1,97</t>
  </si>
  <si>
    <t>968062456R00</t>
  </si>
  <si>
    <t>Vybourání dřevěných dveřních zárubní pl. nad 2 m2</t>
  </si>
  <si>
    <t>1.PP:1,9*2,15+2,15*3,1+2,7*2,97+2,2*2,7+1,2*2,13+1,1*2</t>
  </si>
  <si>
    <t>1.NP:1,2*2,175+2,47*4</t>
  </si>
  <si>
    <t>2.NP:1,3*2,6</t>
  </si>
  <si>
    <t>3.NP:1,3*2,6</t>
  </si>
  <si>
    <t>968062355R00</t>
  </si>
  <si>
    <t>Vybourání dřevěných rámů oken dvojitých pl. 2 m2</t>
  </si>
  <si>
    <t>1.PP:1,2*1,2*4+0,6*1,2+1,25*1,25+1,3*2,55*2+1,1*1,15+0,55*1,6*2+1,05*1,6</t>
  </si>
  <si>
    <t>1.NP:1,5*1,03+1*1,03+1,25*2+0,55*1,6*2+1,35*2,55+1,2*1,5*5+1,3*2,55*2</t>
  </si>
  <si>
    <t>2.NP:1,25*2,55*4+1,3*2,55*2+0,55*1,6*2</t>
  </si>
  <si>
    <t>3.NP:1,3*1,1</t>
  </si>
  <si>
    <t>968095001R00</t>
  </si>
  <si>
    <t>Bourání parapetů dřevěných š. do 25 cm</t>
  </si>
  <si>
    <t>1.PP:1,2*4+0,6+1,25+1,3*2+1,1+0,55*2+1,05</t>
  </si>
  <si>
    <t>1.NP:1,5+1+1,25+0,55*2+1,35+1,2*5+1,3*2</t>
  </si>
  <si>
    <t>2.NP:1,25*4+1,3*2+0,55*2</t>
  </si>
  <si>
    <t>3.NP:1,3</t>
  </si>
  <si>
    <t>764410850R00</t>
  </si>
  <si>
    <t>Demontáž oplechování parapetů,rš od 100 do 330 mm</t>
  </si>
  <si>
    <t>962036124R00</t>
  </si>
  <si>
    <t>DMTZ SDK příčky, 1x kov.kce., 2x opláštěné 12,5 mm</t>
  </si>
  <si>
    <t>1.NP:4*3,1-0,8*1,97</t>
  </si>
  <si>
    <t>962031113R00</t>
  </si>
  <si>
    <t>Bourání příček z cihel pálených plných tl. 65 mm</t>
  </si>
  <si>
    <t>1.PP:2,4*3,5-0,7*1,97</t>
  </si>
  <si>
    <t>1.NP:4*6,3-0,9*1,97</t>
  </si>
  <si>
    <t>962031116R00</t>
  </si>
  <si>
    <t>Bourání příček z cihel pálených plných tl. 140 mm</t>
  </si>
  <si>
    <t>1.PP:2,4*4,8+3*1,4-0,8*1,97</t>
  </si>
  <si>
    <t>1.NP:4,55*(6,8+2,5)-0,8*1,97</t>
  </si>
  <si>
    <t>2.NP:4,35*2,4-0,8*1,97*2</t>
  </si>
  <si>
    <t>962032241R00</t>
  </si>
  <si>
    <t>Bourání zdiva z cihel pálených na MC</t>
  </si>
  <si>
    <t>1.PP:0,37*(2,5*5,1-(1,2*1,2+0,6*1,2))+0,65*1,7*2+0,18*(2,4*5,8+0,9*2,1+3*2,3-(1,1*1,97+0,9*1,97))+0,5*2,8*6,3</t>
  </si>
  <si>
    <t>1.NP:0,65*4,55*2,4+0,2*0,71*1,5+0,3*(4,55*(6,3-(0,6*1,97+(1,5*1)*1,03)))+0,18*4*2,5+0,8*1,1*2+0,65*4*2,2+0,18*(4*2,5-0,9*1,97)</t>
  </si>
  <si>
    <t>2.NP:0,65*1,25*0,82+0,2*4,35*2,8+0,25*0,6*0,6+0,45*(4,35*2,3-1,3*2,6)</t>
  </si>
  <si>
    <t>3.NP:0,65*1,45*2,68+0,35*4,3*6,8</t>
  </si>
  <si>
    <t>967031142R00</t>
  </si>
  <si>
    <t>Přisekání rovných ostění cihelných na MC</t>
  </si>
  <si>
    <t>1.PP:0,65*(1,7*2+2)+0,5*2,8*2+0,15*(2,4*2+3*2)+0,18*(2,4*2+0,9+2,1*2+3*2)+0,37*2,5*2+0,1*2,4*2</t>
  </si>
  <si>
    <t>1.NP:0,1*4*2+0,18*4*2+0,65*4,55*2+0,2*(0,71*2+1,5*2)+0,3*4,55*2+0,15*(4,55*4+4*2)+0,8*(1,1+2*2)+0,65*4*2+0,18*4*2</t>
  </si>
  <si>
    <t>2.NP:0,65*(0,82*2+1,25)+0,25*0,6*4+0,45*4,35*2+0,2*4,35*2+0,15*4,35*2</t>
  </si>
  <si>
    <t>3.NP:0,65*(1,45*2+2,68*2)+0,35*4,3*2</t>
  </si>
  <si>
    <t>965081713RT1</t>
  </si>
  <si>
    <t>Bourání dlažeb keramických tl.10 mm, nad 1 m2, ručně, dlaždice keramické</t>
  </si>
  <si>
    <t>1.PP:19,63+13,05</t>
  </si>
  <si>
    <t>1.NP:21,5+10,3+5,9</t>
  </si>
  <si>
    <t>2.NP:6,1</t>
  </si>
  <si>
    <t>776511820R00</t>
  </si>
  <si>
    <t>Odstranění PVC a koberců lepených s podložkou</t>
  </si>
  <si>
    <t>1.PP umělá tráva+PVC:430+1,3</t>
  </si>
  <si>
    <t>1.NP koberec:7,7+11,09</t>
  </si>
  <si>
    <t>775521800R00</t>
  </si>
  <si>
    <t>Demontáž podlah vlysových přibíjených včetně lišt</t>
  </si>
  <si>
    <t>1.PP:26,55+39,6</t>
  </si>
  <si>
    <t>113106121R00</t>
  </si>
  <si>
    <t>Rozebrání dlažeb z betonových dlaždic na sucho</t>
  </si>
  <si>
    <t>1.PP:58</t>
  </si>
  <si>
    <t>965042141RT2</t>
  </si>
  <si>
    <t>Bourání mazanin betonových tl. 10 cm, nad 4 m2, ručně tl. mazaniny 8 - 10 cm</t>
  </si>
  <si>
    <t>1.PP:0,1*13,05</t>
  </si>
  <si>
    <t>1.NP:0,1*(21,5+10,3+5,9+7,7+11,09)</t>
  </si>
  <si>
    <t>2.NP:0,1*6,1</t>
  </si>
  <si>
    <t>Bourané skladby podlah, dle sond STP:</t>
  </si>
  <si>
    <t>K1:430*0,08</t>
  </si>
  <si>
    <t>K2:58*0,07</t>
  </si>
  <si>
    <t>K3 - viz demolice budovy:0</t>
  </si>
  <si>
    <t>K4:66,15*0,07</t>
  </si>
  <si>
    <t>K5:20,93*(0,068+0,075)</t>
  </si>
  <si>
    <t>965042241RT1</t>
  </si>
  <si>
    <t>Bourání mazanin betonových tl. nad 10 cm, nad 4 m2, ručně tl. mazaniny 10 - 15 cm</t>
  </si>
  <si>
    <t>K1:430*0,12</t>
  </si>
  <si>
    <t>965042241RT2</t>
  </si>
  <si>
    <t>Bourání mazanin betonových tl. nad 10 cm, nad 4 m2, ručně tl. mazaniny 15 - 20 cm</t>
  </si>
  <si>
    <t>K4:66,15*0,18</t>
  </si>
  <si>
    <t>965049111R00</t>
  </si>
  <si>
    <t>Příplatek, bourání mazanin se svař. síťí tl. 10 cm</t>
  </si>
  <si>
    <t>965082933R00</t>
  </si>
  <si>
    <t>Odstranění násypu tl. do 20 cm, plocha nad 2 m2</t>
  </si>
  <si>
    <t>K1:430*0,07</t>
  </si>
  <si>
    <t>K2:58*0,2</t>
  </si>
  <si>
    <t>113151112R00</t>
  </si>
  <si>
    <t>Fréz.živič.krytu pl.do 500 m2,pruh do 75 cm,tl.3cm</t>
  </si>
  <si>
    <t>K1:430</t>
  </si>
  <si>
    <t>711140102R00</t>
  </si>
  <si>
    <t>Odstr.izolace proti vlhk.vodor. pásy přitav.,2vrst</t>
  </si>
  <si>
    <t>K4:66,15</t>
  </si>
  <si>
    <t>K5:20,93</t>
  </si>
  <si>
    <t>963012520R00</t>
  </si>
  <si>
    <t>Bourání stropů z panelů žb. š.30 cm, tl. nad 14 cm</t>
  </si>
  <si>
    <t>1.NP nad vstupem:0,2*45</t>
  </si>
  <si>
    <t>973031325R00</t>
  </si>
  <si>
    <t>Vysekání kapes zeď cihel. MVC, pl. 0,1m2, hl. 30cm</t>
  </si>
  <si>
    <t>10+10</t>
  </si>
  <si>
    <t>973031335R00</t>
  </si>
  <si>
    <t>Vysekání kapes zeď cih. MVC pl. 0,16 m2, hl. 30 cm</t>
  </si>
  <si>
    <t>5+10</t>
  </si>
  <si>
    <t>973031345R00</t>
  </si>
  <si>
    <t>Vysekání kapes zeď cih. MVC pl. 0,25 m2, hl. 30 cm</t>
  </si>
  <si>
    <t>3+6</t>
  </si>
  <si>
    <t>974031122R00</t>
  </si>
  <si>
    <t>Vysekání rýh ve zdi cihelné 3 x 7 cm</t>
  </si>
  <si>
    <t>drážky pro profese:450*1</t>
  </si>
  <si>
    <t>974031133R00</t>
  </si>
  <si>
    <t>Vysekání rýh ve zdi cihelné 5 x 10 cm</t>
  </si>
  <si>
    <t>drážky pro profese:250*1</t>
  </si>
  <si>
    <t>974031165R00</t>
  </si>
  <si>
    <t>Vysekání rýh ve zdi cihelné 15 x 20 cm</t>
  </si>
  <si>
    <t>drážky pro profese:90*1</t>
  </si>
  <si>
    <t>971038331R00</t>
  </si>
  <si>
    <t>Vybourání otvorů cihly duté pl. 0,09 m2, tl. 15 cm</t>
  </si>
  <si>
    <t>15+20</t>
  </si>
  <si>
    <t>971038341R00</t>
  </si>
  <si>
    <t>Vybourání otvorů cihly duté pl. 0,09 m2, tl. 30 cm</t>
  </si>
  <si>
    <t>10+15</t>
  </si>
  <si>
    <t>971038431R00</t>
  </si>
  <si>
    <t>Vybourání otvorů cihly duté pl. 0,25 m2, tl. 15 cm</t>
  </si>
  <si>
    <t>12+10</t>
  </si>
  <si>
    <t>971038441R00</t>
  </si>
  <si>
    <t>Vybourání otvorů cihly duté pl. 0,25 m2, tl. 30 cm</t>
  </si>
  <si>
    <t>10+5</t>
  </si>
  <si>
    <t>970031060R00</t>
  </si>
  <si>
    <t>Vrtání jádrové do zdiva cihelného do D 60 mm</t>
  </si>
  <si>
    <t>1+2</t>
  </si>
  <si>
    <t>970031080R00</t>
  </si>
  <si>
    <t>Vrtání jádrové do zdiva cihelného do D 80 mm</t>
  </si>
  <si>
    <t>2+0,5</t>
  </si>
  <si>
    <t>970031100R00</t>
  </si>
  <si>
    <t>Vrtání jádrové do zdiva cihelného do D 100 mm</t>
  </si>
  <si>
    <t>1,5+1</t>
  </si>
  <si>
    <t>970051060R00</t>
  </si>
  <si>
    <t>Vrtání jádrové do ŽB do D 60 mm</t>
  </si>
  <si>
    <t>970051080R00</t>
  </si>
  <si>
    <t>Vrtání jádrové do ŽB do D 80 mm</t>
  </si>
  <si>
    <t>1+1,5</t>
  </si>
  <si>
    <t>970051100R00</t>
  </si>
  <si>
    <t>Vrtání jádrové do ŽB do D 100 mm</t>
  </si>
  <si>
    <t>1+1</t>
  </si>
  <si>
    <t>970051130R00</t>
  </si>
  <si>
    <t>Vrtání jádrové do ŽB do D 130 mm</t>
  </si>
  <si>
    <t>1+0,5</t>
  </si>
  <si>
    <t>963053936R00</t>
  </si>
  <si>
    <t>Bourání ŽB schodišťových ramen samonosných</t>
  </si>
  <si>
    <t>1.NP:3,4*1</t>
  </si>
  <si>
    <t>978059531R00</t>
  </si>
  <si>
    <t>Odsekání vnitřních obkladů stěn nad 2 m2, keram.</t>
  </si>
  <si>
    <t>1.PP:2*8,3</t>
  </si>
  <si>
    <t>1.NP:2,1*(11,7+13,6)+2*10,4</t>
  </si>
  <si>
    <t>2.NP:2*(6,7+6,6)</t>
  </si>
  <si>
    <t>766411821R00</t>
  </si>
  <si>
    <t>Demontáž obložení stěn dřev. obkladem</t>
  </si>
  <si>
    <t>1.PP:2,4*33,4+2,1*7,5-(1,97*(0,8+0,9)+1,8*2,1)</t>
  </si>
  <si>
    <t>766411822R00</t>
  </si>
  <si>
    <t>Demontáž podkladových roštů obložení stěn</t>
  </si>
  <si>
    <t>978013191R00</t>
  </si>
  <si>
    <t>Otlučení omítek vnitřních stěn v rozsahu do 100 %</t>
  </si>
  <si>
    <t>stěny dotčených místností z 20%:</t>
  </si>
  <si>
    <t>1.PP:0,2*(2,4*(25,9+4,1+7,5+10)+3*(15+5+21))</t>
  </si>
  <si>
    <t>1.NP:0,2*(3,98*(29,8+13,8+15,3+3,1*2)+4,53*(78,8+6,3*2))</t>
  </si>
  <si>
    <t>2.NP:0,2*(4,35*(15,5+30,5+22,4))</t>
  </si>
  <si>
    <t>3.NP:0,2*(4,3*(19,7+47,1))</t>
  </si>
  <si>
    <t>kolem bouraných stěn ze 100%:</t>
  </si>
  <si>
    <t>1.PP:0,5*2*(1,7*2+2)+0,5*2*2,8*2+0,5*2*(2,4*2+3*2)+0,5*2*(2,4*2+0,9+2,1*2+3*2)+0,5*2*2,5*2+0,5*2*2,4*2</t>
  </si>
  <si>
    <t>1.NP:0,5*2*4*2+0,5*2*4*2+0,5*2*4,55*2+0,5*2*(0,71*2+1,5*2)+0,5*2*4,55*2+0,5*2*(4,55*4+4*2)+0,5*2*(1,1+2*2)+0,5*2*4*2+0,5*2*4*2</t>
  </si>
  <si>
    <t>2.NP:0,5*2*(0,82*2+1,25)+0,5*2*0,6*4+0,5*2*4,35*2+0,5*2*4,35*2+0,5*2*4,35*2</t>
  </si>
  <si>
    <t>3.NP:0,5*2*(1,45*2+2,68*2)+0,5*2*4,3*2</t>
  </si>
  <si>
    <t>lokální opravy:180</t>
  </si>
  <si>
    <t>978011191R00</t>
  </si>
  <si>
    <t>Otlučení omítek vnitřních vápenných stropů do 100%</t>
  </si>
  <si>
    <t>stropy dotčených místností z 20%:</t>
  </si>
  <si>
    <t>1.PP:0,2*(49,4+20,5+30,6+12,5)</t>
  </si>
  <si>
    <t>1.NP:0,2*(225+12,9+10+11,1+53,5)</t>
  </si>
  <si>
    <t>2.NP:0,2*(31,3+12,9+29)</t>
  </si>
  <si>
    <t>3.NP:0,2*(110+21,8)</t>
  </si>
  <si>
    <t>lokální opravy:140</t>
  </si>
  <si>
    <t>713104112R00</t>
  </si>
  <si>
    <t>Odstr.tep.izolace střech pl,volně,EPS tl.100-200mm</t>
  </si>
  <si>
    <t>1.NP nad vstupem:1*45</t>
  </si>
  <si>
    <t>712300832R00</t>
  </si>
  <si>
    <t>Odstranění povlakové krytiny střech do 10° 2vrstvé</t>
  </si>
  <si>
    <t>766112820R00</t>
  </si>
  <si>
    <t>Demontáž dřevěných stěn prosklených</t>
  </si>
  <si>
    <t>1.NP:4,55*1,8</t>
  </si>
  <si>
    <t>96.1</t>
  </si>
  <si>
    <t>Demontáž schodišťových madel,kotvení,doplňky</t>
  </si>
  <si>
    <t>1.NP:2*1,4</t>
  </si>
  <si>
    <t>725290020RA0</t>
  </si>
  <si>
    <t>Demontáž umyvadla včetně baterie a konzol</t>
  </si>
  <si>
    <t>1.NP:8</t>
  </si>
  <si>
    <t>725290010RA0</t>
  </si>
  <si>
    <t>Demontáž klozetu včetně splachovací nádrže</t>
  </si>
  <si>
    <t>1.NP:1</t>
  </si>
  <si>
    <t>725240811R00</t>
  </si>
  <si>
    <t>Demontáž sprchových kabin vč. výtokových armatur</t>
  </si>
  <si>
    <t>soubor</t>
  </si>
  <si>
    <t>725220841R00</t>
  </si>
  <si>
    <t>Demontáž ocelové vany, vč. výtokových armatur</t>
  </si>
  <si>
    <t>979082111R00</t>
  </si>
  <si>
    <t>Vnitrostaveništní doprava suti do 10 m</t>
  </si>
  <si>
    <t>669,87*1</t>
  </si>
  <si>
    <t>979082121R00</t>
  </si>
  <si>
    <t>Příplatek k vnitrost. dopravě suti za dalších 5 m</t>
  </si>
  <si>
    <t>669,87*5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</si>
  <si>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</si>
  <si>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</si>
  <si>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</si>
  <si>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</si>
  <si>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</si>
  <si>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</si>
  <si>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</si>
  <si>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</si>
  <si>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669,87*9</t>
  </si>
  <si>
    <t>979990121R00</t>
  </si>
  <si>
    <t>Poplatek za skládku suti - asfaltové pásy</t>
  </si>
  <si>
    <t>(0,85+0,45)</t>
  </si>
  <si>
    <t>979990113R00</t>
  </si>
  <si>
    <t>Poplatek za skládku suti-obal.kam-asfalt nad 30x30</t>
  </si>
  <si>
    <t>28,38*1</t>
  </si>
  <si>
    <t>979999999R00</t>
  </si>
  <si>
    <t>Poplatek za skládku 10 % příměsí</t>
  </si>
  <si>
    <t>669,87-(1,3+28,38)</t>
  </si>
  <si>
    <t>981011313R00</t>
  </si>
  <si>
    <t>Demolice budov,zdivo,podíl kce.do 20%,MVC, postupným rozebíráním</t>
  </si>
  <si>
    <t>odstraňovaný objekt:9,25*215</t>
  </si>
  <si>
    <t>979083117R00</t>
  </si>
  <si>
    <t>Vodorovné přemístění suti na skládku do 6000 m</t>
  </si>
  <si>
    <t>696,06*1</t>
  </si>
  <si>
    <t>979083191R00</t>
  </si>
  <si>
    <t>Příplatek za dalších započatých 1000 m nad 6000 m</t>
  </si>
  <si>
    <t>696,06*4</t>
  </si>
  <si>
    <t>979093111R00</t>
  </si>
  <si>
    <t>Uložení suti na skládku bez zhutnění</t>
  </si>
  <si>
    <t>998011003R00</t>
  </si>
  <si>
    <t>Přesun hmot pro budovy zděné výšky do 24 m</t>
  </si>
  <si>
    <t>3238,71*1</t>
  </si>
  <si>
    <t>998981123R00</t>
  </si>
  <si>
    <t>Přesun hmot demolice postup. rozebíráním v. do 21m</t>
  </si>
  <si>
    <t>1,64*1</t>
  </si>
  <si>
    <t>711112001RZ1</t>
  </si>
  <si>
    <t>Izolace proti vlhkosti svis. nátěr ALP, za studena, 1x nátěr - včetně dodávky asfaltového laku ALP</t>
  </si>
  <si>
    <t>711111001RZ1</t>
  </si>
  <si>
    <t>Izolace proti vlhkosti vodor. nátěr ALP za studena, 1x nátěr - včetně dodávky penetračního laku ALP</t>
  </si>
  <si>
    <t>ŽB deska:660-12,9</t>
  </si>
  <si>
    <t>711142559RT2</t>
  </si>
  <si>
    <t>Izolace proti vlhkosti svislá pásy přitavením, 2 vrstvy - materiál ve specifikaci</t>
  </si>
  <si>
    <t>711141559RT2</t>
  </si>
  <si>
    <t>Izolace proti vlhk. vodorovná pásy přitavením, 2 vrstvy - materiál ve specifikaci</t>
  </si>
  <si>
    <t>62852265R</t>
  </si>
  <si>
    <t>Pás modifikovaný asfalt skleněná vložka, tl. 4mm</t>
  </si>
  <si>
    <t>XPS 100 pod terénem,geotextilie,nopovka:(0,8*27,1+1,1*19,9+1*13,7+1,2*17,2)*1,15</t>
  </si>
  <si>
    <t>ŽB deska:(660-12,9)*1,15</t>
  </si>
  <si>
    <t>62852251R</t>
  </si>
  <si>
    <t>Pás modifikovaný asfalt PE vložka 200g/m2, tl. 4mm</t>
  </si>
  <si>
    <t>711432101R00</t>
  </si>
  <si>
    <t>Izolace, tlaková voda, svislá pásy na sucho</t>
  </si>
  <si>
    <t>28323132R</t>
  </si>
  <si>
    <t>Fólie nopová š. 1500 mm dl. 20 m, nopy 8 mm</t>
  </si>
  <si>
    <t>711491171RT1</t>
  </si>
  <si>
    <t>Izolace tlaková, podkladní textilie, vodorovná, materiál ve specifikaci</t>
  </si>
  <si>
    <t>69366197R</t>
  </si>
  <si>
    <t>Geotextilie 200 g/m2 š. 200cm 100% PP</t>
  </si>
  <si>
    <t>F/01:297,2*1,15</t>
  </si>
  <si>
    <t>711491272RT1</t>
  </si>
  <si>
    <t>Izolace tlaková, ochranná textilie svislá, materiál ve specifikaci</t>
  </si>
  <si>
    <t>69366198R</t>
  </si>
  <si>
    <t>Geotextilie 300 g/m2 š. 200cm 100% PP</t>
  </si>
  <si>
    <t>711210020RAA</t>
  </si>
  <si>
    <t>Stěrka hydroizolační těsnicí hmotou, 2 vrstvy, systémové řešení koutů,rohů,lišty,doplňky,D+M</t>
  </si>
  <si>
    <t>F/01-06:46,3</t>
  </si>
  <si>
    <t>Stávající dotčené místnosti - dle krytiny:41,2</t>
  </si>
  <si>
    <t>Stěny:</t>
  </si>
  <si>
    <t>sprchy:2,15*(1,8+3)</t>
  </si>
  <si>
    <t>zařizov. předměty:1,5*1*(18+8+4)</t>
  </si>
  <si>
    <t>sokly:0,3*96,2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</si>
  <si>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</si>
  <si>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</si>
  <si>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</si>
  <si>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</si>
  <si>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>R/01:213</t>
  </si>
  <si>
    <t>R/02a-kačírek:53</t>
  </si>
  <si>
    <t>R/03:324</t>
  </si>
  <si>
    <t>R/04:59</t>
  </si>
  <si>
    <t>712811101RZ1</t>
  </si>
  <si>
    <t>Samostatné vytažení izolace, za studena  ALP, 1x nátěr - včetně dodávky ALP</t>
  </si>
  <si>
    <t>W/07 atiky:1,1*(27,1+10,5*2+18,1+6,8+12,8)+0,9*19,9+1,3*(17,2+10,9+9,3)</t>
  </si>
  <si>
    <t>lemy:0,6*(15+19+26+3,8)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</si>
  <si>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</si>
  <si>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</si>
  <si>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</si>
  <si>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</si>
  <si>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SBS, skleněná mřížka,, tl. 4mm,vložka AL, posyp</t>
  </si>
  <si>
    <t xml:space="preserve">  R/01:213</t>
  </si>
  <si>
    <t xml:space="preserve">  R/02a-kačírek:53</t>
  </si>
  <si>
    <t xml:space="preserve">  R/02b-dlažba:25</t>
  </si>
  <si>
    <t xml:space="preserve">  R/03:324</t>
  </si>
  <si>
    <t xml:space="preserve">  R/04:59</t>
  </si>
  <si>
    <t xml:space="preserve">  W/07 atiky:1,1*(27,1+10,5*2+18,1+6,8+12,8)+0,9*19,9+1,3*(17,2+10,9+9,3)</t>
  </si>
  <si>
    <t xml:space="preserve">  lemy:0,6*(15+19+26+3,8)</t>
  </si>
  <si>
    <t>873,19*1,15</t>
  </si>
  <si>
    <t>712391171RT1</t>
  </si>
  <si>
    <t>Povlaková krytina střech do 10°, podklad. textilie, 1 vrstva - materiál ve specifikaci</t>
  </si>
  <si>
    <t>712391172RT1</t>
  </si>
  <si>
    <t>Povlaková krytina střech do 10°, ochran. textilie, 1 vrstva - materiál ve specifikaci</t>
  </si>
  <si>
    <t>R/01:213*2</t>
  </si>
  <si>
    <t>R/02a-kačírek:53*2</t>
  </si>
  <si>
    <t>R/02b-dlažba:25*2</t>
  </si>
  <si>
    <t>712373111RU1</t>
  </si>
  <si>
    <t>Krytina střech do 10° fólie, 6 kotev/m2, na beton, tl. izolace do 250 mm, fólie ve specifikaci</t>
  </si>
  <si>
    <t>712373111RV1</t>
  </si>
  <si>
    <t>Krytina střech do 10° fólie, 6 kotev/m2, na beton, tl. izolace do 300 mm, fólie ve specifikaci</t>
  </si>
  <si>
    <t>712871801RTX</t>
  </si>
  <si>
    <t>Samostatné vytažení izolace, fólií PVC kotvením, 1 vrstva - folie ve specifikaci</t>
  </si>
  <si>
    <t>283220022R</t>
  </si>
  <si>
    <t>Fólie izolační PVC-P tl. 1,5 mm š. 2100 mm, PVC-P se skelnou výztuží, šedá</t>
  </si>
  <si>
    <t xml:space="preserve">  R/03:324*2</t>
  </si>
  <si>
    <t xml:space="preserve">  R/04:59*2</t>
  </si>
  <si>
    <t>1057*1,15</t>
  </si>
  <si>
    <t xml:space="preserve">  R/01:213*2</t>
  </si>
  <si>
    <t xml:space="preserve">  R/02a-kačírek:53*2</t>
  </si>
  <si>
    <t xml:space="preserve">  R/02b-dlažba:25*2</t>
  </si>
  <si>
    <t>781,19*1,15</t>
  </si>
  <si>
    <t>712361701RT1</t>
  </si>
  <si>
    <t>Povlaková krytina střech do 10°, fólií volně, 1 vrstva - fólie ve specifikaci</t>
  </si>
  <si>
    <t>28323113X</t>
  </si>
  <si>
    <t>Fólie  drenážní tl. 1,0 mm š. 2000 mm, 400g/m2,geotextilie z PE vláken</t>
  </si>
  <si>
    <t>R/03:324*1,15</t>
  </si>
  <si>
    <t>28323125R</t>
  </si>
  <si>
    <t>Fólie nopová drenážní tl. 1,0 mm š. 1,2m, perforovaná</t>
  </si>
  <si>
    <t>291*1,15</t>
  </si>
  <si>
    <t>631571010R00</t>
  </si>
  <si>
    <t>Zřízení násypu, podlahy nebo střechy, bez dodávky</t>
  </si>
  <si>
    <t>R/01:213*(0,25+0,05)</t>
  </si>
  <si>
    <t>R/02a-kačírek:53*0,25</t>
  </si>
  <si>
    <t>R/02b-dlažba:25*0,25</t>
  </si>
  <si>
    <t>10364100.AR</t>
  </si>
  <si>
    <t>Zemina pro zelené střechy, substrát intenzivní</t>
  </si>
  <si>
    <t>R/01:213*0,25</t>
  </si>
  <si>
    <t>10371500R</t>
  </si>
  <si>
    <t>Substrát zahradnický trávníkový</t>
  </si>
  <si>
    <t>R/01:213*0,05</t>
  </si>
  <si>
    <t>631571005R00</t>
  </si>
  <si>
    <t>Násyp z kameniva těž. praného fr. 16-32 (kačírku)</t>
  </si>
  <si>
    <t>R/02a-kačírek:53*0,075</t>
  </si>
  <si>
    <t>R/04:59*0,1</t>
  </si>
  <si>
    <t>712.1</t>
  </si>
  <si>
    <t>Trávníkový koberec,předpěstovaný,na rohoži, kotvení,doplňky,detaily,D+M</t>
  </si>
  <si>
    <t>712.2</t>
  </si>
  <si>
    <t>Zátopová zkouška střechy,provedení,protokol, zpráva</t>
  </si>
  <si>
    <t>712.3</t>
  </si>
  <si>
    <t>Zřízení střešních prostupů,otvor,zapravení, lemování,kotvení,doplňky,detaily,D+M</t>
  </si>
  <si>
    <t>8+11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</si>
  <si>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</si>
  <si>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</si>
  <si>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</si>
  <si>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</si>
  <si>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>F/02:235,9*3</t>
  </si>
  <si>
    <t>F/03:22,3*2</t>
  </si>
  <si>
    <t>F/04:29,6*3</t>
  </si>
  <si>
    <t>28375768.AR</t>
  </si>
  <si>
    <t>Deska izolační polystyrén samozhášivý EPS 150</t>
  </si>
  <si>
    <t xml:space="preserve">  F/01:297,2*0,14</t>
  </si>
  <si>
    <t xml:space="preserve">  F/02:235,9*(0,08+0,14)</t>
  </si>
  <si>
    <t xml:space="preserve">  F/03:22,3*0,14</t>
  </si>
  <si>
    <t xml:space="preserve">  F/04:29,6*(0,08+0,13)</t>
  </si>
  <si>
    <t>102,844*1,1</t>
  </si>
  <si>
    <t>63151435.AR</t>
  </si>
  <si>
    <t>Deska z minerální plsti čedičové tl. 30 mm</t>
  </si>
  <si>
    <t xml:space="preserve">  F/05:207,5</t>
  </si>
  <si>
    <t xml:space="preserve">  F/06:18,4</t>
  </si>
  <si>
    <t>225,9*1,1</t>
  </si>
  <si>
    <t>713120080RA0</t>
  </si>
  <si>
    <t>Separační fólie PE, vč. dodávky folie</t>
  </si>
  <si>
    <t xml:space="preserve">  F/01:297,2*3</t>
  </si>
  <si>
    <t xml:space="preserve">  F/02:235,9</t>
  </si>
  <si>
    <t xml:space="preserve">  F/03:22,3</t>
  </si>
  <si>
    <t xml:space="preserve">  F/04:29,6</t>
  </si>
  <si>
    <t>1405,3*1,15</t>
  </si>
  <si>
    <t>713141125R00</t>
  </si>
  <si>
    <t>Izolace tepelná střech, desky, na lepidlo PUK</t>
  </si>
  <si>
    <t>Sch1, pěnosklo pod schody:2*0,6*2,6</t>
  </si>
  <si>
    <t>713141312R00</t>
  </si>
  <si>
    <t>Izolace tepelná střech do tl.160 mm,1vrstva,kotvy</t>
  </si>
  <si>
    <t>713141123R00</t>
  </si>
  <si>
    <t>Izolace tepelná střech bodově lep. tmelem ,1vrstvá</t>
  </si>
  <si>
    <t>R/04:59*2</t>
  </si>
  <si>
    <t>R/04:59*0,2*1,1</t>
  </si>
  <si>
    <t>28375972R</t>
  </si>
  <si>
    <t>Deska spádová EPS 150 S</t>
  </si>
  <si>
    <t xml:space="preserve">  R/01:213*0,12</t>
  </si>
  <si>
    <t xml:space="preserve">  R/02a-kačírek:53*0,12</t>
  </si>
  <si>
    <t xml:space="preserve">  R/02b-dlažba:25*0,12</t>
  </si>
  <si>
    <t xml:space="preserve">  R/03:324*0,01</t>
  </si>
  <si>
    <t xml:space="preserve">  R/04:59*0,12</t>
  </si>
  <si>
    <t>45,24*1,1</t>
  </si>
  <si>
    <t>28375997R</t>
  </si>
  <si>
    <t>Deska izolační EPS Perimetr 1250x600x100 mm</t>
  </si>
  <si>
    <t>906*1,1</t>
  </si>
  <si>
    <t>634830092R</t>
  </si>
  <si>
    <t>Deska z pěnoskla, sklo izolační pěnové tl. 140 mm</t>
  </si>
  <si>
    <t>Sch1, pod schody:2*0,6*2,6*1,1</t>
  </si>
  <si>
    <t>998713203R00</t>
  </si>
  <si>
    <t>Přesun hmot pro izolace tepelné, výšky do 24 m</t>
  </si>
  <si>
    <t>762.1</t>
  </si>
  <si>
    <t>Dvojitý dřevěný odpružený rošt,pryž. podložky, masivní desky 36x97mm,smrkové desky 16x97mm,D+M</t>
  </si>
  <si>
    <t>762512115R00</t>
  </si>
  <si>
    <t>Položení podlahových desek na pero a drážku</t>
  </si>
  <si>
    <t>60721518R</t>
  </si>
  <si>
    <t>Deska dřevotřísková broušená P2 kvalita S tl. 16mm</t>
  </si>
  <si>
    <t>F/01:297,2*1,1</t>
  </si>
  <si>
    <t>998762203R00</t>
  </si>
  <si>
    <t>Přesun hmot pro tesařské konstrukce, výšky do 24 m</t>
  </si>
  <si>
    <t>K/01</t>
  </si>
  <si>
    <t>Oplechování zdí z poplast. Pz plechu, rš 590 mm, tl.0,6mm,příponky,kotvení,doplňky,D+M</t>
  </si>
  <si>
    <t>K/02</t>
  </si>
  <si>
    <t>Lemování zdí z poplast. Pz plechu, rš 135 mm, tl.0,6mm,příponky,kotvení,doplňky,D+M</t>
  </si>
  <si>
    <t>K/03</t>
  </si>
  <si>
    <t>Oplechování zdí z poplast. Pz plechu, rš 450 mm, tl.0,6mm,příponky,kotvení,doplňky,D+M</t>
  </si>
  <si>
    <t>K/04</t>
  </si>
  <si>
    <t>Odpadní trouby kruhové z poplast. plechu, D 100 mm, tl.0,6mm,objímky,kotvení,doplňky,D+M</t>
  </si>
  <si>
    <t>998764203R00</t>
  </si>
  <si>
    <t>Přesun hmot pro klempířské konstr., výšky do 24 m</t>
  </si>
  <si>
    <t>766.1</t>
  </si>
  <si>
    <t>Dřevěná sportovní podlaha,do nářaďovny,sokl, broušení,nátěr,kotvení,doplňky,detaily,D+M</t>
  </si>
  <si>
    <t>sokl:0,05*18,2</t>
  </si>
  <si>
    <t>766.2</t>
  </si>
  <si>
    <t>Terasová dřevěná prkna,rošt,nátěr,lišty, kotvení,doplňky,detaily,D+M</t>
  </si>
  <si>
    <t>terasová prkna:3,6+2,2+17,7+12,5+15,6+4,2*2</t>
  </si>
  <si>
    <t>766.3</t>
  </si>
  <si>
    <t>Doplnění dřevěného obkladu stěny na chodbě 1.NP, rošt,nátěr,lišty,kotvení,doplňky,detaily,D+M</t>
  </si>
  <si>
    <t>1.NP:1,65*(1,9+4)</t>
  </si>
  <si>
    <t>T/01</t>
  </si>
  <si>
    <t>Vnitřní parapet,DTD tl.16mm+nos,CPL/HPL,š.200mm, RAL,kotvení,doplňky,detaily,D+M</t>
  </si>
  <si>
    <t>1,2*2</t>
  </si>
  <si>
    <t>T/02</t>
  </si>
  <si>
    <t>Vnitřní parapet,DTD tl.16mm+nos,CPL/HPL,š.570mm, RAL,kotvení,doplňky,detaily,D+M</t>
  </si>
  <si>
    <t>1,35*2</t>
  </si>
  <si>
    <t>T/03</t>
  </si>
  <si>
    <t>Vnitřní parapet,DTD tl.16mm+nos,CPL/HPL,š.185mm, RAL,kotvení,doplňky,detaily,D+M</t>
  </si>
  <si>
    <t>10,916*2</t>
  </si>
  <si>
    <t>T/04</t>
  </si>
  <si>
    <t>Vnitřní parapet,DTD tl.16mm+nos,CPL/HPL,š.135mm, RAL,kotvení,doplňky,detaily,D+M</t>
  </si>
  <si>
    <t>4,35*(6+4)</t>
  </si>
  <si>
    <t>T/05</t>
  </si>
  <si>
    <t>Vnitřní parapet,DTD tl.16mm+nos,CPL/HPL,š.305mm, RAL,kotvení,doplňky,detaily,D+M</t>
  </si>
  <si>
    <t>4,49*3</t>
  </si>
  <si>
    <t>T/06</t>
  </si>
  <si>
    <t>Vnitřní parapet,DTD tl.16mm+nos,CPL/HPL,š.220mm, RAL,kotvení,doplňky,detaily,D+M</t>
  </si>
  <si>
    <t>1,2*5</t>
  </si>
  <si>
    <t>T/07</t>
  </si>
  <si>
    <t>Vnitřní parapet,DTD tl.16mm+nos,CPL/HPL,š.470mm, RAL,kotvení,doplňky,detaily,D+M</t>
  </si>
  <si>
    <t>T/08</t>
  </si>
  <si>
    <t>Vnitřní parapet,DTD tl.16mm+nos,CPL/HPL,š.295mm, RAL,kotvení,doplňky,detaily,D+M</t>
  </si>
  <si>
    <t>1,25*3</t>
  </si>
  <si>
    <t>T/09</t>
  </si>
  <si>
    <t>Vnitřní parapet,DTD tl.16mm+nos,CPL/HPL,š.170mm, RAL,kotvení,doplňky,detaily,D+M</t>
  </si>
  <si>
    <t>T/10</t>
  </si>
  <si>
    <t>Vnitřní parapet,DTD tl.16mm+nos,CPL/HPL,š.320mm, RAL,kotvení,doplňky,detaily,D+M</t>
  </si>
  <si>
    <t>T/11</t>
  </si>
  <si>
    <t>T/12</t>
  </si>
  <si>
    <t>Vnitřní parapet,DTD tl.16mm+nos,CPL/HPL,š.180mm, RAL,kotvení,doplňky,detaily,D+M</t>
  </si>
  <si>
    <t>T/13</t>
  </si>
  <si>
    <t>8,5*2</t>
  </si>
  <si>
    <t>T/14</t>
  </si>
  <si>
    <t>Dřevěná pergola,sibiřský modřín,kvalita C,nátěr, kotvení,doplňky,detaily,D+M</t>
  </si>
  <si>
    <t>T/15</t>
  </si>
  <si>
    <t>Vnitřní obložení tělocvičny,dřevěný obklad,rošt, nátěr,lišty,kotvení,doplňky,detaily,D+M</t>
  </si>
  <si>
    <t>T/16</t>
  </si>
  <si>
    <t>Vnitřní parapet,DTD tl.16mm+nos,CPL/HPL,š.195mm, RAL,kotvení,doplňky,detaily,D+M</t>
  </si>
  <si>
    <t>T/17</t>
  </si>
  <si>
    <t>Vnitřní parapet,DTD tl.16mm+nos,CPL/HPL,š.445mm, RAL,kotvení,doplňky,detaily,D+M</t>
  </si>
  <si>
    <t>GW/01</t>
  </si>
  <si>
    <t>Prosklená fasádní stěna 10916/2580,AL rám,RAL, bezp.3-sklo,AL parapet,kotvení,doplňky,detaily,D+M</t>
  </si>
  <si>
    <t>GW/02,03</t>
  </si>
  <si>
    <t>Neobsazeno</t>
  </si>
  <si>
    <t>GW/04</t>
  </si>
  <si>
    <t>Prosklená fasádní stěna 15130/2650,AL rám,RAL, bezp.3-sklo,AL parapet,kotvení,doplňky,detaily,D+M</t>
  </si>
  <si>
    <t>O/01</t>
  </si>
  <si>
    <t>Sestava oken a dveří 4490/2450+1010/3250,AL rám, bezp.3-sklo,AL parapet,kotvení,doplňky,detaily,D+M</t>
  </si>
  <si>
    <t>O/02</t>
  </si>
  <si>
    <t>Stěnový světlík 5250/900,FIX,AL rám,RAL 7042, EI45-DP1,2-sklo,kotvení,doplňky,detaily,D+M</t>
  </si>
  <si>
    <t>O/03</t>
  </si>
  <si>
    <t>Stěnový světlík 5250/895,FIX,AL rám,RAL 7042, EI45-DP1,2-sklo,kotvení,doplňky,detaily,D+M</t>
  </si>
  <si>
    <t>O/04</t>
  </si>
  <si>
    <t>O/05</t>
  </si>
  <si>
    <t>Okno 1800/2400,FIX,AL rám,RAL 7042, EW45-DP3,2-sklo,kotvení,doplňky,detaily,D+M</t>
  </si>
  <si>
    <t>O/06</t>
  </si>
  <si>
    <t>Okno 2200/1050,FIX,AL rám,RAL 7042, bezp.3-sklo,AL parapet,kotvení,doplňky,detaily,D+M</t>
  </si>
  <si>
    <t>O/07</t>
  </si>
  <si>
    <t>Sestava oken OS+S 8500/2450,AL rám,RAL7042, bezp.3-sklo,AL parapet,kotvení,doplňky,detaily,D+M</t>
  </si>
  <si>
    <t>O/08</t>
  </si>
  <si>
    <t>Střešní světlík obdélníkový,900/1200,otevíravý, pohon,zapojení,lemy,kotvení,doplňky,detaily,D+M</t>
  </si>
  <si>
    <t>D/01</t>
  </si>
  <si>
    <t>Dveře venkovní AL 1200/2150,prosklené,RAL7042, bezp.3-sklo,kování,zámek,kotvy,doplňky,detaily,D+M</t>
  </si>
  <si>
    <t>D/02</t>
  </si>
  <si>
    <t>Dveře vnitřní,800/2100,EI30DP3-C2,plné,CPL,kování, ocel.zárubeň+RAL,zámek,kotvení,doplňky,detaily,D+M</t>
  </si>
  <si>
    <t>D/03</t>
  </si>
  <si>
    <t>D/04a</t>
  </si>
  <si>
    <t>D/04b</t>
  </si>
  <si>
    <t>Dveře vnitřní,700/2100,bezfalcové,plné,CPL,kování, ocel.zárubeň+RAL,zámek,kotvení,doplňky,detaily,D+M</t>
  </si>
  <si>
    <t>D/05</t>
  </si>
  <si>
    <t>D/06</t>
  </si>
  <si>
    <t>D/07</t>
  </si>
  <si>
    <t>D/08</t>
  </si>
  <si>
    <t>Dveře vnitřní,900/2100,EI30DP3,plné,CPL,kování, ocel.zárubeň+RAL,zámek,kotvení,doplňky,detaily,D+M</t>
  </si>
  <si>
    <t>D/09</t>
  </si>
  <si>
    <t>D/10</t>
  </si>
  <si>
    <t>Dveře vnitřní,1600/2300,EI30DP3-C2,plné,CPL,kování, ocel.zárubeň+RAL,zámek,kotvení,doplňky,detaily,D+M</t>
  </si>
  <si>
    <t>D/11</t>
  </si>
  <si>
    <t>Dveře vnitřní,1600/2100,EW30DP3-C2,plné,CPL,kování, ocel.zárubeň+RAL,zámek,kotvení,doplňky,detaily,D+M</t>
  </si>
  <si>
    <t>D/12</t>
  </si>
  <si>
    <t>D/13</t>
  </si>
  <si>
    <t>Dveře vnitřní,800/2100,EW30DP3-C2,plné,CPL,kování, ocel.zárubeň+RAL,zámek,kotvení,doplňky,detaily,D+M</t>
  </si>
  <si>
    <t>D/14</t>
  </si>
  <si>
    <t>Dveře vnitřní,900/2100,EW30DP3,plné,CPL,kování, ocel.zárubeň+RAL,zámek,kotvení,doplňky,detaily,D+M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</si>
  <si>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</si>
  <si>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</si>
  <si>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</si>
  <si>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</si>
  <si>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</si>
  <si>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spojovací a kotvící prvky:160*1</t>
  </si>
  <si>
    <t>767995102R00</t>
  </si>
  <si>
    <t>Výroba a montáž kov. atypických konstr. do 10 kg</t>
  </si>
  <si>
    <t>spojovací a kotvící prvky:280*1</t>
  </si>
  <si>
    <t>767995103R00</t>
  </si>
  <si>
    <t>Výroba a montáž kov. atypických konstr. do 20 kg</t>
  </si>
  <si>
    <t>spojovací a kotvící prvky:490*1</t>
  </si>
  <si>
    <t>767.1</t>
  </si>
  <si>
    <t>Požární ucpávky všech prostupů,štítek,zpráva, kotvení,doplňky,detaily,D+M</t>
  </si>
  <si>
    <t>15+19+13+12</t>
  </si>
  <si>
    <t>767.2</t>
  </si>
  <si>
    <t>Zasklení šachty výtahu,bezp.sklo,kotvící body, na ocelovou konstrukci,kotvení,doplňky,detaily,D+M</t>
  </si>
  <si>
    <t>10,1*16,8</t>
  </si>
  <si>
    <t>Z/01</t>
  </si>
  <si>
    <t>Provozní žebřík,ocelový,žár.pozink,v.3,05m, protiskluzné příčle,kotvení,doplňky,detaily,D+M</t>
  </si>
  <si>
    <t>Z/02</t>
  </si>
  <si>
    <t>Branka v zábradlí,900/1020,ocelový rám,žár.pozink, nerez síť,kování,zámek,kotvení,doplňky,detaily,D+M</t>
  </si>
  <si>
    <t>Z/03</t>
  </si>
  <si>
    <t>Venkovní zábradlí,v.1,1m,ocelový rám,žár.pozink, výplň viz OS/08,kotvení,doplňky,detaily,D+M</t>
  </si>
  <si>
    <t>Z/04</t>
  </si>
  <si>
    <t>Brána venk. hřiště,800/1850,ocelový rám,žár.pozink, nerez síť,kování,zámek,kotvení,doplňky,detaily,D+M</t>
  </si>
  <si>
    <t>Z/05</t>
  </si>
  <si>
    <t>Neosazeno</t>
  </si>
  <si>
    <t>Z/06</t>
  </si>
  <si>
    <t>Z/07a-c</t>
  </si>
  <si>
    <t>OS/01</t>
  </si>
  <si>
    <t>Zrcadlo s CU ochrannou vrstvou,1200/1500mm, bezp.folie,kotvení,doplňky,detaily,D+M</t>
  </si>
  <si>
    <t>OS/02</t>
  </si>
  <si>
    <t>Sanitární kabiny na WC,MDF s HPL tl.18mm,rám nerez, dveře,kování,zámek,kotvení,doplňky,detaily,D+M</t>
  </si>
  <si>
    <t>2,1*(1,98*2+1,52*2+2,28+1,62)</t>
  </si>
  <si>
    <t>OS/03</t>
  </si>
  <si>
    <t>Střešní vtok vyhřívaný,DN100-viz ZTI</t>
  </si>
  <si>
    <t>OS/04</t>
  </si>
  <si>
    <t>OS/05</t>
  </si>
  <si>
    <t>OS/06</t>
  </si>
  <si>
    <t>Madlo sklopné,pro WC invalidů,nerez brus, 916mm,pr.32mm,kotvení,doplňky,detaily,D+M</t>
  </si>
  <si>
    <t>OS/07</t>
  </si>
  <si>
    <t>Madlo pevné,pro WC invalidů,nerez brus, 900mm,pr.32mm,kotvení,doplňky,detaily,D+M</t>
  </si>
  <si>
    <t>OS/08</t>
  </si>
  <si>
    <t>Ochranná síť nerez,oka 40x40mm,pr.lanka 1,5mm, AISI 316,kotvení,doplňky,detaily,D+M</t>
  </si>
  <si>
    <t>OS/09a</t>
  </si>
  <si>
    <t>Basketbalový koš s deskou a konstrukcí,interiér, 1270/710/30,pruž.obrouč.,kotvy,doplňky,detaily,D+M</t>
  </si>
  <si>
    <t>OS/09b</t>
  </si>
  <si>
    <t>Basketbalový koš s deskou a konstrukcí,exteriér, 1270/710/30,pruž.obrouč.,kotvy,doplňky,detaily,D+M</t>
  </si>
  <si>
    <t>OS/10</t>
  </si>
  <si>
    <t>Objektová dilatační lišta,podlahová,20/17mm, AL/měkč.PVC,kotvení,doplňky,detaily,D+M</t>
  </si>
  <si>
    <t>OS/11</t>
  </si>
  <si>
    <t>Objektová dilatační lišta,podlaha-koutová,20/17mm, AL/měkč.PVC,kotvení,doplňky,detaily,D+M</t>
  </si>
  <si>
    <t>OS/12</t>
  </si>
  <si>
    <t>Objektová dilatační lišta,stěnová+stropní,20mm, AL/měkč.PVC,kotvení,doplňky,detaily,D+M</t>
  </si>
  <si>
    <t>OS/13</t>
  </si>
  <si>
    <t>Objektová dilatační lišta,stěnová-koutová,20mm, AL/měkč.PVC,kotvení,doplňky,detaily,D+M</t>
  </si>
  <si>
    <t>OS/14</t>
  </si>
  <si>
    <t>Vnitřní okenní stínící rolety,látkové,sk.A,pohon, kastlík,zapojení,kotvení,doplňky,detaily,D+M</t>
  </si>
  <si>
    <t>4,3*2,45*3</t>
  </si>
  <si>
    <t>OS/15</t>
  </si>
  <si>
    <t>8,5*2,45*2</t>
  </si>
  <si>
    <t>OS/16</t>
  </si>
  <si>
    <t>Gymnastické kruhy,dřevo+nylon+ocel,pr.230mm, š.28mm,zatížení 200kg,kotvení,doplňky,detaily,D+M</t>
  </si>
  <si>
    <t>OS/17</t>
  </si>
  <si>
    <t>OS/18</t>
  </si>
  <si>
    <t>Šplhací lano 2x+ 2x tyč na šplh,kolejnice,ocel.kce, v.5m,komaxit,kotvení,doplňky,detaily,D+M</t>
  </si>
  <si>
    <t>OS/19</t>
  </si>
  <si>
    <t>Sloupky pro volejbalové sítě,pr.102mm,ocel, komaxit,napínání,kotvení,doplňky,detaily,D+M</t>
  </si>
  <si>
    <t>OS/20</t>
  </si>
  <si>
    <t>Hrazda,multifunkční,výšk.stavitelná,2,52x1,12x1,02, profil 40/40,nosn.200kg,kotvy,doplňky,detaily,D+M</t>
  </si>
  <si>
    <t>OS/21</t>
  </si>
  <si>
    <t>Žebřiny do tělocvičny,dřevěné,2,30x0,8m,smrk+buk, profil 40/30,nosn.120kg,kotvy,doplňky,detaily,D+M</t>
  </si>
  <si>
    <t>OS/22</t>
  </si>
  <si>
    <t>Tabule 3-listá,keram.magnetická,bílá+zelená,4x1m, tl.22mm,lišta,kotvení,doplňky,detaily,D+M</t>
  </si>
  <si>
    <t>OS/23a,b</t>
  </si>
  <si>
    <t>Madlo vnitřní vyrovnávací rampy,dřevo pr.40mm, nerez.konzoly,nátěr,kotvení,doplňky,detaily,D+M</t>
  </si>
  <si>
    <t>OS/24</t>
  </si>
  <si>
    <t>Odtokový žlab s mříží,š.130mm, žlab PP,mříž pozink, kotvení,doplňky,detaily,D+M</t>
  </si>
  <si>
    <t>OS/25</t>
  </si>
  <si>
    <t>Předokenní rolety AL,kastlík,vodítka,mech.pohon, kolíky,antracit,výplň,kotvení,doplňky,detaily,D+M</t>
  </si>
  <si>
    <t>2,15*1,5</t>
  </si>
  <si>
    <t>OS/26</t>
  </si>
  <si>
    <t>0,8*1,5</t>
  </si>
  <si>
    <t>OS/27</t>
  </si>
  <si>
    <t>Podlahový poklop šachetní,600/600,AL rám,pro vinyl, pachotěsný,nerez,15kN,kotvení,doplňky,detaily,D+M</t>
  </si>
  <si>
    <t>OS/28</t>
  </si>
  <si>
    <t>Venkovní mobilíář,lavička,400x340mm,ocel. pásovina, dřevěný profil 40/60,kotvení,doplňky,detaily,D+M</t>
  </si>
  <si>
    <t>OS/29</t>
  </si>
  <si>
    <t>Závěsný 2-háček,nerez ocel, kotvení,doplňky,detaily,D+M</t>
  </si>
  <si>
    <t>OS/30</t>
  </si>
  <si>
    <t>Kartáč na čištění WC,matná nerez,plast, v.43,5cm,pr.9cm,kotvení,doplňky,detaily,D+M</t>
  </si>
  <si>
    <t>OS/31</t>
  </si>
  <si>
    <t>Zásobník na papírové ručníky,nástěnný,nerez matná, 155x265x120mm,zámek,kotvení,doplňky,detaily,D+M</t>
  </si>
  <si>
    <t>OS/32</t>
  </si>
  <si>
    <t>Opona v tělocvičně,nosná konstrukce,navíjení,pohon, 11,3x7,3,poloprůhl.,kotvení,doplňky,detaily,D+M</t>
  </si>
  <si>
    <t>OS/33</t>
  </si>
  <si>
    <t>Hydrant k vestavbě do stěny,650/650/175mm,ocel, hadice DN19 dl.30m,štítek,kotvení,detaily,D+M</t>
  </si>
  <si>
    <t>OS/34</t>
  </si>
  <si>
    <t>Přenosný hasicí přístroj,sněhový CO2,5kg, 55B,C, štítek,kotvení,D+M</t>
  </si>
  <si>
    <t>OS/35</t>
  </si>
  <si>
    <t>Přenosný hasicí přístroj,práškový,34A,183B,C, štítek,kotvení,D+M</t>
  </si>
  <si>
    <t>OS/36</t>
  </si>
  <si>
    <t>Elektrický výtah osobní,630kg,8 osob,zdvih 12,5m, 4 stanice,šachetní+výtah. dveře,pohon,doplňky,D+M</t>
  </si>
  <si>
    <t>OS/37</t>
  </si>
  <si>
    <t>Střešní světlovod,pr.650mm,EI45DP1,tubus,lemování, opláštění 2.NP,kopule,kotvení,doplňky,detaily,D+M</t>
  </si>
  <si>
    <t>OS/38</t>
  </si>
  <si>
    <t>Zásobovací výtah,pro obsluhu m.č.109, pohon,poklop,kotvení,doplňky,detaily,D+M</t>
  </si>
  <si>
    <t>OS/39</t>
  </si>
  <si>
    <t>Nerezové pítko,718/300/1010mm,tlačný ventil, napojení,kotvení,doplňky,detaily,D+M</t>
  </si>
  <si>
    <t>OS/40</t>
  </si>
  <si>
    <t>Kačírková lišta,80/120mm,bodově kotveno k HI, nerez,kotvení,doplňky,detaily,D+M</t>
  </si>
  <si>
    <t>OS/41</t>
  </si>
  <si>
    <t>1,2*1,5</t>
  </si>
  <si>
    <t>OS/42</t>
  </si>
  <si>
    <t>Lapač střešních splavenin,DN80-125,odtok DN110, PP,napojení,kotvení,doplňky,detaily,D+M</t>
  </si>
  <si>
    <t>998767203R00</t>
  </si>
  <si>
    <t>Přesun hmot pro zámečnické konstr., výšky do 24 m</t>
  </si>
  <si>
    <t>771101210RT1</t>
  </si>
  <si>
    <t>Penetrace podkladu pod dlažby, penetrační nátěr</t>
  </si>
  <si>
    <t>sokly:0,1*28</t>
  </si>
  <si>
    <t>Dlažba:187,55</t>
  </si>
  <si>
    <t>sokly:0,1*134</t>
  </si>
  <si>
    <t>771475014R00</t>
  </si>
  <si>
    <t>Obklad soklíků keram.rovných, tmel,výška do 10 cm</t>
  </si>
  <si>
    <t>F/03:</t>
  </si>
  <si>
    <t>F/06:</t>
  </si>
  <si>
    <t>sokly:1*28</t>
  </si>
  <si>
    <t>Dlažba:</t>
  </si>
  <si>
    <t>sokly:1*134</t>
  </si>
  <si>
    <t>771479001R00</t>
  </si>
  <si>
    <t>Řezání dlaždic keramických pro soklíky</t>
  </si>
  <si>
    <t>771575118R00</t>
  </si>
  <si>
    <t>Montáž podlah keram.,hladké, tmel, 60x60 cm</t>
  </si>
  <si>
    <t>771579793R00</t>
  </si>
  <si>
    <t>Příplatek za spárovací hmotu - plošně</t>
  </si>
  <si>
    <t>771578011R00</t>
  </si>
  <si>
    <t>Spára podlaha - stěna, silikonem</t>
  </si>
  <si>
    <t>771.1</t>
  </si>
  <si>
    <t>Dlažba keramická kalibrovaná,vel. 60x60, R10, matná - specifikace viz. kniha standardů</t>
  </si>
  <si>
    <t xml:space="preserve">  sokly:0,1*28</t>
  </si>
  <si>
    <t xml:space="preserve">  Stávající dotčené místnosti - dle krytiny:</t>
  </si>
  <si>
    <t xml:space="preserve">  sokly:0,1*134</t>
  </si>
  <si>
    <t>244,45*1,1</t>
  </si>
  <si>
    <t>998771203R00</t>
  </si>
  <si>
    <t>Přesun hmot pro podlahy z dlaždic, výšky do 24 m</t>
  </si>
  <si>
    <t>776101121R00</t>
  </si>
  <si>
    <t>Provedení penetrace podkladu, vč. penetr. laku</t>
  </si>
  <si>
    <t>sokly:0,05*315</t>
  </si>
  <si>
    <t>sokly:0,05*131</t>
  </si>
  <si>
    <t>sokly:0,05*17,5</t>
  </si>
  <si>
    <t>776421100RT1</t>
  </si>
  <si>
    <t>Lepení podlahových soklíků z PVC a vinylu, pouze lepení - soklík ve specifikaci</t>
  </si>
  <si>
    <t>F/02:</t>
  </si>
  <si>
    <t>F/05:</t>
  </si>
  <si>
    <t>sokly:1*315</t>
  </si>
  <si>
    <t>PVC:</t>
  </si>
  <si>
    <t>sokly:1*131</t>
  </si>
  <si>
    <t>776431010R00</t>
  </si>
  <si>
    <t>Montáž podlahových soklíků z koberc. pásů na lištu, vč. dodávky plastové lišty</t>
  </si>
  <si>
    <t>Koberec:</t>
  </si>
  <si>
    <t>sokly:1*17,5</t>
  </si>
  <si>
    <t>776521100RT1</t>
  </si>
  <si>
    <t>Lepení povlak.podlah z pásů PVC na lepidlo, pouze položení - PVC ve specifikaci</t>
  </si>
  <si>
    <t>776572100RT1</t>
  </si>
  <si>
    <t>Lepení povlakových podlah z pásů textilních, pouze položení - koberec ve specifikaci</t>
  </si>
  <si>
    <t>776996110R00</t>
  </si>
  <si>
    <t>Napuštění povlakových podlah pastou</t>
  </si>
  <si>
    <t>776.1</t>
  </si>
  <si>
    <t>Podlahovina PVC tl. 3mm,v rolích,tř. zátěže min.34, - specifikace viz. kniha standardů</t>
  </si>
  <si>
    <t xml:space="preserve">  sokly:0,05*315</t>
  </si>
  <si>
    <t xml:space="preserve">  sokly:0,05*131</t>
  </si>
  <si>
    <t>640,2*1,1</t>
  </si>
  <si>
    <t>776.2</t>
  </si>
  <si>
    <t>Podlahovina koberec zátěžový,dle stávajícího, - specifikace viz. kniha standardů</t>
  </si>
  <si>
    <t xml:space="preserve">  sokly:0,05*17,5</t>
  </si>
  <si>
    <t>11,965*1,1</t>
  </si>
  <si>
    <t>998776203R00</t>
  </si>
  <si>
    <t>Přesun hmot pro podlahy povlakové, výšky do 24 m</t>
  </si>
  <si>
    <t>777101101R00</t>
  </si>
  <si>
    <t>Příprava podkladu - vysávání podlah prům.vysavačem</t>
  </si>
  <si>
    <t>777615113R00</t>
  </si>
  <si>
    <t>Nátěry podlah betonových  1x penetrační, epox. pryskyřice s reakt. rozpouštědly</t>
  </si>
  <si>
    <t>sokly:0,1*45,5</t>
  </si>
  <si>
    <t>777615214R00</t>
  </si>
  <si>
    <t>Nátěry podlah betonových  2x epoxidový, 2-složkový,barevný</t>
  </si>
  <si>
    <t>777.1</t>
  </si>
  <si>
    <t>Podlaha stěrková polyuretanová,tl. 7mm, vč. penetrace,doplňků,detailů,D+M</t>
  </si>
  <si>
    <t>777.2</t>
  </si>
  <si>
    <t>Podlaha elast.+PUR recyk.granul+PUR/EPDM,tl.10mm, barevná,propoustná,penetrace,doplňky,detaily,D+M</t>
  </si>
  <si>
    <t>998777203R00</t>
  </si>
  <si>
    <t>Přesun hmot pro podlahy syntetické, výšky do 24 m</t>
  </si>
  <si>
    <t>781101210RT1</t>
  </si>
  <si>
    <t>Penetrace podkladu pod obklady, penetrační nátěr</t>
  </si>
  <si>
    <t>lokální opravy stávajících:15</t>
  </si>
  <si>
    <t>781475114R00</t>
  </si>
  <si>
    <t>Obklad vnitřní stěn keramický, do tmele, 20x20 cm</t>
  </si>
  <si>
    <t>781491001RTX</t>
  </si>
  <si>
    <t>Montáž lišt k obkladům,rohových,koutových, i dilatačních,vč. dodávky lišt AL</t>
  </si>
  <si>
    <t>355*1</t>
  </si>
  <si>
    <t>781479705R00</t>
  </si>
  <si>
    <t>Přípl.za spárovací hmotu - plošně</t>
  </si>
  <si>
    <t>781.1</t>
  </si>
  <si>
    <t>Obklad keramický glazovaný,vel. 200x200mm, barevný,glazovaný</t>
  </si>
  <si>
    <t xml:space="preserve">  1.NP:2,15*(15,1+16,4+6,8)+1,5*1,2*3</t>
  </si>
  <si>
    <t xml:space="preserve">  2.NP:2,1*(33,8+3,1+2,1+11,1+15+16,4)+1,5*(1,5+1,2*2)</t>
  </si>
  <si>
    <t xml:space="preserve">  3.NP:2,1*8,9</t>
  </si>
  <si>
    <t xml:space="preserve">  lokální opravy stávajících:15</t>
  </si>
  <si>
    <t>298,435*1,1</t>
  </si>
  <si>
    <t>998781203R00</t>
  </si>
  <si>
    <t>Přesun hmot pro obklady keramické, výšky do 24 m</t>
  </si>
  <si>
    <t>783893332R0X</t>
  </si>
  <si>
    <t>Nátěr betonových podlah dvojnásobný, olejivzdorný,odolný ropným produktům</t>
  </si>
  <si>
    <t>deska:1*6,2</t>
  </si>
  <si>
    <t>stěny:1,1*10,1</t>
  </si>
  <si>
    <t>783222110RT1</t>
  </si>
  <si>
    <t>Nátěr syntetický kovových konstrukcí 2 xZ, antikoroz. email RAL</t>
  </si>
  <si>
    <t>OK prvky dle statiky:</t>
  </si>
  <si>
    <t>1.NP sloupky OS11-13:29*1</t>
  </si>
  <si>
    <t>2.NP sloupky OS11-22:48*1</t>
  </si>
  <si>
    <t>Výtahová šachta:125*1</t>
  </si>
  <si>
    <t>783851223R00</t>
  </si>
  <si>
    <t>Nátěr epoxidový betonových podlah</t>
  </si>
  <si>
    <t>Venkovní rampa:1*13,5</t>
  </si>
  <si>
    <t>783.1</t>
  </si>
  <si>
    <t>Žárové zinkování ocelových konstrukcí</t>
  </si>
  <si>
    <t>1.NP sloupky OS11-13:960,27*1</t>
  </si>
  <si>
    <t>2.NP sloupky OS11-22:1601,72*1</t>
  </si>
  <si>
    <t>Oplocení hřiště:11293,89+221</t>
  </si>
  <si>
    <t>Venkovní rampa:860,37*1</t>
  </si>
  <si>
    <t>783.2</t>
  </si>
  <si>
    <t>Provedení lajnování podlahy tělocvičny,pro sporty, nátěr lajn,penetrace,doplňky,detaily,D+M</t>
  </si>
  <si>
    <t>tělocvična:289,45*1</t>
  </si>
  <si>
    <t>783.3</t>
  </si>
  <si>
    <t>Provedení lajnování střešního hřiště,pro sporty, provedení lajn,penetrace,doplňky,detaily,D+M</t>
  </si>
  <si>
    <t>784191201R00</t>
  </si>
  <si>
    <t>Penetrace podkladu hloubková 1x</t>
  </si>
  <si>
    <t>omítky:2798,7+16+961,88</t>
  </si>
  <si>
    <t>dotčené stáv. stěny:1196</t>
  </si>
  <si>
    <t>dotčené stáv. stropy:505</t>
  </si>
  <si>
    <t>784195412R00</t>
  </si>
  <si>
    <t>Malba tekutá malířská, bílá, 2 x, otěruvzdorná</t>
  </si>
  <si>
    <t>90% ploch:</t>
  </si>
  <si>
    <t xml:space="preserve">  omítky:2798,7+16+961,88</t>
  </si>
  <si>
    <t xml:space="preserve">  dotčené stáv. stěny:1196</t>
  </si>
  <si>
    <t xml:space="preserve">  dotčené stáv. stropy:505</t>
  </si>
  <si>
    <t>784195422R00</t>
  </si>
  <si>
    <t>Malba tekutá malířská, barva, bez penetrace, 2 x</t>
  </si>
  <si>
    <t>10% ploch:</t>
  </si>
  <si>
    <t>M43.1</t>
  </si>
  <si>
    <t>Dodávka a montáž ocelových konstrukcí-profily</t>
  </si>
  <si>
    <t>Výtahová šachta:3987,98*1</t>
  </si>
  <si>
    <t>M43.2</t>
  </si>
  <si>
    <t>Doprava a přeložení ocelových konstrukcí</t>
  </si>
  <si>
    <t>M99.1</t>
  </si>
  <si>
    <t>Skladby podlah a konstrukcí, - jen pomocné výpočty, neoceňovat!!!</t>
  </si>
  <si>
    <t>K2:58</t>
  </si>
  <si>
    <t>SUM</t>
  </si>
  <si>
    <t>ZŠ a MŠ Brno, Antonínská 3</t>
  </si>
  <si>
    <t>SO 01 Přístavba ZŠ ve dvorním traktu</t>
  </si>
  <si>
    <t>CPV : 45214200-2</t>
  </si>
  <si>
    <t>CZ-CC : 126311</t>
  </si>
  <si>
    <t>JKSO : 801.3</t>
  </si>
  <si>
    <t>RTS_II/2020</t>
  </si>
  <si>
    <t>vlastní</t>
  </si>
  <si>
    <t>D.1.4a UT</t>
  </si>
  <si>
    <t>D.1.4a</t>
  </si>
  <si>
    <t>700</t>
  </si>
  <si>
    <t>HZS - hodinové zúčtovací sazby, zkoušky, revize</t>
  </si>
  <si>
    <t>R1</t>
  </si>
  <si>
    <t>Stavební přípomoci - sekání drážek a průrazů</t>
  </si>
  <si>
    <t>Vlastní</t>
  </si>
  <si>
    <t>R2</t>
  </si>
  <si>
    <t>Topná zkouška - napuštění uprav.vodou, odvzdušnění, vyregulování</t>
  </si>
  <si>
    <t>R3</t>
  </si>
  <si>
    <t>Revize</t>
  </si>
  <si>
    <t>904      R01</t>
  </si>
  <si>
    <t>Hzs-zkousky v ramci montaz.praci, Komplexni vyzkouseni</t>
  </si>
  <si>
    <t>RTS 20/ II</t>
  </si>
  <si>
    <t>700B</t>
  </si>
  <si>
    <t>Demontáže</t>
  </si>
  <si>
    <t>728111815R00</t>
  </si>
  <si>
    <t>Demontáž potrubí plechového čtyřhranného do průřezu 0,22 m2</t>
  </si>
  <si>
    <t>733110806R00</t>
  </si>
  <si>
    <t>Demontáž potrubí z ocelových trubek závitových přes 15 do DN 32</t>
  </si>
  <si>
    <t>733160801R00</t>
  </si>
  <si>
    <t>Demontáž potrubí z měděných trubek do D 28 mm</t>
  </si>
  <si>
    <t>734200822R00</t>
  </si>
  <si>
    <t>Demontáž závitových armatur se dvěma závity, přes 1/2 do G 1"</t>
  </si>
  <si>
    <t>734200832R00</t>
  </si>
  <si>
    <t>Demontáž závitových armatur se třemi závity, přes 1/2 do G 1"</t>
  </si>
  <si>
    <t>735411812R00</t>
  </si>
  <si>
    <t>Demontáž konvektorů stavební délky přes 700 do1600 mm</t>
  </si>
  <si>
    <t>lokální větrací jednotky : 2</t>
  </si>
  <si>
    <t>722182004RT2</t>
  </si>
  <si>
    <t>Montáž tepelné izolace potrubí samolepicí spoj a příčné stažení páskou, přes DN 25 do DN 40</t>
  </si>
  <si>
    <t>38+138</t>
  </si>
  <si>
    <t>722182011RT1</t>
  </si>
  <si>
    <t>Montáž tepelné izolace potrubí lepicí páska, sponky, do DN 25</t>
  </si>
  <si>
    <t>152+36+40</t>
  </si>
  <si>
    <t>722182014RT1</t>
  </si>
  <si>
    <t>Montáž tepelné izolace potrubí lepicí páska, sponky, přes DN 25 do DN 40</t>
  </si>
  <si>
    <t>18+20+62</t>
  </si>
  <si>
    <t>722182098KPL</t>
  </si>
  <si>
    <t>Příplatek za montáž izolačních tvarovek</t>
  </si>
  <si>
    <t>28323361R</t>
  </si>
  <si>
    <t>páska spojovací Al, PE; samolepicí; jednostranně; spoj parotěsný; š = 50,0 mm; l = 100 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</si>
  <si>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</si>
  <si>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</si>
  <si>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</si>
  <si>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</si>
  <si>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</si>
  <si>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</si>
  <si>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</si>
  <si>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</si>
  <si>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283771140R</t>
  </si>
  <si>
    <t>pouzdro potrubní tvarovatelné; pěnový polyetylén; vnitřní průměr 35,0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</si>
  <si>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</si>
  <si>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</si>
  <si>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</si>
  <si>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</si>
  <si>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28377619R</t>
  </si>
  <si>
    <t>pouzdro potrubní tvarovatelné; pěnový polyetylén; vnitřní průměr 28,0 mm; tl. izolace 13,0 mm; provozní teplota  -65 až 90 °C; tepelná vodivost (10°C) 0,0380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</si>
  <si>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</si>
  <si>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</si>
  <si>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</si>
  <si>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</si>
  <si>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998713101R00</t>
  </si>
  <si>
    <t>Přesun hmot pro izolace tepelné v objektech výšky do 6 m</t>
  </si>
  <si>
    <t>50 m vodorovně</t>
  </si>
  <si>
    <t>732</t>
  </si>
  <si>
    <t>Strojovny</t>
  </si>
  <si>
    <t>732119191R00</t>
  </si>
  <si>
    <t>Rozdělovače a sběrače dodávka těles ve specifikaci_x000D_
 tělěs rozdělovačů a sběračů o délce 1 m, DN 100</t>
  </si>
  <si>
    <t>732219301R00</t>
  </si>
  <si>
    <t>Montáž ohříváků vody zásobníkových stojatých, kombinovaných, do 200 l</t>
  </si>
  <si>
    <t>732429111R00</t>
  </si>
  <si>
    <t>Čerpadla teplovodní Montáž čerpadel teplovodních oběhových spirálních DN 25</t>
  </si>
  <si>
    <t>poz.9 - stávající : 1</t>
  </si>
  <si>
    <t>poz.10 : 1</t>
  </si>
  <si>
    <t>poz.11 : 1</t>
  </si>
  <si>
    <t>732420811R00</t>
  </si>
  <si>
    <t>Demontáž čerpadel oběhových spirálních(do potrubí) DN 25</t>
  </si>
  <si>
    <t>732429115K</t>
  </si>
  <si>
    <t>Montáž čerpadlové skupiny</t>
  </si>
  <si>
    <t>4264012550G09</t>
  </si>
  <si>
    <t>Čerpadlo s elektronicky řízenými otáčkami, 25-50 180, závitové G 6/4", m=1448 kg/h; p=22,0kPa</t>
  </si>
  <si>
    <t>4264012550G10</t>
  </si>
  <si>
    <t>Čerpadlo s elektronicky řízenými otáčkami, 25-50 180, závitové G 6/4", m=1600 kg/h; p=20,0kPa</t>
  </si>
  <si>
    <t>4843875350R</t>
  </si>
  <si>
    <t>ohřívač vody zásobníkový nepřímotopný stacionární, s boční přírubou; ohřev výkonným 1 nebo 2 výměníky pro TUV  z externího zdroje; objem 155 l; výška 1 047 mm; pr. 584 mm; teplosměn.plocha 1,45 m2; doba ohřevu výměníkem z 10°C na 60 °C 17 min</t>
  </si>
  <si>
    <t>4848160311M0</t>
  </si>
  <si>
    <t>Rozdělovač pro 2 topné okruhy s konzolemi</t>
  </si>
  <si>
    <t>4848160350M1</t>
  </si>
  <si>
    <t>Čerpadlová skupina MK DN25 se servem, 25-40; m=1069 kg/h; p=9,0kPa</t>
  </si>
  <si>
    <t>poz.3 : 1</t>
  </si>
  <si>
    <t>4848160350M2</t>
  </si>
  <si>
    <t>Čerpadlová skupina MK DN25 se servem, 25-40; m=648 kg/h; p=5,74kPa</t>
  </si>
  <si>
    <t>poz.4 : 1</t>
  </si>
  <si>
    <t>4848160350M3</t>
  </si>
  <si>
    <t>Čerpadlová skupina UK DN25, 25-40; m=1218 kg/h; p=12,61kPa</t>
  </si>
  <si>
    <t>poz.5 : 1</t>
  </si>
  <si>
    <t>4848160350M4</t>
  </si>
  <si>
    <t>Čerpadlová skupina UK DN25, 25-40; m=430 kg/h; p=7,0kPa</t>
  </si>
  <si>
    <t>poz.6 : 1</t>
  </si>
  <si>
    <t>998732101R00</t>
  </si>
  <si>
    <t>Přesun hmot pro strojovny v objektech výšky do 6 m</t>
  </si>
  <si>
    <t>733</t>
  </si>
  <si>
    <t>Rozvod potrubí</t>
  </si>
  <si>
    <t>733151214R00</t>
  </si>
  <si>
    <t>Potrubí z trubek ocelových vně pozinkovaných pro průmysl spojované lisováním vnější průměr D 22 mm, tl. stěny 1,5 mm</t>
  </si>
  <si>
    <t>včetně tvarovek, bez zednických výpomocí</t>
  </si>
  <si>
    <t>Včetně pomocného lešení o výšce podlahy do 1900 mm a pro zatížení do 1,5 kPa.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</si>
  <si>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</si>
  <si>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</si>
  <si>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</si>
  <si>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</si>
  <si>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733161905R00</t>
  </si>
  <si>
    <t>Oprava rozvodu potrubí z měděných trubek propojení měděného potrubí, D 28 mm</t>
  </si>
  <si>
    <t>733161925R00</t>
  </si>
  <si>
    <t>Oprava rozvodu potrubí z měděných trubek vsazení odbočky do stávajícího měděného potrubí včetně T-kusu, D 28 mm</t>
  </si>
  <si>
    <t>733161964R00</t>
  </si>
  <si>
    <t>Oprava rozvodu potrubí z měděných trubek zaslepení měděného potrubí včetně víčka, D 22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</si>
  <si>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</si>
  <si>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</si>
  <si>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</si>
  <si>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</si>
  <si>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</si>
  <si>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</si>
  <si>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</si>
  <si>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</si>
  <si>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</si>
  <si>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</si>
  <si>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733167001R00</t>
  </si>
  <si>
    <t>Příplatek k ceně za zhotovení přípojky z trubek měděných D 15 mm, tloušťka stěny 1 mm</t>
  </si>
  <si>
    <t>27*2</t>
  </si>
  <si>
    <t>733167003R00</t>
  </si>
  <si>
    <t>Příplatek k ceně za zhotovení přípojky z trubek měděných D 22 mm, tloušťka stěny 1 mm</t>
  </si>
  <si>
    <t>VZT : 2+2</t>
  </si>
  <si>
    <t>733190106R00</t>
  </si>
  <si>
    <t>Tlakové zkoušky potrubí ocelových závitových, plastových, měděných do DN 32</t>
  </si>
  <si>
    <t>Včetně dodávky vody, uzavření a zabezpečení konců potrubí.</t>
  </si>
  <si>
    <t>18+38+138</t>
  </si>
  <si>
    <t>733190306R00</t>
  </si>
  <si>
    <t xml:space="preserve">Tlakové zkoušky potrubí ocelových závitových, plastových, měděných do D 35 </t>
  </si>
  <si>
    <t>155+36+40+20+62</t>
  </si>
  <si>
    <t>733191914R00</t>
  </si>
  <si>
    <t>Opravy rozvodu potrubí z ocelových trubek závitových normálních i zesílených_x000D_
 zaslepení zkováním a zavařením, DN 20</t>
  </si>
  <si>
    <t>733224225T00</t>
  </si>
  <si>
    <t>Příplatek za zhotovení přípojky Cu 28/1,5</t>
  </si>
  <si>
    <t>733224226T00</t>
  </si>
  <si>
    <t>Příplatek za zhotovení přípojky Cu 35/1,5</t>
  </si>
  <si>
    <t>998733101R00</t>
  </si>
  <si>
    <t>Přesun hmot pro rozvody potrubí v objektech výšky do 6 m</t>
  </si>
  <si>
    <t>734</t>
  </si>
  <si>
    <t>Armatury</t>
  </si>
  <si>
    <t>734209123R00</t>
  </si>
  <si>
    <t>Montáž závitové armatury se třemi závity, G 1/2", bez dodávky materiálu</t>
  </si>
  <si>
    <t>Odkaz na mn. položky pořadí 78 : 1,00000</t>
  </si>
  <si>
    <t>734209126R00</t>
  </si>
  <si>
    <t>Montáž závitové armatury se třemi závity, G 5/4", bez dodávky materiálu</t>
  </si>
  <si>
    <t>Odkaz na mn. položky pořadí 77 : 2,00000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</si>
  <si>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</si>
  <si>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</si>
  <si>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</si>
  <si>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</si>
  <si>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</si>
  <si>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</si>
  <si>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</si>
  <si>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</si>
  <si>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</si>
  <si>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</si>
  <si>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734245424R00</t>
  </si>
  <si>
    <t>Klapka zpětná, mosazná, DN 32, PN 12,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</si>
  <si>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</si>
  <si>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</si>
  <si>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</si>
  <si>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</si>
  <si>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</si>
  <si>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</si>
  <si>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</si>
  <si>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</si>
  <si>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</si>
  <si>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</si>
  <si>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</si>
  <si>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</si>
  <si>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</si>
  <si>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</si>
  <si>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734295214R00</t>
  </si>
  <si>
    <t>Filtr mosazný, DN 32, PN 20, vnitřní-vnitřní závit, včetně dodávky materiálu</t>
  </si>
  <si>
    <t>734291951MTZ</t>
  </si>
  <si>
    <t>Montáž hlavic ručního/termostat.ovládání</t>
  </si>
  <si>
    <t>5512001878M</t>
  </si>
  <si>
    <t>Stabilizátor kvality OS; 50kW, vč. magnetického odlučovače, 5/4"</t>
  </si>
  <si>
    <t>Stabilizátor kvality vč.magn.odlučovače : 2</t>
  </si>
  <si>
    <t>55120040015</t>
  </si>
  <si>
    <t>Ventil směšovací 3-cestný I1/2"</t>
  </si>
  <si>
    <t>poz.12 - kvs=1,0 : 1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</si>
  <si>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</si>
  <si>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</si>
  <si>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</si>
  <si>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</si>
  <si>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</si>
  <si>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</si>
  <si>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</si>
  <si>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</si>
  <si>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</si>
  <si>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</si>
  <si>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</si>
  <si>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</si>
  <si>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</si>
  <si>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</si>
  <si>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48458450R</t>
  </si>
  <si>
    <t>těleso otopné deskové ocelové; čelní deska hladká; v = 500 mm; l = 400 mm; hloubka tělesa 65 mm; způsob připojení pravé spodní; ventil kompakt; počet desek 1; počet přídavných přestupných ploch 1; připojovací rozteč 50 mm; tepel.výkon 327 W</t>
  </si>
  <si>
    <t>48458458R</t>
  </si>
  <si>
    <t>těleso otopné deskové ocelové; čelní deska hladká; v = 500 mm; l = 1 200 mm; hloubka tělesa 65 mm; způsob připojení pravé spodní; ventil kompakt; počet desek 1; počet přídavných přestupných ploch 1; připojovací rozteč 50 mm; tepel.výkon 982 W</t>
  </si>
  <si>
    <t>48458459R</t>
  </si>
  <si>
    <t>těleso otopné deskové ocelové; čelní deska hladká; v = 500 mm; l = 1 400 mm; hloubka tělesa 65 mm; způsob připojení pravé spodní; ventil kompakt; počet desek 1; počet přídavných přestupných ploch 1; připojovací rozteč 50 mm; tepel.výkon 1 145 W</t>
  </si>
  <si>
    <t>48458470R</t>
  </si>
  <si>
    <t>těleso otopné deskové ocelové; čelní deska hladká; v = 600 mm; l = 400 mm; hloubka tělesa 65 mm; způsob připojení pravé spodní; ventil kompakt; počet desek 1; počet přídavných přestupných ploch 1; připojovací rozteč 50 mm; tepel.výkon 381 W</t>
  </si>
  <si>
    <t>48458490R</t>
  </si>
  <si>
    <t>těleso otopné deskové ocelové; čelní deska hladká; v = 900 mm; l = 600 mm; hloubka tělesa 65 mm; způsob připojení pravé spodní; ventil kompakt; počet desek 1; počet přídavných přestupných ploch 1; připojovací rozteč 50 mm; tepel.výkon 802 W</t>
  </si>
  <si>
    <t>48458496R</t>
  </si>
  <si>
    <t>těleso otopné deskové ocelové; čelní deska hladká; v = 900 mm; l = 1 200 mm; hloubka tělesa 65 mm; způsob připojení pravé spodní; ventil kompakt; počet desek 1; počet přídavných přestupných ploch 1; připojovací rozteč 50 mm; tepel.výkon 1 604 W</t>
  </si>
  <si>
    <t>48458579R</t>
  </si>
  <si>
    <t>těleso otopné deskové ocelové; čelní deska hladká; v = 900 mm; l = 1 400 mm; hloubka tělesa 68 mm; způsob připojení pravé spodní; ventil kompakt; počet desek 2; počet přídavných přestupných ploch 1; připojovací rozteč 50 mm; tepel.výkon 2 395 W</t>
  </si>
  <si>
    <t>484586202</t>
  </si>
  <si>
    <t>těleso otopné deskové ocelové; čelní deska hladká; v = 200 mm; l = 1 800 mm; hloubka tělesa 102 mm, způsob připojení pravé spodní; ventil kompakt; počet desek 2; počet přídavných přestupných ploch 2;</t>
  </si>
  <si>
    <t>484586212</t>
  </si>
  <si>
    <t>těleso otopné deskové ocelové; čelní deska hladká; v = 200 mm; l = 2 000 mm; hloubka tělesa 102 mm, způsob připojení pravé spodní; ventil kompakt; počet desek 2; počet přídavných přestupných ploch 2;</t>
  </si>
  <si>
    <t>998735101R00</t>
  </si>
  <si>
    <t>Přesun hmot pro otopná tělesa v objektech výšky do 6 m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</si>
  <si>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</si>
  <si>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</si>
  <si>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</si>
  <si>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25</t>
  </si>
  <si>
    <t>998767101R00</t>
  </si>
  <si>
    <t>Přesun hmot pro kovové stavební doplňk. konstrukce v objektech výšky do 6 m</t>
  </si>
  <si>
    <t>D.1.4b VZT+CHL</t>
  </si>
  <si>
    <t>D.1.4b</t>
  </si>
  <si>
    <t>Vzduchotechnika a chlazení</t>
  </si>
  <si>
    <t>01</t>
  </si>
  <si>
    <t>Zařízení č. 1 - Větrání učeben</t>
  </si>
  <si>
    <t>1.01a 1.01b 1.01c 1.01d 1.01e</t>
  </si>
  <si>
    <t>Rekuperační jednotka podstropní, kompaktní včetně integrovaných distribučních prvků pro přívod i, odvod, vzduchový výkon požadovaný - 530m3/h, maximální 630m3/h, Hladina akustického tlaku ve 3m při</t>
  </si>
  <si>
    <t>požadovaném vzduchovém výkonu - 37dB(A).  Jednotka je vybavena filtry na sání F7, na odvodu G4, EC motory, diagonální protiproudý rekuperátor s účinností min. 83% (pro daný průtok), sendvičový plášť 40mm,  designové opláštění, integrovaný elektrický předehřev a dohřev, by-pass.  Rekuperační jednotka bude dodávána s automatickou regulací, která optimalizuje svůj chod tak, aby dosáhla co nejmenších teplotních ztrát a co nejekonomičtějšího provozu vč. ovládacího panelu, integrovaného CO2 čidla, menu v českém jazyku.</t>
  </si>
  <si>
    <t>K1</t>
  </si>
  <si>
    <t>Montážní konzola pro VZT</t>
  </si>
  <si>
    <t>1.01.2</t>
  </si>
  <si>
    <t>Spojovací manžeta pro pružné uchycení potrubí k jednotce O250</t>
  </si>
  <si>
    <t>1.02</t>
  </si>
  <si>
    <t>Protidešťová žaluzie hliníková D315, síto, RAL dle stavby</t>
  </si>
  <si>
    <t>1.03</t>
  </si>
  <si>
    <t>Zpětná klapka O250, vsuvná, těsná</t>
  </si>
  <si>
    <t>1.04</t>
  </si>
  <si>
    <t>Výfukový kus O315, síto</t>
  </si>
  <si>
    <t>1.50</t>
  </si>
  <si>
    <t>Kruhové spiro potrubí průměru O250, v těsném provedení s gumovými manžetami, včetně tvarovek 40%</t>
  </si>
  <si>
    <t>bm</t>
  </si>
  <si>
    <t>1.50.2</t>
  </si>
  <si>
    <t>Tepelná/hluková izolace - kaučuková samolepící s Al polepem tloušťky 30 mm</t>
  </si>
  <si>
    <t>1.50.3</t>
  </si>
  <si>
    <t>Tepelná/hluková izolace - kaučuková samolepící s Al polepem tloušťky 25 mm včetně oplechování</t>
  </si>
  <si>
    <t>9.1.1</t>
  </si>
  <si>
    <t>Montážní, těsnící a spojovací materiál</t>
  </si>
  <si>
    <t>9.1.2</t>
  </si>
  <si>
    <t>Montáž VZT zařízení</t>
  </si>
  <si>
    <t>02</t>
  </si>
  <si>
    <t>Zařízení č. 2 - Větrání chodby a hygienického zázemí</t>
  </si>
  <si>
    <t>2.01a 2.01b</t>
  </si>
  <si>
    <t>Rekuperační jednotka podstropní, požadovaný vzduchový výkon - 420m3/h/200Pa, maximální vzduchový, výkon 550m3/h/330Pa. Jednotka je vybavena filtry na sání F7, na odvodu G4, EC motory, diagonální</t>
  </si>
  <si>
    <t>protiproudý rekuperátor s účinností min. 90% (pro daný průtok), , integrovaný elektrický předehřev, by-pass. Rekuperační jednotka je dodávána s automatickou regulací,  vč. ovládacího panelu s možností nastavení časového režimu s dotykovým panelem a možností režimu boost externím signálem, menu v českém jazyku.</t>
  </si>
  <si>
    <t>2.01.2</t>
  </si>
  <si>
    <t>2.02</t>
  </si>
  <si>
    <t>Tlumič hluku kruhový, O250, délka 900mm</t>
  </si>
  <si>
    <t>2.03</t>
  </si>
  <si>
    <t>2.04</t>
  </si>
  <si>
    <t>2.05</t>
  </si>
  <si>
    <t>Hliníková vyústka 625x75 bílá, dvouřadá nastavitelné lamely včetně  plenum boxu s připojením 250mm,, 420m3/h, tlaková ztráta 15Pa</t>
  </si>
  <si>
    <t>2.06</t>
  </si>
  <si>
    <t>Čtvercový vířivý difuzor 600x600 s nastavitelnými lamelami, 48 lamel,  pro přívod  vzduchu., Integrovaný vířivý prvek zajistí vysokou indukci a široké dynamické rozpětí, včetně plénumboxu s</t>
  </si>
  <si>
    <t>připojovacím rozměrem 250mm, Tlaková ztráta při 420m3/h - 16Pa</t>
  </si>
  <si>
    <t>2.07</t>
  </si>
  <si>
    <t>Talířový ventil odvodní O100, plastový</t>
  </si>
  <si>
    <t>2.08</t>
  </si>
  <si>
    <t>Talířový ventil odvodní O125, plastový</t>
  </si>
  <si>
    <t>2.09</t>
  </si>
  <si>
    <t>Prostup stěnou + 2x stěnová mřížka hliníková, 425x125, pevné lamely, vzdálenost lamel 12,5mm</t>
  </si>
  <si>
    <t>2.50</t>
  </si>
  <si>
    <t>Kruhové spiro potrubí  O160, v těsném provedení s gumovými manžetami, včetně tvarovek 50%</t>
  </si>
  <si>
    <t>2.50.2</t>
  </si>
  <si>
    <t>Kruhové spiro potrubí  O250, v těsném provedení s gumovými manžetami, včetně tvarovek 40%</t>
  </si>
  <si>
    <t>2.51</t>
  </si>
  <si>
    <t>Kruhové flexibilní potrubí, hluk tlumící O250, tepelná izolace 50mm, balení 7,5m</t>
  </si>
  <si>
    <t>2.52</t>
  </si>
  <si>
    <t>Kruhové flexibilní potrubí,  O100, balení 10m</t>
  </si>
  <si>
    <t>2.52.2</t>
  </si>
  <si>
    <t>Kruhové flexibilní potrubí,  O125, balení 10m</t>
  </si>
  <si>
    <t>2.52.3</t>
  </si>
  <si>
    <t>Protipožární izolace - minerální rohož, požární odolnost 30minut</t>
  </si>
  <si>
    <t>9.2.1</t>
  </si>
  <si>
    <t>9.2.2</t>
  </si>
  <si>
    <t>03</t>
  </si>
  <si>
    <t>Zařízení č. 3 - Větrání a vytápění tělocvičny</t>
  </si>
  <si>
    <t>3.01</t>
  </si>
  <si>
    <t>Rekuperační jednotka stojatá, požadovaný vzduchový výkon - 2100m3/h/250Pa, maximální vzduchový výkon, 3000m3/h/340Pa. Jednotka je vybavena filtry na sání F7, na odvodu G4, EC motory, rotační</t>
  </si>
  <si>
    <t>regenerátor s účinností min. 77% (pro daný průtok). Rekuperační jednotka je dodávána s automatickou regulací,  vč. ovládacího panelu s možností nastavení časového režimu s dotykovým panelem, menu v českém jazyku, řízení průtoku vzduchu čidlem CO2.  Možnost režimu boost externím signálem.</t>
  </si>
  <si>
    <t>3.01.2</t>
  </si>
  <si>
    <t>externího kanálového čidlo CO2.</t>
  </si>
  <si>
    <t>3A.01</t>
  </si>
  <si>
    <t>Mezistropní fancoilová jednotka, EC motor, 2 trubkový systém maximální průtok 1805m3/h/112Pa,, Maximální topný výkon 28,4kW (topná voda 80/60°C)</t>
  </si>
  <si>
    <t>3A.01.2</t>
  </si>
  <si>
    <t>ventilové vybavení, spojitý pohon 24V, tlaková ztráta ventilu 9,5kPa</t>
  </si>
  <si>
    <t>3A.01.3</t>
  </si>
  <si>
    <t>pružný nástavec</t>
  </si>
  <si>
    <t>3A.01.4</t>
  </si>
  <si>
    <t>filtrační komora včetně filtru EU2</t>
  </si>
  <si>
    <t>3.02</t>
  </si>
  <si>
    <t>uzavírací klapka těsná 400x400 příprava na servopohon</t>
  </si>
  <si>
    <t>3.02.2</t>
  </si>
  <si>
    <t>servopohon s havarijní funkcí</t>
  </si>
  <si>
    <t>3.03</t>
  </si>
  <si>
    <t>pružná manžeta 400x400</t>
  </si>
  <si>
    <t>3.04</t>
  </si>
  <si>
    <t>Tlumič hluku kulisový, 600x400, 3 kulisy šířky 100mm a délky 1000mm s náběhovými a odtokovými plechy</t>
  </si>
  <si>
    <t>3.05</t>
  </si>
  <si>
    <t>Tlumič hluku kulisový, 600x400, 3 kulisy šířky 100mm a délky 1500mm s náběhovými a odtokovými plechy</t>
  </si>
  <si>
    <t>3.06</t>
  </si>
  <si>
    <t>Velkoplošná textilní vyústka, kruhová, rozměr 315 mm, Celková délka 10000 mm,Průtok 1100 m3/h,, Použitelný přetlak 40 Pa, tkanina PMI - 100% polyester, nekonečné vlákno (multifilament), hmotnost</t>
  </si>
  <si>
    <t>220 g/m2, vyztužovací obruče, hliníkový profil, lankový závěs pozink, nerez připojovací pásek, pratelná v pračce, provedení "Office", barva světle šedá</t>
  </si>
  <si>
    <t>3.07</t>
  </si>
  <si>
    <t>Talířový ventil přívodní O100, plastový</t>
  </si>
  <si>
    <t>3.08</t>
  </si>
  <si>
    <t>stěnová mřížka hliníková, bílá barva, 1200x400, pevné lamely, vzdálenost lamel 12,5mm</t>
  </si>
  <si>
    <t>3.09</t>
  </si>
  <si>
    <t>Hliníková vyústka 625x75 bílá, dvouřadá nastavitelné lamely včetně regulace, 450m3/h tlaková ztráta, 25Pa</t>
  </si>
  <si>
    <t>3.10</t>
  </si>
  <si>
    <t>Tlumič hluku kulisový, 1200x400, 6 kulis šířky 100mm a délky 1000mm s náběhovými a odtokovými plechy</t>
  </si>
  <si>
    <t>3.11</t>
  </si>
  <si>
    <t>Síto pozinkované 700x500, oko 10x10mm, včetně příruby</t>
  </si>
  <si>
    <t>3.12</t>
  </si>
  <si>
    <t>Síto pozinkované 400x400, oko 10x10mm, včetně příruby</t>
  </si>
  <si>
    <t>3.50</t>
  </si>
  <si>
    <t>čtyřhranné potrubí, ocelový plech, pozinkováno včetně přítub a tvarovek</t>
  </si>
  <si>
    <t>3.51</t>
  </si>
  <si>
    <t>Kruhové spiro potrubí  O315, v těsném provedení s gumovými manžetami, včetně tvarovek 40%</t>
  </si>
  <si>
    <t>3.52</t>
  </si>
  <si>
    <t>3.52.2</t>
  </si>
  <si>
    <t>Tepelná/hluková izolace - minerální rohož, 40mm, Al polep</t>
  </si>
  <si>
    <t>3.52.3</t>
  </si>
  <si>
    <t>Tepelná/hluková izolace - minerální rohož, 40mm, oplechování</t>
  </si>
  <si>
    <t>3.52.4</t>
  </si>
  <si>
    <t>9.3.1</t>
  </si>
  <si>
    <t>9.3.2</t>
  </si>
  <si>
    <t>04</t>
  </si>
  <si>
    <t>Zařízení č. 4 - Větrání výdeje stravy</t>
  </si>
  <si>
    <t>4.01</t>
  </si>
  <si>
    <t>Ventilátor diagonální O315 , tříotáčkový, tichý 1200m3/h,/280Pa. Skříň vyrobena z  ocelového, galvanizovaného plechu, opatřeného epoxidovým lakem. Skříň obsahuje zvukovou izolaci (skelné</t>
  </si>
  <si>
    <t>vlákno). Skládá se z montážní konzole pro montáž na zeď nebo strop, hlukového absorbéru a z motoru. Konstrukce umožňuje snadnou demontáž motorové části. Aerodynamické řešení sání zlepšuje a redukuje hluk. Oběžné kolo jsou vyrobena z ocelového plechu.Dvoupólový motor, jednofázový 230 V–50/60 Hz. Motory jsou sériově vybaveny tepelnou pojistkou, vinutí je v úpravě s ochranou proti vlhkosti s izolací třídy B a pracovní teplotou -20 až +60 °C. Uzavřená kuličková ložiska mají tukovou náplň na dobu životnosti. Krytí IP44.</t>
  </si>
  <si>
    <t>4.01.2</t>
  </si>
  <si>
    <t>přepínač otáček včetně vypínače pro tříotáčkový motor</t>
  </si>
  <si>
    <t>4.01.3</t>
  </si>
  <si>
    <t>Spojovací manžeta pro pružné uchycení ventilátoru O315</t>
  </si>
  <si>
    <t>4.02</t>
  </si>
  <si>
    <t>Digestoř pro gastroprovozy, nerezová, 1200x1000mm, včetně lapačů tuku a osvětlení</t>
  </si>
  <si>
    <t>4.03</t>
  </si>
  <si>
    <t>Tlumič hluku kruhový, O315, délka 900mm</t>
  </si>
  <si>
    <t>4.04</t>
  </si>
  <si>
    <t>Zpětná klapka O315, vsuvná, těsná</t>
  </si>
  <si>
    <t>4.05</t>
  </si>
  <si>
    <t>Protidešťová žaluzie hliníková D400, síto, RAL dle stavby</t>
  </si>
  <si>
    <t>4.50</t>
  </si>
  <si>
    <t>Kruhové spiro potrubí  O315, v těsném provedení s gumovými manžetami, včetně tvarovek 50%</t>
  </si>
  <si>
    <t>9.4.1</t>
  </si>
  <si>
    <t>9.4.2</t>
  </si>
  <si>
    <t>05</t>
  </si>
  <si>
    <t>Zařízení č. 5 - Větrání CHÚC</t>
  </si>
  <si>
    <t>5.01</t>
  </si>
  <si>
    <t>Ventilátorová komora s volným oběžným kolem včetně klapky a nasávací stříšky Vp=15800m3/h, 300Pa,, bez frekvenčního měniče, příkon ventilátoru max 5kW, tloušťka pláště 50mm, 400V</t>
  </si>
  <si>
    <t>5.01.2</t>
  </si>
  <si>
    <t>servopohon 230V s havarijní funkcí</t>
  </si>
  <si>
    <t>5.02</t>
  </si>
  <si>
    <t>Ventilátor axiální Vp=5600m3/h, 130Pa, čtyřpólový motor, maximální příkon ventilátoru max 0,65kW,, 400V, Skříň z ocelového plechu, opatřeného lakem, montážní konzoly a šrouby jsou galvanicky</t>
  </si>
  <si>
    <t>pokoveny.Oběžné kolo je vyrobeno z hliníkové slitiny, rozsah pracovních teplot je v rozmezí -40 až +70 °C. Motor je asynchronní s odporovou kotvou, stator s chladicími žebry, kuličková ložiska mají tukovou náplň na dobu životnosti.</t>
  </si>
  <si>
    <t>5.03</t>
  </si>
  <si>
    <t>Klapka regulační 500x400, ruční</t>
  </si>
  <si>
    <t>5.04</t>
  </si>
  <si>
    <t>Klapka regulační 800x400, ruční</t>
  </si>
  <si>
    <t>5.05</t>
  </si>
  <si>
    <t>Kruhový difuzor pro přívod vzduchu, připojovací rozměr O355, připojení přímo na potrubí, 1600m3/h,, tlaková ztráta 19Pa</t>
  </si>
  <si>
    <t>5.06</t>
  </si>
  <si>
    <t>Hliníková mřížka s pevnými lamelami 1600x500, 6300m3/h, tlaková ztráta 22Pa</t>
  </si>
  <si>
    <t>5.07</t>
  </si>
  <si>
    <t>Klapka regulační 800x500, příprava na servopohon</t>
  </si>
  <si>
    <t>5.07.2</t>
  </si>
  <si>
    <t>5.08</t>
  </si>
  <si>
    <t>Hliníková mřížka 1025x125, 1400m3/h, tlaková ztráta 13Pa, včetně regulace</t>
  </si>
  <si>
    <t>5.09</t>
  </si>
  <si>
    <t>Síto pozinkované 800x500, oko 10x10mm, včetně příruby</t>
  </si>
  <si>
    <t>5.50</t>
  </si>
  <si>
    <t>5.51</t>
  </si>
  <si>
    <t>Kruhové spiro potrubí  O355, v těsném provedení s gumovými manžetami, včetně tvarovek 50%</t>
  </si>
  <si>
    <t>5.51.2</t>
  </si>
  <si>
    <t>Kruhové spiro potrubí  O500, v těsném provedení s gumovými manžetami, včetně tvarovek 20%</t>
  </si>
  <si>
    <t>5.51.3</t>
  </si>
  <si>
    <t>5.51.4</t>
  </si>
  <si>
    <t>9.5.1</t>
  </si>
  <si>
    <t>9.5.2</t>
  </si>
  <si>
    <t>06</t>
  </si>
  <si>
    <t>Zařízení č. 6 - Větrání hygienických místností</t>
  </si>
  <si>
    <t>6A.01</t>
  </si>
  <si>
    <t>Ventilátor diagonální O125, 230m3/h/50Pa,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</si>
  <si>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dvojí vinutí, což umožňuje provoz s dvojími otáčkami</t>
  </si>
  <si>
    <t>6A.01.2</t>
  </si>
  <si>
    <t>Spojovací manžeta pro pružné uchycení ventilátoru O125</t>
  </si>
  <si>
    <t>6B.01 6C.01</t>
  </si>
  <si>
    <t>Ventilátor diagonální, O160 400m3/h/130Pa,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</si>
  <si>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trojí vinutí, což umožňuje provoz s trojími otáčkami</t>
  </si>
  <si>
    <t>6BC.01.2</t>
  </si>
  <si>
    <t>Spojovací manžeta pro pružné uchycení ventilátoru O160</t>
  </si>
  <si>
    <t>6D.01</t>
  </si>
  <si>
    <t>Malý radiální ventilátor 230m3/h/45Pa, skříň je z nárazuvzdorného plastu, barva  bílá. Skříň je, určená k montáži na stěnu nebo strop. Ve výtlaku ventilátoru je zpětná klapka. Čelní panel obsahuje</t>
  </si>
  <si>
    <t>nerezovou filtrační mřížku. Po sejmutí čelního panelu dojde automaticky k odpojení napájení.  Oběžné kolo je radiální s dopředu zahnutými lopatkami. Oběžné kolo je staticky a dynamicky vyvážené. Motor je tříotáčkový asynchronní s rozběhovým kondenzátorem. Motor má tepelnou ochranu proti přehřátí. Max. provozní teplota okolí je 40 °C. Provedení s dvojitou izolací, krytí IP44</t>
  </si>
  <si>
    <t>6.02</t>
  </si>
  <si>
    <t>Zpětná klapka O125</t>
  </si>
  <si>
    <t>6.03</t>
  </si>
  <si>
    <t>Zpětná klapka O160</t>
  </si>
  <si>
    <t>6.04</t>
  </si>
  <si>
    <t>Tlumič hluku kruhový, O125, délka 900mm</t>
  </si>
  <si>
    <t>6.05</t>
  </si>
  <si>
    <t>Tlumič hluku kruhový, O160, délka 900mm</t>
  </si>
  <si>
    <t>6.06</t>
  </si>
  <si>
    <t>6.07</t>
  </si>
  <si>
    <t>Talířový ventil odvodní O160, plastový</t>
  </si>
  <si>
    <t>6.08</t>
  </si>
  <si>
    <t>Talířový ventil univerzální O200, plastový</t>
  </si>
  <si>
    <t>6.09</t>
  </si>
  <si>
    <t>pozinkovaná vyústka na kruhové potrubí 225x75, 200m3/h, tlaková ztráta 15Pa, včetně regulace</t>
  </si>
  <si>
    <t>6.10</t>
  </si>
  <si>
    <t>Dveřní mřížka dřevěná (buk) 450x100, provedení bez lakování a moření, montáž do výřezu ve dveřním, křídle</t>
  </si>
  <si>
    <t>6.11</t>
  </si>
  <si>
    <t>Dveřní mřížka dřevěná (buk) 550x100, provedení bez lakování a moření, montáž do výřezu ve dveřním, křídle</t>
  </si>
  <si>
    <t>6.12</t>
  </si>
  <si>
    <t>Výfukový kus se sítem O200</t>
  </si>
  <si>
    <t>6.13</t>
  </si>
  <si>
    <t>Protidešťová žaluzie hliníková D160, síto, RAL dle stavby</t>
  </si>
  <si>
    <t>6.14</t>
  </si>
  <si>
    <t>Výfuková hlavice  O180 včetně prodloužení 0,3m potrubím O180</t>
  </si>
  <si>
    <t>6.50</t>
  </si>
  <si>
    <t>Kruhové spiro potrubí  O125, v těsném provedení s gumovými manžetami, včetně tvarovek 50%</t>
  </si>
  <si>
    <t>6.50.2</t>
  </si>
  <si>
    <t>6.50.3</t>
  </si>
  <si>
    <t>Kruhové spiro potrubí  O200, v těsném provedení s gumovými manžetami, včetně tvarovek 40%</t>
  </si>
  <si>
    <t>6.50.4</t>
  </si>
  <si>
    <t>Tepelná/hluková izolace - kaučuková,samolepící, 25mm, oplechování</t>
  </si>
  <si>
    <t>9.6.1</t>
  </si>
  <si>
    <t>9.6.2</t>
  </si>
  <si>
    <t>07</t>
  </si>
  <si>
    <t>Zařízení č. 7 - Větrání technických místností</t>
  </si>
  <si>
    <t>7A.01 7B.01 7C.01</t>
  </si>
  <si>
    <t>Ventilátor diagonální O125, 250m3/h/45Pa, skříň ventilátoru vyrobena z plastu skládá se z montážní, lišty s dvěma hrdly a motoru, který je s hrdly spojen rychloupínacími sponami. Konstrukce umožňuje</t>
  </si>
  <si>
    <t>7ABC.01.2</t>
  </si>
  <si>
    <t>7.02</t>
  </si>
  <si>
    <t>7.03</t>
  </si>
  <si>
    <t>7.04</t>
  </si>
  <si>
    <t>Ochranná mřížka se sací dýzou O125/O146 - ochrana proti dotyku a vniknutí cizích těles do, ventilátoru, bílá</t>
  </si>
  <si>
    <t>7.05</t>
  </si>
  <si>
    <t>7.06</t>
  </si>
  <si>
    <t>Požární větrací mřížka ruční 400x200, spouštěcí mechanismus se aktivuje, jestliže teplota okolního, vzduchu dosáhne 74°C. Mřížka se do 10 sekund po roztavení tepelné pojistky uzavře. V případě požáru</t>
  </si>
  <si>
    <t>se mřížka po roztavení tepelné pojistky automaticky uzavře.</t>
  </si>
  <si>
    <t>Způsob jejich instalace je uveden v Návodu na montáž, obsluhu a údržbu.</t>
  </si>
  <si>
    <t>7.50</t>
  </si>
  <si>
    <t>7.50.2</t>
  </si>
  <si>
    <t>9.7.1</t>
  </si>
  <si>
    <t>9.7.2</t>
  </si>
  <si>
    <t>08</t>
  </si>
  <si>
    <t>Ostatní</t>
  </si>
  <si>
    <t>O.1</t>
  </si>
  <si>
    <t>Demontáž stávající chladící jednotky pro serverovnu, odsátí chladiva, uskladnění po dobu stavby</t>
  </si>
  <si>
    <t>O.2</t>
  </si>
  <si>
    <t>Chladírenské potrubí 6/12, včetně sdělovacího a napájecího kabelu</t>
  </si>
  <si>
    <t>O.3</t>
  </si>
  <si>
    <t>Montáž stávající chladící jednotky pro serverovnu na novém místě, zprovoznění</t>
  </si>
  <si>
    <t>O.4</t>
  </si>
  <si>
    <t>Náklady na dopravu</t>
  </si>
  <si>
    <t>O.5</t>
  </si>
  <si>
    <t>Zkoušky technologie zařízení</t>
  </si>
  <si>
    <t>Uvedení do provozu zařízení VZT, včetně zaregulování systému</t>
  </si>
  <si>
    <t>Zaškolení obsluhy pracovníků objednatele</t>
  </si>
  <si>
    <t>Dokumentace pro předání stavby, protokoly, atesty, projekt skutečného provedení stavby</t>
  </si>
  <si>
    <t>D.1.4c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</si>
  <si>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</si>
  <si>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</si>
  <si>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0,8*80,0*0,8</t>
  </si>
  <si>
    <t>0,8*50,0*1,0</t>
  </si>
  <si>
    <t>0,8*3,0*1,1</t>
  </si>
  <si>
    <t>0,8*(6,0+7,0)*1,3</t>
  </si>
  <si>
    <t>0,8*(10,0+44,0)*1,5</t>
  </si>
  <si>
    <t>0,8*72,0*2,6</t>
  </si>
  <si>
    <t xml:space="preserve">Hloubení rýh šířky přes 60 do 200 cm příplatek za lepivost, v hornině 3,  </t>
  </si>
  <si>
    <t>50% : 321,92*0,5</t>
  </si>
  <si>
    <t>139601102R00</t>
  </si>
  <si>
    <t>Ruční výkop jam, rýh a šachet v hornině 3</t>
  </si>
  <si>
    <t>s přehozením na vzdálenost do 5 m nebo s naložením na ruční dopravní prostředek</t>
  </si>
  <si>
    <t>0,8*55,0*0,6</t>
  </si>
  <si>
    <t>0,8*7,0*2,0</t>
  </si>
  <si>
    <t>0,8*7,0*2,7</t>
  </si>
  <si>
    <t>0,8*19,0*3,1</t>
  </si>
  <si>
    <t>151101101R00</t>
  </si>
  <si>
    <t>Zřízení pažení a rozepření stěn rýh příložné  pro jakoukoliv mezerovitost, hloubky do 2 m</t>
  </si>
  <si>
    <t>pro podzemní vedení pro všechny šířky rýhy,</t>
  </si>
  <si>
    <t>2*(6,0+7,0)*1,3</t>
  </si>
  <si>
    <t>2*(10,0+44,0)*1,5</t>
  </si>
  <si>
    <t>2*7,0*2,0</t>
  </si>
  <si>
    <t>151101102R00</t>
  </si>
  <si>
    <t>Zřízení pažení a rozepření stěn rýh příložné  pro jakoukoliv mezerovitost, hloubky do 4 m</t>
  </si>
  <si>
    <t>2*72,0*2,6</t>
  </si>
  <si>
    <t>2*7,0*2,7</t>
  </si>
  <si>
    <t>2*19,0*3,1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</si>
  <si>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</si>
  <si>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</si>
  <si>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</si>
  <si>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</si>
  <si>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</si>
  <si>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</si>
  <si>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</si>
  <si>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</si>
  <si>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</si>
  <si>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</si>
  <si>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</si>
  <si>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</si>
  <si>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</si>
  <si>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</si>
  <si>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</si>
  <si>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Vyhloubeno : 421,76</t>
  </si>
  <si>
    <t>Zpětný zásyp : -263,36</t>
  </si>
  <si>
    <t>162201102R00</t>
  </si>
  <si>
    <t>Vodorovné přemístění výkopku z horniny 1 až 4, na vzdálenost přes 20  do 50 m</t>
  </si>
  <si>
    <t>pískování : 129,6+28,8</t>
  </si>
  <si>
    <t>Vodorovné přemístění výkopku příplatek k ceně za každých dalších i započatých 1 000 m přes 10 000 m_x000D_
 z horniny 1 až 4</t>
  </si>
  <si>
    <t>+5km : 158,4*5</t>
  </si>
  <si>
    <t>Nakládání, skládání, překládání neulehlého výkopku nakládání výkopku_x000D_
 přes 100 m3, z horniny 1 až 4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</si>
  <si>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</si>
  <si>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</si>
  <si>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</si>
  <si>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</si>
  <si>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0,8*55,0*(0,6-0,45-0,1)</t>
  </si>
  <si>
    <t>0,8*80,0*(0,8-0,45-0,1)</t>
  </si>
  <si>
    <t>0,8*50,0*(1,0-0,45-0,1)</t>
  </si>
  <si>
    <t>0,8*3,0*(1,1-0,45-0,1)</t>
  </si>
  <si>
    <t>0,8*(6,0+7,0)*(1,3-0,45-0,1)</t>
  </si>
  <si>
    <t>0,8*(10,0+44,0)*(1,5-0,45-0,1)</t>
  </si>
  <si>
    <t>0,8*7,0*(2,0-0,45-0,1)</t>
  </si>
  <si>
    <t>0,8*72,0*(2,6-0,45-0,1)</t>
  </si>
  <si>
    <t>0,8*7,0*(2,7-0,45-0,1)</t>
  </si>
  <si>
    <t>0,8*19,0*(3,1-0,45-0,1)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</si>
  <si>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</si>
  <si>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</si>
  <si>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</si>
  <si>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0,8*55,0*0,45</t>
  </si>
  <si>
    <t>0,8*80,0*0,45</t>
  </si>
  <si>
    <t>0,8*50,0*0,45</t>
  </si>
  <si>
    <t>0,8*3,0*0,45</t>
  </si>
  <si>
    <t>0,8*(6,0+7,0)*0,45</t>
  </si>
  <si>
    <t>0,8*(10,0+44,0)*0,45</t>
  </si>
  <si>
    <t>0,8*7,0*0,45</t>
  </si>
  <si>
    <t>0,8*72,0*0,45</t>
  </si>
  <si>
    <t>0,8*19,0*0,45</t>
  </si>
  <si>
    <t>Poplatky za skládku horniny 1- 4, skupina 17 05 04 z Katalogu odpadů</t>
  </si>
  <si>
    <t>45</t>
  </si>
  <si>
    <t>Podkladní a vedlejší konstrukce</t>
  </si>
  <si>
    <t>451572111R00</t>
  </si>
  <si>
    <t>Lože pod potrubí, stoky a drobné objekty z kameniva drobného těženého 0÷4 mm</t>
  </si>
  <si>
    <t>v otevřeném výkopu,</t>
  </si>
  <si>
    <t>0,8*55,0*0,1</t>
  </si>
  <si>
    <t>0,8*80,0*0,1</t>
  </si>
  <si>
    <t>0,8*50,0*0,1</t>
  </si>
  <si>
    <t>0,8*3,0*0,1</t>
  </si>
  <si>
    <t>0,8*(6,0+7,0)*0,1</t>
  </si>
  <si>
    <t>0,8*(10,0+44,0)*0,1</t>
  </si>
  <si>
    <t>0,8*7,0*0,1</t>
  </si>
  <si>
    <t>0,8*72,0*0,1</t>
  </si>
  <si>
    <t>0,8*19,0*0,1</t>
  </si>
  <si>
    <t>6</t>
  </si>
  <si>
    <t>Úpravy povrchu, podlahy</t>
  </si>
  <si>
    <t>631312141R00</t>
  </si>
  <si>
    <t>Doplnění mazanin betonem prostým rýh v dosavadních mazaninách</t>
  </si>
  <si>
    <t>prostým betonem (s dodáním hmot) bez potěru,</t>
  </si>
  <si>
    <t>0,8*(55,0+3,0+6,0+10,0+7,0+7,0+19,0)*0,1</t>
  </si>
  <si>
    <t>631319153R00</t>
  </si>
  <si>
    <t>Příplatek za přehlazení povrchu tloušťka mazaniny od 80 mm do 120 mm</t>
  </si>
  <si>
    <t>betonové mazaniny min. B 10 ocelovým hladítkem</t>
  </si>
  <si>
    <t>Příplatek za stržení povrchu tloušťka mazaniny od 80 mm do 120 mm</t>
  </si>
  <si>
    <t>spodní vrstvy mazaniny latí před vložením výztuže nebo pletiva pro tloušťku obou vrstev mazaniny</t>
  </si>
  <si>
    <t>631361921RT9</t>
  </si>
  <si>
    <t>Výztuž mazanin z betonů a z lehkých betonů ze svařovaných sítí průměr drátu 8 mm, velikost oka 150/150 mm</t>
  </si>
  <si>
    <t>včetně distančních prvků</t>
  </si>
  <si>
    <t>5,36kg/m2 : 0,8*(55,0+3,0+6,0+10,0+7,0+7,0+19,0)*5,36*0,001*1,15</t>
  </si>
  <si>
    <t>979990001R00</t>
  </si>
  <si>
    <t>Poplatek za skládku stavební suti</t>
  </si>
  <si>
    <t>630900030RAA</t>
  </si>
  <si>
    <t>Bourání podlahových konstrukcí vybourání dlažby a podkladního betonu, tloušťka 15 cm</t>
  </si>
  <si>
    <t>Vybourání dlažeb z dlaždic kameninových, cementových, teracových, čedičových nebo keramických tloušťky do 10 mm s jakoukoliv výplní spár, odstranění podkladů pod dlažby tloušťky 15 cm, vnitrostaveništní přesunu, svislé přemístění do výše jednoho podlaží a odvoz na skládku do 10 km.</t>
  </si>
  <si>
    <t>Položka neobsahuje poplatek za skládku pro vybouranou suť.</t>
  </si>
  <si>
    <t>0,8*(55,0+3,0+6,0+10,0+7,0+7,0+19,0)</t>
  </si>
  <si>
    <t>9</t>
  </si>
  <si>
    <t>Ostatní konstrukce, bourání</t>
  </si>
  <si>
    <t>Hrubá výplň rýh ve stěnách, jakoukoliv maltou maltou ze suchých směsí_x000D_
 100 x 100 mm</t>
  </si>
  <si>
    <t>jakékoliv šířky rýhy,</t>
  </si>
  <si>
    <t>Hrubá výplň rýh ve stěnách, jakoukoliv maltou maltou ze suchých směsí_x000D_
 150 x 150 mm</t>
  </si>
  <si>
    <t>974100020RA0</t>
  </si>
  <si>
    <t>Vysekání rýh ve zdivu z cihel rozměr 10x10 cm</t>
  </si>
  <si>
    <t>na jakoukoliv maltu vápennou nebo vápenocementovou. Svislá a vodorovná doprava suti, odvoz do 10 km.</t>
  </si>
  <si>
    <t>70x70 : 5,0</t>
  </si>
  <si>
    <t>90x90 : 6,0</t>
  </si>
  <si>
    <t>974100030RA0</t>
  </si>
  <si>
    <t>Vysekání rýh ve zdivu z cihel rozměr 15x15 cm</t>
  </si>
  <si>
    <t>130x130 : 8,0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</si>
  <si>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</si>
  <si>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</si>
  <si>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</si>
  <si>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</si>
  <si>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721140802R00</t>
  </si>
  <si>
    <t>Demontáž potrubí z litinových trub do DN 100</t>
  </si>
  <si>
    <t>odpadního nebo dešťového,</t>
  </si>
  <si>
    <t>721171808R00</t>
  </si>
  <si>
    <t>Demontáž potrubí z novodurových trub přes D 75 mm do D 114 mm</t>
  </si>
  <si>
    <t>odpadního nebo připojovacího,</t>
  </si>
  <si>
    <t>721290821R00</t>
  </si>
  <si>
    <t>Vnitrostaveništní přemístění vybouraných hmot svislý , v objektech výšky do 6m</t>
  </si>
  <si>
    <t>vodorovně do 100 m</t>
  </si>
  <si>
    <t>725110811R00</t>
  </si>
  <si>
    <t>Demontáž klozetů splachovacích</t>
  </si>
  <si>
    <t>725210821R00</t>
  </si>
  <si>
    <t>Demontáž umyvadel umyvadel bez výtokových armatur</t>
  </si>
  <si>
    <t>Demontáž sprchových kabin a mís kabin bez výtokových armatur</t>
  </si>
  <si>
    <t>725240812R00</t>
  </si>
  <si>
    <t>Demontáž sprchových kabin a mís mís bez výtokových armatur</t>
  </si>
  <si>
    <t>725590811R00</t>
  </si>
  <si>
    <t>Vnitrostaveništní  přemístění vybouraných hmot svislé, v objektech výšky do 6m</t>
  </si>
  <si>
    <t>vodorovně do 100 m,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</si>
  <si>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</si>
  <si>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</si>
  <si>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</si>
  <si>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</si>
  <si>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</si>
  <si>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</si>
  <si>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721</t>
  </si>
  <si>
    <t>Vnitřní kanalizace</t>
  </si>
  <si>
    <t>721170965R00</t>
  </si>
  <si>
    <t>Opravy odpadního potrubí novodurového propojení dosavadního potrubí PVC, D 110 mm</t>
  </si>
  <si>
    <t>721170968R00</t>
  </si>
  <si>
    <t>Opravy odpadního potrubí novodurového propojení dosavadního potrubí PVC, D 200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</si>
  <si>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</si>
  <si>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</si>
  <si>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</si>
  <si>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</si>
  <si>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</si>
  <si>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</si>
  <si>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</si>
  <si>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</si>
  <si>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</si>
  <si>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</si>
  <si>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</si>
  <si>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</si>
  <si>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</si>
  <si>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</si>
  <si>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</si>
  <si>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</si>
  <si>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</si>
  <si>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</si>
  <si>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</si>
  <si>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</si>
  <si>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</si>
  <si>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</si>
  <si>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</si>
  <si>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</si>
  <si>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</si>
  <si>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</si>
  <si>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</si>
  <si>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</si>
  <si>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721176225R00</t>
  </si>
  <si>
    <t>Potrubí KG svodné (ležaté) v zemi vnější průměr D 200 mm, tloušťka stěny 4,9 mm, DN 200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</si>
  <si>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</si>
  <si>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</si>
  <si>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</si>
  <si>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</si>
  <si>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</si>
  <si>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</si>
  <si>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</si>
  <si>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</si>
  <si>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</si>
  <si>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</si>
  <si>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</si>
  <si>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</si>
  <si>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</si>
  <si>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</si>
  <si>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721234104RT1</t>
  </si>
  <si>
    <t>Střešní vtoky z PP se svislým odtokem s továrně připojeným živičným izolačním pásem, s elektrickým ohřevem (10-30W, 230V), D 75, 110, 125 mm, včetně dodávky mate...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</si>
  <si>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</si>
  <si>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</si>
  <si>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</si>
  <si>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</si>
  <si>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</si>
  <si>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</si>
  <si>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</si>
  <si>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</si>
  <si>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</si>
  <si>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</si>
  <si>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10,0+2,0+24,0+3,0+6,0+69,0+76,0+21,0+98,0+117,0</t>
  </si>
  <si>
    <t>721290112R00</t>
  </si>
  <si>
    <t>Zkouška těsnosti kanalizace v objektech vodou, DN 200</t>
  </si>
  <si>
    <t>26,0+118,0+75,0</t>
  </si>
  <si>
    <t>725334301R00</t>
  </si>
  <si>
    <t>Nálevka se sifonem PP DN 32</t>
  </si>
  <si>
    <t>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</si>
  <si>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</si>
  <si>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</si>
  <si>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725860180R00</t>
  </si>
  <si>
    <t>Zápachová uzávěrka (sifon) pro zařizovací předměty D 40/50 mm; podomítková, pro pračky/myčky; PE; příslušenství přip. koleno, krycí deska nerez, montážní kryt, včetně dodávky materiálu</t>
  </si>
  <si>
    <t>721001R</t>
  </si>
  <si>
    <t>Škrtící clona DN200 - odtok 5,35 l/s, dodávka + montáž</t>
  </si>
  <si>
    <t>721002R</t>
  </si>
  <si>
    <t>Izolace proti rosení kaučuk tl. 6mm</t>
  </si>
  <si>
    <t>28615441.AR</t>
  </si>
  <si>
    <t>kus čisticí DN 50,0 mm; PP</t>
  </si>
  <si>
    <t>28615442.AR</t>
  </si>
  <si>
    <t>kus čisticí DN 70,0 mm; PP</t>
  </si>
  <si>
    <t>28615443.AR</t>
  </si>
  <si>
    <t>kus čisticí DN 100,0 mm; PP</t>
  </si>
  <si>
    <t>28615445.AR</t>
  </si>
  <si>
    <t>kus čisticí DN 150,0 mm; PP</t>
  </si>
  <si>
    <t>28651841.AR</t>
  </si>
  <si>
    <t>kus čisticí DN 125,0 mm; PVC</t>
  </si>
  <si>
    <t>28651842.AR</t>
  </si>
  <si>
    <t>kus čisticí DN 150,0 mm; PVC</t>
  </si>
  <si>
    <t>28651843.AR</t>
  </si>
  <si>
    <t>kus čisticí DN 200,0 mm; PVC</t>
  </si>
  <si>
    <t>55162314R</t>
  </si>
  <si>
    <t>tvarovka čisticí s hladkým koncem, na plast. potrubí; DN 110 mm; pro stěny, podlahy; třída zatížení 300 kg; PP; dvířka nerez 150x150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</si>
  <si>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</si>
  <si>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</si>
  <si>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</si>
  <si>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</t>
  </si>
  <si>
    <t>Vnitřní vodovod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</si>
  <si>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</si>
  <si>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</si>
  <si>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</si>
  <si>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Požární vodovod : 62,0</t>
  </si>
  <si>
    <t>722130234R00</t>
  </si>
  <si>
    <t>Potrubí z ocelových trubek závitových pozinkovaných DN 32, svařovaných 11 343,  , včetně dodávky materiálu</t>
  </si>
  <si>
    <t>Požární vodovod : 18,0</t>
  </si>
  <si>
    <t>722172731R00</t>
  </si>
  <si>
    <t>Potrubí z plastických hmot polypropylenové potrubí PP-R, D 20 mm, s 3,4 mm, PN 20, polyfúzně svařované, bez zednických výpomocí</t>
  </si>
  <si>
    <t>Potrubí včetně tvarovek bez zednických výpomocí.</t>
  </si>
  <si>
    <t>SV : 78,0</t>
  </si>
  <si>
    <t>TV,C : 107,0</t>
  </si>
  <si>
    <t>722172732R00</t>
  </si>
  <si>
    <t>Potrubí z plastických hmot polypropylenové potrubí PP-R, D 25 mm, s 4,2 mm, PN 20, polyfúzně svařované, bez zednických výpomocí</t>
  </si>
  <si>
    <t>SV : 49,0</t>
  </si>
  <si>
    <t>TV : 32,0</t>
  </si>
  <si>
    <t>722172733R00</t>
  </si>
  <si>
    <t>Potrubí z plastických hmot polypropylenové potrubí PP-R, D 32 mm, s 5,4 mm, PN 20, polyfúzně svařované, bez zednických výpomocí</t>
  </si>
  <si>
    <t>SV : 29,0</t>
  </si>
  <si>
    <t>TV : 48,0</t>
  </si>
  <si>
    <t>722172734R00</t>
  </si>
  <si>
    <t>Potrubí z plastických hmot polypropylenové potrubí PP-R, D 40 mm, s 6,7 mm, PN 20, polyfúzně svařované, bez zednických výpomocí</t>
  </si>
  <si>
    <t>SV : 73,0</t>
  </si>
  <si>
    <t>TV : 76,0</t>
  </si>
  <si>
    <t>722172735R00</t>
  </si>
  <si>
    <t>Potrubí z plastických hmot polypropylenové potrubí PP-R, D 50 mm, s 8,3 mm, PN 20, polyfúzně svařované, bez zednických výpomocí</t>
  </si>
  <si>
    <t>SV : 69,0</t>
  </si>
  <si>
    <t>TV : 2,0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</si>
  <si>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</si>
  <si>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</si>
  <si>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</si>
  <si>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</si>
  <si>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</si>
  <si>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</si>
  <si>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</si>
  <si>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</si>
  <si>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</si>
  <si>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</si>
  <si>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</si>
  <si>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722182001RT2</t>
  </si>
  <si>
    <t>Montáž tepelné izolace potrubí samolepicí spoj a příčné stažení páskou, do DN 25</t>
  </si>
  <si>
    <t>107,0+32,0</t>
  </si>
  <si>
    <t>48,0+76,0</t>
  </si>
  <si>
    <t>722182006RT2</t>
  </si>
  <si>
    <t>Montáž tepelné izolace potrubí samolepicí spoj a příčné stažení páskou, přes DN 40 do DN 80</t>
  </si>
  <si>
    <t>722190401R00</t>
  </si>
  <si>
    <t>Vyvedení a upevnění výpustek DN 15</t>
  </si>
  <si>
    <t>8+2*2+18*2+4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</si>
  <si>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</si>
  <si>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</si>
  <si>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</si>
  <si>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</si>
  <si>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722221123R00</t>
  </si>
  <si>
    <t>Kohout kulový, výtokový (zahradní), vnější závit, mosazný, DN 20 x 25, PN 15, včetně dodávky materiálu</t>
  </si>
  <si>
    <t>722221125R00</t>
  </si>
  <si>
    <t>Kohout kulový, výtokový (zahradní), vnější závit, mosazný, DN 25 x 32, PN 15, včetně dodávky materiálu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</si>
  <si>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</si>
  <si>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</si>
  <si>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</si>
  <si>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</si>
  <si>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</si>
  <si>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</si>
  <si>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</si>
  <si>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</si>
  <si>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</si>
  <si>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</si>
  <si>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</si>
  <si>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</si>
  <si>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</si>
  <si>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</si>
  <si>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722237134R00</t>
  </si>
  <si>
    <t>Kohout kulový s vypouštěním, mosazný, vnitřní-vnitřní závit, DN 32, PN 35, včetně dodávky materiálu</t>
  </si>
  <si>
    <t>722236522R00</t>
  </si>
  <si>
    <t>Filtr vodovodní, mosazný, vnitřní-vnitřní závit , DN 20, PN 16, včetně dodávky materiálu</t>
  </si>
  <si>
    <t>722236523R00</t>
  </si>
  <si>
    <t>Filtr vodovodní, mosazný, vnitřní-vnitřní závit , DN 25,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</si>
  <si>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</si>
  <si>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</si>
  <si>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</si>
  <si>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</si>
  <si>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722239101R00</t>
  </si>
  <si>
    <t>Montáž armatury závitové se dvěma závity G 1/2"</t>
  </si>
  <si>
    <t>722254201RT4</t>
  </si>
  <si>
    <t>Požární příslušenství hydrantový systém D 25, box s plnými dveřmi, stálotvará hadice, průměr 19/30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</si>
  <si>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</si>
  <si>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</si>
  <si>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</si>
  <si>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</si>
  <si>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</si>
  <si>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</si>
  <si>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</si>
  <si>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</si>
  <si>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185,0+81,0+77,0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</si>
  <si>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</si>
  <si>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</si>
  <si>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</si>
  <si>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</si>
  <si>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</si>
  <si>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</si>
  <si>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62,0+18,0</t>
  </si>
  <si>
    <t>722290234R00</t>
  </si>
  <si>
    <t>Proplach a dezinfekce vodovodního potrubí do DN 80</t>
  </si>
  <si>
    <t>Včetně dodání desinfekčního prostředku.</t>
  </si>
  <si>
    <t>343,0+149,0+71,0+80,0</t>
  </si>
  <si>
    <t>722001R</t>
  </si>
  <si>
    <t>Zpětná klapka EA DN15</t>
  </si>
  <si>
    <t>722002R</t>
  </si>
  <si>
    <t>Zpětná klapka EA DN20</t>
  </si>
  <si>
    <t>722003R</t>
  </si>
  <si>
    <t>Zpětná klapka EA DN25</t>
  </si>
  <si>
    <t>722004R</t>
  </si>
  <si>
    <t>Zpětná klapka EA DN32</t>
  </si>
  <si>
    <t>722005R</t>
  </si>
  <si>
    <t>Systémový oddělovač CA DN20</t>
  </si>
  <si>
    <t>5513805001R</t>
  </si>
  <si>
    <t>ventil regulační, do cirkulace, pro TUV; šikmý; kvs 0,45; DN 15 mm; vnitřní závit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</si>
  <si>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</si>
  <si>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</si>
  <si>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</si>
  <si>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</si>
  <si>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</si>
  <si>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</si>
  <si>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</si>
  <si>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</si>
  <si>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</si>
  <si>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</si>
  <si>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998722101R00</t>
  </si>
  <si>
    <t>Přesun hmot pro vnitřní vodovod v objektech výšky do 6 m</t>
  </si>
  <si>
    <t>vodorovně do 50 m</t>
  </si>
  <si>
    <t>724</t>
  </si>
  <si>
    <t>Strojní vybavení</t>
  </si>
  <si>
    <t>732339102R00</t>
  </si>
  <si>
    <t>Nádoby expanzní tlakové Montáž nádob expanzních tlakových o obsahu 25 l</t>
  </si>
  <si>
    <t>734255115R00</t>
  </si>
  <si>
    <t>Ventil pojistný závitový 6,0 bar, mosazný, DN 15, vnitřní-vnitřní závit, včetně dodávky materiálu</t>
  </si>
  <si>
    <t>42610986.AR</t>
  </si>
  <si>
    <t>čerpadlo oběhové horizontální, mokroběžné; závitové připojení, volitelné stupně otáček; použití v energetice, pro domovní soustavy rozvodu teplé vody, v průmyslu; druh čerpané kapaliny užitková, topná voda; průtok Q do 1,33 l/s; sací DN 25 mm; výtlač. DN 25 mm; H max 6 m; teplota čerpané kapaliny -10 až 110 °C; stav.délka l = 180 mm; napájecí napětí 230 V; mazání ložisek čerpanou kapalinou</t>
  </si>
  <si>
    <t>RTS 14/ I</t>
  </si>
  <si>
    <t>48466603R</t>
  </si>
  <si>
    <t>nádrž tlaková vertikální s pryžovým vakem, neprůtočná, bez uzavírací a vypouštěcí armatury; pro soustavy TUV; objem 18 l; d nádrže 280 mm; uložení: stojatý; přetlak plynu 4,0 bar; prac. tlak do 10 bar; prac. látka plyn; prac. teplota do 70 °C; připojení G 3/4"; barva modrá</t>
  </si>
  <si>
    <t>998724101R00</t>
  </si>
  <si>
    <t>Přesun hmot pro strojní vybavení v objektech výšky do 6 m</t>
  </si>
  <si>
    <t>725</t>
  </si>
  <si>
    <t>Zařizovací předměty</t>
  </si>
  <si>
    <t>725119306R00</t>
  </si>
  <si>
    <t>Klozetové mísy montáž  závěsné</t>
  </si>
  <si>
    <t>725129201R00</t>
  </si>
  <si>
    <t>Montáž pisoárového záchodku bez nádrže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</si>
  <si>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</si>
  <si>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</si>
  <si>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</si>
  <si>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</si>
  <si>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</si>
  <si>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</si>
  <si>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</si>
  <si>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725814103R00</t>
  </si>
  <si>
    <t>Ventil  rohový, mosazný,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</si>
  <si>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</si>
  <si>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</si>
  <si>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</si>
  <si>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</si>
  <si>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</si>
  <si>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</si>
  <si>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</si>
  <si>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</si>
  <si>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</si>
  <si>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</si>
  <si>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551450004R</t>
  </si>
  <si>
    <t>baterie umyvadlová směšovací; stojánková; ovládání pákové, s otevíráním odpadu; povrch chrom; v. výtoku 45 mm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</si>
  <si>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</si>
  <si>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</si>
  <si>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</si>
  <si>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</si>
  <si>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551673931R</t>
  </si>
  <si>
    <t>sedátko klozetové s poklopem; duroplast; antibakteriální; bílé; úchyty ocelové</t>
  </si>
  <si>
    <t>55428083.AR</t>
  </si>
  <si>
    <t>kout sprchový v = 1 850 mm; š = 900 mm; l = 900 mm; čtvercový; vstup rohový; š. vstupu 530 mm; výplň plast; dezén pearl</t>
  </si>
  <si>
    <t>642144751R</t>
  </si>
  <si>
    <t>umyvadlo š = 600 mm; hl. 450 mm; diturvit; s otvorem pro baterii; uprostřed; bílé</t>
  </si>
  <si>
    <t>642400531R</t>
  </si>
  <si>
    <t>mísa klozetová diturvit závěsná; h = 360 mm; š = 360 mm; hl. 510 mm; splach. hluboké; bílá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</si>
  <si>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</si>
  <si>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</si>
  <si>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642938096R</t>
  </si>
  <si>
    <t>vanička sprchová čtvercová; l = 900,0 mm; š = 900 mm; hl = 100 mm; průměr odpadu 62 mm; diturvit; bílá; umístění při stěně, v rohu</t>
  </si>
  <si>
    <t>998725101R00</t>
  </si>
  <si>
    <t>Přesun hmot pro zařizovací předměty v objektech výšky do 6 m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</si>
  <si>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</si>
  <si>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</si>
  <si>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</si>
  <si>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</si>
  <si>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</si>
  <si>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</si>
  <si>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</si>
  <si>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</si>
  <si>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</si>
  <si>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0,25kg/m : (182,0+19,0)*0,25</t>
  </si>
  <si>
    <t>767885003ZLB</t>
  </si>
  <si>
    <t>Žlab podpůrný pro potrubí D 20-50</t>
  </si>
  <si>
    <t>výrobek kovový</t>
  </si>
  <si>
    <t>005121 R</t>
  </si>
  <si>
    <t>Zařízení staveniště</t>
  </si>
  <si>
    <t>Veškeré náklady spojené s vybudováním, provozem a odstraněním zařízení staveniště.</t>
  </si>
  <si>
    <t>D.1.4c ZTI+Přípojka vody</t>
  </si>
  <si>
    <t>ZDRAVOTECHNIKA</t>
  </si>
  <si>
    <t>PŘÍPOJKA VODY</t>
  </si>
  <si>
    <t>Vodovodní přípojka</t>
  </si>
  <si>
    <t>132201210R00</t>
  </si>
  <si>
    <t xml:space="preserve">Hloubení rýh šířky přes 60 do 200 cm do 50 m3, v hornině 3, hloubení strojně </t>
  </si>
  <si>
    <t>0,8*4,0*1,7</t>
  </si>
  <si>
    <t>50% : 5,44*0,5</t>
  </si>
  <si>
    <t>2*4,0*1,7</t>
  </si>
  <si>
    <t>Vyhloubeno : 5,44</t>
  </si>
  <si>
    <t>Zpětný zásyp : -4,0</t>
  </si>
  <si>
    <t>+5km : 1,44*5</t>
  </si>
  <si>
    <t>167101101R00</t>
  </si>
  <si>
    <t>Nakládání, skládání, překládání neulehlého výkopku nakládání výkopku_x000D_
 do 100 m3, z horniny 1 až 4</t>
  </si>
  <si>
    <t>0,8*4,0*(1,7-0,35-0,1)</t>
  </si>
  <si>
    <t>0,8*4,0*0,35</t>
  </si>
  <si>
    <t>Poplatky za skládku horniny 1- 4</t>
  </si>
  <si>
    <t>0,8*4,0*0,1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</si>
  <si>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</si>
  <si>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</si>
  <si>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</si>
  <si>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1,5*4,0</t>
  </si>
  <si>
    <t>801</t>
  </si>
  <si>
    <t>891249111R00</t>
  </si>
  <si>
    <t>Montáž vodovodních armatur na potrubí navrtávacích pasů s ventilem Jt 1 Mpa na potrubí z trub osinkocementových, litinových, ocelových nebo plastických hmot, DN 80 mm</t>
  </si>
  <si>
    <t>899721112R00</t>
  </si>
  <si>
    <t>Výstražné fólie výstražná fólie pro vodovod, šířka 30 cm</t>
  </si>
  <si>
    <t>899731113R00</t>
  </si>
  <si>
    <t>Signalizační vodič CYY, 4 mm2</t>
  </si>
  <si>
    <t>722219191R00</t>
  </si>
  <si>
    <t xml:space="preserve">Montáž zemních souprav  </t>
  </si>
  <si>
    <t>722237625R00</t>
  </si>
  <si>
    <t>Ventil zpětný ventil, vnitřní-vnitřní závit, DN 40, PN 10, mosaz</t>
  </si>
  <si>
    <t>722237135R00</t>
  </si>
  <si>
    <t>Kohout kulový s vypouštěním, mosazný, vnitřní-vnitřní závit, DN 40, PN 35, včetně dodávky materiálu</t>
  </si>
  <si>
    <t>42273310R</t>
  </si>
  <si>
    <t>pas navrtávací tvárná litina; provedení univerzální, se závitovým výstupem; PN 16; DN potrubí 50 mm; závit 5/4"; pro typ potrubí litina, ocel, azbestocementové</t>
  </si>
  <si>
    <t>422913302R</t>
  </si>
  <si>
    <t>souprava zemní teleskopická šoupátková; pro ruční ovládání šoupat a domovních šoupátek; DN 40-50; rozsah min.1,05m  max. 1,75m; provedení dvoudílné; mat. vnější chránička z PE, ovl.čtyřhran z litiny, vnitřní teleskop ze zink.oceli</t>
  </si>
  <si>
    <t>422935300R</t>
  </si>
  <si>
    <t>spojka jištěná proti posuvu; provedení hrdlová; PN 16,0; hrdlo 1 DN = 40, hrdlo 2 DN = 40; L =  243 mm; médium pitná a neagresivní odpadní voda; těleso tvárná litina</t>
  </si>
  <si>
    <t>87</t>
  </si>
  <si>
    <t>Potrubí z trub z plastických hmot</t>
  </si>
  <si>
    <t>871181121R00</t>
  </si>
  <si>
    <t>Montáž potrubí z plastických hmot z tlakových trubek polyetylenových, vnějšího průměru 50 mm</t>
  </si>
  <si>
    <t>28613762R</t>
  </si>
  <si>
    <t>trubka plastová vodovodní hladká; HDPE (PE 100); SDR 17,0; PN 10; D = 50,0 mm; s = 3,00 mm; l = 12 000,0 mm</t>
  </si>
  <si>
    <t>+1,5% : 6,0*1,015</t>
  </si>
  <si>
    <t>89</t>
  </si>
  <si>
    <t>Ostatní konstrukce na trubním vedení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</si>
  <si>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</si>
  <si>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</si>
  <si>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</si>
  <si>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</si>
  <si>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</si>
  <si>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</si>
  <si>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722170804R00</t>
  </si>
  <si>
    <t>Demontáž potrubí z trubek z PH tlakových přes D 32 mm do D 63 mm</t>
  </si>
  <si>
    <t>005231010R</t>
  </si>
  <si>
    <t>náklady spojené s provedením všech technickými normami předepsaných zkoušek a revizí stavebních konstrukcí nebo stavebních prací.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</si>
  <si>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</si>
  <si>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</si>
  <si>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</si>
  <si>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D.1.4d ELEKTROINSTALACE SILNOPROUDÉ+SLABOPROUDÉ</t>
  </si>
  <si>
    <t xml:space="preserve">Celkem </t>
  </si>
  <si>
    <t>ELEKTROINSTALACE SILNOPROUDÉ</t>
  </si>
  <si>
    <t>D.1.4d</t>
  </si>
  <si>
    <t>M21</t>
  </si>
  <si>
    <t>Elektromontáže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</si>
  <si>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</si>
  <si>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</si>
  <si>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</si>
  <si>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</si>
  <si>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210810047RT1</t>
  </si>
  <si>
    <t>Montáž kabelu CYKY 750 V, 3 x 4 mm2, pevně uloženého, včetně dodávky kabelu</t>
  </si>
  <si>
    <t>210810055RT1</t>
  </si>
  <si>
    <t>Montáž kabelu CYKY 750 V, 5 x 1,5 mm2, pevně uloženého, včetně dodávky kabelu</t>
  </si>
  <si>
    <t>210810056RT1</t>
  </si>
  <si>
    <t>Montáž kabelu CYKY 750 V, 5 x 2,5 mm2, pevně uloženého, včetně dodávky kabelu</t>
  </si>
  <si>
    <t>210810058RT1</t>
  </si>
  <si>
    <t>Montáž kabelu CYKY 750 V, 7 x 1,5 mm2, pevně uloženého, včetně dodávky kabelu</t>
  </si>
  <si>
    <t>210810057RT1</t>
  </si>
  <si>
    <t>Montáž kabelu CYKY 750 V, 5 žilového, pevně uloženého, včetně dodávky kabelu CYKY 5 x 4 mm2</t>
  </si>
  <si>
    <t>210810057RT3</t>
  </si>
  <si>
    <t>Montáž kabelu CYKY 750 V, 5 žilového, pevně uloženého, včetně dodávky kabelu CYKY 5 x 10 mm2</t>
  </si>
  <si>
    <t>210810057RT5</t>
  </si>
  <si>
    <t>Kabel CYKY-m 750 V 5 žil 4 až 25 mm pevně uložený, včetně dodávky kabelu 5x25 mm2</t>
  </si>
  <si>
    <t>210802468RT1</t>
  </si>
  <si>
    <t>Montáž šňůry H05RR-F (CGSG), 5 x 2,50 mm2, pevně uložené, včetně dodávky šňůry</t>
  </si>
  <si>
    <t>210802469RT1</t>
  </si>
  <si>
    <t>Montáž šňůry H05RR-F (CGSG), 5 x 4 mm2, pevně uložené, včetně dodávky šňůry</t>
  </si>
  <si>
    <t>210800286RT3</t>
  </si>
  <si>
    <t>Montáž kabelu bezhalogenového CXKH 1 kV, 3 x 2,5 mm2, pevně uloženého, včetně dodávky CXKH-V</t>
  </si>
  <si>
    <t>210800300RT3</t>
  </si>
  <si>
    <t>Montáž kabelu bezhalogenového CXKH 1 kV, 4 x 1,5 mm2, pevně uloženého, včetně dodávky CXKH-V</t>
  </si>
  <si>
    <t>210800318RT3</t>
  </si>
  <si>
    <t>Montáž kabelu bezhalogenového CXKH 1 kV, 5 x 6 mm2, pevně uloženého, včetně dodávky CXKH-V</t>
  </si>
  <si>
    <t>210800316RT3</t>
  </si>
  <si>
    <t>Montáž kabelu bezhalogenového CXKH 1 kV, 5 x 2,5 mm2, pevně uloženého, včetně dodávky CXKH-V</t>
  </si>
  <si>
    <t>210800317RT3</t>
  </si>
  <si>
    <t>Montáž kabelu bezhalogenového CXKH 1 kV, 5 x 4 mm2, pevně uloženého, včetně dodávky CXKH-V</t>
  </si>
  <si>
    <t>210800317RT2</t>
  </si>
  <si>
    <t>Montáž kabelu bezhalogenového CXKH 1 kV, 5 x 4 mm2, pevně uloženého, včetně dodávky CXKH-R</t>
  </si>
  <si>
    <t>210800645RT1</t>
  </si>
  <si>
    <t>Montáž vodiče H07V-K (CYA), 4 mm2, uloženého pevně, včetně dodávky vodiče</t>
  </si>
  <si>
    <t>210800648RT1</t>
  </si>
  <si>
    <t>Montáž vodiče H07V-K (CYA), 16 mm2, uloženého pevně, včetně dodávky vodiče</t>
  </si>
  <si>
    <t>210800649RT1</t>
  </si>
  <si>
    <t>Montáž vodiče H07V-K (CYA), 25 mm2, uloženého pevně, včetně dodávky vodiče</t>
  </si>
  <si>
    <t>210800647RX1</t>
  </si>
  <si>
    <t>Vodič H07Z-K 10 mm2 uložený pevně, včetně dodávky vodiče</t>
  </si>
  <si>
    <t>210800649RX1</t>
  </si>
  <si>
    <t>Vodič H07Z-K 25 mm2 uložený pevně, včetně dodávky vodiče</t>
  </si>
  <si>
    <t>210111011RT6</t>
  </si>
  <si>
    <t>Montáž zásuvky domovní zapuštěné včetně zapojení včetně dodávky zásuvky kompletní jednonásobné s ochr.kolíkem 16A/250VAC a rámečkem,  , provedení 2P+PE,  IP vyšší než 2x</t>
  </si>
  <si>
    <t>210111031RT2</t>
  </si>
  <si>
    <t>Montáž zásuvky domovní v krabici včetně zapojení, venkovní, včetně dodávky zásuvky jednonásobné, s ochranným kolíkem, s víčkem,  , provedení 2P+PE,   IP vyšší než 2x</t>
  </si>
  <si>
    <t>210111014RT6</t>
  </si>
  <si>
    <t>Montáž zásuvky domovní zapuštěné včetně zapojení,  včetně dodávky zásuvky dvojnásobné s ochrannými kolíky 16A/250VAC a rámečku,  , provedení 2x (2P+PE),   IP vyšší než 2x</t>
  </si>
  <si>
    <t>65005196MTZ</t>
  </si>
  <si>
    <t>Montáž vypínače 25A, 400V</t>
  </si>
  <si>
    <t>3453639R</t>
  </si>
  <si>
    <t>Vypínač 400V, 25A, bílá/šedá, IP44</t>
  </si>
  <si>
    <t>210110041RT6</t>
  </si>
  <si>
    <t>Montáž spínače zapuštěného a polozapuštěného včetně zapojení, dodávky spínače, krytu a rámečku, jednopólového,  , řazení 1,  IP vyšší než 2x</t>
  </si>
  <si>
    <t>210110001RT9</t>
  </si>
  <si>
    <t>Spínač nástěnný jednopól.- řaz. 1, včetně dodávky spínače,  IP vyšší než 2x</t>
  </si>
  <si>
    <t>210110001RPT2</t>
  </si>
  <si>
    <t>Spínač nástěnný jednopól.- řaz. 1, IP 44, včetně dodávky spínače</t>
  </si>
  <si>
    <t>210110041DR6</t>
  </si>
  <si>
    <t>Spínač zapuštěný jednopólový, řazení 1, vč. dodávky strojku, doběhového relé, rámečku a krytu, IP vyšší než 2x</t>
  </si>
  <si>
    <t>210110041R16</t>
  </si>
  <si>
    <t>Strojek spínače 1pólového řaz.1/0, 10A vč. dodávky strojku, rámečku a krytu, IP vyšší než 2x</t>
  </si>
  <si>
    <t>210110047DR1</t>
  </si>
  <si>
    <t>Strojek spínače 1pólového řaz.1/0, 10A, vč. dodávky strojku, doběhového relé, rámečku a krytu,  IP vyšší než 2x</t>
  </si>
  <si>
    <t>210110043RT6</t>
  </si>
  <si>
    <t>Montáž spínače zapuštěného a polozapuštěného včetně zapojení, dodávky spínače, krytu a rámečku, sériového,  , řazení 5,  IP vyšší než 2x</t>
  </si>
  <si>
    <t>210110045RT6</t>
  </si>
  <si>
    <t>Montáž spínače zapuštěného a polozapuštěného včetně zapojení, dodávky spínače, krytu a rámečku, střídavého,  , řazení 6, IP vyšší než 2x</t>
  </si>
  <si>
    <t>210110004RPT1</t>
  </si>
  <si>
    <t>Spínač nástěnný střídavý - řaz. 6, IP 44, včetně dodávky spínače</t>
  </si>
  <si>
    <t>210110054RT6</t>
  </si>
  <si>
    <t>Montáž spínače zapuštěného a polozapuštěného včetně zapojení, dodávky spínače, krytu a rámečku, střídavého dvojitého,  , řazení 6+6, IP vyšší než 2x</t>
  </si>
  <si>
    <t>650051151RT1</t>
  </si>
  <si>
    <t>Montáž spínače nástěnného, řaz. 6+6, IP 44, včetně dodávky spínače</t>
  </si>
  <si>
    <t>210110046RT6</t>
  </si>
  <si>
    <t>Montáž spínače zapuštěného a polozapuštěného včetně zapojení, dodávky spínače, krytu a rámečku, křížového,  , řazení 7,  IP vyšší než 2x</t>
  </si>
  <si>
    <t>650072611R00</t>
  </si>
  <si>
    <t>Montáž čidla pohybu nástěnného přisazeného</t>
  </si>
  <si>
    <t>3453150R</t>
  </si>
  <si>
    <t>Pohybové čídlo, nástěnné, detekční uhel 180°</t>
  </si>
  <si>
    <t>210-001</t>
  </si>
  <si>
    <t>Bezpečnostní STOP tlačítko s aretaci, IP4x, 2 pomocné kontakty včetně dodávky a montáže</t>
  </si>
  <si>
    <t>210-002</t>
  </si>
  <si>
    <t>Tlačítko TOTAL STOP s aretaci pro umístění v skřínce, IP2x, 2 pomocné kontakty, včetně dodávky a montáže</t>
  </si>
  <si>
    <t>210-003</t>
  </si>
  <si>
    <t>Tlačítko CENTRAL STOP s aretaci pro umístění v skřínce, IP2x, 2 pomocné kontakty, včetně dodávky a montáže</t>
  </si>
  <si>
    <t>210-004</t>
  </si>
  <si>
    <t>Tlačítko TOTAL STOP pod sklem s aretaci, červené, IP 2x, 2 pomocné kontakty, včetně dodávky a montáže</t>
  </si>
  <si>
    <t>210-005</t>
  </si>
  <si>
    <t>Tlačítko CENTRAL STOP pod sklem a sretaci, červené, IP 2x, 2 pomocné kontakty, včetně dodávky a montáže</t>
  </si>
  <si>
    <t>357-RSN2</t>
  </si>
  <si>
    <t>Rozvadná skřínka nástěnná IP2x, rozmer:300x300 přístupná pomocí čtřhranu, pro umístění tlačítka TOTAL STOP a CENTRAL STOP včetně dodávky a montáže</t>
  </si>
  <si>
    <t>357-RSN5</t>
  </si>
  <si>
    <t>Rozvadná skřínka nástěnná IP5x, rozmer:300x300 pro umístění tlačítok 1/0 s led podsvícením, včetně dodávky a montáže</t>
  </si>
  <si>
    <t>210010325R00</t>
  </si>
  <si>
    <t xml:space="preserve">Montáž krabice plastové rozvodné, obdélníkové,  ,  ,  , do zdiva, se zapojením,  </t>
  </si>
  <si>
    <t>345715HOP</t>
  </si>
  <si>
    <t>Elektroinstalační krabice 250 pro HOP, IP6x</t>
  </si>
  <si>
    <t>210010323RT1</t>
  </si>
  <si>
    <t>Montáž krabice plastové odbočné, čtvercové, o rozměru 150 x 150 mm, hloubky 77 mm, s víčkem a svorkovnicí, do zdiva, se zapojením, včetně dodávky</t>
  </si>
  <si>
    <t>pro HOP</t>
  </si>
  <si>
    <t>210010311RT3</t>
  </si>
  <si>
    <t>Montáž krabice plastové univerzální, kruhové, o průměru 73 mm, hloubky 42 mm, bez víčka, do zdiva, bez zapojení, včetně dodávky</t>
  </si>
  <si>
    <t>973031616R00</t>
  </si>
  <si>
    <t>Vysekání v cihelném zdivu výklenků a kapes kapes pro špalíky a krabice_x000D_
 na jakoukoliv maltu vápennou nebo vápenocementovou, velilkosti do 100x100x50 mm</t>
  </si>
  <si>
    <t>34571590.AR</t>
  </si>
  <si>
    <t>rozvodka 6455-11 krabicová</t>
  </si>
  <si>
    <t>357-RH</t>
  </si>
  <si>
    <t>Úprava rozvaděče RH dle projektové dokumentace</t>
  </si>
  <si>
    <t>357-RP1</t>
  </si>
  <si>
    <t>Rozvaděč RP-1.NP dle PD včetně dodávky a montáže</t>
  </si>
  <si>
    <t>357-RP2</t>
  </si>
  <si>
    <t>Rozvaděč RP-2.NP dle PD včetně dodávky a montáže</t>
  </si>
  <si>
    <t>357-R1.2.1</t>
  </si>
  <si>
    <t>Rozvaděč R1.2.1 dle PD včetně dodávky a montáže</t>
  </si>
  <si>
    <t>357-R3.1</t>
  </si>
  <si>
    <t>Úprava rozvaděče R3.1 dle PD včetné dodávky a montáže</t>
  </si>
  <si>
    <t>357-RO2.1</t>
  </si>
  <si>
    <t>Úprava rozvaděče RO2.1 dle PD včetné dodávky a montáže</t>
  </si>
  <si>
    <t>357-UV</t>
  </si>
  <si>
    <t>Úprava umístění venkovní kondenzační jednotky</t>
  </si>
  <si>
    <t>210-006</t>
  </si>
  <si>
    <t>Napojení úštředně pro lokálni detekci požári LDP na připravený silový vývod</t>
  </si>
  <si>
    <t>210-007</t>
  </si>
  <si>
    <t>Napojení úštředně evakuačního rozhlasu ERO na připravený silový vývod</t>
  </si>
  <si>
    <t>210-008</t>
  </si>
  <si>
    <t>Napojení záložního zdroje UPFD na připravený silový vývod</t>
  </si>
  <si>
    <t>210-009</t>
  </si>
  <si>
    <t>Napojení obvodů napájecích z nouzového rozvaděče záložního zdroje UPFD</t>
  </si>
  <si>
    <t>210-010</t>
  </si>
  <si>
    <t>Záložní zdroj UPFD včetně dodávky a montáže</t>
  </si>
  <si>
    <t>210-011</t>
  </si>
  <si>
    <t>Demontáž stávající elektroinstalace řešených místností</t>
  </si>
  <si>
    <t>210-012</t>
  </si>
  <si>
    <t>Kompletní sada příchytek omega pro výtahovou šachtu včetně dodávky a montáže</t>
  </si>
  <si>
    <t>4606800KPL</t>
  </si>
  <si>
    <t>Průrazy zdivem dle PD</t>
  </si>
  <si>
    <t>2100209KPL</t>
  </si>
  <si>
    <t>Protipožární ucpávky dle PD - 17 ks</t>
  </si>
  <si>
    <t>210-013</t>
  </si>
  <si>
    <t>Připojení a prokabelovaní příslušenství VZT zařízení dle PD (kanalové čidlo CO2, servophony,...)</t>
  </si>
  <si>
    <t>210-014</t>
  </si>
  <si>
    <t>Prostorový termostat , nastavení teploty pomocí kolečka včetně dodávky a montáže</t>
  </si>
  <si>
    <t>210010555RT2</t>
  </si>
  <si>
    <t>Připojení svorkovnice ekvipotenciální, včetně dodávky svorkovnice šířky 126 mm, výšky 50 mm, hloubky 60 mm</t>
  </si>
  <si>
    <t>974031143R97</t>
  </si>
  <si>
    <t>Vysekání rýh ve zdi cihelné 9 x 7 cm</t>
  </si>
  <si>
    <t>974031121R44</t>
  </si>
  <si>
    <t>Vysekání rýh ve zdi cihelné 4 x 4 cm</t>
  </si>
  <si>
    <t>Hrubá výplň rýh ve stěnách, jakoukoliv maltou maltou ze suchých směsí_x000D_
 50 x 50 mm</t>
  </si>
  <si>
    <t>34572304R</t>
  </si>
  <si>
    <t>páska stahovací 160x4,5; PA</t>
  </si>
  <si>
    <t>34572307R</t>
  </si>
  <si>
    <t>páska stahovací  250x4,5; PA</t>
  </si>
  <si>
    <t>354399993RM</t>
  </si>
  <si>
    <t>Kabelová příchytka hmoždinová; dodávka+montáž</t>
  </si>
  <si>
    <t>210010006RU3</t>
  </si>
  <si>
    <t>Montáž trubky ohebné, z PVC, uložené pod omítku, vnější průměr 50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</si>
  <si>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</si>
  <si>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</si>
  <si>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</si>
  <si>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</si>
  <si>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210010002RU3</t>
  </si>
  <si>
    <t>Montáž trubky ohebné, z PVC, uložené pod omítku, vnější průměr 20 mm, mech. pevnost 750 N/5 cm, včetně dodávky materiálu</t>
  </si>
  <si>
    <t>210010001RU3</t>
  </si>
  <si>
    <t>Montáž trubky ohebné, z PVC, uložené pod omítku, vnější průměr 16 mm, mech. pevnost 750 N/5 cm, včetně dodávky materiálu</t>
  </si>
  <si>
    <t>220890202KPL</t>
  </si>
  <si>
    <t>Výchozí revize</t>
  </si>
  <si>
    <t>34195KPL</t>
  </si>
  <si>
    <t>Nevyčíslitelné práce, podružný elektroinstalační materiál</t>
  </si>
  <si>
    <t>9790811KPL</t>
  </si>
  <si>
    <t>Kompletní odvoz stavebního materiálu, úklid</t>
  </si>
  <si>
    <t>SVÍTIDLA</t>
  </si>
  <si>
    <t>Svítidla</t>
  </si>
  <si>
    <t>M21s</t>
  </si>
  <si>
    <t>348-210MTZ</t>
  </si>
  <si>
    <t>Montáž svítidel</t>
  </si>
  <si>
    <t>348-A</t>
  </si>
  <si>
    <t>Svítidlo vestavné LED 34W/4000K, bava bílá, 75°, UGR&lt;16, multiwatt, IP40/20, IK08, 230V</t>
  </si>
  <si>
    <t>Pozice A</t>
  </si>
  <si>
    <t>348-A1</t>
  </si>
  <si>
    <t>Svítidlo přisazené LED 34W/4000K, bava bílá, 75°, UGR&lt;16, multiwatt, IP40/20, IK08, 230V</t>
  </si>
  <si>
    <t>Pozice A1</t>
  </si>
  <si>
    <t>348-A1p</t>
  </si>
  <si>
    <t>Rámeček pro přisazení</t>
  </si>
  <si>
    <t>Pozice A1.p</t>
  </si>
  <si>
    <t>348-B</t>
  </si>
  <si>
    <t>Svítidlo verstavné LED 12W4000K, těleso sv. Al slitina, barva bílá, čirá optika, 230V</t>
  </si>
  <si>
    <t>Pozice B</t>
  </si>
  <si>
    <t>348-C</t>
  </si>
  <si>
    <t>Svítidlo přisazené, LED 54W, 4000K, 1572x111x95mm, IP66</t>
  </si>
  <si>
    <t>Pozice C</t>
  </si>
  <si>
    <t>348-D</t>
  </si>
  <si>
    <t>Svítidlo přisazené LED 49W/4000K, těleso sv. Al slitina, povrchová úprava dle výběru architekta, satine mikropyramidový kryt, l=1512mm, 230V</t>
  </si>
  <si>
    <t>Pozice D</t>
  </si>
  <si>
    <t>348-E</t>
  </si>
  <si>
    <t>Svítidlo vestavné LED 125,6W/4000K, bezrámečková kanstrukce, mikroprismatický difuzor, d= 924mm, stmívatelné DALI, 230V</t>
  </si>
  <si>
    <t>Pozice E</t>
  </si>
  <si>
    <t>348-E1</t>
  </si>
  <si>
    <t>Svítidlo vestavné LED 71,6W/4000K, bezrámečková kanstrukce, mikroprismatický difuzor, d= 633mm, stmívatelné DALI, 230V</t>
  </si>
  <si>
    <t>Pozice E1</t>
  </si>
  <si>
    <t>348-F</t>
  </si>
  <si>
    <t>Svítidlo přisazené LED 97,2/4000K, těleso sv. Al slitina, barva bílá, mikroprismatický difuzor, d= 850mm, stmívatelné DALI dim, 230V</t>
  </si>
  <si>
    <t>Pozice F</t>
  </si>
  <si>
    <t>348-F1</t>
  </si>
  <si>
    <t>Svítidlo přisazené LED 43,2/4000K, těleso sv. Al slitina, barva bílá, mikroprismatický difuzor, d= 600mm, stmívatelné DALI dim, 230V</t>
  </si>
  <si>
    <t>Pozice F1</t>
  </si>
  <si>
    <t>348-G</t>
  </si>
  <si>
    <t>Svítidlo přisazené LED 150W/4000K, těleso sv. Al slitina, RAL 9007, optika 90°, čirý PC kryt, IP65, IK10, 230V</t>
  </si>
  <si>
    <t>Pozice G</t>
  </si>
  <si>
    <t>348-H</t>
  </si>
  <si>
    <t>Svítidlo přisazené LED 175W/4000K, těleso sv. Al sliina, antracit, IP66, 230V</t>
  </si>
  <si>
    <t>Pozice H</t>
  </si>
  <si>
    <t>348-I</t>
  </si>
  <si>
    <t>Svítidlo vestavné LED 4W/4000K, těleso sv. Al slitna, barva grafit, IP65, 230V</t>
  </si>
  <si>
    <t>Pozice I</t>
  </si>
  <si>
    <t>348-Ip</t>
  </si>
  <si>
    <t>Box pro vestavbu</t>
  </si>
  <si>
    <t>Pozice I.p</t>
  </si>
  <si>
    <t>348-L</t>
  </si>
  <si>
    <t>Svítidlo přisazené LED 12W/4000K, těleso sv. PC, opál, IP65, 230V</t>
  </si>
  <si>
    <t>Pozice L</t>
  </si>
  <si>
    <t>348-Lp</t>
  </si>
  <si>
    <t>Konektor</t>
  </si>
  <si>
    <t>Pozice L.p</t>
  </si>
  <si>
    <t>348-M</t>
  </si>
  <si>
    <t>Svítidlo LED vestavné do SDK, 40W EVG 940K NÍZKÉ OSLNĚNÍ UGR 18 stmívtelné DALI, těleso AL slitina, difuzor MIKROPRISMA k řizení je třeba přivézt od tlačítka 0-1 kabel  CYKY 5x1,5mm</t>
  </si>
  <si>
    <t>Pozice M</t>
  </si>
  <si>
    <t>348-N</t>
  </si>
  <si>
    <t>Svítidlo nouzové LED 4,7W, značící směr úniku, přisazené svítící 1hod po výpadku, autotest</t>
  </si>
  <si>
    <t>Pozice N</t>
  </si>
  <si>
    <t>348-N1</t>
  </si>
  <si>
    <t>Svítidlo přisazené nouzové, protipanické LED 2W optika koridor, 1h autotest</t>
  </si>
  <si>
    <t>Pozice N1</t>
  </si>
  <si>
    <t>348-N1p</t>
  </si>
  <si>
    <t>Rámeček pro vestavbu</t>
  </si>
  <si>
    <t>Pozice N1.p</t>
  </si>
  <si>
    <t>348-N2</t>
  </si>
  <si>
    <t>Svítidlo nouzové LED 2W protipanické, přisazené,  optika area, svítící 3hod po výpadku, autotest</t>
  </si>
  <si>
    <t>Pozice N2</t>
  </si>
  <si>
    <t>348-N2p</t>
  </si>
  <si>
    <t>Držák pro vestavění</t>
  </si>
  <si>
    <t>Pozice N2.p</t>
  </si>
  <si>
    <t>348-N3</t>
  </si>
  <si>
    <t>Svítidlo nouzové LED 5,5W protipanické, přisazené,  optika area, svítící 3hod po výpadku, autotest</t>
  </si>
  <si>
    <t>Pozice N3</t>
  </si>
  <si>
    <t>348-N4</t>
  </si>
  <si>
    <t>Svítidlo nouzové LED 2W protipanické, přisazené,  optika koridor, svítící 3hod po výpadku, autotest</t>
  </si>
  <si>
    <t>Pozice N4</t>
  </si>
  <si>
    <t>348-N4p</t>
  </si>
  <si>
    <t>Pozice N4.p</t>
  </si>
  <si>
    <t>348-N5</t>
  </si>
  <si>
    <t>Svítidlo přisazené/vestavné nouzové, protipanické LED 2W optika area, 1h autotest</t>
  </si>
  <si>
    <t>Pozice N5</t>
  </si>
  <si>
    <t>348-M5p</t>
  </si>
  <si>
    <t>Pozice N5.p</t>
  </si>
  <si>
    <t>348-O</t>
  </si>
  <si>
    <t>Svítidlo závěsné LED 124W/4000K, těleso sv. Al slitina, povrchová úprava dle výběru architekta, asymetrické vyzařování wallwasher, l= 4050mm, 230V</t>
  </si>
  <si>
    <t>Pozice O</t>
  </si>
  <si>
    <t>348-P</t>
  </si>
  <si>
    <t>Svítidlo přisazené LED 12W/4000K, IP66, těleso 2,00 732,00 1 464,00 21% sv. polykarbonát černý, opálový difuzor, IP66</t>
  </si>
  <si>
    <t>Pozice P</t>
  </si>
  <si>
    <t>ELEKTROINSTALACE SLABOPROUDÉ</t>
  </si>
  <si>
    <t>M22_3</t>
  </si>
  <si>
    <t>Strukturovaná kabeláž</t>
  </si>
  <si>
    <t>222280215R00</t>
  </si>
  <si>
    <t>Kabel UTP kat.6 v trubkách</t>
  </si>
  <si>
    <t>371201305R</t>
  </si>
  <si>
    <t>kabel UTP Elite, Cat5E, venkovní PE+PVC, odolný proti UV záření</t>
  </si>
  <si>
    <t>222280214R00</t>
  </si>
  <si>
    <t>Kabel UTP/FTP kat.5e v trubkách</t>
  </si>
  <si>
    <t>371201303R</t>
  </si>
  <si>
    <t>1950+320</t>
  </si>
  <si>
    <t>220-3-01</t>
  </si>
  <si>
    <t>Úprava stávajících datových rozvaděčů</t>
  </si>
  <si>
    <t>222290007R00</t>
  </si>
  <si>
    <t>Zásuvka 2xRJ45 UTP kat.6 pod omítku</t>
  </si>
  <si>
    <t>21+1</t>
  </si>
  <si>
    <t>371202013R</t>
  </si>
  <si>
    <t>zásuvka datová 2xRJ45, bílá, montáž do instalačních krabic</t>
  </si>
  <si>
    <t>371202013R44</t>
  </si>
  <si>
    <t>Zásuvka datová 2xRJ45, IP 44</t>
  </si>
  <si>
    <t>222290005R00</t>
  </si>
  <si>
    <t>Zásuvka 1xRJ45 UTP kat.6 pod omítku</t>
  </si>
  <si>
    <t>8+2</t>
  </si>
  <si>
    <t>371202012R</t>
  </si>
  <si>
    <t>zásuvka datová 1xRJ45, bílá, montáž do instalačních krabic</t>
  </si>
  <si>
    <t>371202012R44</t>
  </si>
  <si>
    <t>Zásuvka datová 1xRJ45, IP 44</t>
  </si>
  <si>
    <t>222290003R00</t>
  </si>
  <si>
    <t>Dvojzásuvka 2xRJ45 UTP kat.5e pod omítku</t>
  </si>
  <si>
    <t>222290001R00</t>
  </si>
  <si>
    <t>Zásuvka 1xRJ45 UTP kat.5e pod omítku</t>
  </si>
  <si>
    <t>M22_4</t>
  </si>
  <si>
    <t>Objednávkový a výdejový systém</t>
  </si>
  <si>
    <t>220-4-01</t>
  </si>
  <si>
    <t>Rozsah SW</t>
  </si>
  <si>
    <t>3xmodul ovl. Terminálu, cena /rok</t>
  </si>
  <si>
    <t>220-4-02</t>
  </si>
  <si>
    <t>Rozsah HW</t>
  </si>
  <si>
    <t>2x výdejní terminál 15"</t>
  </si>
  <si>
    <t>1x objednávací terminál 19"</t>
  </si>
  <si>
    <t>3x záložní napájecí zdroj</t>
  </si>
  <si>
    <t>2x ext. čtečka ID médií</t>
  </si>
  <si>
    <t>identifikátor k PC</t>
  </si>
  <si>
    <t>3x ostatní materiál (držák, USB,aj.)</t>
  </si>
  <si>
    <t>220-4-03</t>
  </si>
  <si>
    <t>Asistenční služby-montáž terminálu</t>
  </si>
  <si>
    <t>2xpředrealizační návšteva technika</t>
  </si>
  <si>
    <t>3x příprava HW k montáži</t>
  </si>
  <si>
    <t>3x montáž terminálu</t>
  </si>
  <si>
    <t>220-4-04</t>
  </si>
  <si>
    <t>Asisteční služby-instalace SW, zavedení, školení</t>
  </si>
  <si>
    <t>3xinstalace SW terminálu</t>
  </si>
  <si>
    <t>3x zavedení terminálu SW Stravné -ext. Správa SW</t>
  </si>
  <si>
    <t>úvodní zaškolení SW</t>
  </si>
  <si>
    <t>ostatní práce a koordinace zakázky</t>
  </si>
  <si>
    <t>M22_5</t>
  </si>
  <si>
    <t>Domovní audiotelefon</t>
  </si>
  <si>
    <t>220-5-01</t>
  </si>
  <si>
    <t>Úprava domovního systému dle PD - úpravy v důsledku zrušení bytu pro školníka</t>
  </si>
  <si>
    <t>M22_6</t>
  </si>
  <si>
    <t>Jednotný čas a zvonění</t>
  </si>
  <si>
    <t>210810041RT1</t>
  </si>
  <si>
    <t>Montáž kabelu CYKY 750 V, 2 x 1,5 mm2, pevně uloženého, včetně dodávky kabelu</t>
  </si>
  <si>
    <t>220-6-01</t>
  </si>
  <si>
    <t>Úprava a rozšíření stávajícího systému</t>
  </si>
  <si>
    <t>220-6-02</t>
  </si>
  <si>
    <t>Podružné analogové hodiny, průmer 40 cm, jednostranné, včetně dodávky</t>
  </si>
  <si>
    <t>220-6-03</t>
  </si>
  <si>
    <t>Podružní analogové hodiny, průmer 40 cm, jednostranné, venkovní, včetně dodávky</t>
  </si>
  <si>
    <t>210140651RT1</t>
  </si>
  <si>
    <t>Zvonek školní 75V, včetně dodávky</t>
  </si>
  <si>
    <t>220-6-04</t>
  </si>
  <si>
    <t>Přesun hodin z m.č. 322 do m.č. 323</t>
  </si>
  <si>
    <t>M22_7</t>
  </si>
  <si>
    <t>Lokální detekce požáru</t>
  </si>
  <si>
    <t>220-7-01</t>
  </si>
  <si>
    <t>Ústředna LDP se záložním zdrojem včetně dodávky a montáže</t>
  </si>
  <si>
    <t>222330102R00</t>
  </si>
  <si>
    <t>Tlačítkový hlásič pod omítku</t>
  </si>
  <si>
    <t>4498512R</t>
  </si>
  <si>
    <t>Tlačítkový hlásič s aretaci</t>
  </si>
  <si>
    <t>222330891MTZ</t>
  </si>
  <si>
    <t>Montáž hlásiče</t>
  </si>
  <si>
    <t>449861115R</t>
  </si>
  <si>
    <t>detektor hlásič kouře konvenční optický bez patice; dosah-poloměr 7,5 m; IP 43; max.montážní výška 11,0 m; T -30 až 70 °C; průměr 102,5, výška 54  mm</t>
  </si>
  <si>
    <t>449865015R</t>
  </si>
  <si>
    <t>příslušenství  k požárním senzorům; patice 12V, releová pro hlásiče, s nutností resetace</t>
  </si>
  <si>
    <t>210800315RT3</t>
  </si>
  <si>
    <t>Montáž kabelu bezhalogenového CXKH 1 kV, 5 x 1,5 mm2, pevně uloženého, včetně dodávky CXKH-V</t>
  </si>
  <si>
    <t>222330199</t>
  </si>
  <si>
    <t>Zálohovaná siréna vnitřní včetně dodávky a montáže</t>
  </si>
  <si>
    <t>M22_8</t>
  </si>
  <si>
    <t>Poplachový zabezpečovací a tísňový systém (PZTS)</t>
  </si>
  <si>
    <t>220-8-01</t>
  </si>
  <si>
    <t>Úprava systému PZTS dle PD - úpravy v důsledku propoje mezi LDP a PZTS</t>
  </si>
  <si>
    <t>M22_O</t>
  </si>
  <si>
    <t>34195SKPL</t>
  </si>
  <si>
    <t>Materiál pro elektroinstalaci SLP</t>
  </si>
  <si>
    <t>210111011HD1</t>
  </si>
  <si>
    <t>HDMI zásuvka pod omítku, včetně dodávky zásuvky</t>
  </si>
  <si>
    <t>2222802HDMI</t>
  </si>
  <si>
    <t>HDMI kabel v chráničce</t>
  </si>
  <si>
    <t>220-0-01</t>
  </si>
  <si>
    <t>Sada pro nouzovou signalizaci pro WC imobilní včetně dodávky a montáže (kontrolní modul s alarmem, tlačítko signální tahové, tlačítko resetovací, transformátor, rámečky)</t>
  </si>
  <si>
    <t>220-0-02</t>
  </si>
  <si>
    <t>Rozvaděč nástěnný, 19", 18U včetně pasivních a aktivních prvků, včetně dodávky a montáže</t>
  </si>
  <si>
    <t>210810042CYH</t>
  </si>
  <si>
    <t>Kabel s Cu jádrem CYH 2x2,5 mm2 pevně uložený</t>
  </si>
  <si>
    <t>34145254R5</t>
  </si>
  <si>
    <t>Kabel s Cu jádrem CYH 2x2,5 mm2</t>
  </si>
  <si>
    <t>210010321RT1</t>
  </si>
  <si>
    <t>Montáž krabice plastové univerzální, kruhové, o průměru 73 mm, hloubky 42 mm, s víčkem a svorkovnicí, do zdiva, se zapojením, včetně dodávky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</si>
  <si>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</si>
  <si>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</si>
  <si>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</si>
  <si>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</si>
  <si>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HZS-001</t>
  </si>
  <si>
    <t>Zaškolení osob</t>
  </si>
  <si>
    <t>220-0-03</t>
  </si>
  <si>
    <t>Konfigurace, oživení, uvedení do provozu</t>
  </si>
  <si>
    <t>Výchozí revize systému</t>
  </si>
  <si>
    <t>BLESKOSVOD</t>
  </si>
  <si>
    <t>210220021RT1</t>
  </si>
  <si>
    <t>Montáž uzemňovacího vedení v zemi, včetně svorek, propojení a izolace spojů, z profilů ocelových pozinkovaných  (FeZn),  , včetně dodávky pásku 30 x 4 mm, bez nátěru</t>
  </si>
  <si>
    <t>210H-001</t>
  </si>
  <si>
    <t>Distanční držáky - rovné provedení včetně dodávky a montáže</t>
  </si>
  <si>
    <t>210H-002</t>
  </si>
  <si>
    <t>Pásek uzemňovací z korozivzdorné oceli V4A 40x4 včetně dodávek a motnáže</t>
  </si>
  <si>
    <t>210H-003</t>
  </si>
  <si>
    <t>Spojovací svorka pro armování pro "T", křížová a paralelní spojení včetně dodávky a montáže</t>
  </si>
  <si>
    <t>210H-004</t>
  </si>
  <si>
    <t>Protikorózní páska pro obalení nademních a podzemních spojů, materiál - petrolat, L=10m, B=100mm</t>
  </si>
  <si>
    <t>210H-005</t>
  </si>
  <si>
    <t>Zaváděcí tyč FeZn 1,5m včetně dodávky a montáže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</si>
  <si>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</si>
  <si>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</si>
  <si>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210H-006</t>
  </si>
  <si>
    <t>Drát tažený pozinkovaný izolovaný FeZn D 10 mm včetně dodávky a montáže</t>
  </si>
  <si>
    <t>210H-007</t>
  </si>
  <si>
    <t>Držák do plochy střechy, sklon 24-53°, držák uchycen medzi kontralaty, pro uchycení podpůrné trubky, včetně dodávky a montáže</t>
  </si>
  <si>
    <t>210H-008</t>
  </si>
  <si>
    <t>Držák na stěnu pro svislou montáž pro upevnění podpůrných trubek včetně dodávky a montáže</t>
  </si>
  <si>
    <t>210H-009</t>
  </si>
  <si>
    <t>Upevňovací prvek pro podpůrnou trubku na konstrukci včetně dodávky a montáže</t>
  </si>
  <si>
    <t>210H-010</t>
  </si>
  <si>
    <t>Průchodka střechou - pro průchod a zatěsnění stožárů a trubek šikomou střechou, včetně dodávky a montáže</t>
  </si>
  <si>
    <t>210H-011</t>
  </si>
  <si>
    <t>Podpůrná trubka s jímací tyčí GFK/Al, délka podpůrné trubky GFK 1,955m, délka jímací tyče Al 2,5m, včetně dodávky a montáže</t>
  </si>
  <si>
    <t>210H-012</t>
  </si>
  <si>
    <t>Sada pro upevnění vodičů HVI long včetně dodávky a montáže</t>
  </si>
  <si>
    <t>210H-013</t>
  </si>
  <si>
    <t>Držák na stěnu pro vodič HVI, nerez včetně dodávky a montáže</t>
  </si>
  <si>
    <t>210H-014</t>
  </si>
  <si>
    <t>Střešní držák vedení pro zaháknutí za stŕešní tašky nebo střešní latě</t>
  </si>
  <si>
    <t>210H-015</t>
  </si>
  <si>
    <t>Vodič HVI long včetně dodávky a montáže</t>
  </si>
  <si>
    <t>34195HKPL</t>
  </si>
  <si>
    <t>Nevyčíslitelné práce, podružný elektroinstalační materiál (šroubky, hmoždinky, …)</t>
  </si>
  <si>
    <t>210H-016</t>
  </si>
  <si>
    <t>Připojovací prvek k vodiči HVI long</t>
  </si>
  <si>
    <t>210H-017</t>
  </si>
  <si>
    <t>Svorka PA pro vodič HVI včetně dodávky a montáže</t>
  </si>
  <si>
    <t>210H-018</t>
  </si>
  <si>
    <t>Revizní krabice pro zkušební svorku včetné dodávky a motnáže</t>
  </si>
  <si>
    <t>210220401R00</t>
  </si>
  <si>
    <t xml:space="preserve">Označení svodu štítky plastovým, nebo smaltovaným,  </t>
  </si>
  <si>
    <t>35441846R</t>
  </si>
  <si>
    <t>štítek označení, plast</t>
  </si>
  <si>
    <t>210H-019</t>
  </si>
  <si>
    <t>Výstražná tabulka včetně dodávky a montáže</t>
  </si>
  <si>
    <t>210220361RT1</t>
  </si>
  <si>
    <t>Montáž tyčového zemniče zaražením do země, včetně připojení vedení,  , včetně dodávky tyče ZT 2,0 dl. 2000 mm, provedení FeZn</t>
  </si>
  <si>
    <t>210010005RU3</t>
  </si>
  <si>
    <t>Montáž trubky ohebné, z PVC, uložené pod omítku, vnější průměr 40 mm, mech. pevnost 750 N/5 cm, včetně dodávky materiálu</t>
  </si>
  <si>
    <t>210220301RT3</t>
  </si>
  <si>
    <t>Montáž svorky hromosvodové včetně dodávky svorky zkušební (SZ)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</si>
  <si>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</si>
  <si>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</si>
  <si>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</si>
  <si>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</si>
  <si>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210220302RTB</t>
  </si>
  <si>
    <t>Svorka hromosvodová nad 2 šrouby /ST, SJ, SR, atd/, včetně dodávky svorky SR 3b</t>
  </si>
  <si>
    <t>700M</t>
  </si>
  <si>
    <t>HZS - hodinové zúčtovací sazby při montážích</t>
  </si>
  <si>
    <t>Antikorozní úprava zemních spojů</t>
  </si>
  <si>
    <t>HZS-004</t>
  </si>
  <si>
    <t>Zaměření a vytyčení ostatních inžinýrských sítí</t>
  </si>
  <si>
    <t>M46</t>
  </si>
  <si>
    <t>Zemní práce při montážích</t>
  </si>
  <si>
    <t>460010024V00</t>
  </si>
  <si>
    <t>Vytýčení výkopu pro uzemnění</t>
  </si>
  <si>
    <t>km</t>
  </si>
  <si>
    <t>841990211EL</t>
  </si>
  <si>
    <t>Příplatek za trasu v chodníku z litého asfaltu,  šířka rýhy do 500 mm</t>
  </si>
  <si>
    <t>Odstranění krytu zpevněné plochy (chodníku) podle popisu, odstranění podkladu z kameniva, naložení suti. Vyspravení podkladu po překopech se zhutněním a vyspravení krytu po překopech. Podíl zemních prací v trase je odečten.</t>
  </si>
  <si>
    <t>V položce není kalkulován poplatek za skládku pro vybouranou suť. Tyto náklady se oceňují individuálně podle místních podmínek. Orientační hmotnost vybouraných konstrukcí je 0,238 t/m konstrukce.</t>
  </si>
  <si>
    <t>979990112R00</t>
  </si>
  <si>
    <t>Poplatek za skládku obalovaný asfalt , skupina 17 09 04 z Katalogu odpadů</t>
  </si>
  <si>
    <t xml:space="preserve"> 0,238 t/m : 110*0,238</t>
  </si>
  <si>
    <t>460200164RT1</t>
  </si>
  <si>
    <t>Výkop kabelové rýhy 35/80 cm  hor.4, strojní výkop rýhy</t>
  </si>
  <si>
    <t>460570164R00</t>
  </si>
  <si>
    <t>Zához rýhy 35/80 cm, hornina třídy 4, se zhutněním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</si>
  <si>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</si>
  <si>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</si>
  <si>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</si>
  <si>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</si>
  <si>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</si>
  <si>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</si>
  <si>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</si>
  <si>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</si>
  <si>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</si>
  <si>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36*0,35</t>
  </si>
  <si>
    <t>D.1.4j Evakuační rozhlas</t>
  </si>
  <si>
    <t>D.1.4j</t>
  </si>
  <si>
    <t>Evakuační rozhlas</t>
  </si>
  <si>
    <t>M22_9</t>
  </si>
  <si>
    <t>101</t>
  </si>
  <si>
    <t>Ústředna ERO, dle EN54-16, včetně integrovaných baterií a integrovaného mikrofonu, all-in-one., Kompaktní nástěnná. 6 reproduktorových zón, 600W, záložní zesilovač.</t>
  </si>
  <si>
    <t>102</t>
  </si>
  <si>
    <t>Tlačítko externí prosklené pro spuštění přednastavené evakuační zprávy</t>
  </si>
  <si>
    <t>103</t>
  </si>
  <si>
    <t>Reproduktor EN54, až 6W (skříňka)</t>
  </si>
  <si>
    <t>104</t>
  </si>
  <si>
    <t>Reproduktor EN54, až 6W. Kompletní, odolnost proti úderu míčem</t>
  </si>
  <si>
    <t>105</t>
  </si>
  <si>
    <t>EOL modul</t>
  </si>
  <si>
    <t>106</t>
  </si>
  <si>
    <t>Montáž reproduktoru</t>
  </si>
  <si>
    <t>107</t>
  </si>
  <si>
    <t>Evakuační mikrofon s ovládacím panelem na stěnu, vč krytu, systémový k ústředně</t>
  </si>
  <si>
    <t>108</t>
  </si>
  <si>
    <t>Kabel pro připojení systémového mikrofonu s funkční odolností</t>
  </si>
  <si>
    <t>109</t>
  </si>
  <si>
    <t>Montáž kabelu pod omítku, na příchytky nad podhled</t>
  </si>
  <si>
    <t>110</t>
  </si>
  <si>
    <t>Kabel 2x1,5 s funkční schopností při požáru,</t>
  </si>
  <si>
    <t>111</t>
  </si>
  <si>
    <t>112</t>
  </si>
  <si>
    <t>Signálový kabel ze stávajícího systému do nového (řídící vstup + externí audio)</t>
  </si>
  <si>
    <t>113</t>
  </si>
  <si>
    <t>114</t>
  </si>
  <si>
    <t>Krabice 4-pólová pro ohniodolný kabel</t>
  </si>
  <si>
    <t>115</t>
  </si>
  <si>
    <t>Oživení, instalace SW, zaškolení, zkušební provoz</t>
  </si>
  <si>
    <t>116</t>
  </si>
  <si>
    <t>Úprava přívodu 230V</t>
  </si>
  <si>
    <t>117</t>
  </si>
  <si>
    <t>Nevyčíslitelné práce, drobný spotřební materiál</t>
  </si>
  <si>
    <t>118</t>
  </si>
  <si>
    <t>Měření správné hlasitosti</t>
  </si>
  <si>
    <t>Měření srozumitelnosti</t>
  </si>
  <si>
    <t>D.1.4f</t>
  </si>
  <si>
    <t>D.1.4g</t>
  </si>
  <si>
    <t>D.1.4h</t>
  </si>
  <si>
    <t>D.1.4i</t>
  </si>
  <si>
    <t>Vytápění</t>
  </si>
  <si>
    <t>Zdravotně technické instalace</t>
  </si>
  <si>
    <t>Elektroinstalace</t>
  </si>
  <si>
    <t>Závlaha</t>
  </si>
  <si>
    <t>Měření a regulace</t>
  </si>
  <si>
    <t>Gastrotechnologie</t>
  </si>
  <si>
    <t>Sadové úpravy</t>
  </si>
  <si>
    <t>D.1.4f Závlaha</t>
  </si>
  <si>
    <t>Výkopové práce</t>
  </si>
  <si>
    <t>Výkop rýhy šířky 140 mm, hloubky do 300 mm, délky do 400 m, v třídě těžitelnosti I., písčito hlinitá zemina</t>
  </si>
  <si>
    <t xml:space="preserve">Podsyp a obsyp potrubí - frakce 0 - 12 mm </t>
  </si>
  <si>
    <t>= 45*0,16*0,15</t>
  </si>
  <si>
    <t>Zásyp potrubí výkopkem včetně hutnění, v třídě těžitelnosti I., písčito hlinitá zemina</t>
  </si>
  <si>
    <t>Výstražná fólie bílá šířky 150 mm</t>
  </si>
  <si>
    <t>Potrubí a kabely</t>
  </si>
  <si>
    <t>Potrubí LDPE 40 PE 32x2,9 PN6</t>
  </si>
  <si>
    <t>T-kus 32</t>
  </si>
  <si>
    <t>Koleno 32</t>
  </si>
  <si>
    <t>Přechodové koleno 32x1" vni</t>
  </si>
  <si>
    <t>Kabel CYKY-J 5x1,5 metráž</t>
  </si>
  <si>
    <t>Řídící jednotka a elektroinstalace</t>
  </si>
  <si>
    <t>Řídicí jednotka modulární pro 4-16 sekcí, umístění v interiéru, ovládací napětí AC-24 V, součástí je transformátor 220 V</t>
  </si>
  <si>
    <t>Baterie 9 V</t>
  </si>
  <si>
    <t>Čidlo srážek, kabel 8 m</t>
  </si>
  <si>
    <t>Čidlo půdní vlhkosti, bezdrátové, dosah až 150 m</t>
  </si>
  <si>
    <t>Elektromagnetické ventily</t>
  </si>
  <si>
    <t>Elektromagnetický ventil 1" vnější závit, cívka AC-24 V, s regulací průtoku, pracovní tlak do 12 bar</t>
  </si>
  <si>
    <t>Redukce 1"x3/4" vně x vni</t>
  </si>
  <si>
    <t>Regulátor tlaku pro kapkovou závlahu 3,8- 30,4 l/min</t>
  </si>
  <si>
    <t>Spojka redukovaná 1"x3/4" vni x vně</t>
  </si>
  <si>
    <t>Vodovzdorný konektor zaklapávací</t>
  </si>
  <si>
    <t>Vodovzdorný konektor pro 8 žil</t>
  </si>
  <si>
    <t>T-kus FxFxM</t>
  </si>
  <si>
    <t>Koleno FxM</t>
  </si>
  <si>
    <t>T-kus FxFxF</t>
  </si>
  <si>
    <t>Přechodka 32x1" vni s převlečnou maticí</t>
  </si>
  <si>
    <t>Závlahové prvky</t>
  </si>
  <si>
    <t>Postřikovač rozprašovací, vstup 1/2", výsuv 10 cm, bez trysky</t>
  </si>
  <si>
    <t>Koleno 3/4" pro napojení postřikovače</t>
  </si>
  <si>
    <t>Koleno 1/2" pro napojení postřikovače</t>
  </si>
  <si>
    <t>Samostahovací hadice 16 mm pro napojení postřikovače, klubo 15 m</t>
  </si>
  <si>
    <t>Navrtávací pas 32x3/4"</t>
  </si>
  <si>
    <t>Přechodka 32x3/4" vni</t>
  </si>
  <si>
    <t>Tryska, nastavitelná, dostřik 2,4 m, vněj. závit</t>
  </si>
  <si>
    <t>Tryska, nastavitelná, dostřik 3,0 m, vněj. závit</t>
  </si>
  <si>
    <t>Tryska, nastavitelná, dostřik 3,6 m, vněj. závit</t>
  </si>
  <si>
    <t>Tryska s pevnou výsečí, dostřik 1,5 m, 90°, vnější závit</t>
  </si>
  <si>
    <t>Kapkovací hadice 16 mm 33 cm 2l/h, bez kompenzace tlaku 100 m role</t>
  </si>
  <si>
    <t>Soubor fitinek pro kapkovou závlahu</t>
  </si>
  <si>
    <t>Plastový bodec pro připevnění hadice k půdě</t>
  </si>
  <si>
    <t>Mosazný hydrant 3/4"</t>
  </si>
  <si>
    <t>Klíč k mosaznému hydrantu 3/4"</t>
  </si>
  <si>
    <t>Přechodka 32x3/4" vně</t>
  </si>
  <si>
    <t>Otočná koncovka pro  hydrant 3/4" x 3/4" mosaz RN</t>
  </si>
  <si>
    <t>Filtr, zazimovací sestava a automatické dopouštění z vodovodního řadu</t>
  </si>
  <si>
    <t>Filtr sklo-litinový 1", bez regulátoru tlaku</t>
  </si>
  <si>
    <t>Sestava pro zazimování</t>
  </si>
  <si>
    <t xml:space="preserve">Mosazný zpětný ventil 1" vni </t>
  </si>
  <si>
    <t>Kulový uzávěr 1" s odvodněním</t>
  </si>
  <si>
    <t>Šachty</t>
  </si>
  <si>
    <t>Ventilová šachta Jumbo (30x50x64 cm)</t>
  </si>
  <si>
    <t>Ventilová šachta velká kulatá (prům. 32 cm)</t>
  </si>
  <si>
    <t>Tlaková zkouška potrubí</t>
  </si>
  <si>
    <t>Ostatní instalační a spotřební materiál</t>
  </si>
  <si>
    <t>Zprovoznění závlahy</t>
  </si>
  <si>
    <t>Zazimování závlahy</t>
  </si>
  <si>
    <t>D.1.4g Měření a regulace</t>
  </si>
  <si>
    <t>ROZVADĚČ:</t>
  </si>
  <si>
    <t>MR2 - Rozvaděčová skříň 1200x1000x250mm, vč. vnitřního vybavení, vývody nahoře, DIN lišty, kompletní vybavení (svorkovnice, jističe, přepěťová ochrana, relé, atd.),</t>
  </si>
  <si>
    <t>ŘÍDÍCÍ SYSTÉM:</t>
  </si>
  <si>
    <t>PLC regulátor, 1× RS485, 1x Ethernet, 1× RS232, 
Grafický (122 × 32) bodů, podsvětlený LCD displej, 8 kláves
8x AI, 8xDI, 8xDO, 4xAO</t>
  </si>
  <si>
    <t>Kombinovaný modul 8xUI, 8xDO</t>
  </si>
  <si>
    <t>Modul 24xDI</t>
  </si>
  <si>
    <t xml:space="preserve">Switch průmysový 5 portový </t>
  </si>
  <si>
    <t>Anténa magnetická, 5 dB, kabel 3 m, SMA</t>
  </si>
  <si>
    <t>PERIFERIE:</t>
  </si>
  <si>
    <t xml:space="preserve">Snímač venkovní teploty </t>
  </si>
  <si>
    <t>Snímač teploty příložný</t>
  </si>
  <si>
    <t>Snímač teploty do jímky, včetně jímky</t>
  </si>
  <si>
    <t>Prostorový snímač teploty</t>
  </si>
  <si>
    <t xml:space="preserve">Bezpečnostní termostat </t>
  </si>
  <si>
    <t>Čidlo tlaku kapalin 0-6bar</t>
  </si>
  <si>
    <t>Fancoilový regulátor</t>
  </si>
  <si>
    <t>Detektor zaplavení</t>
  </si>
  <si>
    <t>Zapojení čerpadla</t>
  </si>
  <si>
    <t>Zapojení servopohonu regulačního ventiu</t>
  </si>
  <si>
    <t>Zapojení ventilátoru</t>
  </si>
  <si>
    <t>Úprava stávajícího rozvaděče MR1 - požadavek na teplo, vč.revize</t>
  </si>
  <si>
    <t>KABELÁŽE, MONTÁŽNÍ MATERIÁL:</t>
  </si>
  <si>
    <t>Kabel silový typu CYKY-J 3x1,5</t>
  </si>
  <si>
    <t>Sdělovací kabel typu J-Y(St)Y 2x2x0,8 šedý</t>
  </si>
  <si>
    <t>Sdělovací kabel typu J-Y(St)Y 1x2x0,8 šedý</t>
  </si>
  <si>
    <t>vodič H07V-U 6 zelenožlutý (CY)</t>
  </si>
  <si>
    <t>Žlab plechový s přepážkou 125/50</t>
  </si>
  <si>
    <t>trubky tuhé do DN25</t>
  </si>
  <si>
    <t>trubky ohebné do DN25</t>
  </si>
  <si>
    <t>Montážní materiál</t>
  </si>
  <si>
    <t>INŽENÝRSKÁ ČINNOST:</t>
  </si>
  <si>
    <t>Dodavatelská dokumentace, dokumentace skutečného provedení</t>
  </si>
  <si>
    <t>Doprava</t>
  </si>
  <si>
    <t>Požární ucpávky</t>
  </si>
  <si>
    <t>Návod pro obsluhu, zaškolení obsluhy</t>
  </si>
  <si>
    <t>Programování - PLC</t>
  </si>
  <si>
    <t>db</t>
  </si>
  <si>
    <t>Integrace Modbus</t>
  </si>
  <si>
    <t>Uvedení do provozu, zkoušky</t>
  </si>
  <si>
    <t>D.1.4h Gastro</t>
  </si>
  <si>
    <t xml:space="preserve">MYTÍ A SKLADOVÁNÍ TERMOPORTŮ </t>
  </si>
  <si>
    <t>001</t>
  </si>
  <si>
    <t>Mycí stůl s dřezem, prolisem pracovní desky a odkapovou plochou ,UJ 0410,2000x700x900</t>
  </si>
  <si>
    <t>001.1</t>
  </si>
  <si>
    <t>Sprcha pro předmytí nádobí ,903102,</t>
  </si>
  <si>
    <t>002</t>
  </si>
  <si>
    <t>Pracovní stůl s policí ,UJ 0120,1300x700x900</t>
  </si>
  <si>
    <t>003</t>
  </si>
  <si>
    <t>Police nástěnná ,UJ 2410,1000x300</t>
  </si>
  <si>
    <t>004</t>
  </si>
  <si>
    <t>Regál čtyř policový ,UJ 2214,1400x600x1800</t>
  </si>
  <si>
    <t>005</t>
  </si>
  <si>
    <t>Podlahová vpusť ,dodávka stavby,</t>
  </si>
  <si>
    <t>006</t>
  </si>
  <si>
    <t>Kombinovaná výlevka s umyvadlem ,UJ2810,500x700</t>
  </si>
  <si>
    <t>007</t>
  </si>
  <si>
    <t>Manipulační vozík se zásuvy na GN a pracovní deskou ,UJ atyp,590x650x900</t>
  </si>
  <si>
    <t xml:space="preserve">SBĚR A TŘÍDĚNÍ NÁDOBÍ </t>
  </si>
  <si>
    <t>Parapetní deska ,UJ 0310,1300x700</t>
  </si>
  <si>
    <t>Předokenní rolety ,dodávka stavby ,</t>
  </si>
  <si>
    <t xml:space="preserve">103 </t>
  </si>
  <si>
    <t>Vozík na příbory namáčení ,2000040-model A,</t>
  </si>
  <si>
    <t>Vozík na podnosy pro sběr nádobí ,UJ 2752,590x690x1600</t>
  </si>
  <si>
    <t>MYTÍ STOLNÍHO NÁDOBÍ</t>
  </si>
  <si>
    <t>Podlahová vpusť ,dodávka stavby ,</t>
  </si>
  <si>
    <t>Vstupní stůl k myčce s dřezem, pojezdy pro koše, policí ,UJ 1120,1300x700x900</t>
  </si>
  <si>
    <t>111.1</t>
  </si>
  <si>
    <t>Police nástěnná na koše ,UJ 2450,700x300</t>
  </si>
  <si>
    <t>Mycí stroj průběžný s rekuperací tepla, pro koše 600x500,M-iClean HL,
12006056,735x750x1575</t>
  </si>
  <si>
    <t>Úpravna vody ,AND-10-O,</t>
  </si>
  <si>
    <t>Police nástěnná dvoupatrová ,UJ 2411,800x300</t>
  </si>
  <si>
    <t>Vozík na talíře vyhřívaný, jednotubusový ,UJ 2110,542x433x1038</t>
  </si>
  <si>
    <t>Regál pěti policový ,UJ 2215,1000x500x1800</t>
  </si>
  <si>
    <t xml:space="preserve">120 </t>
  </si>
  <si>
    <t>Umyvadlo s kolenovým ovládáním ,UM-43+KOB,400x295x547</t>
  </si>
  <si>
    <t xml:space="preserve">PŘÍPRAVA </t>
  </si>
  <si>
    <t>201</t>
  </si>
  <si>
    <t>Chladící stůl s dřezem a dvířky, 2 sekce ,UJ 1415,1350x700x900</t>
  </si>
  <si>
    <t>202</t>
  </si>
  <si>
    <t>Police nástěnná jednopatrová ,UJ 2410,1350x300</t>
  </si>
  <si>
    <t>203</t>
  </si>
  <si>
    <t>Sporák s indukčním ohřevem , 2 varné zóny ,BIH2KTD7,400x700x900</t>
  </si>
  <si>
    <t>204</t>
  </si>
  <si>
    <t>Konvektomat elektrický 6xGN2/3,ICP XS 6-2/3,655x621x567</t>
  </si>
  <si>
    <t>204.1</t>
  </si>
  <si>
    <t>Konzola pro montáž konvektomatu na stěnu ,60.30.968,</t>
  </si>
  <si>
    <t>204.2</t>
  </si>
  <si>
    <t>Kondenzační digestoř pro konvektomat ,60.73.865,657x580x329</t>
  </si>
  <si>
    <t>205</t>
  </si>
  <si>
    <t>Pracovní stůl se zásuvy na GN a policí ,UJ 0123,700x700x900</t>
  </si>
  <si>
    <t>206</t>
  </si>
  <si>
    <t>207</t>
  </si>
  <si>
    <t>Odsavač par ,dodávka VZT,</t>
  </si>
  <si>
    <t xml:space="preserve">VÝDEJ JÍDLA </t>
  </si>
  <si>
    <t>301</t>
  </si>
  <si>
    <t>Vyhřívaný výdejní stůl na 2xGN1/1,UJ atyp,800x700x900</t>
  </si>
  <si>
    <t>302</t>
  </si>
  <si>
    <t>Hygienický zákryt ,UJ 3113,800x300x300</t>
  </si>
  <si>
    <t>303</t>
  </si>
  <si>
    <t>Parapetní deska ,UJ 0310,800x300x40</t>
  </si>
  <si>
    <t>304</t>
  </si>
  <si>
    <t>Předokenní roleta ,dodávka stavby ,</t>
  </si>
  <si>
    <t>305</t>
  </si>
  <si>
    <t>Pracovní stůl se zásuvkovým blokem - doměr ,UJ 0112,700x700x900</t>
  </si>
  <si>
    <t>306</t>
  </si>
  <si>
    <t>Vyhřívaný výdejní stůl na 4xGN1/1,UJ atyp,1500x700x900</t>
  </si>
  <si>
    <t>307</t>
  </si>
  <si>
    <t>Hygienický zákryt ,UJ 3113,2200x300x300</t>
  </si>
  <si>
    <t>308</t>
  </si>
  <si>
    <t>Parapetní deska ,Uj 0310,2200x300x40</t>
  </si>
  <si>
    <t>309</t>
  </si>
  <si>
    <t>310</t>
  </si>
  <si>
    <t>Chladící stůl s dvířky, 2 sekce ,UJ 1315,1350x700x900</t>
  </si>
  <si>
    <t xml:space="preserve">311 </t>
  </si>
  <si>
    <t>315</t>
  </si>
  <si>
    <t>Vozík na příbory a podnosy ,UJ 2741,752x525x1250</t>
  </si>
  <si>
    <t>316</t>
  </si>
  <si>
    <t>Pojezdová dráha čtyřtrubková ,UJ 3015,6500</t>
  </si>
  <si>
    <t xml:space="preserve">NÁPOJE </t>
  </si>
  <si>
    <t>401</t>
  </si>
  <si>
    <t>Vozík na koše do myčky (sklenice),UJ atyp,560x490x1500</t>
  </si>
  <si>
    <t>402</t>
  </si>
  <si>
    <t>Vozík pro nápojový režim s policí a odkapovou mřížkou ,UJ atyp,900x600x800</t>
  </si>
  <si>
    <t>403</t>
  </si>
  <si>
    <t>Várnice na nápoje 9l,LWB 2,300x380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</si>
  <si>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</si>
  <si>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</si>
  <si>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</si>
  <si>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</si>
  <si>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</si>
  <si>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</si>
  <si>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celonerezové provedení, pracovní deska tl. 40 mm, nerezový plech celoplošně podlepený laminem, zadní lem 40 mm, police s podélnými výztuhami, nohy jekl 40x40 mm, výšková stavitelnost noh +30 mm, zemnící šrouby na zadních nohách, dřez výlisek 1000x500 mm,</t>
  </si>
  <si>
    <t>,</t>
  </si>
  <si>
    <t>celonerezové provedení, pracovní deska tl. 40 mm, nerezový plech celoplošně podlepený laminem, zadní lem 40 mm, police s podélnými výztuhami, nohy jekl 40x40 mm, výšková stavitelnost noh +30 mm, zemnící šrouby na zadních nohách,</t>
  </si>
  <si>
    <t>celonerezové provedení, nosnost police 50 kg,</t>
  </si>
  <si>
    <t>celonerezové provedení, nosnost police regálů 80 kg, výšková nastavitelnost noh +30 mm, zemnící šrouby na zadních nohách,</t>
  </si>
  <si>
    <t>celonerezové provedení, zadní lem 40 mm, nohy jekl 40x40 mm,,</t>
  </si>
  <si>
    <t>celonerezové provedení, kapacita vozíku 8x GN 2/1, pracovní deska ve výšce 900mm,</t>
  </si>
  <si>
    <t>celonerezové provedení, bez lemu, kotvení do příčky,</t>
  </si>
  <si>
    <t>celonerezové provedení,</t>
  </si>
  <si>
    <t>kapacita: 18 zásuvů na tácy, celonerezové provedení, 2 otočná kolečka a 2 bržděná kolečka,</t>
  </si>
  <si>
    <t>celonerezové provedení, pracovní deska tl. 40 mm ( nerezový plech celoplošně podlepený laminovou deskou),  zadní lem 100 mm, nohy jekl 40x40 mm, police s podélnými výztuhami, výšková stavitelnost noh + 30 mm, zemnící šrouby na zadních nohách,</t>
  </si>
  <si>
    <t>objem nádrže 22l, průjezdná výška 560mm, dotykový display, automatické otevírání a zavírání kapoty, čerpadlo odpadní, dávkovací čerpadla detergentů s protrubkováním z CNS, čerpadlo oplachu, AktivPlus filtrační systém,  detekce úniku vody, CNS kombinovaná mycí a oplachovací ramena, Doba průběhu programu nádobí 60/90/210 sek, Teoretický košový výkon 60/40/17 za hod, v základní výbavě 2 universální koše a 1 koš na malé předměty, bližší specifikace viz příloha 1. technický standart,</t>
  </si>
  <si>
    <t>systém pro úpravu vody na bázy iontové výměny, součástí dodávky kompletní sada pro připojení a vstupní filtr,</t>
  </si>
  <si>
    <t>Vozík slouží k předehřevu talířů při výdeji jídel, celonerezové provedení, vyhřívaná pružinová šachta, 2 otočná kolečka a 2 bržděná kolečka, průměr talíře 270 mm,</t>
  </si>
  <si>
    <t>opláštěný, nerezový výlisek, páka kolenové spouštění, kolínko výtokové,</t>
  </si>
  <si>
    <t>Digitální termostat, nerez s T-PUR izolací, zadní lem 40 mm, zadní lem, nohy jekl 40x40 mm, výšková stavitelnost noh + 30 mm, zemnící šrouby na zadních nohách,  chladivo R 404A, baterie není součástí stolu,</t>
  </si>
  <si>
    <t>vysoce odolná varná deska z "Ceranu", tloušťka skla 6mm, 2 varné nezávislé zóny kruhové zóny, každá o průměru 260mm, senzory pro rozpoznání nádobí, digitální displej pod varnou deskou, pro hrnce o minimálním průměru 120mm, plášť z nerezové oceli, nerezová podestavba s policí,</t>
  </si>
  <si>
    <t>ruční sprcha s automatickým vracením do původní polohy, závěsný rám 46mm 6x 2/3GN, Interface Ethernal a USB, WiFi, barevný dotykový displej, automatické mycí programy s technologií na odvápnění bojleru pomocí mycích tablet, noční úpravy se zráním a udržováním, bližší specifikace viz příloha 1. technický standart,</t>
  </si>
  <si>
    <t>nerezová konzole na zeď pro úsporu místa v kuchyni,</t>
  </si>
  <si>
    <t>Kondenzační nástavec UltraVent firmy Rational váže a odvádí vystupující páry z konvektomatu,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</si>
  <si>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</t>
  </si>
  <si>
    <t>pracovní deska 40 mm, konstrukce jekl 40x40 mm, každá vana má samostatné vyhřívání topným tělesem, výpustný ventil, bez napouštění,</t>
  </si>
  <si>
    <t>zákryt z nerezové oceli a bezpečnostního skla,</t>
  </si>
  <si>
    <t>celonerezové provedení, pracovní deska tl. 40 mm ( nerezový plech celoplošně podlepený laminovou deskou), zadní lem 40 mm, nohy jekl 40x40 mm, výšková stavitelnost noh + 30 mm, zemnící šrouby na zadních nohách,</t>
  </si>
  <si>
    <t>Digitální termostat, nerez s T-PUR izolací, zadní lem 40 mm, zadní lem, nohy jekl 40x40 mm, výšková stavitelnost noh + 30 mm, zemnící šrouby na zadních nohách,  chladivo R 404A,</t>
  </si>
  <si>
    <t>2x kolo s brzdou, 2x kolo bez brzdy, statický výrobek, výšková stavitelnost noh +30 mm,</t>
  </si>
  <si>
    <t>celoberezové provedení, 4 leštěné trubky, konce trubek zavařeny,</t>
  </si>
  <si>
    <t>celonerezové provedení, kolečka pr. 125mm, 2x  pevné, 2x otočné bržděné,</t>
  </si>
  <si>
    <t>Jednoplášťový model, pevné a trvanlivé provedení v leštěném nerezu, regulace teploty až po vroucí vodu, doba zahřátí ze studené vody po vroucí – 30 min, zabezpečení proti spuštění topné spirály pokud není v zásobníku dostatek vody, topná spirála uvnitř zásobníku, nekapající výpustný ventil,</t>
  </si>
  <si>
    <t>D.1.4i Sadové úpravy</t>
  </si>
  <si>
    <t>Materiál</t>
  </si>
  <si>
    <t>Kůra</t>
  </si>
  <si>
    <t>Oblázky prané 8-16 mm</t>
  </si>
  <si>
    <t>Kompost vč. dopravy</t>
  </si>
  <si>
    <t>Mulčovací folie</t>
  </si>
  <si>
    <t>Sylvamix vč. hnojiva</t>
  </si>
  <si>
    <t>Geotextilie netkaná PES 300 g/m2</t>
  </si>
  <si>
    <t xml:space="preserve">Hydroakumul. vrstva pro zel.střechy, Enviboard 30 </t>
  </si>
  <si>
    <t>Substrát vegetačních střech extenzivní s vyšším obsahem organické složky</t>
  </si>
  <si>
    <t>Lišta kačírková, š. 120mm, d. 2000mm, Al</t>
  </si>
  <si>
    <t>Rostliny</t>
  </si>
  <si>
    <t>Keře</t>
  </si>
  <si>
    <t>Keře 100-150 cm</t>
  </si>
  <si>
    <t>popínavé rostliny 20-40 cm</t>
  </si>
  <si>
    <t>Trvalky</t>
  </si>
  <si>
    <t>Trvalky 10-20 cm</t>
  </si>
  <si>
    <t>Realizace</t>
  </si>
  <si>
    <t>Hrubé teréní úpravy</t>
  </si>
  <si>
    <t>Založení záhonu</t>
  </si>
  <si>
    <t>Uložení folíí a sítí</t>
  </si>
  <si>
    <t>Výsadba keřů</t>
  </si>
  <si>
    <t>Výsadba trvalek</t>
  </si>
  <si>
    <t>Mulčování záhonů</t>
  </si>
  <si>
    <t>Založení trávníku výsevem</t>
  </si>
  <si>
    <t>Odvoz a uložení odpadu</t>
  </si>
  <si>
    <t>Položení ochranné geotextile</t>
  </si>
  <si>
    <t>Položení hydroakumulační vrstvy</t>
  </si>
  <si>
    <t>Provedení vegetační vrstvy ze střešního substrátu</t>
  </si>
  <si>
    <t>ZŠ a MŠ Brno, Antonínská 3, p.o.</t>
  </si>
  <si>
    <t>SO 01 - přístavba ZŠ ve dvorním traktu</t>
  </si>
  <si>
    <t>Vedlejší a ostatní náklady</t>
  </si>
  <si>
    <t>cena / MJ (Kč)</t>
  </si>
  <si>
    <t>celkem (Kč)</t>
  </si>
  <si>
    <t>Provozní vlivy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</si>
  <si>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</si>
  <si>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100 kus</t>
  </si>
  <si>
    <t>mJ</t>
  </si>
  <si>
    <t xml:space="preserve">kus </t>
  </si>
  <si>
    <t>Položkový soupis prací, dodávek a služeb</t>
  </si>
  <si>
    <t>Souhrnný soupis prací, dodávek a služeb</t>
  </si>
  <si>
    <t>377a</t>
  </si>
  <si>
    <t>O/31</t>
  </si>
  <si>
    <t>377b</t>
  </si>
  <si>
    <t>O/32</t>
  </si>
  <si>
    <t>377c</t>
  </si>
  <si>
    <t>O/33</t>
  </si>
  <si>
    <t>377d</t>
  </si>
  <si>
    <t>O/34</t>
  </si>
  <si>
    <t>Vnitřní výdejní otvor, okno 2150/1500,rám,prosklení,kování,kotvení,doplňky,detaily,D+M</t>
  </si>
  <si>
    <t>377e</t>
  </si>
  <si>
    <t>O/35</t>
  </si>
  <si>
    <t>377f</t>
  </si>
  <si>
    <t>O/36</t>
  </si>
  <si>
    <t>Vnitřní výdejní otvor, okno 800/1500,rám,prosklení,kování,kotvení,doplňky,detaily,D+M</t>
  </si>
  <si>
    <t>377g</t>
  </si>
  <si>
    <t>O/37</t>
  </si>
  <si>
    <t>377h</t>
  </si>
  <si>
    <t>O/38</t>
  </si>
  <si>
    <t>377i</t>
  </si>
  <si>
    <t>O/39</t>
  </si>
  <si>
    <t>377j</t>
  </si>
  <si>
    <t>O/40</t>
  </si>
  <si>
    <t>377k</t>
  </si>
  <si>
    <t>O/41</t>
  </si>
  <si>
    <t>377l</t>
  </si>
  <si>
    <t>O/42</t>
  </si>
  <si>
    <t>377m</t>
  </si>
  <si>
    <t>O/43</t>
  </si>
  <si>
    <t>377n</t>
  </si>
  <si>
    <t>O/44</t>
  </si>
  <si>
    <t>392a</t>
  </si>
  <si>
    <t>D/31</t>
  </si>
  <si>
    <t>Dveře vnitřní,2050/2950,AL sendvič.,hladké,plné,RAL7042 komaxit,rám,panik.kování,zámek,kotvení,doplňky,detaily,D+M</t>
  </si>
  <si>
    <t>392b</t>
  </si>
  <si>
    <t>D/32</t>
  </si>
  <si>
    <t>Dveře vnitřní,1600/1970,AL sendvič.,hladké,plné,RAL7042 komaxit,rám,panik.kování,zámek,kotvení,doplňky,detaily,D+M</t>
  </si>
  <si>
    <t>392c</t>
  </si>
  <si>
    <t>D/33</t>
  </si>
  <si>
    <t>Dveře vnitřní,1600/2700,AL prosklené,nadsvětlík,RAL7042 komaxit,rám,panik.kování,zámek,kotvení,doplňky,detaily,D+M</t>
  </si>
  <si>
    <t>392d</t>
  </si>
  <si>
    <t>D/34</t>
  </si>
  <si>
    <t>Dveře vnitřní,2315/2700,AL prosklené,boční světlíky+nadsvětlík,RAL7042 komaxit,rám,panik.kování,zámek,kotvení,doplňky,detaily,D+M</t>
  </si>
  <si>
    <t>392e</t>
  </si>
  <si>
    <t>D/35</t>
  </si>
  <si>
    <t>Dveře vnitřní,1020/2100,AL prosklené,automatické,posuvné,RAL komaxit,rám,pohon,zámek,kotvení,doplňky,detaily,D+M</t>
  </si>
  <si>
    <t>392f</t>
  </si>
  <si>
    <t>D/36</t>
  </si>
  <si>
    <t>Dveře vnitřní,800/1970,plné,CPL,kování, ocel.zárubeň+RAL,zámek,kotvení,doplňky,detaily,D+M</t>
  </si>
  <si>
    <t>392g</t>
  </si>
  <si>
    <t>D/37</t>
  </si>
  <si>
    <t>Dveře vnitřní,1000/1970,bezfalcové,plné,CPL,kování, ocel.zárubeň+RAL,zámek,kotvení,doplňky,detaily,D+M</t>
  </si>
  <si>
    <t>392h</t>
  </si>
  <si>
    <t>D/38</t>
  </si>
  <si>
    <t>392i</t>
  </si>
  <si>
    <t>D/39</t>
  </si>
  <si>
    <t>Dveře vnitřní,2230/2020,EI30DP3-C2,prosklené,boční světlík+nadsvětlík,panik.kování, zárubeň+RAL,zámek,kotvení,doplňky,detaily,D+M</t>
  </si>
  <si>
    <t>392j</t>
  </si>
  <si>
    <t>D/40</t>
  </si>
  <si>
    <t>Dveře vnitřní,900/1970,plné,CPL,kování, ocel.zárubeň+RAL,zámek,kotvení,doplňky,detaily,D+M</t>
  </si>
  <si>
    <t>392k</t>
  </si>
  <si>
    <t>D/41</t>
  </si>
  <si>
    <t>Dveře vnitřní,1600/2900,EI30DP3-C2,prosklené,nadsvětlík,panik.kování, zárubeň+RAL,zámek,kotvení,doplňky,detaily,D+M</t>
  </si>
  <si>
    <t>392l</t>
  </si>
  <si>
    <t>D/42</t>
  </si>
  <si>
    <t>Dveře vnitřní,1350/1970,AL prosklené,boční světlík,RAL7042 komaxit,rám,panik.kování,zámek,kotvení,doplňky,detaily,D+M</t>
  </si>
  <si>
    <t>392m</t>
  </si>
  <si>
    <t>D/43</t>
  </si>
  <si>
    <t>Dveře vnitřní,900/1970,bezfalcové,plné,CPL,kování, ocel.zárubeň+RAL,zámek,kotvení,doplňky,detaily,D+M</t>
  </si>
  <si>
    <t>392n</t>
  </si>
  <si>
    <t>D/44</t>
  </si>
  <si>
    <t>392o</t>
  </si>
  <si>
    <t>D/45</t>
  </si>
  <si>
    <t>Dveře vnitřní,1300/2790,AL prosklené,nadsvětlík,RAL komaxit,rám,panik.kování,zámek,kotvení,doplňky,detaily,D+M</t>
  </si>
  <si>
    <t>392p</t>
  </si>
  <si>
    <t>D/46</t>
  </si>
  <si>
    <t>392q</t>
  </si>
  <si>
    <t>D/47</t>
  </si>
  <si>
    <t>Dveře vnitřní,1400/2650,EI30DP3-C2,plné,bezfalcové,CPL,panik.kování, ocel.zárubeň+RAL,zámek,kotvení,doplňky,detaily,D+M</t>
  </si>
  <si>
    <t>392r</t>
  </si>
  <si>
    <t>D/48</t>
  </si>
  <si>
    <t>Dveře vnitřní,1300/2675,bezfalcové,plné,CPL,panik.kování, ocel.zárubeň+RAL,zámek,kotvení,doplňky,detaily,D+M</t>
  </si>
  <si>
    <t>392s</t>
  </si>
  <si>
    <t>D/49</t>
  </si>
  <si>
    <t>392t</t>
  </si>
  <si>
    <t>D/50</t>
  </si>
  <si>
    <t>392u</t>
  </si>
  <si>
    <t>D/51</t>
  </si>
  <si>
    <t>392v</t>
  </si>
  <si>
    <t>D/52</t>
  </si>
  <si>
    <t>Dveře vnitřní,900/1970,EW30DP3-C2,plné,CPL,panik.kování, ocel.zárubeň+RAL,zámek,kotvení,doplňky,detaily,D+M</t>
  </si>
  <si>
    <t>392w</t>
  </si>
  <si>
    <t>D/53</t>
  </si>
  <si>
    <t>392x</t>
  </si>
  <si>
    <t>D/54</t>
  </si>
  <si>
    <t>Dveře vnitřní,800/1970,EW30DP3-C2,plné,CPL,kování, ocel.zárubeň+RAL,zámek,kotvení,doplňky,detaily,D+M</t>
  </si>
  <si>
    <t>392y</t>
  </si>
  <si>
    <t>D/55</t>
  </si>
  <si>
    <t>Dveře vnitřní,850/1970,EW30DP3-C2,plné,CPL,kování, ocel.zárubeň+RAL,zámek,kotvení,doplňky,detaily,D+M</t>
  </si>
  <si>
    <t>392z</t>
  </si>
  <si>
    <t>D/56</t>
  </si>
  <si>
    <t>392aa</t>
  </si>
  <si>
    <t>D/57</t>
  </si>
  <si>
    <t>392ab</t>
  </si>
  <si>
    <t>D/58</t>
  </si>
  <si>
    <t>Dveře vnitřní,900/1970,EI30DP3-C2,plné,CPL,panik.kování, ocel.zárubeň+RAL,zámek,kotvení,doplňky,detaily,D+M</t>
  </si>
  <si>
    <t>392ac</t>
  </si>
  <si>
    <t>D/59</t>
  </si>
  <si>
    <t>Dveře vnitřní,800/1970,EI30DP3,plné,CPL,kování, ocel.zárubeň+RAL,zámek,kotvení,doplňky,detaily,D+M</t>
  </si>
  <si>
    <t>změny ke dni 13.10.2020</t>
  </si>
  <si>
    <t>392ad</t>
  </si>
  <si>
    <t>D/60</t>
  </si>
  <si>
    <t>Arch. stav. část</t>
  </si>
  <si>
    <r>
      <t xml:space="preserve">Předstěna SDK,tl.100mm,oc.kce CW,2x RB 12,5mm, min. vata 40mm </t>
    </r>
    <r>
      <rPr>
        <sz val="8"/>
        <color rgb="FFFF0000"/>
        <rFont val="Arial CE"/>
        <charset val="238"/>
      </rPr>
      <t>- zrušeno</t>
    </r>
  </si>
  <si>
    <t>101a</t>
  </si>
  <si>
    <t>347015131R0X</t>
  </si>
  <si>
    <t xml:space="preserve">Předstěna SDK,tl.72,5mm,UW+CW,SDK AKU deska děrovaná 1x12,5mm, min. vata 50mm </t>
  </si>
  <si>
    <t>dle skladeb:</t>
  </si>
  <si>
    <t>SK/06 nad úr.1,5m:68,02*1</t>
  </si>
  <si>
    <t>101b</t>
  </si>
  <si>
    <t>347015131R0Y</t>
  </si>
  <si>
    <t xml:space="preserve">Předstěna SDK,tl.72,5mm,UW+CW,SDK stand. deska 1x12,5mm, min. vata 50mm </t>
  </si>
  <si>
    <t>SK/07 do úr.1,5m:55,65*1</t>
  </si>
  <si>
    <r>
      <t>Předstěna SDK,lepená,2x opl.,tl. 35mm,2xRF 12,5 mm</t>
    </r>
    <r>
      <rPr>
        <sz val="8"/>
        <color rgb="FFFF0000"/>
        <rFont val="Arial CE"/>
        <charset val="238"/>
      </rPr>
      <t xml:space="preserve"> - zrušeno</t>
    </r>
  </si>
  <si>
    <t>104a</t>
  </si>
  <si>
    <t>347011002R0Y</t>
  </si>
  <si>
    <t>Předstěna SDK Akustická,1x opl.,AKU deska dřevěná vlna s magnezitem,tl. 35mm,UW+CW rošt,min.vata 50mm</t>
  </si>
  <si>
    <t>SK/04:58,96*1</t>
  </si>
  <si>
    <t>104b</t>
  </si>
  <si>
    <t>347011002R0Z</t>
  </si>
  <si>
    <t>Předstěna SDK Akustická,1x opl.,AKU deska dřevěná vlna s magnezitem,tl. 35mm,přímo kotvená do stěny</t>
  </si>
  <si>
    <t>SK/05:63,09*1</t>
  </si>
  <si>
    <t>SDK:59,8+4,1+281,5+5,9+68,02+55,65+16,2+11,3+58,96+63,09</t>
  </si>
  <si>
    <t xml:space="preserve">  SDK:59,8+4,1+281,5+5,9+68,02+55,65+16,2+11,3+58,96+63,09</t>
  </si>
  <si>
    <t>0,9*6102,10</t>
  </si>
  <si>
    <t>0,1*6102,10</t>
  </si>
  <si>
    <t>změny ke dni 19.10.2020</t>
  </si>
  <si>
    <t>401a</t>
  </si>
  <si>
    <t>Z/03a</t>
  </si>
  <si>
    <t>Venkovní ocelové madlo kolem hřiště,konzoly,žár.pozink,kotvení,doplňky,detaily,D+M</t>
  </si>
  <si>
    <r>
      <t xml:space="preserve">Konstrukce vnitřního zábradlí rampy,ocel, žár.pozink,kotvení,doplňky,detaily,D+M </t>
    </r>
    <r>
      <rPr>
        <sz val="8"/>
        <color rgb="FFFF0000"/>
        <rFont val="Arial CE"/>
        <charset val="238"/>
      </rPr>
      <t>- zrušeno</t>
    </r>
  </si>
  <si>
    <t>405a</t>
  </si>
  <si>
    <t>Z/07a</t>
  </si>
  <si>
    <t>Konstrukce zábradlí rampy,ocel, žár.pozink,kotvení,doplňky,detaily,D+M</t>
  </si>
  <si>
    <t>405b</t>
  </si>
  <si>
    <t>Z/07b</t>
  </si>
  <si>
    <t>Konstrukce madla,ocel, nerez pr.40mm,kotvení,doplňky,detaily,D+M</t>
  </si>
  <si>
    <t>405c</t>
  </si>
  <si>
    <t>Z/07c</t>
  </si>
  <si>
    <t>hřiště:725*1</t>
  </si>
  <si>
    <t>zábradlí:30,3*1</t>
  </si>
  <si>
    <r>
      <t>Montáž kabelu pod omítku</t>
    </r>
    <r>
      <rPr>
        <strike/>
        <sz val="8"/>
        <color rgb="FFFF0000"/>
        <rFont val="Arial CE"/>
        <charset val="238"/>
      </rPr>
      <t>, na příchytky nad podhled</t>
    </r>
  </si>
  <si>
    <t>11a</t>
  </si>
  <si>
    <t>111a</t>
  </si>
  <si>
    <t>Montáž kabelu pod omítku, na příchytky nad podhled , včetně dodávky příchytek, trasa s funkční schopností při požáru</t>
  </si>
  <si>
    <r>
      <t xml:space="preserve">Montáž </t>
    </r>
    <r>
      <rPr>
        <sz val="8"/>
        <color rgb="FFFF0000"/>
        <rFont val="Arial CE"/>
        <charset val="238"/>
      </rPr>
      <t>signálového</t>
    </r>
    <r>
      <rPr>
        <sz val="8"/>
        <rFont val="Arial CE"/>
        <charset val="238"/>
      </rPr>
      <t xml:space="preserve"> kabelu pod omítku</t>
    </r>
    <r>
      <rPr>
        <strike/>
        <sz val="8"/>
        <color rgb="FFFF0000"/>
        <rFont val="Arial CE"/>
        <charset val="238"/>
      </rPr>
      <t>, na příchytky nad podhled</t>
    </r>
  </si>
  <si>
    <t>13a</t>
  </si>
  <si>
    <t>113a</t>
  </si>
  <si>
    <t>Montáž signálového kabelu  na příchytky nad podhled, včetně dodávky příchytek, bez nároku na funkčnost při požáru</t>
  </si>
  <si>
    <t>119</t>
  </si>
  <si>
    <t>120</t>
  </si>
  <si>
    <t>Demontáže stávajících reproduktorů, zapravení zrušených přívodů</t>
  </si>
  <si>
    <t>121</t>
  </si>
  <si>
    <t>Prostup cihelnou stěnou, d=20mm</t>
  </si>
  <si>
    <t>změny ke dni 23.10.2020</t>
  </si>
  <si>
    <t>Statutární město Brno, městská část Brno - Střed</t>
  </si>
  <si>
    <r>
      <t>44992785</t>
    </r>
    <r>
      <rPr>
        <b/>
        <sz val="10"/>
        <rFont val="Arial"/>
        <family val="2"/>
        <charset val="238"/>
      </rPr>
      <t> </t>
    </r>
  </si>
  <si>
    <t>Dominikánské náměstí 196/1, 602 00 Brno-město</t>
  </si>
  <si>
    <t>CZ44992785</t>
  </si>
  <si>
    <t>Odbor školství, sportu, kultury a mládeže</t>
  </si>
  <si>
    <t>VON</t>
  </si>
  <si>
    <t>Položkový soupis prací a dodávek</t>
  </si>
  <si>
    <t>Zařízení staveniště - zřízení</t>
  </si>
  <si>
    <t>kpl</t>
  </si>
  <si>
    <t>vč. přípojek energií, oplocení, zabezpečení, buňkoviště, mobilní WC, sklad materiálu, …</t>
  </si>
  <si>
    <t>Zařízení staveniště - provoz</t>
  </si>
  <si>
    <t xml:space="preserve">Na každé staveništní přípojce bude umístěno podružné měření energií. Dle dohodnutých časových úseků budou prováděny odečty stavu a náklady na energie budou zhotoviteli vedením ZŠ přeúčtovávány. </t>
  </si>
  <si>
    <t>Zařízení staveniště - odstranění</t>
  </si>
  <si>
    <t>viz. Poznámky níže</t>
  </si>
  <si>
    <t xml:space="preserve">Veškeré zásobování stavby bude řešeno přes boční vchod do ZŠ z ulice Antonínská. Výjimečně, po dohodě s ředitelem školy, bude umožněn vstup na stavbu přes hlavní vchod školy (ul. Botanická), kdy škola nebude v provozu (školní prázdniny, víkendy, atd. ). </t>
  </si>
  <si>
    <t>Pasportizace, stavebně technický průzkum objektu, provedení sond</t>
  </si>
  <si>
    <t xml:space="preserve">Vytýčení stávajících inženýrských sítí  </t>
  </si>
  <si>
    <t>osobami pověřenými správci jednotlivých inženýrských sítí</t>
  </si>
  <si>
    <t xml:space="preserve">Geodetické práce </t>
  </si>
  <si>
    <t>vč. zpracování geodetického zaměření skutečného provedení stavby, geometrického plánu dle SoD a dle požadavků DOSS a zápisu do KN .</t>
  </si>
  <si>
    <t>Dočasná dopravní opatření, značení, signalizace</t>
  </si>
  <si>
    <t>Dopravní a informační značení pro vozidla a pěší ( zajištění průchodů apod. ), projednání dopravního řešení s příslušnými orgány</t>
  </si>
  <si>
    <t>vč. zajištění čištění komunikací, protiprašná opatření</t>
  </si>
  <si>
    <t>Užívání veřejných ploch a prostranství - zábory</t>
  </si>
  <si>
    <t>Dílenská dokumentace</t>
  </si>
  <si>
    <t>…např. prosklená fasáda, ocel. kce hřiště atd..</t>
  </si>
  <si>
    <t xml:space="preserve">Projektová dokumentace skutečného provedení </t>
  </si>
  <si>
    <t>v počtu a formě vyhotovení dle SOD</t>
  </si>
  <si>
    <t>Kolaudace stavby</t>
  </si>
  <si>
    <t>Zajištění všech podkladů a dokumentů (dokladová část stavby) pro vydání kolaudačního souhlasu, včetně jeho vydání.</t>
  </si>
  <si>
    <t>Jednání s dotčenými institucemi, orgány státní správy a samosprávy, apod.</t>
  </si>
  <si>
    <t>Finanční náklady - pojištění, garance, atd.</t>
  </si>
  <si>
    <t>POZNÁMKY:</t>
  </si>
  <si>
    <t>Nedílnou součástí díla jsou i další práce a činnosti s provedením stavby související, které jsou uvedené v SOD, a to např.:</t>
  </si>
  <si>
    <t>a)</t>
  </si>
  <si>
    <t>Provedení, zajištění všech měření, zkoušek, atestů, revizí apod. dle platné legislativy a nezbytně nutných k provedení a zprovoznění díla.</t>
  </si>
  <si>
    <t>b)</t>
  </si>
  <si>
    <t>Náklady na provedení všech vzorků dle požadavku objednatele.</t>
  </si>
  <si>
    <t>c)</t>
  </si>
  <si>
    <t>Fotodokumentace průběhu výstavby ( elektronicky, průběžně ).</t>
  </si>
  <si>
    <t>d)</t>
  </si>
  <si>
    <t>Zpracování technologických postupů (TP). TDI navrhne, u kterých částí stavby budou TP vypracovány.</t>
  </si>
  <si>
    <t>e)</t>
  </si>
  <si>
    <t>Zimní opatření.</t>
  </si>
  <si>
    <t>Zařízení staveniště, zábory:</t>
  </si>
  <si>
    <t>f)</t>
  </si>
  <si>
    <r>
      <t xml:space="preserve">Staveniště stavby bude umístěno v </t>
    </r>
    <r>
      <rPr>
        <b/>
        <sz val="8"/>
        <rFont val="Arial CE"/>
        <charset val="238"/>
      </rPr>
      <t>předprostoru ZŠ</t>
    </r>
    <r>
      <rPr>
        <sz val="8"/>
        <rFont val="Arial CE"/>
        <charset val="238"/>
      </rPr>
      <t xml:space="preserve">, na ulici Botanická, na parcelách č. </t>
    </r>
    <r>
      <rPr>
        <b/>
        <sz val="8"/>
        <rFont val="Arial CE"/>
        <charset val="238"/>
      </rPr>
      <t>1237</t>
    </r>
    <r>
      <rPr>
        <sz val="8"/>
        <rFont val="Arial CE"/>
        <charset val="238"/>
      </rPr>
      <t xml:space="preserve"> a </t>
    </r>
    <r>
      <rPr>
        <b/>
        <sz val="8"/>
        <rFont val="Arial CE"/>
        <charset val="238"/>
      </rPr>
      <t xml:space="preserve">1238. </t>
    </r>
    <r>
      <rPr>
        <sz val="8"/>
        <rFont val="Arial CE"/>
        <charset val="238"/>
      </rPr>
      <t>Za užívání těchto veřejných prostor objednatel nebude požadovat úhradu za zábor. Tyto parcely, tento majetek  je ve vlastnictví Statutárního města Brna a byl svěřen do péče MČ Brno-střed.</t>
    </r>
  </si>
  <si>
    <t>g)</t>
  </si>
  <si>
    <r>
      <t xml:space="preserve">Vjezd do stavby a zásobování stavby  bude z bočního vchodu do ZŠ z ulice Antonínská, parcela č. </t>
    </r>
    <r>
      <rPr>
        <b/>
        <sz val="8"/>
        <rFont val="Arial CE"/>
        <charset val="238"/>
      </rPr>
      <t>1407</t>
    </r>
    <r>
      <rPr>
        <sz val="8"/>
        <rFont val="Arial CE"/>
        <charset val="238"/>
      </rPr>
      <t xml:space="preserve"> ( vlastnictví: Statutární město Brno ). Umístění a plochu ( např. stání pro mixy, pumpu, kontejnery na odpad, atd. ) případného záboru si na příslušném odboru dohodne a </t>
    </r>
    <r>
      <rPr>
        <b/>
        <sz val="8"/>
        <rFont val="Arial CE"/>
        <charset val="238"/>
      </rPr>
      <t>uhradí zhotovitel</t>
    </r>
    <r>
      <rPr>
        <sz val="8"/>
        <rFont val="Arial CE"/>
        <charset val="238"/>
      </rPr>
      <t xml:space="preserve">. </t>
    </r>
  </si>
  <si>
    <t>h)</t>
  </si>
  <si>
    <r>
      <t xml:space="preserve">Zařízení staveniště v předprostoru školy ( p.č. 1237, 1238 ) musí být </t>
    </r>
    <r>
      <rPr>
        <b/>
        <sz val="8"/>
        <rFont val="Arial CE"/>
        <charset val="238"/>
      </rPr>
      <t>bezpodmínečně</t>
    </r>
    <r>
      <rPr>
        <sz val="8"/>
        <rFont val="Arial CE"/>
        <charset val="238"/>
      </rPr>
      <t xml:space="preserve"> </t>
    </r>
    <r>
      <rPr>
        <b/>
        <sz val="8"/>
        <rFont val="Arial CE"/>
        <charset val="238"/>
      </rPr>
      <t>odstraněno do konce roku 2021</t>
    </r>
    <r>
      <rPr>
        <sz val="8"/>
        <rFont val="Arial CE"/>
        <charset val="238"/>
      </rPr>
      <t xml:space="preserve">, protože na začátku roku 2022 bude zahájena </t>
    </r>
    <r>
      <rPr>
        <b/>
        <sz val="8"/>
        <rFont val="Arial CE"/>
        <charset val="238"/>
      </rPr>
      <t>rekonstrukce předprostoru školy</t>
    </r>
    <r>
      <rPr>
        <sz val="8"/>
        <rFont val="Arial CE"/>
        <charset val="238"/>
      </rPr>
      <t>, která souvisí s plánovaným slavnostním otevřením přístavby ZŠ. Celé zařízení staveniště bude přesunuto do nově zbudovaných prostor přístavby a zhotoviteli budou poskytnuty i náhradní prostory ve stávající budově ZŠ v suterénních místnostech.</t>
    </r>
  </si>
  <si>
    <t>TUTO OBLAST NÍŽE NETISKNOUT:</t>
  </si>
  <si>
    <r>
      <t xml:space="preserve">Obec: </t>
    </r>
    <r>
      <rPr>
        <b/>
        <sz val="10"/>
        <rFont val="Times New Roman"/>
        <family val="1"/>
        <charset val="238"/>
      </rPr>
      <t>Brno</t>
    </r>
    <r>
      <rPr>
        <sz val="10"/>
        <rFont val="Times New Roman"/>
        <family val="1"/>
        <charset val="238"/>
      </rPr>
      <t xml:space="preserve"> / katastrální území: </t>
    </r>
    <r>
      <rPr>
        <b/>
        <sz val="10"/>
        <rFont val="Times New Roman"/>
        <family val="1"/>
        <charset val="238"/>
      </rPr>
      <t>Veveří</t>
    </r>
  </si>
  <si>
    <t>vlastník pozemku</t>
  </si>
  <si>
    <t>pozemek</t>
  </si>
  <si>
    <t>budova na pozemku</t>
  </si>
  <si>
    <t>parc. č.</t>
  </si>
  <si>
    <t>výměra</t>
  </si>
  <si>
    <t>č.pop.</t>
  </si>
  <si>
    <t>č.or.</t>
  </si>
  <si>
    <r>
      <rPr>
        <b/>
        <sz val="10"/>
        <rFont val="Times New Roman CE"/>
        <charset val="238"/>
      </rPr>
      <t>Statutární město Brno</t>
    </r>
    <r>
      <rPr>
        <sz val="10"/>
        <rFont val="Times New Roman CE"/>
        <family val="1"/>
        <charset val="238"/>
      </rPr>
      <t xml:space="preserve"> / majetek svěřen do péče MČ Brno-střed ("školství")</t>
    </r>
  </si>
  <si>
    <t>1236</t>
  </si>
  <si>
    <t>550</t>
  </si>
  <si>
    <t>1237</t>
  </si>
  <si>
    <t>"předprostor školy"</t>
  </si>
  <si>
    <t>ul. Botanická</t>
  </si>
  <si>
    <t>1238</t>
  </si>
  <si>
    <t xml:space="preserve">Statutární město Brno </t>
  </si>
  <si>
    <t>ul. Antonínská</t>
  </si>
  <si>
    <t>SEZNAM REVIZÍ "VÝKAZU VÝMĚR"</t>
  </si>
  <si>
    <t>barevné ozn.</t>
  </si>
  <si>
    <t xml:space="preserve">název a datum vydání revize </t>
  </si>
  <si>
    <t xml:space="preserve">REV 1 </t>
  </si>
  <si>
    <t>výkaz výměr:</t>
  </si>
  <si>
    <t xml:space="preserve">D.1.1-3 ARS / STAVEBNÍ ČÁST </t>
  </si>
  <si>
    <t>a</t>
  </si>
  <si>
    <t xml:space="preserve">doplnění položek č. 377a - 377n, pozice oken č. O/31-O/44 </t>
  </si>
  <si>
    <t>( 402 - Výpis oken: doplněno o pozici O/8 )</t>
  </si>
  <si>
    <t xml:space="preserve">doplnění položek č. 392a - 392ad, pozice dveří č. D/31-D/60 </t>
  </si>
  <si>
    <t>( 401 - Výpis dveří: doplněno o pozici D/60 )</t>
  </si>
  <si>
    <t xml:space="preserve">REV 2 </t>
  </si>
  <si>
    <t>číslo pol.</t>
  </si>
  <si>
    <t>STAV</t>
  </si>
  <si>
    <t>pol. zrušena</t>
  </si>
  <si>
    <t>nová pol.</t>
  </si>
  <si>
    <t>změna výměry</t>
  </si>
  <si>
    <t>REV 3</t>
  </si>
  <si>
    <r>
      <t xml:space="preserve">Okno 1200/1200,FIX,EURO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parapet,kotvení,doplňky,detaily,D+M</t>
    </r>
  </si>
  <si>
    <r>
      <t xml:space="preserve">Okno 1200/600,FIX,EURO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parapet,kotvení,doplňky,detaily,D+M</t>
    </r>
  </si>
  <si>
    <r>
      <t xml:space="preserve">Okno 1350/1600,OS+S,EURO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parapet,kování,kotvení,doplňky,detaily,D+M</t>
    </r>
  </si>
  <si>
    <r>
      <t xml:space="preserve">Okno 1250/2000,OS+S,EURO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parapet,kování,kotvení,doplňky,detaily,D+M</t>
    </r>
  </si>
  <si>
    <r>
      <t xml:space="preserve">Okno 1250/1750,OS+S,EURO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parapet,kování,kotvení,doplňky,detaily,D+M</t>
    </r>
  </si>
  <si>
    <r>
      <t xml:space="preserve">Okno 550/1600,FIX,EURO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parapet,kotvení,doplňky,detaily,D+M</t>
    </r>
  </si>
  <si>
    <r>
      <t xml:space="preserve">Okno 1300/2550,FIX,EURO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parapet,kotvení,doplňky,detaily,D+M</t>
    </r>
  </si>
  <si>
    <r>
      <t xml:space="preserve">Okno 1200/800,OS+S,EURO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>, barva bílá</t>
    </r>
    <r>
      <rPr>
        <sz val="8"/>
        <rFont val="Arial CE"/>
        <charset val="238"/>
      </rPr>
      <t xml:space="preserve">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parapet,kování,kotvení,doplňky,detaily,D+M</t>
    </r>
  </si>
  <si>
    <r>
      <t xml:space="preserve">Okno 1050/1150,OS+S,EURO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 xml:space="preserve">, barva bílá,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parapet,kování,kotvení,doplňky,detaily,D+M</t>
    </r>
  </si>
  <si>
    <r>
      <t xml:space="preserve">Okno 1500/1100,S,EURO rám </t>
    </r>
    <r>
      <rPr>
        <sz val="8"/>
        <color rgb="FFFF0000"/>
        <rFont val="Arial CE"/>
        <charset val="238"/>
      </rPr>
      <t>"smrk napojovaný",</t>
    </r>
    <r>
      <rPr>
        <strike/>
        <sz val="8"/>
        <color rgb="FFFF0000"/>
        <rFont val="Arial CE"/>
        <charset val="238"/>
      </rPr>
      <t>dub</t>
    </r>
    <r>
      <rPr>
        <sz val="8"/>
        <color rgb="FFFF0000"/>
        <rFont val="Arial CE"/>
        <charset val="238"/>
      </rPr>
      <t xml:space="preserve">, barva bílá, </t>
    </r>
    <r>
      <rPr>
        <strike/>
        <sz val="8"/>
        <color rgb="FFFF0000"/>
        <rFont val="Arial CE"/>
        <charset val="238"/>
      </rPr>
      <t>bezp.3</t>
    </r>
    <r>
      <rPr>
        <sz val="8"/>
        <color rgb="FFFF0000"/>
        <rFont val="Arial CE"/>
        <charset val="238"/>
      </rPr>
      <t xml:space="preserve"> 2-sklo</t>
    </r>
    <r>
      <rPr>
        <sz val="8"/>
        <rFont val="Arial CE"/>
        <charset val="238"/>
      </rPr>
      <t>,AL parapet,kování,kotvení,doplňky,detaily,D+M</t>
    </r>
  </si>
  <si>
    <t>REV 4</t>
  </si>
  <si>
    <t>OS/43</t>
  </si>
  <si>
    <t>zásobník na toaletní papír</t>
  </si>
  <si>
    <t>OS/44</t>
  </si>
  <si>
    <t>OS/45</t>
  </si>
  <si>
    <t>448a</t>
  </si>
  <si>
    <t>448b</t>
  </si>
  <si>
    <t>448c</t>
  </si>
  <si>
    <r>
      <t xml:space="preserve">Vnitřní výdejní otvor, okno </t>
    </r>
    <r>
      <rPr>
        <strike/>
        <sz val="8"/>
        <color theme="1"/>
        <rFont val="Arial CE"/>
        <charset val="238"/>
      </rPr>
      <t>2150/1500,</t>
    </r>
    <r>
      <rPr>
        <strike/>
        <sz val="8"/>
        <rFont val="Arial CE"/>
        <charset val="238"/>
      </rPr>
      <t>rám,prosklení,kování,kotvení,doplňky,detaily,D+M</t>
    </r>
  </si>
  <si>
    <t>NECENIT</t>
  </si>
  <si>
    <r>
      <t>Dveře vnitřní,700/2100,EW30DP3-C2,</t>
    </r>
    <r>
      <rPr>
        <sz val="8"/>
        <color rgb="FFFF0000"/>
        <rFont val="Arial CE"/>
        <charset val="238"/>
      </rPr>
      <t>bezfalcové</t>
    </r>
    <r>
      <rPr>
        <sz val="8"/>
        <rFont val="Arial CE"/>
        <charset val="238"/>
      </rPr>
      <t>,plné,CPL,kování, ocel.zárubeň+RAL,zámek,kotvení,doplňky,detaily,D+M</t>
    </r>
  </si>
  <si>
    <t>rolety u dveří: 9,9</t>
  </si>
  <si>
    <t>OS/46</t>
  </si>
  <si>
    <t>odpadkový koš nástěnný</t>
  </si>
  <si>
    <t>zásobník na mýdlo</t>
  </si>
  <si>
    <t>koš odpadkový</t>
  </si>
  <si>
    <t>4+4+1</t>
  </si>
  <si>
    <t>3+3+1</t>
  </si>
  <si>
    <t>5+5+1</t>
  </si>
  <si>
    <t>změny ke dni 30.10.2020</t>
  </si>
  <si>
    <t>změny ke dni 27.10.2020</t>
  </si>
  <si>
    <t>OPRAVA VZORCE MEZISOUČTU !</t>
  </si>
  <si>
    <t>POL1_1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</si>
</sst>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b/>
      <sz val="8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sz val="11"/>
      <name val="Arial CE"/>
    </font>
    <font>
      <b/>
      <sz val="11"/>
      <name val="Arial CE"/>
    </font>
    <font>
      <sz val="8"/>
      <color rgb="FFFF0000"/>
      <name val="Arial CE"/>
      <charset val="238"/>
    </font>
    <font>
      <strike/>
      <sz val="8"/>
      <color rgb="FFFF0000"/>
      <name val="Arial CE"/>
      <charset val="238"/>
    </font>
    <font>
      <b/>
      <u/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 CE"/>
      <charset val="238"/>
    </font>
    <font>
      <sz val="9"/>
      <color indexed="8"/>
      <name val="Arial"/>
      <family val="2"/>
      <charset val="238"/>
    </font>
    <font>
      <b/>
      <u/>
      <sz val="8"/>
      <color theme="1"/>
      <name val="Arial CE"/>
      <charset val="238"/>
    </font>
    <font>
      <b/>
      <sz val="16"/>
      <name val="Helv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4"/>
      <name val="Arial CE"/>
      <charset val="238"/>
    </font>
    <font>
      <i/>
      <sz val="8"/>
      <name val="Arial CE"/>
      <charset val="238"/>
    </font>
    <font>
      <sz val="10"/>
      <name val="Wingdings 3"/>
      <family val="1"/>
      <charset val="2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rgb="FFFF0000"/>
      <name val="Arial CE"/>
      <charset val="238"/>
    </font>
    <font>
      <strike/>
      <sz val="8"/>
      <name val="Arial CE"/>
      <charset val="238"/>
    </font>
    <font>
      <strike/>
      <sz val="8"/>
      <color theme="1"/>
      <name val="Arial CE"/>
      <charset val="238"/>
    </font>
    <font>
      <strike/>
      <sz val="10"/>
      <name val="Arial CE"/>
      <charset val="238"/>
    </font>
    <font>
      <b/>
      <sz val="8"/>
      <color rgb="FFFF0000"/>
      <name val="Arial CE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2" fillId="0" borderId="0"/>
    <xf numFmtId="0" fontId="1" fillId="0" borderId="0"/>
    <xf numFmtId="0" fontId="29" fillId="0" borderId="0"/>
  </cellStyleXfs>
  <cellXfs count="546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" fontId="0" fillId="0" borderId="0" xfId="0" applyNumberFormat="1" applyAlignment="1"/>
    <xf numFmtId="3" fontId="0" fillId="0" borderId="25" xfId="0" applyNumberFormat="1" applyBorder="1"/>
    <xf numFmtId="3" fontId="0" fillId="3" borderId="29" xfId="0" applyNumberFormat="1" applyFill="1" applyBorder="1" applyAlignment="1"/>
    <xf numFmtId="3" fontId="8" fillId="2" borderId="2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3" fillId="0" borderId="0" xfId="0" applyFont="1" applyAlignment="1">
      <alignment horizontal="center" shrinkToFit="1"/>
    </xf>
    <xf numFmtId="3" fontId="10" fillId="2" borderId="27" xfId="0" applyNumberFormat="1" applyFont="1" applyFill="1" applyBorder="1" applyAlignment="1">
      <alignment horizontal="center" vertical="center" wrapText="1" shrinkToFit="1"/>
    </xf>
    <xf numFmtId="3" fontId="8" fillId="2" borderId="27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4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/>
    <xf numFmtId="49" fontId="8" fillId="0" borderId="25" xfId="0" applyNumberFormat="1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4" fillId="2" borderId="34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horizontal="center" vertical="center"/>
    </xf>
    <xf numFmtId="4" fontId="8" fillId="3" borderId="37" xfId="0" applyNumberFormat="1" applyFont="1" applyFill="1" applyBorder="1" applyAlignment="1">
      <alignment horizontal="center"/>
    </xf>
    <xf numFmtId="4" fontId="8" fillId="3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1" xfId="0" applyFill="1" applyBorder="1"/>
    <xf numFmtId="0" fontId="0" fillId="2" borderId="40" xfId="0" applyFill="1" applyBorder="1"/>
    <xf numFmtId="0" fontId="15" fillId="0" borderId="25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5" fillId="0" borderId="25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9" fillId="2" borderId="15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1" xfId="0" applyNumberFormat="1" applyFont="1" applyFill="1" applyBorder="1" applyAlignment="1">
      <alignment vertical="top"/>
    </xf>
    <xf numFmtId="0" fontId="15" fillId="0" borderId="32" xfId="0" applyNumberFormat="1" applyFont="1" applyBorder="1" applyAlignment="1">
      <alignment horizontal="left" vertical="top" wrapText="1"/>
    </xf>
    <xf numFmtId="0" fontId="16" fillId="0" borderId="32" xfId="0" quotePrefix="1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16" fillId="0" borderId="37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37" xfId="0" applyFill="1" applyBorder="1" applyAlignment="1">
      <alignment horizontal="center" vertical="top" shrinkToFit="1"/>
    </xf>
    <xf numFmtId="0" fontId="15" fillId="0" borderId="37" xfId="0" applyFont="1" applyBorder="1" applyAlignment="1">
      <alignment horizontal="center" vertical="top" shrinkToFit="1"/>
    </xf>
    <xf numFmtId="4" fontId="0" fillId="2" borderId="41" xfId="0" applyNumberFormat="1" applyFill="1" applyBorder="1"/>
    <xf numFmtId="4" fontId="16" fillId="0" borderId="32" xfId="0" applyNumberFormat="1" applyFont="1" applyBorder="1" applyAlignment="1">
      <alignment vertical="top" wrapText="1" shrinkToFit="1"/>
    </xf>
    <xf numFmtId="4" fontId="17" fillId="0" borderId="32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1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15" fillId="0" borderId="33" xfId="0" applyFont="1" applyBorder="1" applyAlignment="1">
      <alignment horizontal="center" vertical="top" shrinkToFit="1"/>
    </xf>
    <xf numFmtId="0" fontId="16" fillId="0" borderId="33" xfId="0" applyNumberFormat="1" applyFont="1" applyBorder="1" applyAlignment="1">
      <alignment horizontal="center" vertical="top" wrapText="1" shrinkToFit="1"/>
    </xf>
    <xf numFmtId="0" fontId="0" fillId="2" borderId="36" xfId="0" applyFill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16" fillId="0" borderId="36" xfId="0" applyNumberFormat="1" applyFont="1" applyBorder="1" applyAlignment="1">
      <alignment horizontal="center" vertical="top" wrapText="1" shrinkToFit="1"/>
    </xf>
    <xf numFmtId="0" fontId="9" fillId="2" borderId="12" xfId="0" applyFont="1" applyFill="1" applyBorder="1" applyAlignment="1">
      <alignment horizontal="center" vertical="top"/>
    </xf>
    <xf numFmtId="0" fontId="0" fillId="0" borderId="42" xfId="0" applyFont="1" applyBorder="1" applyAlignment="1">
      <alignment vertical="top"/>
    </xf>
    <xf numFmtId="49" fontId="0" fillId="0" borderId="38" xfId="0" applyNumberFormat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2" borderId="44" xfId="0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0" fontId="0" fillId="0" borderId="6" xfId="0" applyBorder="1" applyAlignment="1">
      <alignment vertical="center"/>
    </xf>
    <xf numFmtId="49" fontId="9" fillId="2" borderId="12" xfId="0" applyNumberFormat="1" applyFon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15" fillId="0" borderId="37" xfId="0" applyNumberFormat="1" applyFont="1" applyBorder="1" applyAlignment="1">
      <alignment vertical="top" shrinkToFit="1"/>
    </xf>
    <xf numFmtId="0" fontId="15" fillId="0" borderId="0" xfId="0" applyFont="1"/>
    <xf numFmtId="0" fontId="15" fillId="0" borderId="32" xfId="0" applyFont="1" applyBorder="1" applyAlignment="1">
      <alignment horizontal="center" vertical="top" shrinkToFit="1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0" fontId="15" fillId="0" borderId="47" xfId="0" applyFont="1" applyBorder="1" applyAlignment="1">
      <alignment vertical="top"/>
    </xf>
    <xf numFmtId="49" fontId="15" fillId="0" borderId="48" xfId="0" applyNumberFormat="1" applyFont="1" applyBorder="1" applyAlignment="1">
      <alignment vertical="top"/>
    </xf>
    <xf numFmtId="49" fontId="15" fillId="0" borderId="48" xfId="0" applyNumberFormat="1" applyFont="1" applyBorder="1" applyAlignment="1">
      <alignment horizontal="left" vertical="top" wrapText="1"/>
    </xf>
    <xf numFmtId="0" fontId="15" fillId="0" borderId="48" xfId="0" applyFont="1" applyBorder="1" applyAlignment="1">
      <alignment horizontal="center" vertical="top" shrinkToFit="1"/>
    </xf>
    <xf numFmtId="164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0" fontId="15" fillId="0" borderId="50" xfId="0" applyFont="1" applyBorder="1" applyAlignment="1">
      <alignment vertical="top"/>
    </xf>
    <xf numFmtId="49" fontId="15" fillId="0" borderId="51" xfId="0" applyNumberFormat="1" applyFont="1" applyBorder="1" applyAlignment="1">
      <alignment vertical="top"/>
    </xf>
    <xf numFmtId="49" fontId="15" fillId="0" borderId="51" xfId="0" applyNumberFormat="1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top" shrinkToFit="1"/>
    </xf>
    <xf numFmtId="164" fontId="15" fillId="0" borderId="51" xfId="0" applyNumberFormat="1" applyFont="1" applyBorder="1" applyAlignment="1">
      <alignment vertical="top" shrinkToFit="1"/>
    </xf>
    <xf numFmtId="4" fontId="15" fillId="0" borderId="51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5" fillId="0" borderId="48" xfId="0" applyNumberFormat="1" applyFont="1" applyBorder="1" applyAlignment="1">
      <alignment horizontal="center" vertical="top" shrinkToFit="1"/>
    </xf>
    <xf numFmtId="4" fontId="15" fillId="0" borderId="51" xfId="0" applyNumberFormat="1" applyFont="1" applyBorder="1" applyAlignment="1">
      <alignment horizontal="center" vertical="top" shrinkToFit="1"/>
    </xf>
    <xf numFmtId="4" fontId="15" fillId="0" borderId="0" xfId="0" applyNumberFormat="1" applyFont="1" applyBorder="1" applyAlignment="1">
      <alignment horizontal="center" vertical="top" shrinkToFit="1"/>
    </xf>
    <xf numFmtId="4" fontId="15" fillId="0" borderId="48" xfId="0" applyNumberFormat="1" applyFont="1" applyFill="1" applyBorder="1" applyAlignment="1" applyProtection="1">
      <alignment vertical="top" shrinkToFit="1"/>
      <protection locked="0"/>
    </xf>
    <xf numFmtId="4" fontId="15" fillId="0" borderId="51" xfId="0" applyNumberFormat="1" applyFont="1" applyFill="1" applyBorder="1" applyAlignment="1" applyProtection="1">
      <alignment vertical="top" shrinkToFit="1"/>
      <protection locked="0"/>
    </xf>
    <xf numFmtId="4" fontId="15" fillId="0" borderId="0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0" fontId="0" fillId="0" borderId="0" xfId="0" applyFill="1"/>
    <xf numFmtId="0" fontId="0" fillId="2" borderId="52" xfId="0" applyFill="1" applyBorder="1" applyAlignment="1">
      <alignment vertical="top"/>
    </xf>
    <xf numFmtId="49" fontId="0" fillId="2" borderId="52" xfId="0" applyNumberFormat="1" applyFill="1" applyBorder="1" applyAlignment="1">
      <alignment vertical="top"/>
    </xf>
    <xf numFmtId="0" fontId="0" fillId="2" borderId="52" xfId="0" applyFill="1" applyBorder="1" applyAlignment="1">
      <alignment horizontal="center"/>
    </xf>
    <xf numFmtId="4" fontId="0" fillId="2" borderId="52" xfId="0" applyNumberFormat="1" applyFill="1" applyBorder="1"/>
    <xf numFmtId="0" fontId="0" fillId="2" borderId="52" xfId="0" applyFill="1" applyBorder="1"/>
    <xf numFmtId="0" fontId="0" fillId="2" borderId="52" xfId="0" applyFill="1" applyBorder="1" applyAlignment="1">
      <alignment horizontal="center" wrapText="1"/>
    </xf>
    <xf numFmtId="4" fontId="16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" fontId="0" fillId="0" borderId="0" xfId="0" applyNumberFormat="1" applyFill="1"/>
    <xf numFmtId="0" fontId="15" fillId="0" borderId="51" xfId="0" applyNumberFormat="1" applyFont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49" fontId="9" fillId="2" borderId="53" xfId="0" applyNumberFormat="1" applyFont="1" applyFill="1" applyBorder="1" applyAlignment="1">
      <alignment vertical="top"/>
    </xf>
    <xf numFmtId="49" fontId="9" fillId="2" borderId="54" xfId="0" applyNumberFormat="1" applyFont="1" applyFill="1" applyBorder="1" applyAlignment="1">
      <alignment vertical="top"/>
    </xf>
    <xf numFmtId="0" fontId="9" fillId="2" borderId="55" xfId="0" applyFont="1" applyFill="1" applyBorder="1" applyAlignment="1">
      <alignment horizontal="center"/>
    </xf>
    <xf numFmtId="4" fontId="9" fillId="2" borderId="54" xfId="0" applyNumberFormat="1" applyFont="1" applyFill="1" applyBorder="1"/>
    <xf numFmtId="0" fontId="9" fillId="2" borderId="56" xfId="0" applyFont="1" applyFill="1" applyBorder="1" applyAlignment="1">
      <alignment horizontal="center" wrapText="1"/>
    </xf>
    <xf numFmtId="0" fontId="0" fillId="2" borderId="57" xfId="0" applyFill="1" applyBorder="1" applyAlignment="1">
      <alignment vertical="top"/>
    </xf>
    <xf numFmtId="49" fontId="0" fillId="2" borderId="57" xfId="0" applyNumberFormat="1" applyFill="1" applyBorder="1" applyAlignment="1">
      <alignment vertical="top"/>
    </xf>
    <xf numFmtId="0" fontId="0" fillId="2" borderId="57" xfId="0" applyFill="1" applyBorder="1" applyAlignment="1">
      <alignment horizontal="center"/>
    </xf>
    <xf numFmtId="4" fontId="0" fillId="2" borderId="57" xfId="0" applyNumberFormat="1" applyFill="1" applyBorder="1"/>
    <xf numFmtId="0" fontId="0" fillId="2" borderId="57" xfId="0" applyFill="1" applyBorder="1"/>
    <xf numFmtId="0" fontId="0" fillId="2" borderId="57" xfId="0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shrinkToFit="1"/>
    </xf>
    <xf numFmtId="4" fontId="15" fillId="0" borderId="0" xfId="0" applyNumberFormat="1" applyFont="1" applyFill="1" applyBorder="1" applyAlignment="1" applyProtection="1">
      <alignment vertical="top" shrinkToFit="1"/>
      <protection locked="0"/>
    </xf>
    <xf numFmtId="0" fontId="0" fillId="2" borderId="10" xfId="0" applyNumberFormat="1" applyFill="1" applyBorder="1" applyAlignment="1">
      <alignment horizontal="left" vertical="top"/>
    </xf>
    <xf numFmtId="49" fontId="19" fillId="0" borderId="48" xfId="0" applyNumberFormat="1" applyFont="1" applyBorder="1" applyAlignment="1">
      <alignment horizontal="left" vertical="top" wrapText="1"/>
    </xf>
    <xf numFmtId="0" fontId="23" fillId="4" borderId="73" xfId="2" applyFont="1" applyFill="1" applyBorder="1" applyAlignment="1">
      <alignment horizontal="center"/>
    </xf>
    <xf numFmtId="0" fontId="15" fillId="5" borderId="25" xfId="0" applyFont="1" applyFill="1" applyBorder="1" applyAlignment="1">
      <alignment vertical="top"/>
    </xf>
    <xf numFmtId="0" fontId="15" fillId="5" borderId="25" xfId="0" applyNumberFormat="1" applyFont="1" applyFill="1" applyBorder="1" applyAlignment="1">
      <alignment vertical="top"/>
    </xf>
    <xf numFmtId="0" fontId="15" fillId="5" borderId="32" xfId="0" applyNumberFormat="1" applyFont="1" applyFill="1" applyBorder="1" applyAlignment="1">
      <alignment horizontal="left" vertical="top" wrapText="1"/>
    </xf>
    <xf numFmtId="0" fontId="15" fillId="5" borderId="33" xfId="0" applyFont="1" applyFill="1" applyBorder="1" applyAlignment="1">
      <alignment horizontal="center" vertical="top" shrinkToFit="1"/>
    </xf>
    <xf numFmtId="4" fontId="15" fillId="5" borderId="32" xfId="0" applyNumberFormat="1" applyFont="1" applyFill="1" applyBorder="1" applyAlignment="1">
      <alignment vertical="top" shrinkToFit="1"/>
    </xf>
    <xf numFmtId="0" fontId="15" fillId="5" borderId="32" xfId="0" applyFont="1" applyFill="1" applyBorder="1" applyAlignment="1">
      <alignment horizontal="center" vertical="top" shrinkToFit="1"/>
    </xf>
    <xf numFmtId="49" fontId="0" fillId="5" borderId="0" xfId="0" applyNumberFormat="1" applyFill="1" applyAlignment="1">
      <alignment vertical="top"/>
    </xf>
    <xf numFmtId="0" fontId="0" fillId="0" borderId="0" xfId="0"/>
    <xf numFmtId="0" fontId="0" fillId="0" borderId="0" xfId="0"/>
    <xf numFmtId="0" fontId="0" fillId="0" borderId="52" xfId="0" applyFont="1" applyBorder="1" applyAlignment="1">
      <alignment vertical="top"/>
    </xf>
    <xf numFmtId="49" fontId="0" fillId="0" borderId="41" xfId="0" applyNumberFormat="1" applyBorder="1" applyAlignment="1">
      <alignment vertical="top"/>
    </xf>
    <xf numFmtId="0" fontId="0" fillId="2" borderId="46" xfId="0" applyFill="1" applyBorder="1"/>
    <xf numFmtId="0" fontId="0" fillId="2" borderId="49" xfId="0" applyFill="1" applyBorder="1"/>
    <xf numFmtId="4" fontId="0" fillId="2" borderId="52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0" fontId="15" fillId="6" borderId="32" xfId="0" applyNumberFormat="1" applyFont="1" applyFill="1" applyBorder="1" applyAlignment="1">
      <alignment horizontal="left" vertical="top" wrapText="1"/>
    </xf>
    <xf numFmtId="4" fontId="15" fillId="6" borderId="32" xfId="0" applyNumberFormat="1" applyFont="1" applyFill="1" applyBorder="1" applyAlignment="1">
      <alignment vertical="top" shrinkToFit="1"/>
    </xf>
    <xf numFmtId="4" fontId="16" fillId="6" borderId="32" xfId="0" applyNumberFormat="1" applyFont="1" applyFill="1" applyBorder="1" applyAlignment="1">
      <alignment vertical="top" wrapText="1" shrinkToFit="1"/>
    </xf>
    <xf numFmtId="0" fontId="15" fillId="6" borderId="25" xfId="0" applyFont="1" applyFill="1" applyBorder="1" applyAlignment="1">
      <alignment vertical="top"/>
    </xf>
    <xf numFmtId="0" fontId="15" fillId="6" borderId="25" xfId="0" applyNumberFormat="1" applyFont="1" applyFill="1" applyBorder="1" applyAlignment="1">
      <alignment vertical="top"/>
    </xf>
    <xf numFmtId="0" fontId="15" fillId="6" borderId="33" xfId="0" applyFont="1" applyFill="1" applyBorder="1" applyAlignment="1">
      <alignment horizontal="center" vertical="top" shrinkToFit="1"/>
    </xf>
    <xf numFmtId="0" fontId="15" fillId="6" borderId="32" xfId="0" applyFont="1" applyFill="1" applyBorder="1" applyAlignment="1">
      <alignment horizontal="center" vertical="top" shrinkToFit="1"/>
    </xf>
    <xf numFmtId="0" fontId="16" fillId="6" borderId="32" xfId="0" quotePrefix="1" applyNumberFormat="1" applyFont="1" applyFill="1" applyBorder="1" applyAlignment="1">
      <alignment horizontal="left" vertical="top" wrapText="1"/>
    </xf>
    <xf numFmtId="0" fontId="16" fillId="6" borderId="33" xfId="0" applyNumberFormat="1" applyFont="1" applyFill="1" applyBorder="1" applyAlignment="1">
      <alignment horizontal="center" vertical="top" wrapText="1" shrinkToFit="1"/>
    </xf>
    <xf numFmtId="0" fontId="17" fillId="6" borderId="32" xfId="0" quotePrefix="1" applyNumberFormat="1" applyFont="1" applyFill="1" applyBorder="1" applyAlignment="1">
      <alignment horizontal="left" vertical="top" wrapText="1"/>
    </xf>
    <xf numFmtId="4" fontId="17" fillId="6" borderId="32" xfId="0" applyNumberFormat="1" applyFont="1" applyFill="1" applyBorder="1" applyAlignment="1">
      <alignment vertical="top" wrapText="1" shrinkToFit="1"/>
    </xf>
    <xf numFmtId="0" fontId="9" fillId="2" borderId="45" xfId="0" applyFont="1" applyFill="1" applyBorder="1" applyAlignment="1">
      <alignment vertical="top"/>
    </xf>
    <xf numFmtId="49" fontId="9" fillId="2" borderId="41" xfId="0" applyNumberFormat="1" applyFont="1" applyFill="1" applyBorder="1" applyAlignment="1">
      <alignment vertical="top"/>
    </xf>
    <xf numFmtId="49" fontId="9" fillId="2" borderId="41" xfId="0" applyNumberFormat="1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center" vertical="top"/>
    </xf>
    <xf numFmtId="4" fontId="9" fillId="2" borderId="41" xfId="0" applyNumberFormat="1" applyFont="1" applyFill="1" applyBorder="1" applyAlignment="1">
      <alignment vertical="top"/>
    </xf>
    <xf numFmtId="0" fontId="9" fillId="2" borderId="41" xfId="0" applyFont="1" applyFill="1" applyBorder="1" applyAlignment="1">
      <alignment vertical="top"/>
    </xf>
    <xf numFmtId="4" fontId="9" fillId="2" borderId="46" xfId="0" applyNumberFormat="1" applyFont="1" applyFill="1" applyBorder="1" applyAlignment="1">
      <alignment vertical="top"/>
    </xf>
    <xf numFmtId="49" fontId="0" fillId="6" borderId="0" xfId="0" applyNumberFormat="1" applyFill="1" applyAlignment="1">
      <alignment vertical="top"/>
    </xf>
    <xf numFmtId="4" fontId="15" fillId="7" borderId="32" xfId="0" applyNumberFormat="1" applyFont="1" applyFill="1" applyBorder="1" applyAlignment="1">
      <alignment vertical="top" shrinkToFit="1"/>
    </xf>
    <xf numFmtId="0" fontId="15" fillId="7" borderId="25" xfId="0" applyFont="1" applyFill="1" applyBorder="1" applyAlignment="1">
      <alignment vertical="top"/>
    </xf>
    <xf numFmtId="0" fontId="15" fillId="7" borderId="25" xfId="0" applyNumberFormat="1" applyFont="1" applyFill="1" applyBorder="1" applyAlignment="1">
      <alignment vertical="top"/>
    </xf>
    <xf numFmtId="0" fontId="15" fillId="7" borderId="32" xfId="0" applyNumberFormat="1" applyFont="1" applyFill="1" applyBorder="1" applyAlignment="1">
      <alignment horizontal="left" vertical="top" wrapText="1"/>
    </xf>
    <xf numFmtId="0" fontId="15" fillId="7" borderId="33" xfId="0" applyFont="1" applyFill="1" applyBorder="1" applyAlignment="1">
      <alignment horizontal="center" vertical="top" shrinkToFit="1"/>
    </xf>
    <xf numFmtId="0" fontId="15" fillId="7" borderId="32" xfId="0" applyFont="1" applyFill="1" applyBorder="1" applyAlignment="1">
      <alignment horizontal="center" vertical="top" shrinkToFit="1"/>
    </xf>
    <xf numFmtId="0" fontId="16" fillId="7" borderId="32" xfId="0" quotePrefix="1" applyNumberFormat="1" applyFont="1" applyFill="1" applyBorder="1" applyAlignment="1">
      <alignment horizontal="left" vertical="top" wrapText="1"/>
    </xf>
    <xf numFmtId="4" fontId="16" fillId="7" borderId="32" xfId="0" applyNumberFormat="1" applyFont="1" applyFill="1" applyBorder="1" applyAlignment="1">
      <alignment vertical="top" wrapText="1" shrinkToFit="1"/>
    </xf>
    <xf numFmtId="49" fontId="0" fillId="7" borderId="0" xfId="0" applyNumberFormat="1" applyFill="1" applyAlignment="1">
      <alignment vertical="top"/>
    </xf>
    <xf numFmtId="0" fontId="0" fillId="0" borderId="0" xfId="0"/>
    <xf numFmtId="0" fontId="0" fillId="2" borderId="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shrinkToFit="1"/>
    </xf>
    <xf numFmtId="0" fontId="0" fillId="8" borderId="17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0" fillId="8" borderId="6" xfId="0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28" fillId="0" borderId="0" xfId="0" applyNumberFormat="1" applyFont="1" applyBorder="1" applyAlignment="1">
      <alignment horizontal="left" vertical="center"/>
    </xf>
    <xf numFmtId="0" fontId="0" fillId="9" borderId="0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0" xfId="0" applyBorder="1" applyProtection="1">
      <protection locked="0"/>
    </xf>
    <xf numFmtId="49" fontId="9" fillId="9" borderId="0" xfId="0" applyNumberFormat="1" applyFont="1" applyFill="1" applyBorder="1" applyAlignment="1" applyProtection="1">
      <alignment horizontal="left" vertical="center"/>
      <protection locked="0"/>
    </xf>
    <xf numFmtId="0" fontId="0" fillId="9" borderId="2" xfId="0" applyFill="1" applyBorder="1" applyAlignme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9" fillId="9" borderId="6" xfId="0" applyNumberFormat="1" applyFont="1" applyFill="1" applyBorder="1" applyAlignment="1" applyProtection="1">
      <alignment horizontal="right" vertical="center"/>
      <protection locked="0"/>
    </xf>
    <xf numFmtId="0" fontId="9" fillId="9" borderId="6" xfId="0" applyFont="1" applyFill="1" applyBorder="1" applyAlignment="1" applyProtection="1">
      <alignment vertical="center"/>
      <protection locked="0"/>
    </xf>
    <xf numFmtId="0" fontId="0" fillId="9" borderId="8" xfId="0" applyFill="1" applyBorder="1" applyAlignment="1" applyProtection="1">
      <protection locked="0"/>
    </xf>
    <xf numFmtId="0" fontId="0" fillId="9" borderId="0" xfId="0" applyFont="1" applyFill="1" applyBorder="1" applyAlignment="1" applyProtection="1">
      <alignment horizontal="right" vertical="center"/>
      <protection locked="0"/>
    </xf>
    <xf numFmtId="0" fontId="0" fillId="9" borderId="6" xfId="0" applyFont="1" applyFill="1" applyBorder="1" applyAlignment="1" applyProtection="1">
      <alignment horizontal="right" vertical="center"/>
      <protection locked="0"/>
    </xf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0" xfId="3" applyFont="1" applyAlignment="1"/>
    <xf numFmtId="0" fontId="20" fillId="0" borderId="58" xfId="3" applyFont="1" applyBorder="1"/>
    <xf numFmtId="0" fontId="20" fillId="0" borderId="61" xfId="3" applyFont="1" applyBorder="1"/>
    <xf numFmtId="0" fontId="20" fillId="0" borderId="63" xfId="3" applyFont="1" applyBorder="1"/>
    <xf numFmtId="49" fontId="20" fillId="0" borderId="0" xfId="3" applyNumberFormat="1" applyFont="1" applyAlignment="1">
      <alignment wrapText="1"/>
    </xf>
    <xf numFmtId="0" fontId="21" fillId="4" borderId="73" xfId="3" applyFont="1" applyFill="1" applyBorder="1" applyAlignment="1">
      <alignment horizontal="center" vertical="center"/>
    </xf>
    <xf numFmtId="49" fontId="21" fillId="4" borderId="54" xfId="3" applyNumberFormat="1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/>
    </xf>
    <xf numFmtId="0" fontId="21" fillId="4" borderId="53" xfId="3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15" fillId="0" borderId="1" xfId="3" applyFont="1" applyBorder="1" applyAlignment="1">
      <alignment vertical="top"/>
    </xf>
    <xf numFmtId="0" fontId="15" fillId="0" borderId="32" xfId="3" applyNumberFormat="1" applyFont="1" applyBorder="1" applyAlignment="1">
      <alignment horizontal="left" vertical="top" wrapText="1"/>
    </xf>
    <xf numFmtId="0" fontId="15" fillId="0" borderId="32" xfId="3" applyFont="1" applyBorder="1" applyAlignment="1">
      <alignment horizontal="center" vertical="top" shrinkToFit="1"/>
    </xf>
    <xf numFmtId="164" fontId="15" fillId="0" borderId="32" xfId="3" applyNumberFormat="1" applyFont="1" applyBorder="1" applyAlignment="1">
      <alignment vertical="top"/>
    </xf>
    <xf numFmtId="4" fontId="15" fillId="9" borderId="32" xfId="3" applyNumberFormat="1" applyFont="1" applyFill="1" applyBorder="1" applyAlignment="1" applyProtection="1">
      <alignment vertical="top"/>
      <protection locked="0"/>
    </xf>
    <xf numFmtId="4" fontId="15" fillId="0" borderId="32" xfId="3" applyNumberFormat="1" applyFont="1" applyBorder="1" applyAlignment="1">
      <alignment vertical="top"/>
    </xf>
    <xf numFmtId="4" fontId="15" fillId="0" borderId="69" xfId="3" applyNumberFormat="1" applyFont="1" applyBorder="1" applyAlignment="1">
      <alignment horizontal="center" vertical="top"/>
    </xf>
    <xf numFmtId="0" fontId="15" fillId="0" borderId="0" xfId="3" applyFont="1"/>
    <xf numFmtId="0" fontId="15" fillId="0" borderId="0" xfId="3" applyFont="1" applyAlignment="1"/>
    <xf numFmtId="0" fontId="15" fillId="0" borderId="1" xfId="3" applyFont="1" applyBorder="1" applyAlignment="1">
      <alignment vertical="center"/>
    </xf>
    <xf numFmtId="0" fontId="15" fillId="0" borderId="32" xfId="3" applyNumberFormat="1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shrinkToFit="1"/>
    </xf>
    <xf numFmtId="3" fontId="15" fillId="0" borderId="32" xfId="3" applyNumberFormat="1" applyFont="1" applyBorder="1" applyAlignment="1">
      <alignment horizontal="center" vertical="center"/>
    </xf>
    <xf numFmtId="4" fontId="15" fillId="10" borderId="32" xfId="3" applyNumberFormat="1" applyFont="1" applyFill="1" applyBorder="1" applyAlignment="1" applyProtection="1">
      <alignment vertical="center"/>
      <protection locked="0"/>
    </xf>
    <xf numFmtId="4" fontId="15" fillId="0" borderId="32" xfId="3" applyNumberFormat="1" applyFont="1" applyBorder="1" applyAlignment="1">
      <alignment vertical="center"/>
    </xf>
    <xf numFmtId="4" fontId="15" fillId="0" borderId="69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31" fillId="0" borderId="0" xfId="4" applyNumberFormat="1" applyFont="1" applyFill="1" applyBorder="1" applyAlignment="1">
      <alignment horizontal="left" vertical="center"/>
    </xf>
    <xf numFmtId="0" fontId="18" fillId="0" borderId="25" xfId="3" applyNumberFormat="1" applyFont="1" applyBorder="1" applyAlignment="1">
      <alignment horizontal="left" vertical="center" wrapText="1"/>
    </xf>
    <xf numFmtId="0" fontId="1" fillId="0" borderId="32" xfId="3" applyBorder="1" applyAlignment="1">
      <alignment vertical="center"/>
    </xf>
    <xf numFmtId="3" fontId="1" fillId="0" borderId="0" xfId="3" applyNumberFormat="1" applyAlignment="1">
      <alignment horizontal="center" vertical="center"/>
    </xf>
    <xf numFmtId="0" fontId="1" fillId="0" borderId="32" xfId="3" applyBorder="1" applyAlignment="1" applyProtection="1">
      <alignment vertical="center"/>
      <protection locked="0"/>
    </xf>
    <xf numFmtId="0" fontId="1" fillId="0" borderId="33" xfId="3" applyBorder="1" applyAlignment="1">
      <alignment vertical="center"/>
    </xf>
    <xf numFmtId="0" fontId="18" fillId="0" borderId="25" xfId="3" applyNumberFormat="1" applyFont="1" applyBorder="1" applyAlignment="1">
      <alignment horizontal="justify" vertical="center" wrapText="1"/>
    </xf>
    <xf numFmtId="4" fontId="15" fillId="9" borderId="32" xfId="3" applyNumberFormat="1" applyFont="1" applyFill="1" applyBorder="1" applyAlignment="1" applyProtection="1">
      <alignment vertical="center"/>
      <protection locked="0"/>
    </xf>
    <xf numFmtId="0" fontId="15" fillId="0" borderId="32" xfId="3" applyNumberFormat="1" applyFont="1" applyFill="1" applyBorder="1" applyAlignment="1">
      <alignment horizontal="left" vertical="center" wrapText="1"/>
    </xf>
    <xf numFmtId="3" fontId="15" fillId="0" borderId="0" xfId="3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center" vertical="center" wrapText="1"/>
    </xf>
    <xf numFmtId="0" fontId="15" fillId="0" borderId="1" xfId="3" applyFont="1" applyBorder="1"/>
    <xf numFmtId="0" fontId="18" fillId="0" borderId="25" xfId="3" applyNumberFormat="1" applyFont="1" applyBorder="1" applyAlignment="1">
      <alignment horizontal="left" wrapText="1"/>
    </xf>
    <xf numFmtId="0" fontId="1" fillId="0" borderId="0" xfId="3"/>
    <xf numFmtId="0" fontId="1" fillId="0" borderId="33" xfId="3" applyBorder="1"/>
    <xf numFmtId="4" fontId="15" fillId="0" borderId="69" xfId="3" applyNumberFormat="1" applyFont="1" applyBorder="1" applyAlignment="1">
      <alignment horizontal="center"/>
    </xf>
    <xf numFmtId="49" fontId="9" fillId="4" borderId="53" xfId="2" applyNumberFormat="1" applyFont="1" applyFill="1" applyBorder="1"/>
    <xf numFmtId="0" fontId="23" fillId="4" borderId="7" xfId="2" applyFont="1" applyFill="1" applyBorder="1" applyAlignment="1">
      <alignment horizontal="center"/>
    </xf>
    <xf numFmtId="4" fontId="23" fillId="4" borderId="7" xfId="2" applyNumberFormat="1" applyFont="1" applyFill="1" applyBorder="1" applyAlignment="1">
      <alignment horizontal="right"/>
    </xf>
    <xf numFmtId="4" fontId="24" fillId="4" borderId="75" xfId="2" applyNumberFormat="1" applyFont="1" applyFill="1" applyBorder="1"/>
    <xf numFmtId="4" fontId="20" fillId="0" borderId="0" xfId="3" applyNumberFormat="1" applyFont="1" applyAlignment="1"/>
    <xf numFmtId="49" fontId="20" fillId="0" borderId="0" xfId="3" applyNumberFormat="1" applyFont="1"/>
    <xf numFmtId="0" fontId="15" fillId="9" borderId="0" xfId="3" applyFont="1" applyFill="1" applyBorder="1" applyAlignment="1">
      <alignment vertical="center"/>
    </xf>
    <xf numFmtId="4" fontId="15" fillId="9" borderId="0" xfId="3" applyNumberFormat="1" applyFont="1" applyFill="1" applyBorder="1" applyAlignment="1">
      <alignment horizontal="center" vertical="center"/>
    </xf>
    <xf numFmtId="0" fontId="20" fillId="9" borderId="0" xfId="3" applyFont="1" applyFill="1" applyBorder="1" applyAlignment="1">
      <alignment vertical="center"/>
    </xf>
    <xf numFmtId="0" fontId="20" fillId="9" borderId="0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5" fillId="9" borderId="0" xfId="3" applyFont="1" applyFill="1" applyBorder="1" applyAlignment="1">
      <alignment vertical="top"/>
    </xf>
    <xf numFmtId="0" fontId="20" fillId="0" borderId="0" xfId="3" applyFont="1" applyProtection="1"/>
    <xf numFmtId="49" fontId="20" fillId="0" borderId="0" xfId="3" applyNumberFormat="1" applyFont="1" applyProtection="1"/>
    <xf numFmtId="0" fontId="20" fillId="0" borderId="0" xfId="3" applyFont="1" applyAlignment="1" applyProtection="1">
      <alignment horizontal="center"/>
    </xf>
    <xf numFmtId="0" fontId="15" fillId="0" borderId="0" xfId="3" applyFont="1" applyProtection="1"/>
    <xf numFmtId="49" fontId="33" fillId="0" borderId="0" xfId="3" applyNumberFormat="1" applyFont="1" applyProtection="1"/>
    <xf numFmtId="49" fontId="34" fillId="0" borderId="0" xfId="3" applyNumberFormat="1" applyFont="1" applyProtection="1"/>
    <xf numFmtId="0" fontId="20" fillId="0" borderId="0" xfId="3" applyFont="1" applyAlignment="1" applyProtection="1">
      <alignment horizontal="center" vertical="center"/>
    </xf>
    <xf numFmtId="0" fontId="36" fillId="11" borderId="0" xfId="3" applyFont="1" applyFill="1" applyBorder="1" applyAlignment="1" applyProtection="1">
      <alignment horizontal="center" vertical="center"/>
    </xf>
    <xf numFmtId="0" fontId="36" fillId="11" borderId="0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36" fillId="11" borderId="77" xfId="3" applyFont="1" applyFill="1" applyBorder="1" applyAlignment="1" applyProtection="1">
      <alignment horizontal="center" vertical="center"/>
    </xf>
    <xf numFmtId="0" fontId="36" fillId="11" borderId="70" xfId="3" applyFont="1" applyFill="1" applyBorder="1" applyAlignment="1" applyProtection="1">
      <alignment horizontal="center" vertical="center"/>
    </xf>
    <xf numFmtId="0" fontId="36" fillId="11" borderId="71" xfId="3" applyFont="1" applyFill="1" applyBorder="1" applyAlignment="1" applyProtection="1">
      <alignment horizontal="center" vertical="center"/>
    </xf>
    <xf numFmtId="0" fontId="36" fillId="11" borderId="72" xfId="3" applyFont="1" applyFill="1" applyBorder="1" applyAlignment="1" applyProtection="1">
      <alignment horizontal="center" vertical="center"/>
    </xf>
    <xf numFmtId="0" fontId="20" fillId="9" borderId="0" xfId="3" applyFont="1" applyFill="1" applyProtection="1"/>
    <xf numFmtId="1" fontId="37" fillId="9" borderId="66" xfId="3" applyNumberFormat="1" applyFont="1" applyFill="1" applyBorder="1" applyProtection="1"/>
    <xf numFmtId="1" fontId="36" fillId="9" borderId="78" xfId="3" applyNumberFormat="1" applyFont="1" applyFill="1" applyBorder="1" applyAlignment="1" applyProtection="1">
      <alignment horizontal="center"/>
    </xf>
    <xf numFmtId="1" fontId="36" fillId="9" borderId="78" xfId="3" applyNumberFormat="1" applyFont="1" applyFill="1" applyBorder="1" applyAlignment="1" applyProtection="1">
      <alignment horizontal="right"/>
    </xf>
    <xf numFmtId="1" fontId="36" fillId="9" borderId="79" xfId="3" applyNumberFormat="1" applyFont="1" applyFill="1" applyBorder="1" applyAlignment="1" applyProtection="1">
      <alignment horizontal="center"/>
    </xf>
    <xf numFmtId="0" fontId="20" fillId="9" borderId="0" xfId="3" applyFont="1" applyFill="1" applyAlignment="1" applyProtection="1">
      <alignment horizontal="center"/>
    </xf>
    <xf numFmtId="1" fontId="36" fillId="9" borderId="0" xfId="3" applyNumberFormat="1" applyFont="1" applyFill="1" applyBorder="1" applyProtection="1"/>
    <xf numFmtId="1" fontId="36" fillId="9" borderId="0" xfId="3" applyNumberFormat="1" applyFont="1" applyFill="1" applyBorder="1"/>
    <xf numFmtId="0" fontId="20" fillId="9" borderId="0" xfId="3" applyFont="1" applyFill="1" applyBorder="1"/>
    <xf numFmtId="1" fontId="36" fillId="9" borderId="0" xfId="3" applyNumberFormat="1" applyFont="1" applyFill="1" applyBorder="1" applyAlignment="1">
      <alignment horizontal="right"/>
    </xf>
    <xf numFmtId="0" fontId="20" fillId="9" borderId="0" xfId="3" applyFont="1" applyFill="1"/>
    <xf numFmtId="1" fontId="37" fillId="9" borderId="80" xfId="3" applyNumberFormat="1" applyFont="1" applyFill="1" applyBorder="1" applyProtection="1"/>
    <xf numFmtId="1" fontId="36" fillId="9" borderId="81" xfId="3" applyNumberFormat="1" applyFont="1" applyFill="1" applyBorder="1" applyAlignment="1" applyProtection="1">
      <alignment horizontal="center"/>
    </xf>
    <xf numFmtId="1" fontId="36" fillId="9" borderId="81" xfId="3" applyNumberFormat="1" applyFont="1" applyFill="1" applyBorder="1" applyAlignment="1" applyProtection="1">
      <alignment horizontal="right"/>
    </xf>
    <xf numFmtId="1" fontId="39" fillId="9" borderId="81" xfId="3" applyNumberFormat="1" applyFont="1" applyFill="1" applyBorder="1" applyAlignment="1" applyProtection="1">
      <alignment horizontal="left"/>
    </xf>
    <xf numFmtId="1" fontId="36" fillId="9" borderId="82" xfId="3" applyNumberFormat="1" applyFont="1" applyFill="1" applyBorder="1" applyAlignment="1" applyProtection="1">
      <alignment horizontal="right"/>
    </xf>
    <xf numFmtId="1" fontId="37" fillId="9" borderId="83" xfId="3" applyNumberFormat="1" applyFont="1" applyFill="1" applyBorder="1" applyProtection="1"/>
    <xf numFmtId="1" fontId="38" fillId="9" borderId="84" xfId="3" applyNumberFormat="1" applyFont="1" applyFill="1" applyBorder="1" applyProtection="1"/>
    <xf numFmtId="1" fontId="36" fillId="9" borderId="85" xfId="3" applyNumberFormat="1" applyFont="1" applyFill="1" applyBorder="1" applyAlignment="1" applyProtection="1">
      <alignment horizontal="center"/>
    </xf>
    <xf numFmtId="1" fontId="36" fillId="9" borderId="85" xfId="3" applyNumberFormat="1" applyFont="1" applyFill="1" applyBorder="1" applyAlignment="1" applyProtection="1">
      <alignment horizontal="right"/>
    </xf>
    <xf numFmtId="1" fontId="36" fillId="9" borderId="86" xfId="3" applyNumberFormat="1" applyFont="1" applyFill="1" applyBorder="1" applyAlignment="1" applyProtection="1">
      <alignment horizontal="right"/>
    </xf>
    <xf numFmtId="0" fontId="15" fillId="0" borderId="0" xfId="3" applyFont="1" applyBorder="1" applyProtection="1"/>
    <xf numFmtId="0" fontId="20" fillId="0" borderId="0" xfId="3" applyFont="1" applyBorder="1" applyAlignment="1"/>
    <xf numFmtId="0" fontId="20" fillId="0" borderId="0" xfId="3" applyFont="1" applyBorder="1"/>
    <xf numFmtId="0" fontId="40" fillId="0" borderId="0" xfId="0" applyFont="1"/>
    <xf numFmtId="0" fontId="41" fillId="0" borderId="0" xfId="0" applyFont="1"/>
    <xf numFmtId="0" fontId="0" fillId="5" borderId="75" xfId="0" applyFill="1" applyBorder="1"/>
    <xf numFmtId="0" fontId="9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9" borderId="0" xfId="0" applyFill="1" applyBorder="1"/>
    <xf numFmtId="0" fontId="9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42" fillId="0" borderId="0" xfId="0" applyFont="1" applyAlignment="1">
      <alignment horizontal="right"/>
    </xf>
    <xf numFmtId="4" fontId="16" fillId="6" borderId="75" xfId="0" applyNumberFormat="1" applyFont="1" applyFill="1" applyBorder="1" applyAlignment="1">
      <alignment vertical="top" wrapText="1" shrinkToFit="1"/>
    </xf>
    <xf numFmtId="0" fontId="0" fillId="2" borderId="37" xfId="0" applyNumberFormat="1" applyFill="1" applyBorder="1" applyAlignment="1">
      <alignment horizontal="left" vertical="top"/>
    </xf>
    <xf numFmtId="0" fontId="8" fillId="0" borderId="0" xfId="0" applyFont="1"/>
    <xf numFmtId="0" fontId="15" fillId="6" borderId="25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7" borderId="75" xfId="0" applyNumberFormat="1" applyFill="1" applyBorder="1" applyAlignment="1">
      <alignment vertical="top"/>
    </xf>
    <xf numFmtId="0" fontId="15" fillId="7" borderId="81" xfId="0" applyNumberFormat="1" applyFont="1" applyFill="1" applyBorder="1" applyAlignment="1">
      <alignment vertical="top"/>
    </xf>
    <xf numFmtId="0" fontId="15" fillId="0" borderId="49" xfId="0" applyFont="1" applyBorder="1" applyAlignment="1">
      <alignment vertical="top"/>
    </xf>
    <xf numFmtId="49" fontId="15" fillId="0" borderId="81" xfId="0" applyNumberFormat="1" applyFont="1" applyBorder="1" applyAlignment="1">
      <alignment vertical="top"/>
    </xf>
    <xf numFmtId="4" fontId="15" fillId="0" borderId="87" xfId="0" applyNumberFormat="1" applyFont="1" applyFill="1" applyBorder="1" applyAlignment="1" applyProtection="1">
      <alignment vertical="top" shrinkToFit="1"/>
      <protection locked="0"/>
    </xf>
    <xf numFmtId="4" fontId="15" fillId="7" borderId="81" xfId="0" applyNumberFormat="1" applyFont="1" applyFill="1" applyBorder="1" applyAlignment="1">
      <alignment vertical="top"/>
    </xf>
    <xf numFmtId="4" fontId="15" fillId="7" borderId="81" xfId="0" applyNumberFormat="1" applyFont="1" applyFill="1" applyBorder="1" applyAlignment="1">
      <alignment horizontal="justify" vertical="top" wrapText="1"/>
    </xf>
    <xf numFmtId="4" fontId="15" fillId="7" borderId="81" xfId="0" applyNumberFormat="1" applyFont="1" applyFill="1" applyBorder="1" applyAlignment="1">
      <alignment horizontal="center" vertical="top" wrapText="1"/>
    </xf>
    <xf numFmtId="0" fontId="15" fillId="7" borderId="25" xfId="0" applyNumberFormat="1" applyFont="1" applyFill="1" applyBorder="1" applyAlignment="1">
      <alignment horizontal="right" vertical="top"/>
    </xf>
    <xf numFmtId="0" fontId="15" fillId="7" borderId="45" xfId="0" applyNumberFormat="1" applyFont="1" applyFill="1" applyBorder="1" applyAlignment="1">
      <alignment horizontal="right" vertical="top"/>
    </xf>
    <xf numFmtId="49" fontId="15" fillId="0" borderId="87" xfId="0" applyNumberFormat="1" applyFont="1" applyBorder="1" applyAlignment="1">
      <alignment horizontal="left" vertical="top" wrapText="1"/>
    </xf>
    <xf numFmtId="4" fontId="15" fillId="7" borderId="46" xfId="0" applyNumberFormat="1" applyFont="1" applyFill="1" applyBorder="1" applyAlignment="1">
      <alignment horizontal="justify" vertical="top" wrapText="1"/>
    </xf>
    <xf numFmtId="0" fontId="0" fillId="9" borderId="0" xfId="0" applyFill="1"/>
    <xf numFmtId="0" fontId="0" fillId="9" borderId="0" xfId="0" applyFill="1" applyBorder="1" applyAlignment="1">
      <alignment vertical="top"/>
    </xf>
    <xf numFmtId="0" fontId="0" fillId="9" borderId="0" xfId="0" applyNumberFormat="1" applyFill="1" applyBorder="1" applyAlignment="1">
      <alignment vertical="top"/>
    </xf>
    <xf numFmtId="0" fontId="0" fillId="9" borderId="0" xfId="0" applyNumberFormat="1" applyFill="1" applyBorder="1" applyAlignment="1">
      <alignment horizontal="left" vertical="top" wrapText="1"/>
    </xf>
    <xf numFmtId="0" fontId="15" fillId="7" borderId="25" xfId="0" applyFont="1" applyFill="1" applyBorder="1" applyAlignment="1">
      <alignment horizontal="right" vertical="top"/>
    </xf>
    <xf numFmtId="4" fontId="15" fillId="9" borderId="32" xfId="0" applyNumberFormat="1" applyFont="1" applyFill="1" applyBorder="1" applyAlignment="1">
      <alignment vertical="top" shrinkToFit="1"/>
    </xf>
    <xf numFmtId="0" fontId="26" fillId="7" borderId="25" xfId="0" applyFont="1" applyFill="1" applyBorder="1" applyAlignment="1">
      <alignment horizontal="right" vertical="top"/>
    </xf>
    <xf numFmtId="0" fontId="26" fillId="7" borderId="25" xfId="0" applyNumberFormat="1" applyFont="1" applyFill="1" applyBorder="1" applyAlignment="1">
      <alignment vertical="top"/>
    </xf>
    <xf numFmtId="0" fontId="26" fillId="7" borderId="32" xfId="0" applyNumberFormat="1" applyFont="1" applyFill="1" applyBorder="1" applyAlignment="1">
      <alignment horizontal="left" vertical="top" wrapText="1"/>
    </xf>
    <xf numFmtId="0" fontId="26" fillId="7" borderId="33" xfId="0" applyFont="1" applyFill="1" applyBorder="1" applyAlignment="1">
      <alignment horizontal="center" vertical="top" shrinkToFit="1"/>
    </xf>
    <xf numFmtId="4" fontId="26" fillId="7" borderId="32" xfId="0" applyNumberFormat="1" applyFont="1" applyFill="1" applyBorder="1" applyAlignment="1">
      <alignment vertical="top" shrinkToFit="1"/>
    </xf>
    <xf numFmtId="0" fontId="26" fillId="7" borderId="32" xfId="0" applyFont="1" applyFill="1" applyBorder="1" applyAlignment="1">
      <alignment horizontal="center" vertical="top" shrinkToFit="1"/>
    </xf>
    <xf numFmtId="0" fontId="45" fillId="0" borderId="0" xfId="0" applyFont="1"/>
    <xf numFmtId="49" fontId="45" fillId="12" borderId="75" xfId="0" applyNumberFormat="1" applyFont="1" applyFill="1" applyBorder="1" applyAlignment="1">
      <alignment vertical="top"/>
    </xf>
    <xf numFmtId="0" fontId="15" fillId="12" borderId="32" xfId="0" applyNumberFormat="1" applyFont="1" applyFill="1" applyBorder="1" applyAlignment="1">
      <alignment horizontal="left" vertical="top" wrapText="1"/>
    </xf>
    <xf numFmtId="14" fontId="0" fillId="0" borderId="4" xfId="0" applyNumberFormat="1" applyFont="1" applyBorder="1" applyAlignment="1">
      <alignment horizontal="left"/>
    </xf>
    <xf numFmtId="0" fontId="46" fillId="5" borderId="25" xfId="0" applyFont="1" applyFill="1" applyBorder="1" applyAlignment="1">
      <alignment vertical="top"/>
    </xf>
    <xf numFmtId="0" fontId="46" fillId="5" borderId="25" xfId="0" applyNumberFormat="1" applyFont="1" applyFill="1" applyBorder="1" applyAlignment="1">
      <alignment vertical="top"/>
    </xf>
    <xf numFmtId="0" fontId="46" fillId="12" borderId="32" xfId="0" applyNumberFormat="1" applyFont="1" applyFill="1" applyBorder="1" applyAlignment="1">
      <alignment horizontal="left" vertical="top" wrapText="1"/>
    </xf>
    <xf numFmtId="0" fontId="46" fillId="5" borderId="33" xfId="0" applyFont="1" applyFill="1" applyBorder="1" applyAlignment="1">
      <alignment horizontal="center" vertical="top" shrinkToFit="1"/>
    </xf>
    <xf numFmtId="4" fontId="46" fillId="5" borderId="32" xfId="0" applyNumberFormat="1" applyFont="1" applyFill="1" applyBorder="1" applyAlignment="1">
      <alignment vertical="top" shrinkToFit="1"/>
    </xf>
    <xf numFmtId="0" fontId="46" fillId="5" borderId="32" xfId="0" applyFont="1" applyFill="1" applyBorder="1" applyAlignment="1">
      <alignment horizontal="center" vertical="top" shrinkToFit="1"/>
    </xf>
    <xf numFmtId="0" fontId="46" fillId="0" borderId="0" xfId="0" applyFont="1"/>
    <xf numFmtId="0" fontId="48" fillId="0" borderId="0" xfId="0" applyFont="1"/>
    <xf numFmtId="0" fontId="49" fillId="0" borderId="0" xfId="0" applyFont="1" applyAlignment="1">
      <alignment vertical="top"/>
    </xf>
    <xf numFmtId="0" fontId="15" fillId="12" borderId="25" xfId="0" applyFont="1" applyFill="1" applyBorder="1" applyAlignment="1">
      <alignment vertical="top"/>
    </xf>
    <xf numFmtId="0" fontId="15" fillId="12" borderId="25" xfId="0" applyNumberFormat="1" applyFont="1" applyFill="1" applyBorder="1" applyAlignment="1">
      <alignment vertical="top"/>
    </xf>
    <xf numFmtId="0" fontId="15" fillId="12" borderId="33" xfId="0" applyFont="1" applyFill="1" applyBorder="1" applyAlignment="1">
      <alignment horizontal="center" vertical="top" shrinkToFit="1"/>
    </xf>
    <xf numFmtId="4" fontId="15" fillId="12" borderId="32" xfId="0" applyNumberFormat="1" applyFont="1" applyFill="1" applyBorder="1" applyAlignment="1">
      <alignment vertical="top" shrinkToFit="1"/>
    </xf>
    <xf numFmtId="0" fontId="15" fillId="12" borderId="32" xfId="0" applyFont="1" applyFill="1" applyBorder="1" applyAlignment="1">
      <alignment horizontal="center" vertical="top" shrinkToFit="1"/>
    </xf>
    <xf numFmtId="4" fontId="25" fillId="12" borderId="32" xfId="0" applyNumberFormat="1" applyFont="1" applyFill="1" applyBorder="1" applyAlignment="1">
      <alignment vertical="top" shrinkToFit="1"/>
    </xf>
    <xf numFmtId="0" fontId="16" fillId="12" borderId="32" xfId="0" quotePrefix="1" applyNumberFormat="1" applyFont="1" applyFill="1" applyBorder="1" applyAlignment="1">
      <alignment horizontal="left" vertical="top" wrapText="1"/>
    </xf>
    <xf numFmtId="0" fontId="16" fillId="12" borderId="33" xfId="0" applyNumberFormat="1" applyFont="1" applyFill="1" applyBorder="1" applyAlignment="1">
      <alignment horizontal="center" vertical="top" wrapText="1" shrinkToFit="1"/>
    </xf>
    <xf numFmtId="4" fontId="16" fillId="12" borderId="32" xfId="0" applyNumberFormat="1" applyFont="1" applyFill="1" applyBorder="1" applyAlignment="1">
      <alignment vertical="top" wrapText="1" shrinkToFit="1"/>
    </xf>
    <xf numFmtId="0" fontId="25" fillId="12" borderId="32" xfId="0" quotePrefix="1" applyNumberFormat="1" applyFont="1" applyFill="1" applyBorder="1" applyAlignment="1">
      <alignment horizontal="left" vertical="top" wrapText="1"/>
    </xf>
    <xf numFmtId="4" fontId="25" fillId="12" borderId="32" xfId="0" applyNumberFormat="1" applyFont="1" applyFill="1" applyBorder="1" applyAlignment="1">
      <alignment vertical="top" wrapText="1" shrinkToFit="1"/>
    </xf>
    <xf numFmtId="0" fontId="50" fillId="0" borderId="0" xfId="0" applyFont="1" applyAlignment="1">
      <alignment vertical="center"/>
    </xf>
    <xf numFmtId="4" fontId="0" fillId="12" borderId="37" xfId="0" applyNumberFormat="1" applyFill="1" applyBorder="1" applyAlignment="1">
      <alignment vertical="top" shrinkToFit="1"/>
    </xf>
    <xf numFmtId="49" fontId="0" fillId="12" borderId="0" xfId="0" applyNumberFormat="1" applyFill="1" applyAlignment="1">
      <alignment vertical="top"/>
    </xf>
    <xf numFmtId="0" fontId="25" fillId="12" borderId="25" xfId="0" applyFont="1" applyFill="1" applyBorder="1" applyAlignment="1">
      <alignment vertical="top"/>
    </xf>
    <xf numFmtId="0" fontId="49" fillId="0" borderId="0" xfId="0" applyFont="1"/>
    <xf numFmtId="4" fontId="8" fillId="0" borderId="32" xfId="0" applyNumberFormat="1" applyFont="1" applyBorder="1" applyAlignment="1">
      <alignment vertical="center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37" xfId="0" applyNumberFormat="1" applyFont="1" applyBorder="1" applyAlignment="1">
      <alignment vertical="center"/>
    </xf>
    <xf numFmtId="4" fontId="8" fillId="3" borderId="37" xfId="0" applyNumberFormat="1" applyFont="1" applyFill="1" applyBorder="1" applyAlignment="1"/>
    <xf numFmtId="49" fontId="8" fillId="0" borderId="33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0" xfId="0" applyNumberFormat="1" applyFill="1" applyBorder="1"/>
    <xf numFmtId="3" fontId="0" fillId="3" borderId="12" xfId="0" applyNumberFormat="1" applyFill="1" applyBorder="1"/>
    <xf numFmtId="3" fontId="0" fillId="3" borderId="31" xfId="0" applyNumberFormat="1" applyFill="1" applyBorder="1"/>
    <xf numFmtId="0" fontId="14" fillId="2" borderId="34" xfId="0" applyFont="1" applyFill="1" applyBorder="1" applyAlignment="1">
      <alignment horizontal="center" vertical="center" wrapText="1"/>
    </xf>
    <xf numFmtId="4" fontId="8" fillId="0" borderId="57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1" xfId="0" applyNumberFormat="1" applyFont="1" applyBorder="1" applyAlignment="1">
      <alignment horizontal="right" vertical="center" indent="1"/>
    </xf>
    <xf numFmtId="49" fontId="28" fillId="9" borderId="0" xfId="0" applyNumberFormat="1" applyFont="1" applyFill="1" applyBorder="1" applyAlignment="1" applyProtection="1">
      <alignment horizontal="left" vertical="center"/>
      <protection locked="0"/>
    </xf>
    <xf numFmtId="49" fontId="28" fillId="9" borderId="6" xfId="0" applyNumberFormat="1" applyFont="1" applyFill="1" applyBorder="1" applyAlignment="1" applyProtection="1">
      <alignment horizontal="left" vertical="center"/>
      <protection locked="0"/>
    </xf>
    <xf numFmtId="49" fontId="28" fillId="9" borderId="17" xfId="0" applyNumberFormat="1" applyFont="1" applyFill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6" xfId="0" applyBorder="1" applyAlignment="1">
      <alignment vertical="center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17" xfId="0" applyNumberFormat="1" applyFont="1" applyBorder="1" applyAlignment="1">
      <alignment vertical="top" wrapText="1"/>
    </xf>
    <xf numFmtId="0" fontId="15" fillId="0" borderId="17" xfId="0" applyNumberFormat="1" applyFont="1" applyBorder="1" applyAlignment="1">
      <alignment horizontal="left" vertical="top" wrapText="1"/>
    </xf>
    <xf numFmtId="0" fontId="15" fillId="0" borderId="17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18" fillId="9" borderId="0" xfId="3" applyNumberFormat="1" applyFont="1" applyFill="1" applyBorder="1" applyAlignment="1">
      <alignment horizontal="left" vertical="center" wrapText="1"/>
    </xf>
    <xf numFmtId="0" fontId="30" fillId="0" borderId="74" xfId="3" applyFont="1" applyBorder="1" applyAlignment="1">
      <alignment horizontal="center"/>
    </xf>
    <xf numFmtId="0" fontId="1" fillId="0" borderId="74" xfId="3" applyFont="1" applyBorder="1"/>
    <xf numFmtId="49" fontId="20" fillId="0" borderId="59" xfId="3" applyNumberFormat="1" applyFont="1" applyBorder="1" applyAlignment="1">
      <alignment wrapText="1"/>
    </xf>
    <xf numFmtId="0" fontId="1" fillId="0" borderId="59" xfId="3" applyBorder="1"/>
    <xf numFmtId="0" fontId="1" fillId="0" borderId="60" xfId="3" applyBorder="1"/>
    <xf numFmtId="49" fontId="20" fillId="0" borderId="41" xfId="3" applyNumberFormat="1" applyFont="1" applyBorder="1" applyAlignment="1">
      <alignment wrapText="1"/>
    </xf>
    <xf numFmtId="0" fontId="1" fillId="0" borderId="41" xfId="3" applyBorder="1"/>
    <xf numFmtId="0" fontId="1" fillId="0" borderId="62" xfId="3" applyBorder="1"/>
    <xf numFmtId="49" fontId="20" fillId="0" borderId="64" xfId="3" applyNumberFormat="1" applyFont="1" applyBorder="1" applyAlignment="1">
      <alignment wrapText="1"/>
    </xf>
    <xf numFmtId="0" fontId="1" fillId="0" borderId="64" xfId="3" applyBorder="1"/>
    <xf numFmtId="0" fontId="1" fillId="0" borderId="65" xfId="3" applyBorder="1"/>
    <xf numFmtId="0" fontId="9" fillId="9" borderId="0" xfId="3" applyNumberFormat="1" applyFont="1" applyFill="1" applyBorder="1" applyAlignment="1">
      <alignment horizontal="left" vertical="center" wrapText="1"/>
    </xf>
    <xf numFmtId="0" fontId="32" fillId="9" borderId="0" xfId="3" applyNumberFormat="1" applyFont="1" applyFill="1" applyBorder="1" applyAlignment="1">
      <alignment horizontal="left" vertical="center" wrapText="1"/>
    </xf>
    <xf numFmtId="0" fontId="15" fillId="9" borderId="0" xfId="3" applyNumberFormat="1" applyFont="1" applyFill="1" applyBorder="1" applyAlignment="1">
      <alignment horizontal="left" vertical="center" wrapText="1"/>
    </xf>
    <xf numFmtId="0" fontId="15" fillId="9" borderId="0" xfId="3" applyNumberFormat="1" applyFont="1" applyFill="1" applyBorder="1" applyAlignment="1">
      <alignment horizontal="justify" vertical="center" wrapText="1"/>
    </xf>
    <xf numFmtId="0" fontId="36" fillId="11" borderId="66" xfId="3" applyFont="1" applyFill="1" applyBorder="1" applyAlignment="1" applyProtection="1">
      <alignment horizontal="center" vertical="center"/>
    </xf>
    <xf numFmtId="0" fontId="36" fillId="11" borderId="76" xfId="3" applyFont="1" applyFill="1" applyBorder="1" applyAlignment="1" applyProtection="1">
      <alignment horizontal="center" vertical="center"/>
    </xf>
    <xf numFmtId="0" fontId="36" fillId="11" borderId="67" xfId="3" applyFont="1" applyFill="1" applyBorder="1" applyAlignment="1" applyProtection="1">
      <alignment horizontal="center" vertical="center"/>
    </xf>
    <xf numFmtId="0" fontId="36" fillId="11" borderId="68" xfId="3" applyFont="1" applyFill="1" applyBorder="1" applyAlignment="1" applyProtection="1">
      <alignment horizontal="center" vertical="center"/>
    </xf>
    <xf numFmtId="0" fontId="36" fillId="11" borderId="24" xfId="3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11 2" xfId="4" xr:uid="{00000000-0005-0000-0000-000001000000}"/>
    <cellStyle name="normální 2" xfId="1" xr:uid="{00000000-0005-0000-0000-000002000000}"/>
    <cellStyle name="Normální 3" xfId="3" xr:uid="{00000000-0005-0000-0000-000003000000}"/>
    <cellStyle name="normální_POL.XLS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35</xdr:row>
      <xdr:rowOff>76200</xdr:rowOff>
    </xdr:from>
    <xdr:to>
      <xdr:col>7</xdr:col>
      <xdr:colOff>94526</xdr:colOff>
      <xdr:row>36</xdr:row>
      <xdr:rowOff>2380942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219825"/>
          <a:ext cx="5790476" cy="2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28575</xdr:rowOff>
    </xdr:from>
    <xdr:to>
      <xdr:col>6</xdr:col>
      <xdr:colOff>580311</xdr:colOff>
      <xdr:row>62</xdr:row>
      <xdr:rowOff>37876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44025"/>
          <a:ext cx="5714286" cy="1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42</xdr:row>
      <xdr:rowOff>142875</xdr:rowOff>
    </xdr:from>
    <xdr:to>
      <xdr:col>14</xdr:col>
      <xdr:colOff>113044</xdr:colOff>
      <xdr:row>46</xdr:row>
      <xdr:rowOff>123746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9458325"/>
          <a:ext cx="10047619" cy="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38</xdr:row>
      <xdr:rowOff>57150</xdr:rowOff>
    </xdr:from>
    <xdr:to>
      <xdr:col>7</xdr:col>
      <xdr:colOff>151679</xdr:colOff>
      <xdr:row>39</xdr:row>
      <xdr:rowOff>2799987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9048750"/>
          <a:ext cx="5771429" cy="2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69</xdr:row>
      <xdr:rowOff>66675</xdr:rowOff>
    </xdr:from>
    <xdr:to>
      <xdr:col>11</xdr:col>
      <xdr:colOff>303744</xdr:colOff>
      <xdr:row>75</xdr:row>
      <xdr:rowOff>9411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16944975"/>
          <a:ext cx="8447619" cy="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87</xdr:row>
      <xdr:rowOff>104775</xdr:rowOff>
    </xdr:from>
    <xdr:to>
      <xdr:col>7</xdr:col>
      <xdr:colOff>85004</xdr:colOff>
      <xdr:row>89</xdr:row>
      <xdr:rowOff>95211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" y="19897725"/>
          <a:ext cx="5771429" cy="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75</xdr:row>
      <xdr:rowOff>152400</xdr:rowOff>
    </xdr:from>
    <xdr:to>
      <xdr:col>7</xdr:col>
      <xdr:colOff>75477</xdr:colOff>
      <xdr:row>78</xdr:row>
      <xdr:rowOff>19006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18002250"/>
          <a:ext cx="5780952" cy="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83</xdr:row>
      <xdr:rowOff>85725</xdr:rowOff>
    </xdr:from>
    <xdr:to>
      <xdr:col>7</xdr:col>
      <xdr:colOff>85006</xdr:colOff>
      <xdr:row>87</xdr:row>
      <xdr:rowOff>76120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200" y="19230975"/>
          <a:ext cx="5752381" cy="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80</xdr:row>
      <xdr:rowOff>76200</xdr:rowOff>
    </xdr:from>
    <xdr:to>
      <xdr:col>10</xdr:col>
      <xdr:colOff>503853</xdr:colOff>
      <xdr:row>81</xdr:row>
      <xdr:rowOff>114275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18735675"/>
          <a:ext cx="7771428" cy="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61</xdr:row>
      <xdr:rowOff>141118</xdr:rowOff>
    </xdr:from>
    <xdr:to>
      <xdr:col>3</xdr:col>
      <xdr:colOff>620430</xdr:colOff>
      <xdr:row>88</xdr:row>
      <xdr:rowOff>7519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4239" y="11938503"/>
          <a:ext cx="4238376" cy="5180006"/>
        </a:xfrm>
        <a:prstGeom prst="rect">
          <a:avLst/>
        </a:prstGeom>
      </xdr:spPr>
    </xdr:pic>
    <xdr:clientData/>
  </xdr:twoCellAnchor>
  <xdr:twoCellAnchor>
    <xdr:from>
      <xdr:col>1</xdr:col>
      <xdr:colOff>4021207</xdr:colOff>
      <xdr:row>66</xdr:row>
      <xdr:rowOff>70401</xdr:rowOff>
    </xdr:from>
    <xdr:to>
      <xdr:col>2</xdr:col>
      <xdr:colOff>45554</xdr:colOff>
      <xdr:row>68</xdr:row>
      <xdr:rowOff>53837</xdr:rowOff>
    </xdr:to>
    <xdr:sp macro="" textlink="">
      <xdr:nvSpPr>
        <xdr:cNvPr id="3" name="Rovnoramenný trojúhelní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rot="14691234">
          <a:off x="4289563" y="13165620"/>
          <a:ext cx="307286" cy="272497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3030605</xdr:colOff>
      <xdr:row>80</xdr:row>
      <xdr:rowOff>156856</xdr:rowOff>
    </xdr:from>
    <xdr:to>
      <xdr:col>1</xdr:col>
      <xdr:colOff>3345345</xdr:colOff>
      <xdr:row>82</xdr:row>
      <xdr:rowOff>98877</xdr:rowOff>
    </xdr:to>
    <xdr:sp macro="" textlink="">
      <xdr:nvSpPr>
        <xdr:cNvPr id="4" name="Rovnoramenný trojúhelní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rot="19751661">
          <a:off x="3316355" y="15501631"/>
          <a:ext cx="314740" cy="265871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3462131</xdr:colOff>
      <xdr:row>67</xdr:row>
      <xdr:rowOff>91109</xdr:rowOff>
    </xdr:from>
    <xdr:to>
      <xdr:col>1</xdr:col>
      <xdr:colOff>3950805</xdr:colOff>
      <xdr:row>69</xdr:row>
      <xdr:rowOff>49696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flipV="1">
          <a:off x="3747881" y="13330859"/>
          <a:ext cx="488674" cy="282437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3523422</xdr:colOff>
      <xdr:row>68</xdr:row>
      <xdr:rowOff>36444</xdr:rowOff>
    </xdr:from>
    <xdr:to>
      <xdr:col>1</xdr:col>
      <xdr:colOff>4012096</xdr:colOff>
      <xdr:row>69</xdr:row>
      <xdr:rowOff>160683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flipV="1">
          <a:off x="3809172" y="13438119"/>
          <a:ext cx="488674" cy="2861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3956187</xdr:colOff>
      <xdr:row>84</xdr:row>
      <xdr:rowOff>127138</xdr:rowOff>
    </xdr:from>
    <xdr:to>
      <xdr:col>3</xdr:col>
      <xdr:colOff>552450</xdr:colOff>
      <xdr:row>87</xdr:row>
      <xdr:rowOff>47625</xdr:rowOff>
    </xdr:to>
    <xdr:sp macro="" textlink="">
      <xdr:nvSpPr>
        <xdr:cNvPr id="7" name="Čárový bublinový popisek 2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4241937" y="16119613"/>
          <a:ext cx="1263513" cy="4062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0382"/>
            <a:gd name="adj6" fmla="val -52818"/>
          </a:avLst>
        </a:pr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Hlavní vchod do ZŠ z</a:t>
          </a:r>
          <a:r>
            <a:rPr lang="cs-CZ" sz="1000" b="1" baseline="0">
              <a:solidFill>
                <a:sysClr val="windowText" lastClr="000000"/>
              </a:solidFill>
            </a:rPr>
            <a:t> ulice Botanická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666335</xdr:colOff>
      <xdr:row>65</xdr:row>
      <xdr:rowOff>101462</xdr:rowOff>
    </xdr:from>
    <xdr:to>
      <xdr:col>5</xdr:col>
      <xdr:colOff>514351</xdr:colOff>
      <xdr:row>68</xdr:row>
      <xdr:rowOff>38101</xdr:rowOff>
    </xdr:to>
    <xdr:sp macro="" textlink="">
      <xdr:nvSpPr>
        <xdr:cNvPr id="8" name="Čárový bublinový popisek 2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5619335" y="13017362"/>
          <a:ext cx="1210091" cy="42241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0009"/>
            <a:gd name="adj6" fmla="val -8851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VJEZD</a:t>
          </a:r>
          <a:r>
            <a:rPr lang="cs-CZ" sz="1000" b="1" baseline="0">
              <a:solidFill>
                <a:sysClr val="windowText" lastClr="000000"/>
              </a:solidFill>
            </a:rPr>
            <a:t> DO STAVBY</a:t>
          </a:r>
          <a:r>
            <a:rPr lang="cs-CZ" sz="1000" b="1">
              <a:solidFill>
                <a:sysClr val="windowText" lastClr="000000"/>
              </a:solidFill>
            </a:rPr>
            <a:t> z</a:t>
          </a:r>
          <a:r>
            <a:rPr lang="cs-CZ" sz="1000" b="1" baseline="0">
              <a:solidFill>
                <a:sysClr val="windowText" lastClr="000000"/>
              </a:solidFill>
            </a:rPr>
            <a:t> ulice Antonínská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D_stavby\2020\Sona\ZS_Antoninska_PRISTAVBA_4_realizace\2_SOUTEZ_E-ZAK\2_DI\2_DI_1\DI_prilohy\02_Vykaz%20vymer_REV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D_stavby\2020\Sona\ZS_Antoninska_PRISTAVBA_4_realizace\2_SOUTEZ_E-ZAK\1_SOUTEZ\7_Vykaz%20vym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ZE info"/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/>
      <sheetData sheetId="1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83"/>
  <sheetViews>
    <sheetView tabSelected="1" topLeftCell="A64" zoomScaleNormal="100" workbookViewId="0">
      <selection activeCell="I92" sqref="I92"/>
    </sheetView>
  </sheetViews>
  <sheetFormatPr defaultRowHeight="12.75" x14ac:dyDescent="0.2"/>
  <cols>
    <col min="1" max="1" width="12" style="265" customWidth="1"/>
    <col min="2" max="2" width="9.140625" style="265"/>
    <col min="3" max="3" width="10.140625" style="265" bestFit="1" customWidth="1"/>
    <col min="4" max="4" width="27.42578125" style="265" customWidth="1"/>
    <col min="5" max="16384" width="9.140625" style="265"/>
  </cols>
  <sheetData>
    <row r="1" spans="1:3" ht="18" x14ac:dyDescent="0.25">
      <c r="A1" s="397" t="s">
        <v>3778</v>
      </c>
    </row>
    <row r="2" spans="1:3" x14ac:dyDescent="0.2">
      <c r="A2" s="30"/>
    </row>
    <row r="3" spans="1:3" ht="13.5" thickBot="1" x14ac:dyDescent="0.25">
      <c r="A3" s="398" t="s">
        <v>3779</v>
      </c>
      <c r="B3" s="398" t="s">
        <v>3780</v>
      </c>
      <c r="C3" s="398"/>
    </row>
    <row r="4" spans="1:3" ht="13.5" thickBot="1" x14ac:dyDescent="0.25">
      <c r="A4" s="399"/>
      <c r="B4" s="400" t="s">
        <v>3781</v>
      </c>
      <c r="C4" s="401">
        <v>44118</v>
      </c>
    </row>
    <row r="5" spans="1:3" x14ac:dyDescent="0.2">
      <c r="A5" s="402"/>
      <c r="B5" s="403"/>
      <c r="C5" s="404"/>
    </row>
    <row r="6" spans="1:3" ht="15.75" customHeight="1" x14ac:dyDescent="0.2">
      <c r="A6" s="398" t="s">
        <v>3782</v>
      </c>
      <c r="B6" s="30" t="s">
        <v>3783</v>
      </c>
    </row>
    <row r="7" spans="1:3" ht="15.75" customHeight="1" x14ac:dyDescent="0.2">
      <c r="A7" s="405" t="s">
        <v>3784</v>
      </c>
      <c r="B7" s="265" t="s">
        <v>3785</v>
      </c>
    </row>
    <row r="8" spans="1:3" ht="15.75" customHeight="1" x14ac:dyDescent="0.2">
      <c r="B8" s="398" t="s">
        <v>3786</v>
      </c>
    </row>
    <row r="9" spans="1:3" ht="15.75" customHeight="1" x14ac:dyDescent="0.2">
      <c r="A9" s="405" t="s">
        <v>3784</v>
      </c>
      <c r="B9" s="265" t="s">
        <v>3787</v>
      </c>
    </row>
    <row r="10" spans="1:3" ht="15.75" customHeight="1" x14ac:dyDescent="0.2">
      <c r="B10" s="398" t="s">
        <v>3788</v>
      </c>
    </row>
    <row r="11" spans="1:3" ht="15.75" customHeight="1" x14ac:dyDescent="0.2"/>
    <row r="12" spans="1:3" ht="15.75" customHeight="1" thickBot="1" x14ac:dyDescent="0.25"/>
    <row r="13" spans="1:3" ht="13.5" thickBot="1" x14ac:dyDescent="0.25">
      <c r="A13" s="406"/>
      <c r="B13" s="400" t="s">
        <v>3789</v>
      </c>
      <c r="C13" s="401">
        <v>44125</v>
      </c>
    </row>
    <row r="14" spans="1:3" ht="15.75" customHeight="1" x14ac:dyDescent="0.2"/>
    <row r="15" spans="1:3" ht="15.75" customHeight="1" x14ac:dyDescent="0.2">
      <c r="A15" s="398" t="s">
        <v>3782</v>
      </c>
      <c r="B15" s="30" t="s">
        <v>3783</v>
      </c>
    </row>
    <row r="16" spans="1:3" s="398" customFormat="1" ht="11.25" x14ac:dyDescent="0.2">
      <c r="B16" s="398" t="s">
        <v>3790</v>
      </c>
      <c r="C16" s="398" t="s">
        <v>3791</v>
      </c>
    </row>
    <row r="17" spans="1:4" x14ac:dyDescent="0.2">
      <c r="B17" s="114" t="s">
        <v>124</v>
      </c>
      <c r="C17" s="116" t="s">
        <v>52</v>
      </c>
      <c r="D17" s="407" t="s">
        <v>53</v>
      </c>
    </row>
    <row r="18" spans="1:4" x14ac:dyDescent="0.2">
      <c r="B18" s="409">
        <v>101</v>
      </c>
      <c r="C18" s="408" t="s">
        <v>3792</v>
      </c>
    </row>
    <row r="19" spans="1:4" x14ac:dyDescent="0.2">
      <c r="B19" s="409" t="s">
        <v>3658</v>
      </c>
      <c r="C19" s="408" t="s">
        <v>3793</v>
      </c>
    </row>
    <row r="20" spans="1:4" x14ac:dyDescent="0.2">
      <c r="B20" s="409" t="s">
        <v>3663</v>
      </c>
      <c r="C20" s="408" t="s">
        <v>3793</v>
      </c>
    </row>
    <row r="21" spans="1:4" x14ac:dyDescent="0.2">
      <c r="C21" s="408"/>
    </row>
    <row r="22" spans="1:4" x14ac:dyDescent="0.2">
      <c r="B22" s="409">
        <v>104</v>
      </c>
      <c r="C22" s="408" t="s">
        <v>3792</v>
      </c>
    </row>
    <row r="23" spans="1:4" x14ac:dyDescent="0.2">
      <c r="B23" s="240" t="s">
        <v>3668</v>
      </c>
      <c r="C23" s="408" t="s">
        <v>3793</v>
      </c>
    </row>
    <row r="24" spans="1:4" x14ac:dyDescent="0.2">
      <c r="B24" s="240" t="s">
        <v>3672</v>
      </c>
      <c r="C24" s="408" t="s">
        <v>3793</v>
      </c>
    </row>
    <row r="26" spans="1:4" x14ac:dyDescent="0.2">
      <c r="B26" s="114" t="s">
        <v>124</v>
      </c>
      <c r="C26" s="116" t="s">
        <v>102</v>
      </c>
      <c r="D26" s="407" t="s">
        <v>103</v>
      </c>
    </row>
    <row r="27" spans="1:4" x14ac:dyDescent="0.2">
      <c r="B27" s="409">
        <v>485</v>
      </c>
      <c r="C27" s="408" t="s">
        <v>3794</v>
      </c>
      <c r="D27" s="410"/>
    </row>
    <row r="28" spans="1:4" x14ac:dyDescent="0.2">
      <c r="B28" s="409">
        <v>486</v>
      </c>
      <c r="C28" s="408" t="s">
        <v>3794</v>
      </c>
    </row>
    <row r="29" spans="1:4" x14ac:dyDescent="0.2">
      <c r="B29" s="409">
        <v>487</v>
      </c>
      <c r="C29" s="408" t="s">
        <v>3794</v>
      </c>
    </row>
    <row r="31" spans="1:4" ht="13.5" thickBot="1" x14ac:dyDescent="0.25"/>
    <row r="32" spans="1:4" ht="13.5" thickBot="1" x14ac:dyDescent="0.25">
      <c r="A32" s="411"/>
      <c r="B32" s="400" t="s">
        <v>3795</v>
      </c>
      <c r="C32" s="401">
        <v>44131</v>
      </c>
    </row>
    <row r="34" spans="1:4" ht="15.75" customHeight="1" x14ac:dyDescent="0.2">
      <c r="A34" s="398" t="s">
        <v>3782</v>
      </c>
      <c r="B34" s="30" t="s">
        <v>3783</v>
      </c>
    </row>
    <row r="35" spans="1:4" x14ac:dyDescent="0.2">
      <c r="B35" s="114" t="s">
        <v>124</v>
      </c>
      <c r="C35" s="116" t="s">
        <v>90</v>
      </c>
      <c r="D35" s="407" t="s">
        <v>91</v>
      </c>
    </row>
    <row r="36" spans="1:4" s="423" customFormat="1" x14ac:dyDescent="0.2">
      <c r="B36" s="424"/>
      <c r="C36" s="425"/>
      <c r="D36" s="426"/>
    </row>
    <row r="37" spans="1:4" s="423" customFormat="1" ht="198.75" customHeight="1" x14ac:dyDescent="0.2">
      <c r="B37" s="424"/>
      <c r="C37" s="425"/>
      <c r="D37" s="426"/>
    </row>
    <row r="38" spans="1:4" x14ac:dyDescent="0.2">
      <c r="B38" s="114" t="s">
        <v>124</v>
      </c>
      <c r="C38" s="116" t="s">
        <v>88</v>
      </c>
      <c r="D38" s="126" t="s">
        <v>89</v>
      </c>
    </row>
    <row r="39" spans="1:4" s="423" customFormat="1" x14ac:dyDescent="0.2">
      <c r="A39" s="424"/>
      <c r="B39" s="425"/>
      <c r="C39" s="426"/>
    </row>
    <row r="40" spans="1:4" s="423" customFormat="1" ht="234" customHeight="1" x14ac:dyDescent="0.2">
      <c r="A40" s="424"/>
      <c r="B40" s="425"/>
      <c r="C40" s="426"/>
    </row>
    <row r="41" spans="1:4" x14ac:dyDescent="0.2">
      <c r="A41" s="398" t="s">
        <v>3782</v>
      </c>
      <c r="B41" s="30" t="s">
        <v>2688</v>
      </c>
    </row>
    <row r="42" spans="1:4" x14ac:dyDescent="0.2">
      <c r="B42" s="114" t="s">
        <v>124</v>
      </c>
      <c r="C42" s="116" t="s">
        <v>2387</v>
      </c>
      <c r="D42" s="126" t="s">
        <v>2388</v>
      </c>
    </row>
    <row r="51" spans="1:2" x14ac:dyDescent="0.2">
      <c r="A51" s="398" t="s">
        <v>3782</v>
      </c>
      <c r="B51" s="30" t="s">
        <v>3234</v>
      </c>
    </row>
    <row r="64" spans="1:2" ht="13.5" thickBot="1" x14ac:dyDescent="0.25"/>
    <row r="65" spans="1:4" s="435" customFormat="1" ht="13.5" thickBot="1" x14ac:dyDescent="0.25">
      <c r="A65" s="436"/>
      <c r="B65" s="400" t="s">
        <v>3806</v>
      </c>
      <c r="C65" s="438">
        <v>44134</v>
      </c>
    </row>
    <row r="67" spans="1:4" ht="15.75" customHeight="1" x14ac:dyDescent="0.2">
      <c r="A67" s="398" t="s">
        <v>3782</v>
      </c>
      <c r="B67" s="30" t="s">
        <v>3783</v>
      </c>
    </row>
    <row r="69" spans="1:4" x14ac:dyDescent="0.2">
      <c r="B69" s="114" t="s">
        <v>124</v>
      </c>
      <c r="C69" s="116" t="s">
        <v>88</v>
      </c>
      <c r="D69" s="126" t="s">
        <v>89</v>
      </c>
    </row>
    <row r="83" spans="2:4" x14ac:dyDescent="0.2">
      <c r="B83" s="114" t="s">
        <v>124</v>
      </c>
      <c r="C83" s="116" t="s">
        <v>90</v>
      </c>
      <c r="D83" s="126" t="s">
        <v>91</v>
      </c>
    </row>
  </sheetData>
  <sheetProtection password="CCE1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/>
  <dimension ref="A1:O87"/>
  <sheetViews>
    <sheetView showGridLines="0" view="pageBreakPreview" topLeftCell="B1" zoomScale="75" zoomScaleNormal="100" zoomScaleSheetLayoutView="75" workbookViewId="0">
      <selection activeCell="E27" sqref="E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5" t="s">
        <v>32</v>
      </c>
      <c r="B1" s="487" t="s">
        <v>3543</v>
      </c>
      <c r="C1" s="488"/>
      <c r="D1" s="488"/>
      <c r="E1" s="488"/>
      <c r="F1" s="488"/>
      <c r="G1" s="488"/>
      <c r="H1" s="488"/>
      <c r="I1" s="488"/>
      <c r="J1" s="489"/>
    </row>
    <row r="2" spans="1:15" ht="22.5" customHeight="1" x14ac:dyDescent="0.2">
      <c r="A2" s="4"/>
      <c r="B2" s="266" t="s">
        <v>34</v>
      </c>
      <c r="C2" s="62"/>
      <c r="D2" s="62" t="s">
        <v>1738</v>
      </c>
      <c r="E2" s="267"/>
      <c r="F2" s="267"/>
      <c r="G2" s="267"/>
      <c r="H2" s="268"/>
      <c r="I2" s="269" t="s">
        <v>1740</v>
      </c>
      <c r="J2" s="270"/>
      <c r="O2" s="2"/>
    </row>
    <row r="3" spans="1:15" ht="22.5" customHeight="1" x14ac:dyDescent="0.2">
      <c r="A3" s="4"/>
      <c r="B3" s="266" t="s">
        <v>36</v>
      </c>
      <c r="C3" s="63"/>
      <c r="D3" s="62" t="s">
        <v>1739</v>
      </c>
      <c r="E3" s="271"/>
      <c r="F3" s="271"/>
      <c r="G3" s="271"/>
      <c r="H3" s="269"/>
      <c r="I3" s="269" t="s">
        <v>1741</v>
      </c>
      <c r="J3" s="272"/>
    </row>
    <row r="4" spans="1:15" ht="22.5" customHeight="1" x14ac:dyDescent="0.2">
      <c r="A4" s="4"/>
      <c r="B4" s="273" t="s">
        <v>37</v>
      </c>
      <c r="C4" s="274"/>
      <c r="D4" s="275" t="s">
        <v>3544</v>
      </c>
      <c r="E4" s="276"/>
      <c r="F4" s="276"/>
      <c r="G4" s="276"/>
      <c r="H4" s="277"/>
      <c r="I4" s="277" t="s">
        <v>1742</v>
      </c>
      <c r="J4" s="278"/>
    </row>
    <row r="5" spans="1:15" ht="22.5" customHeight="1" x14ac:dyDescent="0.2">
      <c r="A5" s="4"/>
      <c r="B5" s="279" t="s">
        <v>19</v>
      </c>
      <c r="C5" s="280"/>
      <c r="D5" s="281" t="s">
        <v>3709</v>
      </c>
      <c r="E5" s="25"/>
      <c r="F5" s="25"/>
      <c r="G5" s="25"/>
      <c r="H5" s="282" t="s">
        <v>29</v>
      </c>
      <c r="I5" s="283" t="s">
        <v>3710</v>
      </c>
      <c r="J5" s="284"/>
    </row>
    <row r="6" spans="1:15" ht="22.5" customHeight="1" x14ac:dyDescent="0.2">
      <c r="A6" s="4"/>
      <c r="B6" s="285"/>
      <c r="C6" s="25"/>
      <c r="D6" s="286" t="s">
        <v>3711</v>
      </c>
      <c r="E6" s="25"/>
      <c r="F6" s="25"/>
      <c r="G6" s="25"/>
      <c r="H6" s="282" t="s">
        <v>30</v>
      </c>
      <c r="I6" s="283" t="s">
        <v>3712</v>
      </c>
      <c r="J6" s="284"/>
    </row>
    <row r="7" spans="1:15" ht="22.5" customHeight="1" x14ac:dyDescent="0.2">
      <c r="A7" s="4"/>
      <c r="B7" s="287"/>
      <c r="C7" s="64"/>
      <c r="D7" s="288" t="s">
        <v>3713</v>
      </c>
      <c r="E7" s="29"/>
      <c r="F7" s="29"/>
      <c r="G7" s="29"/>
      <c r="H7" s="155"/>
      <c r="I7" s="155"/>
      <c r="J7" s="289"/>
    </row>
    <row r="8" spans="1:15" ht="22.5" customHeight="1" x14ac:dyDescent="0.2">
      <c r="A8" s="4"/>
      <c r="B8" s="290" t="s">
        <v>18</v>
      </c>
      <c r="C8" s="291"/>
      <c r="D8" s="503"/>
      <c r="E8" s="503"/>
      <c r="F8" s="503"/>
      <c r="G8" s="503"/>
      <c r="H8" s="298" t="s">
        <v>29</v>
      </c>
      <c r="I8" s="292"/>
      <c r="J8" s="293"/>
    </row>
    <row r="9" spans="1:15" ht="22.5" customHeight="1" x14ac:dyDescent="0.2">
      <c r="A9" s="4"/>
      <c r="B9" s="34"/>
      <c r="C9" s="294"/>
      <c r="D9" s="501"/>
      <c r="E9" s="501"/>
      <c r="F9" s="501"/>
      <c r="G9" s="501"/>
      <c r="H9" s="298" t="s">
        <v>30</v>
      </c>
      <c r="I9" s="292"/>
      <c r="J9" s="293"/>
    </row>
    <row r="10" spans="1:15" ht="22.5" customHeight="1" x14ac:dyDescent="0.2">
      <c r="A10" s="4"/>
      <c r="B10" s="35"/>
      <c r="C10" s="295"/>
      <c r="D10" s="502"/>
      <c r="E10" s="502"/>
      <c r="F10" s="502"/>
      <c r="G10" s="502"/>
      <c r="H10" s="299"/>
      <c r="I10" s="296"/>
      <c r="J10" s="297"/>
    </row>
    <row r="11" spans="1:15" ht="32.25" customHeight="1" x14ac:dyDescent="0.2">
      <c r="A11" s="4"/>
      <c r="B11" s="42" t="s">
        <v>27</v>
      </c>
      <c r="C11" s="54"/>
      <c r="D11" s="43"/>
      <c r="E11" s="505"/>
      <c r="F11" s="505"/>
      <c r="G11" s="498"/>
      <c r="H11" s="498"/>
      <c r="I11" s="498" t="s">
        <v>26</v>
      </c>
      <c r="J11" s="499"/>
    </row>
    <row r="12" spans="1:15" ht="23.25" customHeight="1" x14ac:dyDescent="0.2">
      <c r="A12" s="109" t="s">
        <v>21</v>
      </c>
      <c r="B12" s="110" t="s">
        <v>21</v>
      </c>
      <c r="C12" s="46"/>
      <c r="D12" s="47"/>
      <c r="E12" s="494"/>
      <c r="F12" s="500"/>
      <c r="G12" s="494"/>
      <c r="H12" s="500"/>
      <c r="I12" s="494">
        <f>SUMIF(F42:F83,A12,I42:I83)+SUMIF(F42:F83,"PSU",I42:I83)</f>
        <v>0</v>
      </c>
      <c r="J12" s="495"/>
    </row>
    <row r="13" spans="1:15" ht="23.25" customHeight="1" x14ac:dyDescent="0.2">
      <c r="A13" s="109" t="s">
        <v>22</v>
      </c>
      <c r="B13" s="110" t="s">
        <v>22</v>
      </c>
      <c r="C13" s="46"/>
      <c r="D13" s="47"/>
      <c r="E13" s="494"/>
      <c r="F13" s="500"/>
      <c r="G13" s="494"/>
      <c r="H13" s="500"/>
      <c r="I13" s="494">
        <f>SUMIF(F42:F83,A13,I42:I83)</f>
        <v>0</v>
      </c>
      <c r="J13" s="495"/>
    </row>
    <row r="14" spans="1:15" ht="23.25" customHeight="1" x14ac:dyDescent="0.2">
      <c r="A14" s="109" t="s">
        <v>23</v>
      </c>
      <c r="B14" s="110" t="s">
        <v>23</v>
      </c>
      <c r="C14" s="46"/>
      <c r="D14" s="47"/>
      <c r="E14" s="494"/>
      <c r="F14" s="500"/>
      <c r="G14" s="494"/>
      <c r="H14" s="500"/>
      <c r="I14" s="494">
        <f>SUMIF(F42:F83,A14,I42:I83)</f>
        <v>0</v>
      </c>
      <c r="J14" s="495"/>
    </row>
    <row r="15" spans="1:15" ht="23.25" customHeight="1" x14ac:dyDescent="0.2">
      <c r="A15" s="109" t="s">
        <v>108</v>
      </c>
      <c r="B15" s="110" t="s">
        <v>3535</v>
      </c>
      <c r="C15" s="46"/>
      <c r="D15" s="47"/>
      <c r="E15" s="494"/>
      <c r="F15" s="500"/>
      <c r="G15" s="494"/>
      <c r="H15" s="500"/>
      <c r="I15" s="494">
        <f>I83</f>
        <v>0</v>
      </c>
      <c r="J15" s="495"/>
    </row>
    <row r="16" spans="1:15" ht="23.25" customHeight="1" x14ac:dyDescent="0.2">
      <c r="A16" s="4"/>
      <c r="B16" s="56" t="s">
        <v>26</v>
      </c>
      <c r="C16" s="57"/>
      <c r="D16" s="58"/>
      <c r="E16" s="496"/>
      <c r="F16" s="497"/>
      <c r="G16" s="496"/>
      <c r="H16" s="497"/>
      <c r="I16" s="496">
        <f>SUM(I12:J15)</f>
        <v>0</v>
      </c>
      <c r="J16" s="504"/>
    </row>
    <row r="17" spans="1:10" ht="33" customHeight="1" x14ac:dyDescent="0.2">
      <c r="A17" s="4"/>
      <c r="B17" s="53" t="s">
        <v>28</v>
      </c>
      <c r="C17" s="46"/>
      <c r="D17" s="47"/>
      <c r="E17" s="52"/>
      <c r="F17" s="49"/>
      <c r="G17" s="41"/>
      <c r="H17" s="41"/>
      <c r="I17" s="41"/>
      <c r="J17" s="50"/>
    </row>
    <row r="18" spans="1:10" ht="23.25" customHeight="1" x14ac:dyDescent="0.2">
      <c r="A18" s="4"/>
      <c r="B18" s="45" t="s">
        <v>11</v>
      </c>
      <c r="C18" s="46"/>
      <c r="D18" s="47"/>
      <c r="E18" s="48">
        <v>15</v>
      </c>
      <c r="F18" s="49" t="s">
        <v>0</v>
      </c>
      <c r="G18" s="492">
        <v>0</v>
      </c>
      <c r="H18" s="493"/>
      <c r="I18" s="493"/>
      <c r="J18" s="50" t="str">
        <f t="shared" ref="J18:J23" si="0">Mena</f>
        <v>CZK</v>
      </c>
    </row>
    <row r="19" spans="1:10" ht="23.25" customHeight="1" x14ac:dyDescent="0.2">
      <c r="A19" s="4"/>
      <c r="B19" s="45" t="s">
        <v>12</v>
      </c>
      <c r="C19" s="46"/>
      <c r="D19" s="47"/>
      <c r="E19" s="48">
        <f>SazbaDPH1</f>
        <v>15</v>
      </c>
      <c r="F19" s="49" t="s">
        <v>0</v>
      </c>
      <c r="G19" s="482">
        <f>ZakladDPHSni*SazbaDPH1/100</f>
        <v>0</v>
      </c>
      <c r="H19" s="483"/>
      <c r="I19" s="483"/>
      <c r="J19" s="50" t="str">
        <f t="shared" si="0"/>
        <v>CZK</v>
      </c>
    </row>
    <row r="20" spans="1:10" ht="23.25" customHeight="1" x14ac:dyDescent="0.2">
      <c r="A20" s="4"/>
      <c r="B20" s="45" t="s">
        <v>13</v>
      </c>
      <c r="C20" s="46"/>
      <c r="D20" s="47"/>
      <c r="E20" s="48">
        <v>21</v>
      </c>
      <c r="F20" s="49" t="s">
        <v>0</v>
      </c>
      <c r="G20" s="492">
        <f>I16</f>
        <v>0</v>
      </c>
      <c r="H20" s="493"/>
      <c r="I20" s="493"/>
      <c r="J20" s="50" t="str">
        <f t="shared" si="0"/>
        <v>CZK</v>
      </c>
    </row>
    <row r="21" spans="1:10" ht="23.25" customHeight="1" x14ac:dyDescent="0.2">
      <c r="A21" s="4"/>
      <c r="B21" s="40" t="s">
        <v>14</v>
      </c>
      <c r="C21" s="21"/>
      <c r="D21" s="17"/>
      <c r="E21" s="36">
        <f>SazbaDPH2</f>
        <v>21</v>
      </c>
      <c r="F21" s="37" t="s">
        <v>0</v>
      </c>
      <c r="G21" s="490">
        <f>ZakladDPHZakl*SazbaDPH2/100</f>
        <v>0</v>
      </c>
      <c r="H21" s="491"/>
      <c r="I21" s="491"/>
      <c r="J21" s="44" t="str">
        <f t="shared" si="0"/>
        <v>CZK</v>
      </c>
    </row>
    <row r="22" spans="1:10" ht="23.25" customHeight="1" thickBot="1" x14ac:dyDescent="0.25">
      <c r="A22" s="4"/>
      <c r="B22" s="39" t="s">
        <v>4</v>
      </c>
      <c r="C22" s="19"/>
      <c r="D22" s="22"/>
      <c r="E22" s="19"/>
      <c r="F22" s="20"/>
      <c r="G22" s="484">
        <f>0</f>
        <v>0</v>
      </c>
      <c r="H22" s="484"/>
      <c r="I22" s="484"/>
      <c r="J22" s="51" t="str">
        <f t="shared" si="0"/>
        <v>CZK</v>
      </c>
    </row>
    <row r="23" spans="1:10" ht="27.75" hidden="1" customHeight="1" thickBot="1" x14ac:dyDescent="0.25">
      <c r="A23" s="4"/>
      <c r="B23" s="82" t="s">
        <v>20</v>
      </c>
      <c r="C23" s="83"/>
      <c r="D23" s="83"/>
      <c r="E23" s="84"/>
      <c r="F23" s="85"/>
      <c r="G23" s="486">
        <f>ZakladDPHSniVypocet+ZakladDPHZaklVypocet</f>
        <v>0</v>
      </c>
      <c r="H23" s="486"/>
      <c r="I23" s="486"/>
      <c r="J23" s="86" t="str">
        <f t="shared" si="0"/>
        <v>CZK</v>
      </c>
    </row>
    <row r="24" spans="1:10" ht="27.75" customHeight="1" thickBot="1" x14ac:dyDescent="0.25">
      <c r="A24" s="4"/>
      <c r="B24" s="82" t="s">
        <v>31</v>
      </c>
      <c r="C24" s="87"/>
      <c r="D24" s="87"/>
      <c r="E24" s="87"/>
      <c r="F24" s="87"/>
      <c r="G24" s="485">
        <f>ZakladDPHSni+DPHSni+ZakladDPHZakl+DPHZakl+Zaokrouhleni</f>
        <v>0</v>
      </c>
      <c r="H24" s="485"/>
      <c r="I24" s="485"/>
      <c r="J24" s="88" t="s">
        <v>41</v>
      </c>
    </row>
    <row r="25" spans="1:10" ht="12.75" customHeight="1" x14ac:dyDescent="0.2">
      <c r="A25" s="4"/>
      <c r="B25" s="4"/>
      <c r="C25" s="5"/>
      <c r="D25" s="5"/>
      <c r="E25" s="5"/>
      <c r="F25" s="5"/>
      <c r="G25" s="38"/>
      <c r="H25" s="5"/>
      <c r="I25" s="38"/>
      <c r="J25" s="11"/>
    </row>
    <row r="26" spans="1:10" ht="30" customHeight="1" x14ac:dyDescent="0.2">
      <c r="A26" s="4"/>
      <c r="B26" s="4"/>
      <c r="C26" s="5"/>
      <c r="D26" s="5"/>
      <c r="E26" s="5"/>
      <c r="F26" s="5"/>
      <c r="G26" s="38"/>
      <c r="H26" s="5"/>
      <c r="I26" s="38"/>
      <c r="J26" s="11"/>
    </row>
    <row r="27" spans="1:10" ht="18.75" customHeight="1" x14ac:dyDescent="0.2">
      <c r="A27" s="4"/>
      <c r="B27" s="23"/>
      <c r="C27" s="18" t="s">
        <v>10</v>
      </c>
      <c r="D27" s="32"/>
      <c r="E27" s="32"/>
      <c r="F27" s="18" t="s">
        <v>9</v>
      </c>
      <c r="G27" s="32"/>
      <c r="H27" s="33"/>
      <c r="I27" s="32"/>
      <c r="J27" s="11"/>
    </row>
    <row r="28" spans="1:10" ht="47.25" customHeight="1" x14ac:dyDescent="0.2">
      <c r="A28" s="4"/>
      <c r="B28" s="4"/>
      <c r="C28" s="5"/>
      <c r="D28" s="5"/>
      <c r="E28" s="5"/>
      <c r="F28" s="5"/>
      <c r="G28" s="38"/>
      <c r="H28" s="5"/>
      <c r="I28" s="38"/>
      <c r="J28" s="11"/>
    </row>
    <row r="29" spans="1:10" s="30" customFormat="1" ht="18.75" customHeight="1" x14ac:dyDescent="0.2">
      <c r="A29" s="26"/>
      <c r="B29" s="26"/>
      <c r="C29" s="27"/>
      <c r="D29" s="24"/>
      <c r="E29" s="24"/>
      <c r="F29" s="27"/>
      <c r="G29" s="28"/>
      <c r="H29" s="24"/>
      <c r="I29" s="28"/>
      <c r="J29" s="31"/>
    </row>
    <row r="30" spans="1:10" ht="12.75" customHeight="1" x14ac:dyDescent="0.2">
      <c r="A30" s="4"/>
      <c r="B30" s="4"/>
      <c r="C30" s="5"/>
      <c r="D30" s="481" t="s">
        <v>2</v>
      </c>
      <c r="E30" s="481"/>
      <c r="F30" s="5"/>
      <c r="G30" s="38"/>
      <c r="H30" s="12" t="s">
        <v>3</v>
      </c>
      <c r="I30" s="38"/>
      <c r="J30" s="11"/>
    </row>
    <row r="31" spans="1:10" ht="13.5" customHeight="1" thickBot="1" x14ac:dyDescent="0.25">
      <c r="A31" s="13"/>
      <c r="B31" s="13"/>
      <c r="C31" s="14"/>
      <c r="D31" s="14"/>
      <c r="E31" s="14"/>
      <c r="F31" s="14"/>
      <c r="G31" s="15"/>
      <c r="H31" s="14"/>
      <c r="I31" s="15"/>
      <c r="J31" s="16"/>
    </row>
    <row r="32" spans="1:10" ht="27" hidden="1" customHeight="1" x14ac:dyDescent="0.25">
      <c r="B32" s="59" t="s">
        <v>15</v>
      </c>
      <c r="C32" s="3"/>
      <c r="D32" s="3"/>
      <c r="E32" s="3"/>
      <c r="F32" s="74"/>
      <c r="G32" s="74"/>
      <c r="H32" s="74"/>
      <c r="I32" s="74"/>
      <c r="J32" s="3"/>
    </row>
    <row r="33" spans="1:10" ht="25.5" hidden="1" customHeight="1" x14ac:dyDescent="0.2">
      <c r="A33" s="66" t="s">
        <v>33</v>
      </c>
      <c r="B33" s="68" t="s">
        <v>16</v>
      </c>
      <c r="C33" s="69" t="s">
        <v>5</v>
      </c>
      <c r="D33" s="70"/>
      <c r="E33" s="70"/>
      <c r="F33" s="75" t="str">
        <f>B18</f>
        <v>Základ pro sníženou DPH</v>
      </c>
      <c r="G33" s="75" t="str">
        <f>B20</f>
        <v>Základ pro základní DPH</v>
      </c>
      <c r="H33" s="76" t="s">
        <v>17</v>
      </c>
      <c r="I33" s="76" t="s">
        <v>1</v>
      </c>
      <c r="J33" s="71" t="s">
        <v>0</v>
      </c>
    </row>
    <row r="34" spans="1:10" ht="25.5" hidden="1" customHeight="1" x14ac:dyDescent="0.2">
      <c r="A34" s="66">
        <v>1</v>
      </c>
      <c r="B34" s="72" t="s">
        <v>39</v>
      </c>
      <c r="C34" s="472" t="s">
        <v>38</v>
      </c>
      <c r="D34" s="473"/>
      <c r="E34" s="473"/>
      <c r="F34" s="77">
        <f>'D.1.1-3 ARS'!P2111</f>
        <v>0</v>
      </c>
      <c r="G34" s="78">
        <f>'D.1.1-3 ARS'!Q2111</f>
        <v>0</v>
      </c>
      <c r="H34" s="79">
        <f>(F34*SazbaDPH1/100)+(G34*SazbaDPH2/100)</f>
        <v>0</v>
      </c>
      <c r="I34" s="79">
        <f>F34+G34+H34</f>
        <v>0</v>
      </c>
      <c r="J34" s="73" t="str">
        <f>IF(CenaCelkemVypocet=0,"",I34/CenaCelkemVypocet*100)</f>
        <v/>
      </c>
    </row>
    <row r="35" spans="1:10" ht="25.5" hidden="1" customHeight="1" x14ac:dyDescent="0.2">
      <c r="A35" s="66"/>
      <c r="B35" s="474" t="s">
        <v>40</v>
      </c>
      <c r="C35" s="475"/>
      <c r="D35" s="475"/>
      <c r="E35" s="476"/>
      <c r="F35" s="80">
        <f>SUMIF(A34:A34,"=1",F34:F34)</f>
        <v>0</v>
      </c>
      <c r="G35" s="81">
        <f>SUMIF(A34:A34,"=1",G34:G34)</f>
        <v>0</v>
      </c>
      <c r="H35" s="81">
        <f>SUMIF(A34:A34,"=1",H34:H34)</f>
        <v>0</v>
      </c>
      <c r="I35" s="81">
        <f>SUMIF(A34:A34,"=1",I34:I34)</f>
        <v>0</v>
      </c>
      <c r="J35" s="67">
        <f>SUMIF(A34:A34,"=1",J34:J34)</f>
        <v>0</v>
      </c>
    </row>
    <row r="39" spans="1:10" ht="15.75" x14ac:dyDescent="0.25">
      <c r="B39" s="89" t="s">
        <v>42</v>
      </c>
    </row>
    <row r="41" spans="1:10" ht="25.5" customHeight="1" x14ac:dyDescent="0.2">
      <c r="A41" s="90"/>
      <c r="B41" s="94" t="s">
        <v>16</v>
      </c>
      <c r="C41" s="94" t="s">
        <v>5</v>
      </c>
      <c r="D41" s="95"/>
      <c r="E41" s="95"/>
      <c r="F41" s="98" t="s">
        <v>43</v>
      </c>
      <c r="G41" s="98"/>
      <c r="H41" s="98"/>
      <c r="I41" s="477" t="s">
        <v>26</v>
      </c>
      <c r="J41" s="477"/>
    </row>
    <row r="42" spans="1:10" ht="25.5" customHeight="1" x14ac:dyDescent="0.2">
      <c r="A42" s="91"/>
      <c r="B42" s="99" t="s">
        <v>44</v>
      </c>
      <c r="C42" s="479" t="s">
        <v>45</v>
      </c>
      <c r="D42" s="480"/>
      <c r="E42" s="480"/>
      <c r="F42" s="101" t="s">
        <v>21</v>
      </c>
      <c r="G42" s="102"/>
      <c r="H42" s="102"/>
      <c r="I42" s="478">
        <f>'D.1.1-3 ARS'!G8</f>
        <v>0</v>
      </c>
      <c r="J42" s="478"/>
    </row>
    <row r="43" spans="1:10" ht="25.5" customHeight="1" x14ac:dyDescent="0.2">
      <c r="A43" s="91"/>
      <c r="B43" s="93" t="s">
        <v>46</v>
      </c>
      <c r="C43" s="465" t="s">
        <v>47</v>
      </c>
      <c r="D43" s="466"/>
      <c r="E43" s="466"/>
      <c r="F43" s="103" t="s">
        <v>21</v>
      </c>
      <c r="G43" s="104"/>
      <c r="H43" s="104"/>
      <c r="I43" s="464">
        <f>'D.1.1-3 ARS'!G64</f>
        <v>0</v>
      </c>
      <c r="J43" s="464"/>
    </row>
    <row r="44" spans="1:10" ht="25.5" customHeight="1" x14ac:dyDescent="0.2">
      <c r="A44" s="91"/>
      <c r="B44" s="93" t="s">
        <v>48</v>
      </c>
      <c r="C44" s="465" t="s">
        <v>49</v>
      </c>
      <c r="D44" s="466"/>
      <c r="E44" s="466"/>
      <c r="F44" s="103" t="s">
        <v>21</v>
      </c>
      <c r="G44" s="104"/>
      <c r="H44" s="104"/>
      <c r="I44" s="464">
        <f>'D.1.1-3 ARS'!G228</f>
        <v>0</v>
      </c>
      <c r="J44" s="464"/>
    </row>
    <row r="45" spans="1:10" ht="25.5" customHeight="1" x14ac:dyDescent="0.2">
      <c r="A45" s="91"/>
      <c r="B45" s="93" t="s">
        <v>50</v>
      </c>
      <c r="C45" s="465" t="s">
        <v>51</v>
      </c>
      <c r="D45" s="466"/>
      <c r="E45" s="466"/>
      <c r="F45" s="103" t="s">
        <v>21</v>
      </c>
      <c r="G45" s="104"/>
      <c r="H45" s="104"/>
      <c r="I45" s="464">
        <f>'D.1.1-3 ARS'!G235</f>
        <v>0</v>
      </c>
      <c r="J45" s="464"/>
    </row>
    <row r="46" spans="1:10" ht="25.5" customHeight="1" x14ac:dyDescent="0.2">
      <c r="A46" s="91"/>
      <c r="B46" s="93" t="s">
        <v>52</v>
      </c>
      <c r="C46" s="465" t="s">
        <v>53</v>
      </c>
      <c r="D46" s="466"/>
      <c r="E46" s="466"/>
      <c r="F46" s="103" t="s">
        <v>21</v>
      </c>
      <c r="G46" s="104"/>
      <c r="H46" s="104"/>
      <c r="I46" s="464">
        <f>'D.1.1-3 ARS'!G404</f>
        <v>0</v>
      </c>
      <c r="J46" s="464"/>
    </row>
    <row r="47" spans="1:10" ht="25.5" customHeight="1" x14ac:dyDescent="0.2">
      <c r="A47" s="91"/>
      <c r="B47" s="93" t="s">
        <v>54</v>
      </c>
      <c r="C47" s="465" t="s">
        <v>55</v>
      </c>
      <c r="D47" s="466"/>
      <c r="E47" s="466"/>
      <c r="F47" s="103" t="s">
        <v>21</v>
      </c>
      <c r="G47" s="104"/>
      <c r="H47" s="104"/>
      <c r="I47" s="464">
        <f>'D.1.1-3 ARS'!G478</f>
        <v>0</v>
      </c>
      <c r="J47" s="464"/>
    </row>
    <row r="48" spans="1:10" ht="25.5" customHeight="1" x14ac:dyDescent="0.2">
      <c r="A48" s="91"/>
      <c r="B48" s="93" t="s">
        <v>56</v>
      </c>
      <c r="C48" s="465" t="s">
        <v>57</v>
      </c>
      <c r="D48" s="466"/>
      <c r="E48" s="466"/>
      <c r="F48" s="103" t="s">
        <v>21</v>
      </c>
      <c r="G48" s="104"/>
      <c r="H48" s="104"/>
      <c r="I48" s="464">
        <f>'D.1.1-3 ARS'!G657</f>
        <v>0</v>
      </c>
      <c r="J48" s="464"/>
    </row>
    <row r="49" spans="1:10" ht="25.5" customHeight="1" x14ac:dyDescent="0.2">
      <c r="A49" s="91"/>
      <c r="B49" s="93" t="s">
        <v>58</v>
      </c>
      <c r="C49" s="465" t="s">
        <v>59</v>
      </c>
      <c r="D49" s="466"/>
      <c r="E49" s="466"/>
      <c r="F49" s="103" t="s">
        <v>21</v>
      </c>
      <c r="G49" s="104"/>
      <c r="H49" s="104"/>
      <c r="I49" s="464">
        <f>'D.1.1-3 ARS'!G688</f>
        <v>0</v>
      </c>
      <c r="J49" s="464"/>
    </row>
    <row r="50" spans="1:10" ht="25.5" customHeight="1" x14ac:dyDescent="0.2">
      <c r="A50" s="91"/>
      <c r="B50" s="93" t="s">
        <v>60</v>
      </c>
      <c r="C50" s="465" t="s">
        <v>61</v>
      </c>
      <c r="D50" s="466"/>
      <c r="E50" s="466"/>
      <c r="F50" s="103" t="s">
        <v>21</v>
      </c>
      <c r="G50" s="104"/>
      <c r="H50" s="104"/>
      <c r="I50" s="464">
        <f>'D.1.1-3 ARS'!G697</f>
        <v>0</v>
      </c>
      <c r="J50" s="464"/>
    </row>
    <row r="51" spans="1:10" ht="25.5" customHeight="1" x14ac:dyDescent="0.2">
      <c r="A51" s="91"/>
      <c r="B51" s="93" t="s">
        <v>62</v>
      </c>
      <c r="C51" s="465" t="s">
        <v>63</v>
      </c>
      <c r="D51" s="466"/>
      <c r="E51" s="466"/>
      <c r="F51" s="103" t="s">
        <v>21</v>
      </c>
      <c r="G51" s="104"/>
      <c r="H51" s="104"/>
      <c r="I51" s="464">
        <f>'D.1.1-3 ARS'!G755</f>
        <v>0</v>
      </c>
      <c r="J51" s="464"/>
    </row>
    <row r="52" spans="1:10" ht="25.5" customHeight="1" x14ac:dyDescent="0.2">
      <c r="A52" s="91"/>
      <c r="B52" s="93" t="s">
        <v>64</v>
      </c>
      <c r="C52" s="465" t="s">
        <v>65</v>
      </c>
      <c r="D52" s="466"/>
      <c r="E52" s="466"/>
      <c r="F52" s="103" t="s">
        <v>21</v>
      </c>
      <c r="G52" s="104"/>
      <c r="H52" s="104"/>
      <c r="I52" s="464">
        <f>'D.1.1-3 ARS'!G860</f>
        <v>0</v>
      </c>
      <c r="J52" s="464"/>
    </row>
    <row r="53" spans="1:10" ht="25.5" customHeight="1" x14ac:dyDescent="0.2">
      <c r="A53" s="91"/>
      <c r="B53" s="93" t="s">
        <v>66</v>
      </c>
      <c r="C53" s="465" t="s">
        <v>67</v>
      </c>
      <c r="D53" s="466"/>
      <c r="E53" s="466"/>
      <c r="F53" s="103" t="s">
        <v>21</v>
      </c>
      <c r="G53" s="104"/>
      <c r="H53" s="104"/>
      <c r="I53" s="464">
        <f>'D.1.1-3 ARS'!G944</f>
        <v>0</v>
      </c>
      <c r="J53" s="464"/>
    </row>
    <row r="54" spans="1:10" ht="25.5" customHeight="1" x14ac:dyDescent="0.2">
      <c r="A54" s="91"/>
      <c r="B54" s="93" t="s">
        <v>68</v>
      </c>
      <c r="C54" s="465" t="s">
        <v>69</v>
      </c>
      <c r="D54" s="466"/>
      <c r="E54" s="466"/>
      <c r="F54" s="103" t="s">
        <v>21</v>
      </c>
      <c r="G54" s="104"/>
      <c r="H54" s="104"/>
      <c r="I54" s="464">
        <f>'D.1.1-3 ARS'!G949</f>
        <v>0</v>
      </c>
      <c r="J54" s="464"/>
    </row>
    <row r="55" spans="1:10" ht="25.5" customHeight="1" x14ac:dyDescent="0.2">
      <c r="A55" s="91"/>
      <c r="B55" s="93" t="s">
        <v>70</v>
      </c>
      <c r="C55" s="465" t="s">
        <v>71</v>
      </c>
      <c r="D55" s="466"/>
      <c r="E55" s="466"/>
      <c r="F55" s="103" t="s">
        <v>21</v>
      </c>
      <c r="G55" s="104"/>
      <c r="H55" s="104"/>
      <c r="I55" s="464">
        <f>'D.1.1-3 ARS'!G992</f>
        <v>0</v>
      </c>
      <c r="J55" s="464"/>
    </row>
    <row r="56" spans="1:10" ht="25.5" customHeight="1" x14ac:dyDescent="0.2">
      <c r="A56" s="91"/>
      <c r="B56" s="93" t="s">
        <v>72</v>
      </c>
      <c r="C56" s="465" t="s">
        <v>73</v>
      </c>
      <c r="D56" s="466"/>
      <c r="E56" s="466"/>
      <c r="F56" s="103" t="s">
        <v>21</v>
      </c>
      <c r="G56" s="104"/>
      <c r="H56" s="104"/>
      <c r="I56" s="464">
        <f>'D.1.1-3 ARS'!G1026</f>
        <v>0</v>
      </c>
      <c r="J56" s="464"/>
    </row>
    <row r="57" spans="1:10" ht="25.5" customHeight="1" x14ac:dyDescent="0.2">
      <c r="A57" s="91"/>
      <c r="B57" s="93" t="s">
        <v>74</v>
      </c>
      <c r="C57" s="465" t="s">
        <v>75</v>
      </c>
      <c r="D57" s="466"/>
      <c r="E57" s="466"/>
      <c r="F57" s="103" t="s">
        <v>21</v>
      </c>
      <c r="G57" s="104"/>
      <c r="H57" s="104"/>
      <c r="I57" s="464">
        <f>'D.1.1-3 ARS'!G1277</f>
        <v>0</v>
      </c>
      <c r="J57" s="464"/>
    </row>
    <row r="58" spans="1:10" ht="25.5" customHeight="1" x14ac:dyDescent="0.2">
      <c r="A58" s="91"/>
      <c r="B58" s="93" t="s">
        <v>76</v>
      </c>
      <c r="C58" s="465" t="s">
        <v>77</v>
      </c>
      <c r="D58" s="466"/>
      <c r="E58" s="466"/>
      <c r="F58" s="103" t="s">
        <v>21</v>
      </c>
      <c r="G58" s="104"/>
      <c r="H58" s="104"/>
      <c r="I58" s="464">
        <f>'D.1.1-3 ARS'!G1288</f>
        <v>0</v>
      </c>
      <c r="J58" s="464"/>
    </row>
    <row r="59" spans="1:10" ht="25.5" customHeight="1" x14ac:dyDescent="0.2">
      <c r="A59" s="91"/>
      <c r="B59" s="93" t="s">
        <v>78</v>
      </c>
      <c r="C59" s="465" t="s">
        <v>79</v>
      </c>
      <c r="D59" s="466"/>
      <c r="E59" s="466"/>
      <c r="F59" s="103" t="s">
        <v>22</v>
      </c>
      <c r="G59" s="104"/>
      <c r="H59" s="104"/>
      <c r="I59" s="464">
        <f>'D.1.1-3 ARS'!G1293</f>
        <v>0</v>
      </c>
      <c r="J59" s="464"/>
    </row>
    <row r="60" spans="1:10" ht="25.5" customHeight="1" x14ac:dyDescent="0.2">
      <c r="A60" s="91"/>
      <c r="B60" s="93" t="s">
        <v>80</v>
      </c>
      <c r="C60" s="465" t="s">
        <v>81</v>
      </c>
      <c r="D60" s="466"/>
      <c r="E60" s="466"/>
      <c r="F60" s="103" t="s">
        <v>22</v>
      </c>
      <c r="G60" s="104"/>
      <c r="H60" s="104"/>
      <c r="I60" s="464">
        <f>'D.1.1-3 ARS'!G1361</f>
        <v>0</v>
      </c>
      <c r="J60" s="464"/>
    </row>
    <row r="61" spans="1:10" ht="25.5" customHeight="1" x14ac:dyDescent="0.2">
      <c r="A61" s="91"/>
      <c r="B61" s="93" t="s">
        <v>82</v>
      </c>
      <c r="C61" s="465" t="s">
        <v>83</v>
      </c>
      <c r="D61" s="466"/>
      <c r="E61" s="466"/>
      <c r="F61" s="103" t="s">
        <v>22</v>
      </c>
      <c r="G61" s="104"/>
      <c r="H61" s="104"/>
      <c r="I61" s="464">
        <f>'D.1.1-3 ARS'!G1528</f>
        <v>0</v>
      </c>
      <c r="J61" s="464"/>
    </row>
    <row r="62" spans="1:10" ht="25.5" customHeight="1" x14ac:dyDescent="0.2">
      <c r="A62" s="91"/>
      <c r="B62" s="93" t="s">
        <v>84</v>
      </c>
      <c r="C62" s="465" t="s">
        <v>85</v>
      </c>
      <c r="D62" s="466"/>
      <c r="E62" s="466"/>
      <c r="F62" s="103" t="s">
        <v>22</v>
      </c>
      <c r="G62" s="104"/>
      <c r="H62" s="104"/>
      <c r="I62" s="464">
        <f>'D.1.1-3 ARS'!G1616</f>
        <v>0</v>
      </c>
      <c r="J62" s="464"/>
    </row>
    <row r="63" spans="1:10" ht="25.5" customHeight="1" x14ac:dyDescent="0.2">
      <c r="A63" s="91"/>
      <c r="B63" s="93" t="s">
        <v>86</v>
      </c>
      <c r="C63" s="465" t="s">
        <v>87</v>
      </c>
      <c r="D63" s="466"/>
      <c r="E63" s="466"/>
      <c r="F63" s="103" t="s">
        <v>22</v>
      </c>
      <c r="G63" s="104"/>
      <c r="H63" s="104"/>
      <c r="I63" s="464">
        <f>'D.1.1-3 ARS'!G1630</f>
        <v>0</v>
      </c>
      <c r="J63" s="464"/>
    </row>
    <row r="64" spans="1:10" ht="25.5" customHeight="1" x14ac:dyDescent="0.2">
      <c r="A64" s="91"/>
      <c r="B64" s="93" t="s">
        <v>88</v>
      </c>
      <c r="C64" s="465" t="s">
        <v>89</v>
      </c>
      <c r="D64" s="466"/>
      <c r="E64" s="466"/>
      <c r="F64" s="103" t="s">
        <v>22</v>
      </c>
      <c r="G64" s="104"/>
      <c r="H64" s="104"/>
      <c r="I64" s="464">
        <f>'D.1.1-3 ARS'!G1636</f>
        <v>0</v>
      </c>
      <c r="J64" s="464"/>
    </row>
    <row r="65" spans="1:10" ht="25.5" customHeight="1" x14ac:dyDescent="0.2">
      <c r="A65" s="91"/>
      <c r="B65" s="93" t="s">
        <v>90</v>
      </c>
      <c r="C65" s="465" t="s">
        <v>91</v>
      </c>
      <c r="D65" s="466"/>
      <c r="E65" s="466"/>
      <c r="F65" s="103" t="s">
        <v>22</v>
      </c>
      <c r="G65" s="104"/>
      <c r="H65" s="104"/>
      <c r="I65" s="464">
        <f>'D.1.1-3 ARS'!G1745</f>
        <v>0</v>
      </c>
      <c r="J65" s="464"/>
    </row>
    <row r="66" spans="1:10" ht="25.5" customHeight="1" x14ac:dyDescent="0.2">
      <c r="A66" s="91"/>
      <c r="B66" s="93" t="s">
        <v>92</v>
      </c>
      <c r="C66" s="465" t="s">
        <v>93</v>
      </c>
      <c r="D66" s="466"/>
      <c r="E66" s="466"/>
      <c r="F66" s="103" t="s">
        <v>22</v>
      </c>
      <c r="G66" s="104"/>
      <c r="H66" s="104"/>
      <c r="I66" s="464">
        <f>'D.1.1-3 ARS'!G1828</f>
        <v>0</v>
      </c>
      <c r="J66" s="464"/>
    </row>
    <row r="67" spans="1:10" ht="25.5" customHeight="1" x14ac:dyDescent="0.2">
      <c r="A67" s="91"/>
      <c r="B67" s="93" t="s">
        <v>94</v>
      </c>
      <c r="C67" s="465" t="s">
        <v>95</v>
      </c>
      <c r="D67" s="466"/>
      <c r="E67" s="466"/>
      <c r="F67" s="103" t="s">
        <v>22</v>
      </c>
      <c r="G67" s="104"/>
      <c r="H67" s="104"/>
      <c r="I67" s="464">
        <f>'D.1.1-3 ARS'!G1894</f>
        <v>0</v>
      </c>
      <c r="J67" s="464"/>
    </row>
    <row r="68" spans="1:10" ht="25.5" customHeight="1" x14ac:dyDescent="0.2">
      <c r="A68" s="91"/>
      <c r="B68" s="93" t="s">
        <v>96</v>
      </c>
      <c r="C68" s="465" t="s">
        <v>97</v>
      </c>
      <c r="D68" s="466"/>
      <c r="E68" s="466"/>
      <c r="F68" s="103" t="s">
        <v>22</v>
      </c>
      <c r="G68" s="104"/>
      <c r="H68" s="104"/>
      <c r="I68" s="464">
        <f>'D.1.1-3 ARS'!G1962</f>
        <v>0</v>
      </c>
      <c r="J68" s="464"/>
    </row>
    <row r="69" spans="1:10" ht="25.5" customHeight="1" x14ac:dyDescent="0.2">
      <c r="A69" s="91"/>
      <c r="B69" s="93" t="s">
        <v>98</v>
      </c>
      <c r="C69" s="465" t="s">
        <v>99</v>
      </c>
      <c r="D69" s="466"/>
      <c r="E69" s="466"/>
      <c r="F69" s="103" t="s">
        <v>22</v>
      </c>
      <c r="G69" s="104"/>
      <c r="H69" s="104"/>
      <c r="I69" s="464">
        <f>'D.1.1-3 ARS'!G1987</f>
        <v>0</v>
      </c>
      <c r="J69" s="464"/>
    </row>
    <row r="70" spans="1:10" ht="25.5" customHeight="1" x14ac:dyDescent="0.2">
      <c r="A70" s="91"/>
      <c r="B70" s="93" t="s">
        <v>100</v>
      </c>
      <c r="C70" s="465" t="s">
        <v>101</v>
      </c>
      <c r="D70" s="466"/>
      <c r="E70" s="466"/>
      <c r="F70" s="103" t="s">
        <v>22</v>
      </c>
      <c r="G70" s="104"/>
      <c r="H70" s="104"/>
      <c r="I70" s="464">
        <f>'D.1.1-3 ARS'!G2015</f>
        <v>0</v>
      </c>
      <c r="J70" s="464"/>
    </row>
    <row r="71" spans="1:10" ht="25.5" customHeight="1" x14ac:dyDescent="0.2">
      <c r="A71" s="91"/>
      <c r="B71" s="93" t="s">
        <v>102</v>
      </c>
      <c r="C71" s="465" t="s">
        <v>103</v>
      </c>
      <c r="D71" s="466"/>
      <c r="E71" s="466"/>
      <c r="F71" s="103" t="s">
        <v>22</v>
      </c>
      <c r="G71" s="104"/>
      <c r="H71" s="104"/>
      <c r="I71" s="464">
        <f>'D.1.1-3 ARS'!G2041</f>
        <v>0</v>
      </c>
      <c r="J71" s="464"/>
    </row>
    <row r="72" spans="1:10" ht="25.5" customHeight="1" x14ac:dyDescent="0.2">
      <c r="A72" s="91"/>
      <c r="B72" s="93" t="s">
        <v>104</v>
      </c>
      <c r="C72" s="465" t="s">
        <v>105</v>
      </c>
      <c r="D72" s="466"/>
      <c r="E72" s="466"/>
      <c r="F72" s="103" t="s">
        <v>23</v>
      </c>
      <c r="G72" s="104"/>
      <c r="H72" s="104"/>
      <c r="I72" s="464">
        <f>'D.1.1-3 ARS'!G2065</f>
        <v>0</v>
      </c>
      <c r="J72" s="464"/>
    </row>
    <row r="73" spans="1:10" ht="25.5" customHeight="1" x14ac:dyDescent="0.2">
      <c r="A73" s="91"/>
      <c r="B73" s="93" t="s">
        <v>106</v>
      </c>
      <c r="C73" s="465" t="s">
        <v>107</v>
      </c>
      <c r="D73" s="466"/>
      <c r="E73" s="471"/>
      <c r="F73" s="103" t="s">
        <v>23</v>
      </c>
      <c r="G73" s="162"/>
      <c r="H73" s="162"/>
      <c r="I73" s="464">
        <f>'D.1.1-3 ARS'!G2074</f>
        <v>0</v>
      </c>
      <c r="J73" s="464"/>
    </row>
    <row r="74" spans="1:10" ht="25.5" customHeight="1" x14ac:dyDescent="0.2">
      <c r="A74" s="91"/>
      <c r="B74" s="93" t="s">
        <v>1746</v>
      </c>
      <c r="C74" s="465" t="s">
        <v>3277</v>
      </c>
      <c r="D74" s="466"/>
      <c r="E74" s="466"/>
      <c r="F74" s="103" t="s">
        <v>22</v>
      </c>
      <c r="G74" s="162"/>
      <c r="H74" s="162"/>
      <c r="I74" s="464">
        <f>'D.1.4a UT'!G153</f>
        <v>0</v>
      </c>
      <c r="J74" s="464"/>
    </row>
    <row r="75" spans="1:10" ht="25.5" customHeight="1" x14ac:dyDescent="0.2">
      <c r="A75" s="91"/>
      <c r="B75" s="93" t="s">
        <v>1979</v>
      </c>
      <c r="C75" s="465" t="s">
        <v>1980</v>
      </c>
      <c r="D75" s="466"/>
      <c r="E75" s="466"/>
      <c r="F75" s="103" t="s">
        <v>23</v>
      </c>
      <c r="G75" s="162"/>
      <c r="H75" s="162"/>
      <c r="I75" s="464">
        <f>'D.1.4b VZT+CHL'!G157</f>
        <v>0</v>
      </c>
      <c r="J75" s="464"/>
    </row>
    <row r="76" spans="1:10" ht="25.5" customHeight="1" x14ac:dyDescent="0.2">
      <c r="A76" s="91"/>
      <c r="B76" s="93" t="s">
        <v>2230</v>
      </c>
      <c r="C76" s="465" t="s">
        <v>3278</v>
      </c>
      <c r="D76" s="466"/>
      <c r="E76" s="466"/>
      <c r="F76" s="103" t="s">
        <v>22</v>
      </c>
      <c r="G76" s="162"/>
      <c r="H76" s="162"/>
      <c r="I76" s="464">
        <f>'D.1.4c ZTI+Přípojka vody'!G470</f>
        <v>0</v>
      </c>
      <c r="J76" s="464"/>
    </row>
    <row r="77" spans="1:10" ht="25.5" customHeight="1" x14ac:dyDescent="0.2">
      <c r="A77" s="91"/>
      <c r="B77" s="93" t="s">
        <v>2754</v>
      </c>
      <c r="C77" s="465" t="s">
        <v>3279</v>
      </c>
      <c r="D77" s="466"/>
      <c r="E77" s="466"/>
      <c r="F77" s="103" t="s">
        <v>23</v>
      </c>
      <c r="G77" s="162"/>
      <c r="H77" s="162"/>
      <c r="I77" s="464">
        <f>'D.1.4d ELEKTRO SILNO+SLABO'!G303</f>
        <v>0</v>
      </c>
      <c r="J77" s="464"/>
    </row>
    <row r="78" spans="1:10" ht="25.5" customHeight="1" x14ac:dyDescent="0.2">
      <c r="A78" s="91"/>
      <c r="B78" s="93" t="s">
        <v>3273</v>
      </c>
      <c r="C78" s="465" t="s">
        <v>3280</v>
      </c>
      <c r="D78" s="466"/>
      <c r="E78" s="466"/>
      <c r="F78" s="103" t="s">
        <v>23</v>
      </c>
      <c r="G78" s="162"/>
      <c r="H78" s="162"/>
      <c r="I78" s="464">
        <f>'D.1.4f ZÁVLAHA'!G70</f>
        <v>0</v>
      </c>
      <c r="J78" s="464"/>
    </row>
    <row r="79" spans="1:10" ht="25.5" customHeight="1" x14ac:dyDescent="0.2">
      <c r="A79" s="91"/>
      <c r="B79" s="93" t="s">
        <v>3274</v>
      </c>
      <c r="C79" s="465" t="s">
        <v>3281</v>
      </c>
      <c r="D79" s="466"/>
      <c r="E79" s="466"/>
      <c r="F79" s="103" t="s">
        <v>23</v>
      </c>
      <c r="G79" s="162"/>
      <c r="H79" s="162"/>
      <c r="I79" s="464">
        <f>'D.1.4g MAR'!G48</f>
        <v>0</v>
      </c>
      <c r="J79" s="464"/>
    </row>
    <row r="80" spans="1:10" ht="25.5" customHeight="1" x14ac:dyDescent="0.2">
      <c r="A80" s="91"/>
      <c r="B80" s="93" t="s">
        <v>3275</v>
      </c>
      <c r="C80" s="465" t="s">
        <v>3282</v>
      </c>
      <c r="D80" s="466"/>
      <c r="E80" s="466"/>
      <c r="F80" s="103" t="s">
        <v>23</v>
      </c>
      <c r="G80" s="162"/>
      <c r="H80" s="162"/>
      <c r="I80" s="464">
        <f>'D.1.4h GASTRO'!G127</f>
        <v>0</v>
      </c>
      <c r="J80" s="464"/>
    </row>
    <row r="81" spans="1:10" ht="25.5" customHeight="1" x14ac:dyDescent="0.2">
      <c r="A81" s="91"/>
      <c r="B81" s="93" t="s">
        <v>3276</v>
      </c>
      <c r="C81" s="465" t="s">
        <v>3283</v>
      </c>
      <c r="D81" s="466"/>
      <c r="E81" s="466"/>
      <c r="F81" s="103" t="s">
        <v>23</v>
      </c>
      <c r="G81" s="162"/>
      <c r="H81" s="162"/>
      <c r="I81" s="464">
        <f>'D.1.4i SADOVKY'!G38</f>
        <v>0</v>
      </c>
      <c r="J81" s="464"/>
    </row>
    <row r="82" spans="1:10" ht="25.5" customHeight="1" x14ac:dyDescent="0.2">
      <c r="A82" s="91"/>
      <c r="B82" s="93" t="s">
        <v>3235</v>
      </c>
      <c r="C82" s="465" t="s">
        <v>3236</v>
      </c>
      <c r="D82" s="466"/>
      <c r="E82" s="466"/>
      <c r="F82" s="103" t="s">
        <v>23</v>
      </c>
      <c r="G82" s="162"/>
      <c r="H82" s="162"/>
      <c r="I82" s="464">
        <f>'D.1.4j ERO'!G33</f>
        <v>0</v>
      </c>
      <c r="J82" s="464"/>
    </row>
    <row r="83" spans="1:10" ht="25.5" customHeight="1" x14ac:dyDescent="0.2">
      <c r="A83" s="91"/>
      <c r="B83" s="100" t="s">
        <v>3714</v>
      </c>
      <c r="C83" s="467" t="s">
        <v>3535</v>
      </c>
      <c r="D83" s="468"/>
      <c r="E83" s="468"/>
      <c r="F83" s="105" t="s">
        <v>3714</v>
      </c>
      <c r="G83" s="163"/>
      <c r="H83" s="163"/>
      <c r="I83" s="469">
        <f>VON!F36</f>
        <v>0</v>
      </c>
      <c r="J83" s="469"/>
    </row>
    <row r="84" spans="1:10" ht="25.5" customHeight="1" x14ac:dyDescent="0.2">
      <c r="A84" s="92"/>
      <c r="B84" s="96" t="s">
        <v>1</v>
      </c>
      <c r="C84" s="96"/>
      <c r="D84" s="97"/>
      <c r="E84" s="97"/>
      <c r="F84" s="106"/>
      <c r="G84" s="107"/>
      <c r="H84" s="107"/>
      <c r="I84" s="470">
        <f>SUM(I42:I83)</f>
        <v>0</v>
      </c>
      <c r="J84" s="470"/>
    </row>
    <row r="85" spans="1:10" x14ac:dyDescent="0.2">
      <c r="F85" s="108"/>
      <c r="G85" s="65"/>
      <c r="H85" s="108"/>
      <c r="I85" s="65"/>
      <c r="J85" s="65"/>
    </row>
    <row r="86" spans="1:10" x14ac:dyDescent="0.2">
      <c r="F86" s="108"/>
      <c r="G86" s="65"/>
      <c r="H86" s="108"/>
      <c r="I86" s="65"/>
      <c r="J86" s="65"/>
    </row>
    <row r="87" spans="1:10" x14ac:dyDescent="0.2">
      <c r="F87" s="108"/>
      <c r="G87" s="65"/>
      <c r="H87" s="108"/>
      <c r="I87" s="65"/>
      <c r="J87" s="65"/>
    </row>
  </sheetData>
  <sheetProtection password="CCE1" sheet="1" objects="1" scenarios="1"/>
  <protectedRanges>
    <protectedRange sqref="I8:I9 D8:G10 C10" name="Oblast1_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8">
    <mergeCell ref="D8:G8"/>
    <mergeCell ref="G18:I18"/>
    <mergeCell ref="E15:F15"/>
    <mergeCell ref="I16:J16"/>
    <mergeCell ref="G15:H15"/>
    <mergeCell ref="E11:F11"/>
    <mergeCell ref="D30:E30"/>
    <mergeCell ref="G19:I19"/>
    <mergeCell ref="G22:I22"/>
    <mergeCell ref="G24:I24"/>
    <mergeCell ref="G23:I23"/>
    <mergeCell ref="B1:J1"/>
    <mergeCell ref="G21:I21"/>
    <mergeCell ref="G20:I20"/>
    <mergeCell ref="I12:J12"/>
    <mergeCell ref="I15:J15"/>
    <mergeCell ref="E16:F16"/>
    <mergeCell ref="G16:H16"/>
    <mergeCell ref="G11:H11"/>
    <mergeCell ref="I11:J11"/>
    <mergeCell ref="E12:F12"/>
    <mergeCell ref="D9:G9"/>
    <mergeCell ref="D10:G10"/>
    <mergeCell ref="E13:F13"/>
    <mergeCell ref="G12:H12"/>
    <mergeCell ref="G13:H13"/>
    <mergeCell ref="G14:H14"/>
    <mergeCell ref="I13:J13"/>
    <mergeCell ref="I14:J14"/>
    <mergeCell ref="E14:F14"/>
    <mergeCell ref="I50:J50"/>
    <mergeCell ref="C50:E50"/>
    <mergeCell ref="I51:J51"/>
    <mergeCell ref="C51:E51"/>
    <mergeCell ref="I52:J52"/>
    <mergeCell ref="C52:E52"/>
    <mergeCell ref="I48:J48"/>
    <mergeCell ref="C48:E48"/>
    <mergeCell ref="I49:J49"/>
    <mergeCell ref="C49:E49"/>
    <mergeCell ref="I47:J47"/>
    <mergeCell ref="C47:E47"/>
    <mergeCell ref="C34:E34"/>
    <mergeCell ref="B35:E35"/>
    <mergeCell ref="I41:J41"/>
    <mergeCell ref="I42:J42"/>
    <mergeCell ref="C42:E42"/>
    <mergeCell ref="I46:J46"/>
    <mergeCell ref="C46:E46"/>
    <mergeCell ref="I44:J44"/>
    <mergeCell ref="C44:E44"/>
    <mergeCell ref="I45:J45"/>
    <mergeCell ref="C45:E45"/>
    <mergeCell ref="I43:J43"/>
    <mergeCell ref="C43:E43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C81:E81"/>
    <mergeCell ref="I81:J81"/>
    <mergeCell ref="C82:E82"/>
    <mergeCell ref="I82:J82"/>
    <mergeCell ref="C83:E83"/>
    <mergeCell ref="I83:J83"/>
    <mergeCell ref="I84:J84"/>
    <mergeCell ref="I71:J71"/>
    <mergeCell ref="C71:E71"/>
    <mergeCell ref="I72:J72"/>
    <mergeCell ref="C72:E72"/>
    <mergeCell ref="I73:J73"/>
    <mergeCell ref="C73:E73"/>
    <mergeCell ref="C78:E78"/>
    <mergeCell ref="I78:J78"/>
    <mergeCell ref="C79:E79"/>
    <mergeCell ref="I79:J79"/>
    <mergeCell ref="C80:E80"/>
    <mergeCell ref="I80:J80"/>
    <mergeCell ref="I68:J68"/>
    <mergeCell ref="C68:E68"/>
    <mergeCell ref="I69:J69"/>
    <mergeCell ref="C69:E69"/>
    <mergeCell ref="I70:J70"/>
    <mergeCell ref="C70:E70"/>
    <mergeCell ref="I65:J65"/>
    <mergeCell ref="C65:E65"/>
    <mergeCell ref="C77:E77"/>
    <mergeCell ref="I77:J77"/>
    <mergeCell ref="C74:E74"/>
    <mergeCell ref="I74:J74"/>
    <mergeCell ref="C75:E75"/>
    <mergeCell ref="I75:J75"/>
    <mergeCell ref="C76:E76"/>
    <mergeCell ref="I76:J76"/>
    <mergeCell ref="I66:J66"/>
    <mergeCell ref="C66:E66"/>
    <mergeCell ref="I67:J67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06" t="s">
        <v>6</v>
      </c>
      <c r="B1" s="506"/>
      <c r="C1" s="507"/>
      <c r="D1" s="506"/>
      <c r="E1" s="506"/>
      <c r="F1" s="506"/>
      <c r="G1" s="506"/>
    </row>
    <row r="2" spans="1:7" ht="24.95" customHeight="1" x14ac:dyDescent="0.2">
      <c r="A2" s="61" t="s">
        <v>35</v>
      </c>
      <c r="B2" s="60"/>
      <c r="C2" s="508"/>
      <c r="D2" s="508"/>
      <c r="E2" s="508"/>
      <c r="F2" s="508"/>
      <c r="G2" s="509"/>
    </row>
    <row r="3" spans="1:7" ht="24.95" hidden="1" customHeight="1" x14ac:dyDescent="0.2">
      <c r="A3" s="61" t="s">
        <v>7</v>
      </c>
      <c r="B3" s="60"/>
      <c r="C3" s="508"/>
      <c r="D3" s="508"/>
      <c r="E3" s="508"/>
      <c r="F3" s="508"/>
      <c r="G3" s="509"/>
    </row>
    <row r="4" spans="1:7" ht="24.95" hidden="1" customHeight="1" x14ac:dyDescent="0.2">
      <c r="A4" s="61" t="s">
        <v>8</v>
      </c>
      <c r="B4" s="60"/>
      <c r="C4" s="508"/>
      <c r="D4" s="508"/>
      <c r="E4" s="508"/>
      <c r="F4" s="508"/>
      <c r="G4" s="50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outlinePr summaryBelow="0"/>
  </sheetPr>
  <dimension ref="A1:AU2128"/>
  <sheetViews>
    <sheetView showZeros="0" topLeftCell="A1737" zoomScale="80" zoomScaleNormal="80" zoomScaleSheetLayoutView="100" workbookViewId="0">
      <selection activeCell="J1751" sqref="J1751"/>
    </sheetView>
  </sheetViews>
  <sheetFormatPr defaultRowHeight="12.75" outlineLevelRow="1" x14ac:dyDescent="0.2"/>
  <cols>
    <col min="1" max="1" width="5.425781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229" customWidth="1"/>
    <col min="7" max="7" width="12.7109375" style="229" customWidth="1"/>
    <col min="8" max="8" width="9.140625" style="132" customWidth="1"/>
    <col min="9" max="15" width="9.140625" style="229"/>
    <col min="16" max="16" width="9.140625" style="229" customWidth="1"/>
    <col min="17" max="20" width="9.140625" style="229" hidden="1" customWidth="1"/>
    <col min="21" max="26" width="9.140625" style="229" customWidth="1"/>
    <col min="27" max="16384" width="9.140625" style="229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s="229" t="s">
        <v>111</v>
      </c>
    </row>
    <row r="2" spans="1:47" ht="24.95" customHeight="1" x14ac:dyDescent="0.2">
      <c r="A2" s="231" t="s">
        <v>110</v>
      </c>
      <c r="B2" s="232"/>
      <c r="C2" s="511" t="s">
        <v>1738</v>
      </c>
      <c r="D2" s="512"/>
      <c r="E2" s="512"/>
      <c r="F2" s="512"/>
      <c r="G2" s="513"/>
      <c r="R2" s="229" t="s">
        <v>112</v>
      </c>
    </row>
    <row r="3" spans="1:47" ht="24.95" customHeight="1" x14ac:dyDescent="0.2">
      <c r="A3" s="231" t="s">
        <v>7</v>
      </c>
      <c r="B3" s="232"/>
      <c r="C3" s="511" t="s">
        <v>1739</v>
      </c>
      <c r="D3" s="512"/>
      <c r="E3" s="512"/>
      <c r="F3" s="512"/>
      <c r="G3" s="513"/>
      <c r="R3" s="229" t="s">
        <v>113</v>
      </c>
    </row>
    <row r="4" spans="1:47" ht="24.95" customHeight="1" x14ac:dyDescent="0.2">
      <c r="A4" s="231" t="s">
        <v>8</v>
      </c>
      <c r="B4" s="232"/>
      <c r="C4" s="511" t="s">
        <v>3656</v>
      </c>
      <c r="D4" s="512"/>
      <c r="E4" s="512"/>
      <c r="F4" s="512"/>
      <c r="G4" s="513"/>
      <c r="R4" s="229" t="s">
        <v>114</v>
      </c>
    </row>
    <row r="5" spans="1:47" x14ac:dyDescent="0.2">
      <c r="A5" s="190" t="s">
        <v>115</v>
      </c>
      <c r="B5" s="154"/>
      <c r="C5" s="154"/>
      <c r="D5" s="141"/>
      <c r="E5" s="135"/>
      <c r="F5" s="111"/>
      <c r="G5" s="233"/>
      <c r="R5" s="229" t="s">
        <v>116</v>
      </c>
    </row>
    <row r="7" spans="1:47" ht="25.5" x14ac:dyDescent="0.2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34" t="s">
        <v>122</v>
      </c>
      <c r="G7" s="213" t="s">
        <v>26</v>
      </c>
      <c r="H7" s="214" t="s">
        <v>123</v>
      </c>
    </row>
    <row r="8" spans="1:47" x14ac:dyDescent="0.2">
      <c r="A8" s="117" t="s">
        <v>124</v>
      </c>
      <c r="B8" s="118" t="s">
        <v>44</v>
      </c>
      <c r="C8" s="191" t="s">
        <v>45</v>
      </c>
      <c r="D8" s="142"/>
      <c r="E8" s="235"/>
      <c r="F8" s="235"/>
      <c r="G8" s="235">
        <f>SUMIF(R9:R63,"&lt;&gt;NOR",G9:G63)</f>
        <v>0</v>
      </c>
      <c r="H8" s="236"/>
      <c r="R8" s="229" t="s">
        <v>125</v>
      </c>
    </row>
    <row r="9" spans="1:47" outlineLevel="1" x14ac:dyDescent="0.2">
      <c r="A9" s="113">
        <v>1</v>
      </c>
      <c r="B9" s="115" t="s">
        <v>126</v>
      </c>
      <c r="C9" s="124" t="s">
        <v>127</v>
      </c>
      <c r="D9" s="143" t="s">
        <v>128</v>
      </c>
      <c r="E9" s="157">
        <v>49.512</v>
      </c>
      <c r="F9" s="157"/>
      <c r="G9" s="157">
        <f>ROUND(E9*F9,2)</f>
        <v>0</v>
      </c>
      <c r="H9" s="161" t="s">
        <v>1743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13"/>
      <c r="B10" s="115"/>
      <c r="C10" s="125" t="s">
        <v>130</v>
      </c>
      <c r="D10" s="144"/>
      <c r="E10" s="136">
        <v>10.44</v>
      </c>
      <c r="F10" s="157"/>
      <c r="G10" s="157"/>
      <c r="H10" s="161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13"/>
      <c r="B11" s="115"/>
      <c r="C11" s="125" t="s">
        <v>132</v>
      </c>
      <c r="D11" s="144"/>
      <c r="E11" s="136">
        <v>39.072000000000003</v>
      </c>
      <c r="F11" s="157"/>
      <c r="G11" s="157"/>
      <c r="H11" s="161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13">
        <v>2</v>
      </c>
      <c r="B12" s="115" t="s">
        <v>133</v>
      </c>
      <c r="C12" s="124" t="s">
        <v>134</v>
      </c>
      <c r="D12" s="143" t="s">
        <v>135</v>
      </c>
      <c r="E12" s="157">
        <v>34.04</v>
      </c>
      <c r="F12" s="157"/>
      <c r="G12" s="157">
        <f>ROUND(E12*F12,2)</f>
        <v>0</v>
      </c>
      <c r="H12" s="161" t="s">
        <v>1743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13"/>
      <c r="B13" s="115"/>
      <c r="C13" s="125" t="s">
        <v>136</v>
      </c>
      <c r="D13" s="144"/>
      <c r="E13" s="136">
        <v>34.04</v>
      </c>
      <c r="F13" s="157"/>
      <c r="G13" s="157"/>
      <c r="H13" s="161">
        <v>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13">
        <v>3</v>
      </c>
      <c r="B14" s="115" t="s">
        <v>137</v>
      </c>
      <c r="C14" s="124" t="s">
        <v>138</v>
      </c>
      <c r="D14" s="143" t="s">
        <v>135</v>
      </c>
      <c r="E14" s="157">
        <v>34.04</v>
      </c>
      <c r="F14" s="157"/>
      <c r="G14" s="157">
        <f>ROUND(E14*F14,2)</f>
        <v>0</v>
      </c>
      <c r="H14" s="161" t="s">
        <v>1743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13"/>
      <c r="B15" s="115"/>
      <c r="C15" s="125" t="s">
        <v>136</v>
      </c>
      <c r="D15" s="144"/>
      <c r="E15" s="136">
        <v>34.04</v>
      </c>
      <c r="F15" s="157"/>
      <c r="G15" s="157"/>
      <c r="H15" s="161">
        <v>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13">
        <v>4</v>
      </c>
      <c r="B16" s="115" t="s">
        <v>139</v>
      </c>
      <c r="C16" s="124" t="s">
        <v>140</v>
      </c>
      <c r="D16" s="143" t="s">
        <v>128</v>
      </c>
      <c r="E16" s="157">
        <v>655.36400000000003</v>
      </c>
      <c r="F16" s="157"/>
      <c r="G16" s="157">
        <f>ROUND(E16*F16,2)</f>
        <v>0</v>
      </c>
      <c r="H16" s="161" t="s">
        <v>1743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13"/>
      <c r="B17" s="115"/>
      <c r="C17" s="125" t="s">
        <v>141</v>
      </c>
      <c r="D17" s="144"/>
      <c r="E17" s="136">
        <v>618.26</v>
      </c>
      <c r="F17" s="157"/>
      <c r="G17" s="157"/>
      <c r="H17" s="161">
        <v>0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13"/>
      <c r="B18" s="115"/>
      <c r="C18" s="125" t="s">
        <v>142</v>
      </c>
      <c r="D18" s="144"/>
      <c r="E18" s="136">
        <v>0.89600000000000002</v>
      </c>
      <c r="F18" s="157"/>
      <c r="G18" s="157"/>
      <c r="H18" s="161">
        <v>0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13"/>
      <c r="B19" s="115"/>
      <c r="C19" s="125" t="s">
        <v>143</v>
      </c>
      <c r="D19" s="144"/>
      <c r="E19" s="136">
        <v>22</v>
      </c>
      <c r="F19" s="157"/>
      <c r="G19" s="157"/>
      <c r="H19" s="161">
        <v>0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13"/>
      <c r="B20" s="115"/>
      <c r="C20" s="125" t="s">
        <v>144</v>
      </c>
      <c r="D20" s="144"/>
      <c r="E20" s="136">
        <v>14.208</v>
      </c>
      <c r="F20" s="157"/>
      <c r="G20" s="157"/>
      <c r="H20" s="161">
        <v>0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3">
        <v>5</v>
      </c>
      <c r="B21" s="115" t="s">
        <v>145</v>
      </c>
      <c r="C21" s="124" t="s">
        <v>146</v>
      </c>
      <c r="D21" s="143" t="s">
        <v>128</v>
      </c>
      <c r="E21" s="157">
        <v>655.36400000000003</v>
      </c>
      <c r="F21" s="157"/>
      <c r="G21" s="157">
        <f>ROUND(E21*F21,2)</f>
        <v>0</v>
      </c>
      <c r="H21" s="161" t="s">
        <v>1743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13"/>
      <c r="B22" s="115"/>
      <c r="C22" s="125" t="s">
        <v>141</v>
      </c>
      <c r="D22" s="144"/>
      <c r="E22" s="136">
        <v>618.26</v>
      </c>
      <c r="F22" s="157"/>
      <c r="G22" s="157"/>
      <c r="H22" s="161">
        <v>0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13"/>
      <c r="B23" s="115"/>
      <c r="C23" s="125" t="s">
        <v>142</v>
      </c>
      <c r="D23" s="144"/>
      <c r="E23" s="136">
        <v>0.89600000000000002</v>
      </c>
      <c r="F23" s="157"/>
      <c r="G23" s="157"/>
      <c r="H23" s="161">
        <v>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13"/>
      <c r="B24" s="115"/>
      <c r="C24" s="125" t="s">
        <v>143</v>
      </c>
      <c r="D24" s="144"/>
      <c r="E24" s="136">
        <v>22</v>
      </c>
      <c r="F24" s="157"/>
      <c r="G24" s="157"/>
      <c r="H24" s="161">
        <v>0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13"/>
      <c r="B25" s="115"/>
      <c r="C25" s="125" t="s">
        <v>144</v>
      </c>
      <c r="D25" s="144"/>
      <c r="E25" s="136">
        <v>14.208</v>
      </c>
      <c r="F25" s="157"/>
      <c r="G25" s="157"/>
      <c r="H25" s="161"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13">
        <v>6</v>
      </c>
      <c r="B26" s="115" t="s">
        <v>147</v>
      </c>
      <c r="C26" s="124" t="s">
        <v>148</v>
      </c>
      <c r="D26" s="143" t="s">
        <v>128</v>
      </c>
      <c r="E26" s="157">
        <v>126.3185</v>
      </c>
      <c r="F26" s="157"/>
      <c r="G26" s="157">
        <f>ROUND(E26*F26,2)</f>
        <v>0</v>
      </c>
      <c r="H26" s="161" t="s">
        <v>1743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13"/>
      <c r="B27" s="115"/>
      <c r="C27" s="125" t="s">
        <v>149</v>
      </c>
      <c r="D27" s="144"/>
      <c r="E27" s="136">
        <v>126.3185</v>
      </c>
      <c r="F27" s="157"/>
      <c r="G27" s="157"/>
      <c r="H27" s="161">
        <v>0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13">
        <v>7</v>
      </c>
      <c r="B28" s="115" t="s">
        <v>150</v>
      </c>
      <c r="C28" s="124" t="s">
        <v>151</v>
      </c>
      <c r="D28" s="143" t="s">
        <v>128</v>
      </c>
      <c r="E28" s="157">
        <v>126.3185</v>
      </c>
      <c r="F28" s="157"/>
      <c r="G28" s="157">
        <f>ROUND(E28*F28,2)</f>
        <v>0</v>
      </c>
      <c r="H28" s="161" t="s">
        <v>1743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13"/>
      <c r="B29" s="115"/>
      <c r="C29" s="125" t="s">
        <v>149</v>
      </c>
      <c r="D29" s="144"/>
      <c r="E29" s="136">
        <v>126.3185</v>
      </c>
      <c r="F29" s="157"/>
      <c r="G29" s="157"/>
      <c r="H29" s="161">
        <v>0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13">
        <v>8</v>
      </c>
      <c r="B30" s="115" t="s">
        <v>152</v>
      </c>
      <c r="C30" s="124" t="s">
        <v>153</v>
      </c>
      <c r="D30" s="143" t="s">
        <v>128</v>
      </c>
      <c r="E30" s="157">
        <v>66.495560000000012</v>
      </c>
      <c r="F30" s="157"/>
      <c r="G30" s="157">
        <f>ROUND(E30*F30,2)</f>
        <v>0</v>
      </c>
      <c r="H30" s="161" t="s">
        <v>1743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13"/>
      <c r="B31" s="115"/>
      <c r="C31" s="125" t="s">
        <v>154</v>
      </c>
      <c r="D31" s="144"/>
      <c r="E31" s="136">
        <v>66.495559999999998</v>
      </c>
      <c r="F31" s="157"/>
      <c r="G31" s="157"/>
      <c r="H31" s="161">
        <v>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13">
        <v>9</v>
      </c>
      <c r="B32" s="115" t="s">
        <v>155</v>
      </c>
      <c r="C32" s="124" t="s">
        <v>156</v>
      </c>
      <c r="D32" s="143" t="s">
        <v>128</v>
      </c>
      <c r="E32" s="157">
        <v>106.35980000000001</v>
      </c>
      <c r="F32" s="157"/>
      <c r="G32" s="157">
        <f>ROUND(E32*F32,2)</f>
        <v>0</v>
      </c>
      <c r="H32" s="161" t="s">
        <v>1743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13"/>
      <c r="B33" s="115"/>
      <c r="C33" s="125" t="s">
        <v>157</v>
      </c>
      <c r="D33" s="144"/>
      <c r="E33" s="136">
        <v>0.39200000000000002</v>
      </c>
      <c r="F33" s="157"/>
      <c r="G33" s="157"/>
      <c r="H33" s="161">
        <v>0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13"/>
      <c r="B34" s="115"/>
      <c r="C34" s="125" t="s">
        <v>158</v>
      </c>
      <c r="D34" s="144"/>
      <c r="E34" s="136">
        <v>84.031300000000002</v>
      </c>
      <c r="F34" s="157"/>
      <c r="G34" s="157"/>
      <c r="H34" s="161">
        <v>0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13"/>
      <c r="B35" s="115"/>
      <c r="C35" s="125" t="s">
        <v>159</v>
      </c>
      <c r="D35" s="144"/>
      <c r="E35" s="136">
        <v>1.5225</v>
      </c>
      <c r="F35" s="157"/>
      <c r="G35" s="157"/>
      <c r="H35" s="161">
        <v>0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13"/>
      <c r="B36" s="115"/>
      <c r="C36" s="125" t="s">
        <v>160</v>
      </c>
      <c r="D36" s="144"/>
      <c r="E36" s="136">
        <v>4.1340000000000003</v>
      </c>
      <c r="F36" s="157"/>
      <c r="G36" s="157"/>
      <c r="H36" s="161">
        <v>0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13"/>
      <c r="B37" s="115"/>
      <c r="C37" s="125" t="s">
        <v>161</v>
      </c>
      <c r="D37" s="144"/>
      <c r="E37" s="136">
        <v>16.28</v>
      </c>
      <c r="F37" s="157"/>
      <c r="G37" s="157"/>
      <c r="H37" s="161">
        <v>0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3">
        <v>10</v>
      </c>
      <c r="B38" s="115" t="s">
        <v>162</v>
      </c>
      <c r="C38" s="124" t="s">
        <v>163</v>
      </c>
      <c r="D38" s="143" t="s">
        <v>128</v>
      </c>
      <c r="E38" s="157">
        <v>831.19450000000006</v>
      </c>
      <c r="F38" s="157"/>
      <c r="G38" s="157">
        <f>ROUND(E38*F38,2)</f>
        <v>0</v>
      </c>
      <c r="H38" s="161" t="s">
        <v>1743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13"/>
      <c r="B39" s="115"/>
      <c r="C39" s="125" t="s">
        <v>164</v>
      </c>
      <c r="D39" s="144"/>
      <c r="E39" s="136">
        <v>106.35980000000001</v>
      </c>
      <c r="F39" s="157"/>
      <c r="G39" s="157"/>
      <c r="H39" s="161"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22.5" outlineLevel="1" x14ac:dyDescent="0.2">
      <c r="A40" s="113"/>
      <c r="B40" s="115"/>
      <c r="C40" s="125" t="s">
        <v>165</v>
      </c>
      <c r="D40" s="144"/>
      <c r="E40" s="136">
        <v>724.8347</v>
      </c>
      <c r="F40" s="157"/>
      <c r="G40" s="157"/>
      <c r="H40" s="161">
        <v>0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13">
        <v>11</v>
      </c>
      <c r="B41" s="115" t="s">
        <v>166</v>
      </c>
      <c r="C41" s="124" t="s">
        <v>167</v>
      </c>
      <c r="D41" s="143" t="s">
        <v>128</v>
      </c>
      <c r="E41" s="157">
        <v>831.19450000000006</v>
      </c>
      <c r="F41" s="157"/>
      <c r="G41" s="157">
        <f>ROUND(E41*F41,2)</f>
        <v>0</v>
      </c>
      <c r="H41" s="161" t="s">
        <v>1743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13"/>
      <c r="B42" s="115"/>
      <c r="C42" s="125" t="s">
        <v>168</v>
      </c>
      <c r="D42" s="144"/>
      <c r="E42" s="136">
        <v>831.19449999999995</v>
      </c>
      <c r="F42" s="157"/>
      <c r="G42" s="157"/>
      <c r="H42" s="161">
        <v>0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13">
        <v>12</v>
      </c>
      <c r="B43" s="115" t="s">
        <v>169</v>
      </c>
      <c r="C43" s="124" t="s">
        <v>170</v>
      </c>
      <c r="D43" s="143" t="s">
        <v>128</v>
      </c>
      <c r="E43" s="157">
        <v>49.512</v>
      </c>
      <c r="F43" s="157"/>
      <c r="G43" s="157">
        <f>ROUND(E43*F43,2)</f>
        <v>0</v>
      </c>
      <c r="H43" s="161" t="s">
        <v>1743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13"/>
      <c r="B44" s="115"/>
      <c r="C44" s="125" t="s">
        <v>171</v>
      </c>
      <c r="D44" s="144"/>
      <c r="E44" s="136">
        <v>49.512</v>
      </c>
      <c r="F44" s="157"/>
      <c r="G44" s="157"/>
      <c r="H44" s="161">
        <v>0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13">
        <v>13</v>
      </c>
      <c r="B45" s="115" t="s">
        <v>172</v>
      </c>
      <c r="C45" s="124" t="s">
        <v>173</v>
      </c>
      <c r="D45" s="143" t="s">
        <v>128</v>
      </c>
      <c r="E45" s="157">
        <v>1556.0292000000002</v>
      </c>
      <c r="F45" s="157"/>
      <c r="G45" s="157">
        <f>ROUND(E45*F45,2)</f>
        <v>0</v>
      </c>
      <c r="H45" s="161" t="s">
        <v>1743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13"/>
      <c r="B46" s="115"/>
      <c r="C46" s="125" t="s">
        <v>168</v>
      </c>
      <c r="D46" s="144"/>
      <c r="E46" s="136">
        <v>831.19449999999995</v>
      </c>
      <c r="F46" s="157"/>
      <c r="G46" s="157"/>
      <c r="H46" s="161">
        <v>0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22.5" outlineLevel="1" x14ac:dyDescent="0.2">
      <c r="A47" s="113"/>
      <c r="B47" s="115"/>
      <c r="C47" s="125" t="s">
        <v>165</v>
      </c>
      <c r="D47" s="144"/>
      <c r="E47" s="136">
        <v>724.8347</v>
      </c>
      <c r="F47" s="157"/>
      <c r="G47" s="157"/>
      <c r="H47" s="161"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13">
        <v>14</v>
      </c>
      <c r="B48" s="115" t="s">
        <v>174</v>
      </c>
      <c r="C48" s="124" t="s">
        <v>175</v>
      </c>
      <c r="D48" s="143" t="s">
        <v>128</v>
      </c>
      <c r="E48" s="157">
        <v>10679.484800000002</v>
      </c>
      <c r="F48" s="157"/>
      <c r="G48" s="157">
        <f>ROUND(E48*F48,2)</f>
        <v>0</v>
      </c>
      <c r="H48" s="161" t="s">
        <v>1743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13"/>
      <c r="B49" s="115"/>
      <c r="C49" s="125" t="s">
        <v>176</v>
      </c>
      <c r="D49" s="144"/>
      <c r="E49" s="136">
        <v>4155.9724999999999</v>
      </c>
      <c r="F49" s="157"/>
      <c r="G49" s="157"/>
      <c r="H49" s="161"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22.5" outlineLevel="1" x14ac:dyDescent="0.2">
      <c r="A50" s="113"/>
      <c r="B50" s="115"/>
      <c r="C50" s="125" t="s">
        <v>177</v>
      </c>
      <c r="D50" s="144"/>
      <c r="E50" s="136">
        <v>6523.5123000000003</v>
      </c>
      <c r="F50" s="157"/>
      <c r="G50" s="157"/>
      <c r="H50" s="161">
        <v>0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13">
        <v>15</v>
      </c>
      <c r="B51" s="115" t="s">
        <v>178</v>
      </c>
      <c r="C51" s="124" t="s">
        <v>179</v>
      </c>
      <c r="D51" s="143" t="s">
        <v>128</v>
      </c>
      <c r="E51" s="157">
        <v>937.55430000000001</v>
      </c>
      <c r="F51" s="157"/>
      <c r="G51" s="157">
        <f>ROUND(E51*F51,2)</f>
        <v>0</v>
      </c>
      <c r="H51" s="161" t="s">
        <v>1744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13"/>
      <c r="B52" s="115"/>
      <c r="C52" s="125" t="s">
        <v>168</v>
      </c>
      <c r="D52" s="144"/>
      <c r="E52" s="136">
        <v>831.19449999999995</v>
      </c>
      <c r="F52" s="157"/>
      <c r="G52" s="157"/>
      <c r="H52" s="161">
        <v>0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13"/>
      <c r="B53" s="115"/>
      <c r="C53" s="125" t="s">
        <v>180</v>
      </c>
      <c r="D53" s="144"/>
      <c r="E53" s="136">
        <v>106.35980000000001</v>
      </c>
      <c r="F53" s="157"/>
      <c r="G53" s="157"/>
      <c r="H53" s="161"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13">
        <v>16</v>
      </c>
      <c r="B54" s="115" t="s">
        <v>181</v>
      </c>
      <c r="C54" s="124" t="s">
        <v>182</v>
      </c>
      <c r="D54" s="143" t="s">
        <v>128</v>
      </c>
      <c r="E54" s="157">
        <v>724.83470000000011</v>
      </c>
      <c r="F54" s="157"/>
      <c r="G54" s="157">
        <f>ROUND(E54*F54,2)</f>
        <v>0</v>
      </c>
      <c r="H54" s="161" t="s">
        <v>1743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13"/>
      <c r="B55" s="115"/>
      <c r="C55" s="125" t="s">
        <v>165</v>
      </c>
      <c r="D55" s="144"/>
      <c r="E55" s="136">
        <v>724.8347</v>
      </c>
      <c r="F55" s="157"/>
      <c r="G55" s="157"/>
      <c r="H55" s="161"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13">
        <v>17</v>
      </c>
      <c r="B56" s="115" t="s">
        <v>183</v>
      </c>
      <c r="C56" s="124" t="s">
        <v>184</v>
      </c>
      <c r="D56" s="143" t="s">
        <v>185</v>
      </c>
      <c r="E56" s="157">
        <v>540</v>
      </c>
      <c r="F56" s="157"/>
      <c r="G56" s="157">
        <f>ROUND(E56*F56,2)</f>
        <v>0</v>
      </c>
      <c r="H56" s="161" t="s">
        <v>1743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13"/>
      <c r="B57" s="115"/>
      <c r="C57" s="125" t="s">
        <v>187</v>
      </c>
      <c r="D57" s="144"/>
      <c r="E57" s="136">
        <v>540</v>
      </c>
      <c r="F57" s="157"/>
      <c r="G57" s="157"/>
      <c r="H57" s="161"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13">
        <v>18</v>
      </c>
      <c r="B58" s="115" t="s">
        <v>188</v>
      </c>
      <c r="C58" s="124" t="s">
        <v>189</v>
      </c>
      <c r="D58" s="143" t="s">
        <v>135</v>
      </c>
      <c r="E58" s="157">
        <v>38</v>
      </c>
      <c r="F58" s="157"/>
      <c r="G58" s="157">
        <f>ROUND(E58*F58,2)</f>
        <v>0</v>
      </c>
      <c r="H58" s="161" t="s">
        <v>1743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13"/>
      <c r="B59" s="115"/>
      <c r="C59" s="125" t="s">
        <v>190</v>
      </c>
      <c r="D59" s="144"/>
      <c r="E59" s="136">
        <v>38</v>
      </c>
      <c r="F59" s="157"/>
      <c r="G59" s="157"/>
      <c r="H59" s="161"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13">
        <v>19</v>
      </c>
      <c r="B60" s="115" t="s">
        <v>191</v>
      </c>
      <c r="C60" s="124" t="s">
        <v>192</v>
      </c>
      <c r="D60" s="143" t="s">
        <v>128</v>
      </c>
      <c r="E60" s="157">
        <v>7.6</v>
      </c>
      <c r="F60" s="157"/>
      <c r="G60" s="157">
        <f>ROUND(E60*F60,2)</f>
        <v>0</v>
      </c>
      <c r="H60" s="161" t="s">
        <v>1743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3"/>
      <c r="B61" s="115"/>
      <c r="C61" s="125" t="s">
        <v>194</v>
      </c>
      <c r="D61" s="144"/>
      <c r="E61" s="136">
        <v>7.6</v>
      </c>
      <c r="F61" s="157"/>
      <c r="G61" s="157"/>
      <c r="H61" s="161">
        <v>0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22.5" outlineLevel="1" x14ac:dyDescent="0.2">
      <c r="A62" s="113">
        <v>20</v>
      </c>
      <c r="B62" s="115" t="s">
        <v>195</v>
      </c>
      <c r="C62" s="124" t="s">
        <v>196</v>
      </c>
      <c r="D62" s="143" t="s">
        <v>135</v>
      </c>
      <c r="E62" s="157">
        <v>38</v>
      </c>
      <c r="F62" s="157"/>
      <c r="G62" s="157">
        <f>ROUND(E62*F62,2)</f>
        <v>0</v>
      </c>
      <c r="H62" s="161" t="s">
        <v>1744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13"/>
      <c r="B63" s="115"/>
      <c r="C63" s="125" t="s">
        <v>190</v>
      </c>
      <c r="D63" s="144"/>
      <c r="E63" s="136">
        <v>38</v>
      </c>
      <c r="F63" s="157"/>
      <c r="G63" s="157"/>
      <c r="H63" s="161">
        <v>0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x14ac:dyDescent="0.2">
      <c r="A64" s="114" t="s">
        <v>124</v>
      </c>
      <c r="B64" s="116" t="s">
        <v>46</v>
      </c>
      <c r="C64" s="126" t="s">
        <v>47</v>
      </c>
      <c r="D64" s="145"/>
      <c r="E64" s="158"/>
      <c r="F64" s="158"/>
      <c r="G64" s="158">
        <f>SUMIF(R65:R227,"&lt;&gt;NOR",G65:G227)</f>
        <v>0</v>
      </c>
      <c r="H64" s="133"/>
      <c r="I64" s="160"/>
      <c r="R64" s="229" t="s">
        <v>125</v>
      </c>
    </row>
    <row r="65" spans="1:47" outlineLevel="1" x14ac:dyDescent="0.2">
      <c r="A65" s="113">
        <v>21</v>
      </c>
      <c r="B65" s="115" t="s">
        <v>197</v>
      </c>
      <c r="C65" s="124" t="s">
        <v>198</v>
      </c>
      <c r="D65" s="143" t="s">
        <v>128</v>
      </c>
      <c r="E65" s="157">
        <v>73.493899999999996</v>
      </c>
      <c r="F65" s="157"/>
      <c r="G65" s="157">
        <f>ROUND(E65*F65,2)</f>
        <v>0</v>
      </c>
      <c r="H65" s="161" t="s">
        <v>1743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13"/>
      <c r="B66" s="115"/>
      <c r="C66" s="125" t="s">
        <v>199</v>
      </c>
      <c r="D66" s="144"/>
      <c r="E66" s="136"/>
      <c r="F66" s="157"/>
      <c r="G66" s="157"/>
      <c r="H66" s="161"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13"/>
      <c r="B67" s="115"/>
      <c r="C67" s="125" t="s">
        <v>200</v>
      </c>
      <c r="D67" s="144"/>
      <c r="E67" s="136">
        <v>18.515000000000001</v>
      </c>
      <c r="F67" s="157"/>
      <c r="G67" s="157"/>
      <c r="H67" s="161">
        <v>0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13"/>
      <c r="B68" s="115"/>
      <c r="C68" s="125" t="s">
        <v>201</v>
      </c>
      <c r="D68" s="144"/>
      <c r="E68" s="136">
        <v>3.4580000000000002</v>
      </c>
      <c r="F68" s="157"/>
      <c r="G68" s="157"/>
      <c r="H68" s="161"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13"/>
      <c r="B69" s="115"/>
      <c r="C69" s="125" t="s">
        <v>202</v>
      </c>
      <c r="D69" s="144"/>
      <c r="E69" s="136">
        <v>0.35</v>
      </c>
      <c r="F69" s="157"/>
      <c r="G69" s="157"/>
      <c r="H69" s="161">
        <v>0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13"/>
      <c r="B70" s="115"/>
      <c r="C70" s="125" t="s">
        <v>203</v>
      </c>
      <c r="D70" s="144"/>
      <c r="E70" s="136">
        <v>18.198599999999999</v>
      </c>
      <c r="F70" s="157"/>
      <c r="G70" s="157"/>
      <c r="H70" s="161"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13"/>
      <c r="B71" s="115"/>
      <c r="C71" s="125" t="s">
        <v>204</v>
      </c>
      <c r="D71" s="144"/>
      <c r="E71" s="136">
        <v>11.781000000000001</v>
      </c>
      <c r="F71" s="157"/>
      <c r="G71" s="157"/>
      <c r="H71" s="161">
        <v>0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13"/>
      <c r="B72" s="115"/>
      <c r="C72" s="125" t="s">
        <v>205</v>
      </c>
      <c r="D72" s="144"/>
      <c r="E72" s="136">
        <v>1.1718</v>
      </c>
      <c r="F72" s="157"/>
      <c r="G72" s="157"/>
      <c r="H72" s="161"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outlineLevel="1" x14ac:dyDescent="0.2">
      <c r="A73" s="113"/>
      <c r="B73" s="115"/>
      <c r="C73" s="125" t="s">
        <v>206</v>
      </c>
      <c r="D73" s="144"/>
      <c r="E73" s="136">
        <v>4.3792</v>
      </c>
      <c r="F73" s="157"/>
      <c r="G73" s="157"/>
      <c r="H73" s="161">
        <v>0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13"/>
      <c r="B74" s="115"/>
      <c r="C74" s="125" t="s">
        <v>207</v>
      </c>
      <c r="D74" s="144"/>
      <c r="E74" s="136">
        <v>6.78</v>
      </c>
      <c r="F74" s="157"/>
      <c r="G74" s="157"/>
      <c r="H74" s="161">
        <v>0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13"/>
      <c r="B75" s="115"/>
      <c r="C75" s="125" t="s">
        <v>208</v>
      </c>
      <c r="D75" s="144"/>
      <c r="E75" s="136">
        <v>2.96</v>
      </c>
      <c r="F75" s="157"/>
      <c r="G75" s="157"/>
      <c r="H75" s="161">
        <v>0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outlineLevel="1" x14ac:dyDescent="0.2">
      <c r="A76" s="113"/>
      <c r="B76" s="115"/>
      <c r="C76" s="125" t="s">
        <v>209</v>
      </c>
      <c r="D76" s="144"/>
      <c r="E76" s="136">
        <v>0.77</v>
      </c>
      <c r="F76" s="157"/>
      <c r="G76" s="157"/>
      <c r="H76" s="161">
        <v>0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13"/>
      <c r="B77" s="115"/>
      <c r="C77" s="125" t="s">
        <v>210</v>
      </c>
      <c r="D77" s="144"/>
      <c r="E77" s="136">
        <v>2.3414999999999999</v>
      </c>
      <c r="F77" s="157"/>
      <c r="G77" s="157"/>
      <c r="H77" s="161">
        <v>0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13"/>
      <c r="B78" s="115"/>
      <c r="C78" s="125" t="s">
        <v>211</v>
      </c>
      <c r="D78" s="144"/>
      <c r="E78" s="136">
        <v>2.7888000000000002</v>
      </c>
      <c r="F78" s="157"/>
      <c r="G78" s="157"/>
      <c r="H78" s="161">
        <v>0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13">
        <v>22</v>
      </c>
      <c r="B79" s="115" t="s">
        <v>212</v>
      </c>
      <c r="C79" s="124" t="s">
        <v>213</v>
      </c>
      <c r="D79" s="143" t="s">
        <v>135</v>
      </c>
      <c r="E79" s="157">
        <v>260.13400000000001</v>
      </c>
      <c r="F79" s="157"/>
      <c r="G79" s="157">
        <f>ROUND(E79*F79,2)</f>
        <v>0</v>
      </c>
      <c r="H79" s="161" t="s">
        <v>1743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13"/>
      <c r="B80" s="115"/>
      <c r="C80" s="125" t="s">
        <v>199</v>
      </c>
      <c r="D80" s="144"/>
      <c r="E80" s="136"/>
      <c r="F80" s="157"/>
      <c r="G80" s="157"/>
      <c r="H80" s="161">
        <v>0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13"/>
      <c r="B81" s="115"/>
      <c r="C81" s="125" t="s">
        <v>214</v>
      </c>
      <c r="D81" s="144"/>
      <c r="E81" s="136">
        <v>74.06</v>
      </c>
      <c r="F81" s="157"/>
      <c r="G81" s="157"/>
      <c r="H81" s="161">
        <v>0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13"/>
      <c r="B82" s="115"/>
      <c r="C82" s="125" t="s">
        <v>215</v>
      </c>
      <c r="D82" s="144"/>
      <c r="E82" s="136">
        <v>13.832000000000001</v>
      </c>
      <c r="F82" s="157"/>
      <c r="G82" s="157"/>
      <c r="H82" s="161">
        <v>0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13"/>
      <c r="B83" s="115"/>
      <c r="C83" s="125" t="s">
        <v>216</v>
      </c>
      <c r="D83" s="144"/>
      <c r="E83" s="136">
        <v>1.4</v>
      </c>
      <c r="F83" s="157"/>
      <c r="G83" s="157"/>
      <c r="H83" s="161">
        <v>0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13"/>
      <c r="B84" s="115"/>
      <c r="C84" s="125" t="s">
        <v>217</v>
      </c>
      <c r="D84" s="144"/>
      <c r="E84" s="136">
        <v>60.661999999999999</v>
      </c>
      <c r="F84" s="157"/>
      <c r="G84" s="157"/>
      <c r="H84" s="161">
        <v>0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13"/>
      <c r="B85" s="115"/>
      <c r="C85" s="125" t="s">
        <v>218</v>
      </c>
      <c r="D85" s="144"/>
      <c r="E85" s="136">
        <v>39.270000000000003</v>
      </c>
      <c r="F85" s="157"/>
      <c r="G85" s="157"/>
      <c r="H85" s="161">
        <v>0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13"/>
      <c r="B86" s="115"/>
      <c r="C86" s="125" t="s">
        <v>219</v>
      </c>
      <c r="D86" s="144"/>
      <c r="E86" s="136">
        <v>3.78</v>
      </c>
      <c r="F86" s="157"/>
      <c r="G86" s="157"/>
      <c r="H86" s="161">
        <v>0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outlineLevel="1" x14ac:dyDescent="0.2">
      <c r="A87" s="113"/>
      <c r="B87" s="115"/>
      <c r="C87" s="125" t="s">
        <v>220</v>
      </c>
      <c r="D87" s="144"/>
      <c r="E87" s="136">
        <v>10.948</v>
      </c>
      <c r="F87" s="157"/>
      <c r="G87" s="157"/>
      <c r="H87" s="161">
        <v>0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13"/>
      <c r="B88" s="115"/>
      <c r="C88" s="125" t="s">
        <v>221</v>
      </c>
      <c r="D88" s="144"/>
      <c r="E88" s="136">
        <v>22.6</v>
      </c>
      <c r="F88" s="157"/>
      <c r="G88" s="157"/>
      <c r="H88" s="161">
        <v>0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13"/>
      <c r="B89" s="115"/>
      <c r="C89" s="125" t="s">
        <v>222</v>
      </c>
      <c r="D89" s="144"/>
      <c r="E89" s="136">
        <v>11.84</v>
      </c>
      <c r="F89" s="157"/>
      <c r="G89" s="157"/>
      <c r="H89" s="161">
        <v>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13"/>
      <c r="B90" s="115"/>
      <c r="C90" s="125" t="s">
        <v>223</v>
      </c>
      <c r="D90" s="144"/>
      <c r="E90" s="136">
        <v>3.08</v>
      </c>
      <c r="F90" s="157"/>
      <c r="G90" s="157"/>
      <c r="H90" s="161">
        <v>0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13"/>
      <c r="B91" s="115"/>
      <c r="C91" s="125" t="s">
        <v>224</v>
      </c>
      <c r="D91" s="144"/>
      <c r="E91" s="136">
        <v>9.3659999999999997</v>
      </c>
      <c r="F91" s="157"/>
      <c r="G91" s="157"/>
      <c r="H91" s="161">
        <v>0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13"/>
      <c r="B92" s="115"/>
      <c r="C92" s="125" t="s">
        <v>225</v>
      </c>
      <c r="D92" s="144"/>
      <c r="E92" s="136">
        <v>9.2959999999999994</v>
      </c>
      <c r="F92" s="157"/>
      <c r="G92" s="157"/>
      <c r="H92" s="161">
        <v>0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13">
        <v>23</v>
      </c>
      <c r="B93" s="115" t="s">
        <v>226</v>
      </c>
      <c r="C93" s="124" t="s">
        <v>227</v>
      </c>
      <c r="D93" s="143" t="s">
        <v>135</v>
      </c>
      <c r="E93" s="157">
        <v>260.13400000000001</v>
      </c>
      <c r="F93" s="157"/>
      <c r="G93" s="157">
        <f>ROUND(E93*F93,2)</f>
        <v>0</v>
      </c>
      <c r="H93" s="161" t="s">
        <v>1743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13"/>
      <c r="B94" s="115"/>
      <c r="C94" s="125" t="s">
        <v>199</v>
      </c>
      <c r="D94" s="144"/>
      <c r="E94" s="136"/>
      <c r="F94" s="157"/>
      <c r="G94" s="157"/>
      <c r="H94" s="161">
        <v>0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13"/>
      <c r="B95" s="115"/>
      <c r="C95" s="125" t="s">
        <v>214</v>
      </c>
      <c r="D95" s="144"/>
      <c r="E95" s="136">
        <v>74.06</v>
      </c>
      <c r="F95" s="157"/>
      <c r="G95" s="157"/>
      <c r="H95" s="161">
        <v>0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13"/>
      <c r="B96" s="115"/>
      <c r="C96" s="125" t="s">
        <v>215</v>
      </c>
      <c r="D96" s="144"/>
      <c r="E96" s="136">
        <v>13.832000000000001</v>
      </c>
      <c r="F96" s="157"/>
      <c r="G96" s="157"/>
      <c r="H96" s="161">
        <v>0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13"/>
      <c r="B97" s="115"/>
      <c r="C97" s="125" t="s">
        <v>216</v>
      </c>
      <c r="D97" s="144"/>
      <c r="E97" s="136">
        <v>1.4</v>
      </c>
      <c r="F97" s="157"/>
      <c r="G97" s="157"/>
      <c r="H97" s="161">
        <v>0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13"/>
      <c r="B98" s="115"/>
      <c r="C98" s="125" t="s">
        <v>217</v>
      </c>
      <c r="D98" s="144"/>
      <c r="E98" s="136">
        <v>60.661999999999999</v>
      </c>
      <c r="F98" s="157"/>
      <c r="G98" s="157"/>
      <c r="H98" s="161">
        <v>0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13"/>
      <c r="B99" s="115"/>
      <c r="C99" s="125" t="s">
        <v>218</v>
      </c>
      <c r="D99" s="144"/>
      <c r="E99" s="136">
        <v>39.270000000000003</v>
      </c>
      <c r="F99" s="157"/>
      <c r="G99" s="157"/>
      <c r="H99" s="161">
        <v>0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13"/>
      <c r="B100" s="115"/>
      <c r="C100" s="125" t="s">
        <v>219</v>
      </c>
      <c r="D100" s="144"/>
      <c r="E100" s="136">
        <v>3.78</v>
      </c>
      <c r="F100" s="157"/>
      <c r="G100" s="157"/>
      <c r="H100" s="161">
        <v>0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13"/>
      <c r="B101" s="115"/>
      <c r="C101" s="125" t="s">
        <v>220</v>
      </c>
      <c r="D101" s="144"/>
      <c r="E101" s="136">
        <v>10.948</v>
      </c>
      <c r="F101" s="157"/>
      <c r="G101" s="157"/>
      <c r="H101" s="161">
        <v>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13"/>
      <c r="B102" s="115"/>
      <c r="C102" s="125" t="s">
        <v>221</v>
      </c>
      <c r="D102" s="144"/>
      <c r="E102" s="136">
        <v>22.6</v>
      </c>
      <c r="F102" s="157"/>
      <c r="G102" s="157"/>
      <c r="H102" s="161">
        <v>0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13"/>
      <c r="B103" s="115"/>
      <c r="C103" s="125" t="s">
        <v>222</v>
      </c>
      <c r="D103" s="144"/>
      <c r="E103" s="136">
        <v>11.84</v>
      </c>
      <c r="F103" s="157"/>
      <c r="G103" s="157"/>
      <c r="H103" s="161">
        <v>0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3"/>
      <c r="B104" s="115"/>
      <c r="C104" s="125" t="s">
        <v>223</v>
      </c>
      <c r="D104" s="144"/>
      <c r="E104" s="136">
        <v>3.08</v>
      </c>
      <c r="F104" s="157"/>
      <c r="G104" s="157"/>
      <c r="H104" s="161">
        <v>0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13"/>
      <c r="B105" s="115"/>
      <c r="C105" s="125" t="s">
        <v>224</v>
      </c>
      <c r="D105" s="144"/>
      <c r="E105" s="136">
        <v>9.3659999999999997</v>
      </c>
      <c r="F105" s="157"/>
      <c r="G105" s="157"/>
      <c r="H105" s="161">
        <v>0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13"/>
      <c r="B106" s="115"/>
      <c r="C106" s="125" t="s">
        <v>225</v>
      </c>
      <c r="D106" s="144"/>
      <c r="E106" s="136">
        <v>9.2959999999999994</v>
      </c>
      <c r="F106" s="157"/>
      <c r="G106" s="157"/>
      <c r="H106" s="161">
        <v>0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outlineLevel="1" x14ac:dyDescent="0.2">
      <c r="A107" s="113">
        <v>24</v>
      </c>
      <c r="B107" s="115" t="s">
        <v>228</v>
      </c>
      <c r="C107" s="124" t="s">
        <v>229</v>
      </c>
      <c r="D107" s="143" t="s">
        <v>128</v>
      </c>
      <c r="E107" s="157">
        <v>0.504</v>
      </c>
      <c r="F107" s="157"/>
      <c r="G107" s="157">
        <f>ROUND(E107*F107,2)</f>
        <v>0</v>
      </c>
      <c r="H107" s="161" t="s">
        <v>1743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13"/>
      <c r="B108" s="115"/>
      <c r="C108" s="125" t="s">
        <v>199</v>
      </c>
      <c r="D108" s="144"/>
      <c r="E108" s="136"/>
      <c r="F108" s="157"/>
      <c r="G108" s="157"/>
      <c r="H108" s="161">
        <v>0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13"/>
      <c r="B109" s="115"/>
      <c r="C109" s="125" t="s">
        <v>230</v>
      </c>
      <c r="D109" s="144"/>
      <c r="E109" s="136">
        <v>0.504</v>
      </c>
      <c r="F109" s="157"/>
      <c r="G109" s="157"/>
      <c r="H109" s="161">
        <v>0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13">
        <v>25</v>
      </c>
      <c r="B110" s="115" t="s">
        <v>231</v>
      </c>
      <c r="C110" s="124" t="s">
        <v>232</v>
      </c>
      <c r="D110" s="143" t="s">
        <v>135</v>
      </c>
      <c r="E110" s="157">
        <v>3.36</v>
      </c>
      <c r="F110" s="157"/>
      <c r="G110" s="157">
        <f>ROUND(E110*F110,2)</f>
        <v>0</v>
      </c>
      <c r="H110" s="161" t="s">
        <v>1743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13"/>
      <c r="B111" s="115"/>
      <c r="C111" s="125" t="s">
        <v>199</v>
      </c>
      <c r="D111" s="144"/>
      <c r="E111" s="136"/>
      <c r="F111" s="157"/>
      <c r="G111" s="157"/>
      <c r="H111" s="161">
        <v>0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13"/>
      <c r="B112" s="115"/>
      <c r="C112" s="125" t="s">
        <v>233</v>
      </c>
      <c r="D112" s="144"/>
      <c r="E112" s="136">
        <v>3.36</v>
      </c>
      <c r="F112" s="157"/>
      <c r="G112" s="157"/>
      <c r="H112" s="161">
        <v>0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13">
        <v>26</v>
      </c>
      <c r="B113" s="115" t="s">
        <v>234</v>
      </c>
      <c r="C113" s="124" t="s">
        <v>235</v>
      </c>
      <c r="D113" s="143" t="s">
        <v>135</v>
      </c>
      <c r="E113" s="157">
        <v>3.36</v>
      </c>
      <c r="F113" s="157"/>
      <c r="G113" s="157">
        <f>ROUND(E113*F113,2)</f>
        <v>0</v>
      </c>
      <c r="H113" s="161" t="s">
        <v>1743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13"/>
      <c r="B114" s="115"/>
      <c r="C114" s="125" t="s">
        <v>199</v>
      </c>
      <c r="D114" s="144"/>
      <c r="E114" s="136"/>
      <c r="F114" s="157"/>
      <c r="G114" s="157"/>
      <c r="H114" s="161">
        <v>0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13"/>
      <c r="B115" s="115"/>
      <c r="C115" s="125" t="s">
        <v>233</v>
      </c>
      <c r="D115" s="144"/>
      <c r="E115" s="136">
        <v>3.36</v>
      </c>
      <c r="F115" s="157"/>
      <c r="G115" s="157"/>
      <c r="H115" s="161">
        <v>0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13">
        <v>27</v>
      </c>
      <c r="B116" s="115" t="s">
        <v>236</v>
      </c>
      <c r="C116" s="124" t="s">
        <v>237</v>
      </c>
      <c r="D116" s="143" t="s">
        <v>238</v>
      </c>
      <c r="E116" s="157">
        <v>5.9149839999999996</v>
      </c>
      <c r="F116" s="157"/>
      <c r="G116" s="157">
        <f>ROUND(E116*F116,2)</f>
        <v>0</v>
      </c>
      <c r="H116" s="161" t="s">
        <v>1743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13"/>
      <c r="B117" s="115"/>
      <c r="C117" s="125" t="s">
        <v>239</v>
      </c>
      <c r="D117" s="144"/>
      <c r="E117" s="136">
        <v>5.9149839999999996</v>
      </c>
      <c r="F117" s="157"/>
      <c r="G117" s="157"/>
      <c r="H117" s="161">
        <v>0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13">
        <v>28</v>
      </c>
      <c r="B118" s="115" t="s">
        <v>240</v>
      </c>
      <c r="C118" s="124" t="s">
        <v>241</v>
      </c>
      <c r="D118" s="143" t="s">
        <v>128</v>
      </c>
      <c r="E118" s="157">
        <v>83.424299999999988</v>
      </c>
      <c r="F118" s="157"/>
      <c r="G118" s="157">
        <f>ROUND(E118*F118,2)</f>
        <v>0</v>
      </c>
      <c r="H118" s="161" t="s">
        <v>1743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13"/>
      <c r="B119" s="115"/>
      <c r="C119" s="125" t="s">
        <v>242</v>
      </c>
      <c r="D119" s="144"/>
      <c r="E119" s="136">
        <v>1.29</v>
      </c>
      <c r="F119" s="157"/>
      <c r="G119" s="157"/>
      <c r="H119" s="161">
        <v>0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13"/>
      <c r="B120" s="115"/>
      <c r="C120" s="125" t="s">
        <v>243</v>
      </c>
      <c r="D120" s="144"/>
      <c r="E120" s="136">
        <v>0.33600000000000002</v>
      </c>
      <c r="F120" s="157"/>
      <c r="G120" s="157"/>
      <c r="H120" s="161">
        <v>0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13"/>
      <c r="B121" s="115"/>
      <c r="C121" s="125" t="s">
        <v>244</v>
      </c>
      <c r="D121" s="144"/>
      <c r="E121" s="136"/>
      <c r="F121" s="157"/>
      <c r="G121" s="157"/>
      <c r="H121" s="161">
        <v>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13"/>
      <c r="B122" s="115"/>
      <c r="C122" s="125" t="s">
        <v>245</v>
      </c>
      <c r="D122" s="144"/>
      <c r="E122" s="136"/>
      <c r="F122" s="157"/>
      <c r="G122" s="157"/>
      <c r="H122" s="161">
        <v>0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13"/>
      <c r="B123" s="115"/>
      <c r="C123" s="125" t="s">
        <v>246</v>
      </c>
      <c r="D123" s="144"/>
      <c r="E123" s="136">
        <v>3.7029999999999998</v>
      </c>
      <c r="F123" s="157"/>
      <c r="G123" s="157"/>
      <c r="H123" s="161">
        <v>0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13"/>
      <c r="B124" s="115"/>
      <c r="C124" s="125" t="s">
        <v>247</v>
      </c>
      <c r="D124" s="144"/>
      <c r="E124" s="136">
        <v>0.69159999999999999</v>
      </c>
      <c r="F124" s="157"/>
      <c r="G124" s="157"/>
      <c r="H124" s="161">
        <v>0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13"/>
      <c r="B125" s="115"/>
      <c r="C125" s="125" t="s">
        <v>248</v>
      </c>
      <c r="D125" s="144"/>
      <c r="E125" s="136">
        <v>7.0000000000000007E-2</v>
      </c>
      <c r="F125" s="157"/>
      <c r="G125" s="157"/>
      <c r="H125" s="161">
        <v>0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13"/>
      <c r="B126" s="115"/>
      <c r="C126" s="125" t="s">
        <v>249</v>
      </c>
      <c r="D126" s="144"/>
      <c r="E126" s="136">
        <v>3.4664000000000001</v>
      </c>
      <c r="F126" s="157"/>
      <c r="G126" s="157"/>
      <c r="H126" s="161">
        <v>0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13"/>
      <c r="B127" s="115"/>
      <c r="C127" s="125" t="s">
        <v>250</v>
      </c>
      <c r="D127" s="144"/>
      <c r="E127" s="136">
        <v>2.2440000000000002</v>
      </c>
      <c r="F127" s="157"/>
      <c r="G127" s="157"/>
      <c r="H127" s="161">
        <v>0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13"/>
      <c r="B128" s="115"/>
      <c r="C128" s="125" t="s">
        <v>251</v>
      </c>
      <c r="D128" s="144"/>
      <c r="E128" s="136">
        <v>0.22140000000000001</v>
      </c>
      <c r="F128" s="157"/>
      <c r="G128" s="157"/>
      <c r="H128" s="161">
        <v>0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outlineLevel="1" x14ac:dyDescent="0.2">
      <c r="A129" s="113"/>
      <c r="B129" s="115"/>
      <c r="C129" s="125" t="s">
        <v>252</v>
      </c>
      <c r="D129" s="144"/>
      <c r="E129" s="136">
        <v>0.78200000000000003</v>
      </c>
      <c r="F129" s="157"/>
      <c r="G129" s="157"/>
      <c r="H129" s="161">
        <v>0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13"/>
      <c r="B130" s="115"/>
      <c r="C130" s="125" t="s">
        <v>253</v>
      </c>
      <c r="D130" s="144"/>
      <c r="E130" s="136">
        <v>0.90400000000000003</v>
      </c>
      <c r="F130" s="157"/>
      <c r="G130" s="157"/>
      <c r="H130" s="161">
        <v>0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13"/>
      <c r="B131" s="115"/>
      <c r="C131" s="125" t="s">
        <v>254</v>
      </c>
      <c r="D131" s="144"/>
      <c r="E131" s="136">
        <v>0.41439999999999999</v>
      </c>
      <c r="F131" s="157"/>
      <c r="G131" s="157"/>
      <c r="H131" s="161">
        <v>0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13"/>
      <c r="B132" s="115"/>
      <c r="C132" s="125" t="s">
        <v>255</v>
      </c>
      <c r="D132" s="144"/>
      <c r="E132" s="136">
        <v>0.154</v>
      </c>
      <c r="F132" s="157"/>
      <c r="G132" s="157"/>
      <c r="H132" s="161">
        <v>0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13"/>
      <c r="B133" s="115"/>
      <c r="C133" s="125" t="s">
        <v>256</v>
      </c>
      <c r="D133" s="144"/>
      <c r="E133" s="136">
        <v>0.46829999999999999</v>
      </c>
      <c r="F133" s="157"/>
      <c r="G133" s="157"/>
      <c r="H133" s="161">
        <v>0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outlineLevel="1" x14ac:dyDescent="0.2">
      <c r="A134" s="113"/>
      <c r="B134" s="115"/>
      <c r="C134" s="125" t="s">
        <v>257</v>
      </c>
      <c r="D134" s="144"/>
      <c r="E134" s="136">
        <v>0.53120000000000001</v>
      </c>
      <c r="F134" s="157"/>
      <c r="G134" s="157"/>
      <c r="H134" s="161">
        <v>0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outlineLevel="1" x14ac:dyDescent="0.2">
      <c r="A135" s="113"/>
      <c r="B135" s="115"/>
      <c r="C135" s="125" t="s">
        <v>244</v>
      </c>
      <c r="D135" s="144"/>
      <c r="E135" s="136"/>
      <c r="F135" s="157"/>
      <c r="G135" s="157"/>
      <c r="H135" s="161">
        <v>0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13"/>
      <c r="B136" s="115"/>
      <c r="C136" s="125" t="s">
        <v>258</v>
      </c>
      <c r="D136" s="144"/>
      <c r="E136" s="136"/>
      <c r="F136" s="157"/>
      <c r="G136" s="157"/>
      <c r="H136" s="161">
        <v>0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13"/>
      <c r="B137" s="115"/>
      <c r="C137" s="125" t="s">
        <v>259</v>
      </c>
      <c r="D137" s="144"/>
      <c r="E137" s="136">
        <v>0.128</v>
      </c>
      <c r="F137" s="157"/>
      <c r="G137" s="157"/>
      <c r="H137" s="161">
        <v>0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outlineLevel="1" x14ac:dyDescent="0.2">
      <c r="A138" s="113"/>
      <c r="B138" s="115"/>
      <c r="C138" s="125" t="s">
        <v>244</v>
      </c>
      <c r="D138" s="144"/>
      <c r="E138" s="136"/>
      <c r="F138" s="157"/>
      <c r="G138" s="157"/>
      <c r="H138" s="161">
        <v>0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13"/>
      <c r="B139" s="115"/>
      <c r="C139" s="125" t="s">
        <v>260</v>
      </c>
      <c r="D139" s="144"/>
      <c r="E139" s="136">
        <v>67.3</v>
      </c>
      <c r="F139" s="157"/>
      <c r="G139" s="157"/>
      <c r="H139" s="161">
        <v>0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13"/>
      <c r="B140" s="115"/>
      <c r="C140" s="125" t="s">
        <v>244</v>
      </c>
      <c r="D140" s="144"/>
      <c r="E140" s="136"/>
      <c r="F140" s="157"/>
      <c r="G140" s="157"/>
      <c r="H140" s="161">
        <v>0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outlineLevel="1" x14ac:dyDescent="0.2">
      <c r="A141" s="113"/>
      <c r="B141" s="115"/>
      <c r="C141" s="125" t="s">
        <v>261</v>
      </c>
      <c r="D141" s="144"/>
      <c r="E141" s="136">
        <v>0.72</v>
      </c>
      <c r="F141" s="157"/>
      <c r="G141" s="157"/>
      <c r="H141" s="161">
        <v>0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outlineLevel="1" x14ac:dyDescent="0.2">
      <c r="A142" s="113">
        <v>29</v>
      </c>
      <c r="B142" s="115" t="s">
        <v>262</v>
      </c>
      <c r="C142" s="124" t="s">
        <v>263</v>
      </c>
      <c r="D142" s="143" t="s">
        <v>128</v>
      </c>
      <c r="E142" s="157">
        <v>129.41999999999999</v>
      </c>
      <c r="F142" s="157"/>
      <c r="G142" s="157">
        <f>ROUND(E142*F142,2)</f>
        <v>0</v>
      </c>
      <c r="H142" s="161" t="s">
        <v>1743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outlineLevel="1" x14ac:dyDescent="0.2">
      <c r="A143" s="113"/>
      <c r="B143" s="115"/>
      <c r="C143" s="125" t="s">
        <v>199</v>
      </c>
      <c r="D143" s="144"/>
      <c r="E143" s="136"/>
      <c r="F143" s="157"/>
      <c r="G143" s="157"/>
      <c r="H143" s="161">
        <v>0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13"/>
      <c r="B144" s="115"/>
      <c r="C144" s="125" t="s">
        <v>264</v>
      </c>
      <c r="D144" s="144"/>
      <c r="E144" s="136">
        <v>129.41999999999999</v>
      </c>
      <c r="F144" s="157"/>
      <c r="G144" s="157"/>
      <c r="H144" s="161">
        <v>0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13">
        <v>30</v>
      </c>
      <c r="B145" s="115" t="s">
        <v>265</v>
      </c>
      <c r="C145" s="124" t="s">
        <v>266</v>
      </c>
      <c r="D145" s="143" t="s">
        <v>128</v>
      </c>
      <c r="E145" s="157">
        <v>3.7719999999999998</v>
      </c>
      <c r="F145" s="157"/>
      <c r="G145" s="157">
        <f>ROUND(E145*F145,2)</f>
        <v>0</v>
      </c>
      <c r="H145" s="161" t="s">
        <v>1744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13"/>
      <c r="B146" s="115"/>
      <c r="C146" s="125" t="s">
        <v>199</v>
      </c>
      <c r="D146" s="144"/>
      <c r="E146" s="136"/>
      <c r="F146" s="157"/>
      <c r="G146" s="157"/>
      <c r="H146" s="161">
        <v>0</v>
      </c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13"/>
      <c r="B147" s="115"/>
      <c r="C147" s="125" t="s">
        <v>267</v>
      </c>
      <c r="D147" s="144"/>
      <c r="E147" s="136"/>
      <c r="F147" s="157"/>
      <c r="G147" s="157"/>
      <c r="H147" s="161">
        <v>0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13"/>
      <c r="B148" s="115"/>
      <c r="C148" s="125" t="s">
        <v>268</v>
      </c>
      <c r="D148" s="144"/>
      <c r="E148" s="136">
        <v>1.55</v>
      </c>
      <c r="F148" s="157"/>
      <c r="G148" s="157"/>
      <c r="H148" s="161">
        <v>0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13"/>
      <c r="B149" s="115"/>
      <c r="C149" s="125" t="s">
        <v>269</v>
      </c>
      <c r="D149" s="144"/>
      <c r="E149" s="136">
        <v>2.222</v>
      </c>
      <c r="F149" s="157"/>
      <c r="G149" s="157"/>
      <c r="H149" s="161">
        <v>0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13">
        <v>31</v>
      </c>
      <c r="B150" s="115" t="s">
        <v>270</v>
      </c>
      <c r="C150" s="124" t="s">
        <v>271</v>
      </c>
      <c r="D150" s="143" t="s">
        <v>128</v>
      </c>
      <c r="E150" s="157">
        <v>3.2520000000000002</v>
      </c>
      <c r="F150" s="157"/>
      <c r="G150" s="157">
        <f>ROUND(E150*F150,2)</f>
        <v>0</v>
      </c>
      <c r="H150" s="161" t="s">
        <v>1744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13"/>
      <c r="B151" s="115"/>
      <c r="C151" s="125" t="s">
        <v>199</v>
      </c>
      <c r="D151" s="144"/>
      <c r="E151" s="136"/>
      <c r="F151" s="157"/>
      <c r="G151" s="157"/>
      <c r="H151" s="161">
        <v>0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13"/>
      <c r="B152" s="115"/>
      <c r="C152" s="125" t="s">
        <v>272</v>
      </c>
      <c r="D152" s="144"/>
      <c r="E152" s="136">
        <v>2.58</v>
      </c>
      <c r="F152" s="157"/>
      <c r="G152" s="157"/>
      <c r="H152" s="161">
        <v>0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13"/>
      <c r="B153" s="115"/>
      <c r="C153" s="125" t="s">
        <v>273</v>
      </c>
      <c r="D153" s="144"/>
      <c r="E153" s="136">
        <v>0.67200000000000004</v>
      </c>
      <c r="F153" s="157"/>
      <c r="G153" s="157"/>
      <c r="H153" s="161">
        <v>0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13">
        <v>32</v>
      </c>
      <c r="B154" s="115" t="s">
        <v>274</v>
      </c>
      <c r="C154" s="124" t="s">
        <v>275</v>
      </c>
      <c r="D154" s="143" t="s">
        <v>135</v>
      </c>
      <c r="E154" s="157">
        <v>59.105000000000004</v>
      </c>
      <c r="F154" s="157"/>
      <c r="G154" s="157">
        <f>ROUND(E154*F154,2)</f>
        <v>0</v>
      </c>
      <c r="H154" s="161" t="s">
        <v>1743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129</v>
      </c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outlineLevel="1" x14ac:dyDescent="0.2">
      <c r="A155" s="113"/>
      <c r="B155" s="115"/>
      <c r="C155" s="125" t="s">
        <v>199</v>
      </c>
      <c r="D155" s="144"/>
      <c r="E155" s="136"/>
      <c r="F155" s="157"/>
      <c r="G155" s="157"/>
      <c r="H155" s="161">
        <v>0</v>
      </c>
      <c r="I155" s="160"/>
      <c r="J155" s="160"/>
      <c r="K155" s="160"/>
      <c r="L155" s="160"/>
      <c r="M155" s="160"/>
      <c r="N155" s="160"/>
      <c r="O155" s="160"/>
      <c r="P155" s="160"/>
      <c r="Q155" s="160"/>
      <c r="R155" s="160" t="s">
        <v>131</v>
      </c>
      <c r="S155" s="160">
        <v>0</v>
      </c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</row>
    <row r="156" spans="1:47" outlineLevel="1" x14ac:dyDescent="0.2">
      <c r="A156" s="113"/>
      <c r="B156" s="115"/>
      <c r="C156" s="125" t="s">
        <v>276</v>
      </c>
      <c r="D156" s="144"/>
      <c r="E156" s="136">
        <v>3.24</v>
      </c>
      <c r="F156" s="157"/>
      <c r="G156" s="157"/>
      <c r="H156" s="161">
        <v>0</v>
      </c>
      <c r="I156" s="160"/>
      <c r="J156" s="160"/>
      <c r="K156" s="160"/>
      <c r="L156" s="160"/>
      <c r="M156" s="160"/>
      <c r="N156" s="160"/>
      <c r="O156" s="160"/>
      <c r="P156" s="160"/>
      <c r="Q156" s="160"/>
      <c r="R156" s="160" t="s">
        <v>131</v>
      </c>
      <c r="S156" s="160">
        <v>0</v>
      </c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</row>
    <row r="157" spans="1:47" outlineLevel="1" x14ac:dyDescent="0.2">
      <c r="A157" s="113"/>
      <c r="B157" s="115"/>
      <c r="C157" s="125" t="s">
        <v>277</v>
      </c>
      <c r="D157" s="144"/>
      <c r="E157" s="136">
        <v>2.08</v>
      </c>
      <c r="F157" s="157"/>
      <c r="G157" s="157"/>
      <c r="H157" s="161">
        <v>0</v>
      </c>
      <c r="I157" s="160"/>
      <c r="J157" s="160"/>
      <c r="K157" s="160"/>
      <c r="L157" s="160"/>
      <c r="M157" s="160"/>
      <c r="N157" s="160"/>
      <c r="O157" s="160"/>
      <c r="P157" s="160"/>
      <c r="Q157" s="160"/>
      <c r="R157" s="160" t="s">
        <v>131</v>
      </c>
      <c r="S157" s="160">
        <v>0</v>
      </c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</row>
    <row r="158" spans="1:47" outlineLevel="1" x14ac:dyDescent="0.2">
      <c r="A158" s="113"/>
      <c r="B158" s="115"/>
      <c r="C158" s="125" t="s">
        <v>278</v>
      </c>
      <c r="D158" s="144"/>
      <c r="E158" s="136">
        <v>29.04</v>
      </c>
      <c r="F158" s="157"/>
      <c r="G158" s="157"/>
      <c r="H158" s="161">
        <v>0</v>
      </c>
      <c r="I158" s="160"/>
      <c r="J158" s="160"/>
      <c r="K158" s="160"/>
      <c r="L158" s="160"/>
      <c r="M158" s="160"/>
      <c r="N158" s="160"/>
      <c r="O158" s="160"/>
      <c r="P158" s="160"/>
      <c r="Q158" s="160"/>
      <c r="R158" s="160" t="s">
        <v>131</v>
      </c>
      <c r="S158" s="160">
        <v>0</v>
      </c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</row>
    <row r="159" spans="1:47" outlineLevel="1" x14ac:dyDescent="0.2">
      <c r="A159" s="113"/>
      <c r="B159" s="115"/>
      <c r="C159" s="125" t="s">
        <v>279</v>
      </c>
      <c r="D159" s="144"/>
      <c r="E159" s="136">
        <v>2.5249999999999999</v>
      </c>
      <c r="F159" s="157"/>
      <c r="G159" s="157"/>
      <c r="H159" s="161">
        <v>0</v>
      </c>
      <c r="I159" s="160"/>
      <c r="J159" s="160"/>
      <c r="K159" s="160"/>
      <c r="L159" s="160"/>
      <c r="M159" s="160"/>
      <c r="N159" s="160"/>
      <c r="O159" s="160"/>
      <c r="P159" s="160"/>
      <c r="Q159" s="160"/>
      <c r="R159" s="160" t="s">
        <v>131</v>
      </c>
      <c r="S159" s="160">
        <v>0</v>
      </c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</row>
    <row r="160" spans="1:47" outlineLevel="1" x14ac:dyDescent="0.2">
      <c r="A160" s="113"/>
      <c r="B160" s="115"/>
      <c r="C160" s="125" t="s">
        <v>280</v>
      </c>
      <c r="D160" s="144"/>
      <c r="E160" s="136">
        <v>22.22</v>
      </c>
      <c r="F160" s="157"/>
      <c r="G160" s="157"/>
      <c r="H160" s="161">
        <v>0</v>
      </c>
      <c r="I160" s="160"/>
      <c r="J160" s="160"/>
      <c r="K160" s="160"/>
      <c r="L160" s="160"/>
      <c r="M160" s="160"/>
      <c r="N160" s="160"/>
      <c r="O160" s="160"/>
      <c r="P160" s="160"/>
      <c r="Q160" s="160"/>
      <c r="R160" s="160" t="s">
        <v>131</v>
      </c>
      <c r="S160" s="160">
        <v>0</v>
      </c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</row>
    <row r="161" spans="1:47" outlineLevel="1" x14ac:dyDescent="0.2">
      <c r="A161" s="113">
        <v>33</v>
      </c>
      <c r="B161" s="115" t="s">
        <v>281</v>
      </c>
      <c r="C161" s="124" t="s">
        <v>282</v>
      </c>
      <c r="D161" s="143" t="s">
        <v>135</v>
      </c>
      <c r="E161" s="157">
        <v>59.105000000000004</v>
      </c>
      <c r="F161" s="157"/>
      <c r="G161" s="157">
        <f>ROUND(E161*F161,2)</f>
        <v>0</v>
      </c>
      <c r="H161" s="161" t="s">
        <v>1743</v>
      </c>
      <c r="I161" s="160"/>
      <c r="J161" s="160"/>
      <c r="K161" s="160"/>
      <c r="L161" s="160"/>
      <c r="M161" s="160"/>
      <c r="N161" s="160"/>
      <c r="O161" s="160"/>
      <c r="P161" s="160"/>
      <c r="Q161" s="160"/>
      <c r="R161" s="160" t="s">
        <v>129</v>
      </c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</row>
    <row r="162" spans="1:47" outlineLevel="1" x14ac:dyDescent="0.2">
      <c r="A162" s="113"/>
      <c r="B162" s="115"/>
      <c r="C162" s="125" t="s">
        <v>199</v>
      </c>
      <c r="D162" s="144"/>
      <c r="E162" s="136"/>
      <c r="F162" s="157"/>
      <c r="G162" s="157"/>
      <c r="H162" s="161">
        <v>0</v>
      </c>
      <c r="I162" s="160"/>
      <c r="J162" s="160"/>
      <c r="K162" s="160"/>
      <c r="L162" s="160"/>
      <c r="M162" s="160"/>
      <c r="N162" s="160"/>
      <c r="O162" s="160"/>
      <c r="P162" s="160"/>
      <c r="Q162" s="160"/>
      <c r="R162" s="160" t="s">
        <v>131</v>
      </c>
      <c r="S162" s="160">
        <v>0</v>
      </c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</row>
    <row r="163" spans="1:47" outlineLevel="1" x14ac:dyDescent="0.2">
      <c r="A163" s="113"/>
      <c r="B163" s="115"/>
      <c r="C163" s="125" t="s">
        <v>276</v>
      </c>
      <c r="D163" s="144"/>
      <c r="E163" s="136">
        <v>3.24</v>
      </c>
      <c r="F163" s="157"/>
      <c r="G163" s="157"/>
      <c r="H163" s="161">
        <v>0</v>
      </c>
      <c r="I163" s="160"/>
      <c r="J163" s="160"/>
      <c r="K163" s="160"/>
      <c r="L163" s="160"/>
      <c r="M163" s="160"/>
      <c r="N163" s="160"/>
      <c r="O163" s="160"/>
      <c r="P163" s="160"/>
      <c r="Q163" s="160"/>
      <c r="R163" s="160" t="s">
        <v>131</v>
      </c>
      <c r="S163" s="160">
        <v>0</v>
      </c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</row>
    <row r="164" spans="1:47" outlineLevel="1" x14ac:dyDescent="0.2">
      <c r="A164" s="113"/>
      <c r="B164" s="115"/>
      <c r="C164" s="125" t="s">
        <v>277</v>
      </c>
      <c r="D164" s="144"/>
      <c r="E164" s="136">
        <v>2.08</v>
      </c>
      <c r="F164" s="157"/>
      <c r="G164" s="157"/>
      <c r="H164" s="161">
        <v>0</v>
      </c>
      <c r="I164" s="160"/>
      <c r="J164" s="160"/>
      <c r="K164" s="160"/>
      <c r="L164" s="160"/>
      <c r="M164" s="160"/>
      <c r="N164" s="160"/>
      <c r="O164" s="160"/>
      <c r="P164" s="160"/>
      <c r="Q164" s="160"/>
      <c r="R164" s="160" t="s">
        <v>131</v>
      </c>
      <c r="S164" s="160">
        <v>0</v>
      </c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</row>
    <row r="165" spans="1:47" outlineLevel="1" x14ac:dyDescent="0.2">
      <c r="A165" s="113"/>
      <c r="B165" s="115"/>
      <c r="C165" s="125" t="s">
        <v>278</v>
      </c>
      <c r="D165" s="144"/>
      <c r="E165" s="136">
        <v>29.04</v>
      </c>
      <c r="F165" s="157"/>
      <c r="G165" s="157"/>
      <c r="H165" s="161">
        <v>0</v>
      </c>
      <c r="I165" s="160"/>
      <c r="J165" s="160"/>
      <c r="K165" s="160"/>
      <c r="L165" s="160"/>
      <c r="M165" s="160"/>
      <c r="N165" s="160"/>
      <c r="O165" s="160"/>
      <c r="P165" s="160"/>
      <c r="Q165" s="160"/>
      <c r="R165" s="160" t="s">
        <v>131</v>
      </c>
      <c r="S165" s="160">
        <v>0</v>
      </c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</row>
    <row r="166" spans="1:47" outlineLevel="1" x14ac:dyDescent="0.2">
      <c r="A166" s="113"/>
      <c r="B166" s="115"/>
      <c r="C166" s="125" t="s">
        <v>279</v>
      </c>
      <c r="D166" s="144"/>
      <c r="E166" s="136">
        <v>2.5249999999999999</v>
      </c>
      <c r="F166" s="157"/>
      <c r="G166" s="157"/>
      <c r="H166" s="161">
        <v>0</v>
      </c>
      <c r="I166" s="160"/>
      <c r="J166" s="160"/>
      <c r="K166" s="160"/>
      <c r="L166" s="160"/>
      <c r="M166" s="160"/>
      <c r="N166" s="160"/>
      <c r="O166" s="160"/>
      <c r="P166" s="160"/>
      <c r="Q166" s="160"/>
      <c r="R166" s="160" t="s">
        <v>131</v>
      </c>
      <c r="S166" s="160">
        <v>0</v>
      </c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</row>
    <row r="167" spans="1:47" outlineLevel="1" x14ac:dyDescent="0.2">
      <c r="A167" s="113"/>
      <c r="B167" s="115"/>
      <c r="C167" s="125" t="s">
        <v>280</v>
      </c>
      <c r="D167" s="144"/>
      <c r="E167" s="136">
        <v>22.22</v>
      </c>
      <c r="F167" s="157"/>
      <c r="G167" s="157"/>
      <c r="H167" s="161">
        <v>0</v>
      </c>
      <c r="I167" s="160"/>
      <c r="J167" s="160"/>
      <c r="K167" s="160"/>
      <c r="L167" s="160"/>
      <c r="M167" s="160"/>
      <c r="N167" s="160"/>
      <c r="O167" s="160"/>
      <c r="P167" s="160"/>
      <c r="Q167" s="160"/>
      <c r="R167" s="160" t="s">
        <v>131</v>
      </c>
      <c r="S167" s="160">
        <v>0</v>
      </c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</row>
    <row r="168" spans="1:47" ht="22.5" outlineLevel="1" x14ac:dyDescent="0.2">
      <c r="A168" s="113">
        <v>34</v>
      </c>
      <c r="B168" s="115" t="s">
        <v>283</v>
      </c>
      <c r="C168" s="124" t="s">
        <v>284</v>
      </c>
      <c r="D168" s="143" t="s">
        <v>238</v>
      </c>
      <c r="E168" s="157">
        <v>7.5201878399999993</v>
      </c>
      <c r="F168" s="157"/>
      <c r="G168" s="157">
        <f>ROUND(E168*F168,2)</f>
        <v>0</v>
      </c>
      <c r="H168" s="161" t="s">
        <v>1743</v>
      </c>
      <c r="I168" s="160"/>
      <c r="J168" s="160"/>
      <c r="K168" s="160"/>
      <c r="L168" s="160"/>
      <c r="M168" s="160"/>
      <c r="N168" s="160"/>
      <c r="O168" s="160"/>
      <c r="P168" s="160"/>
      <c r="Q168" s="160"/>
      <c r="R168" s="160" t="s">
        <v>129</v>
      </c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</row>
    <row r="169" spans="1:47" outlineLevel="1" x14ac:dyDescent="0.2">
      <c r="A169" s="113"/>
      <c r="B169" s="115"/>
      <c r="C169" s="125" t="s">
        <v>199</v>
      </c>
      <c r="D169" s="144"/>
      <c r="E169" s="136"/>
      <c r="F169" s="157"/>
      <c r="G169" s="157"/>
      <c r="H169" s="161">
        <v>0</v>
      </c>
      <c r="I169" s="160"/>
      <c r="J169" s="160"/>
      <c r="K169" s="160"/>
      <c r="L169" s="160"/>
      <c r="M169" s="160"/>
      <c r="N169" s="160"/>
      <c r="O169" s="160"/>
      <c r="P169" s="160"/>
      <c r="Q169" s="160"/>
      <c r="R169" s="160" t="s">
        <v>131</v>
      </c>
      <c r="S169" s="160">
        <v>0</v>
      </c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</row>
    <row r="170" spans="1:47" outlineLevel="1" x14ac:dyDescent="0.2">
      <c r="A170" s="113"/>
      <c r="B170" s="115"/>
      <c r="C170" s="125" t="s">
        <v>285</v>
      </c>
      <c r="D170" s="144"/>
      <c r="E170" s="136">
        <v>7.3259999999999996</v>
      </c>
      <c r="F170" s="157"/>
      <c r="G170" s="157"/>
      <c r="H170" s="161">
        <v>0</v>
      </c>
      <c r="I170" s="160"/>
      <c r="J170" s="160"/>
      <c r="K170" s="160"/>
      <c r="L170" s="160"/>
      <c r="M170" s="160"/>
      <c r="N170" s="160"/>
      <c r="O170" s="160"/>
      <c r="P170" s="160"/>
      <c r="Q170" s="160"/>
      <c r="R170" s="160" t="s">
        <v>131</v>
      </c>
      <c r="S170" s="160">
        <v>0</v>
      </c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</row>
    <row r="171" spans="1:47" outlineLevel="1" x14ac:dyDescent="0.2">
      <c r="A171" s="113"/>
      <c r="B171" s="115"/>
      <c r="C171" s="125" t="s">
        <v>286</v>
      </c>
      <c r="D171" s="144"/>
      <c r="E171" s="136">
        <v>1.641024E-2</v>
      </c>
      <c r="F171" s="157"/>
      <c r="G171" s="157"/>
      <c r="H171" s="161">
        <v>0</v>
      </c>
      <c r="I171" s="160"/>
      <c r="J171" s="160"/>
      <c r="K171" s="160"/>
      <c r="L171" s="160"/>
      <c r="M171" s="160"/>
      <c r="N171" s="160"/>
      <c r="O171" s="160"/>
      <c r="P171" s="160"/>
      <c r="Q171" s="160"/>
      <c r="R171" s="160" t="s">
        <v>131</v>
      </c>
      <c r="S171" s="160">
        <v>0</v>
      </c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</row>
    <row r="172" spans="1:47" outlineLevel="1" x14ac:dyDescent="0.2">
      <c r="A172" s="113"/>
      <c r="B172" s="115"/>
      <c r="C172" s="125" t="s">
        <v>287</v>
      </c>
      <c r="D172" s="144"/>
      <c r="E172" s="136">
        <v>0.17777760000000001</v>
      </c>
      <c r="F172" s="157"/>
      <c r="G172" s="157"/>
      <c r="H172" s="161">
        <v>0</v>
      </c>
      <c r="I172" s="160"/>
      <c r="J172" s="160"/>
      <c r="K172" s="160"/>
      <c r="L172" s="160"/>
      <c r="M172" s="160"/>
      <c r="N172" s="160"/>
      <c r="O172" s="160"/>
      <c r="P172" s="160"/>
      <c r="Q172" s="160"/>
      <c r="R172" s="160" t="s">
        <v>131</v>
      </c>
      <c r="S172" s="160">
        <v>0</v>
      </c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</row>
    <row r="173" spans="1:47" ht="22.5" outlineLevel="1" x14ac:dyDescent="0.2">
      <c r="A173" s="113">
        <v>35</v>
      </c>
      <c r="B173" s="115" t="s">
        <v>288</v>
      </c>
      <c r="C173" s="124" t="s">
        <v>289</v>
      </c>
      <c r="D173" s="143" t="s">
        <v>238</v>
      </c>
      <c r="E173" s="157">
        <v>0.8</v>
      </c>
      <c r="F173" s="157"/>
      <c r="G173" s="157">
        <f>ROUND(E173*F173,2)</f>
        <v>0</v>
      </c>
      <c r="H173" s="161" t="s">
        <v>1743</v>
      </c>
      <c r="I173" s="160"/>
      <c r="J173" s="160"/>
      <c r="K173" s="160"/>
      <c r="L173" s="160"/>
      <c r="M173" s="160"/>
      <c r="N173" s="160"/>
      <c r="O173" s="160"/>
      <c r="P173" s="160"/>
      <c r="Q173" s="160"/>
      <c r="R173" s="160" t="s">
        <v>129</v>
      </c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</row>
    <row r="174" spans="1:47" outlineLevel="1" x14ac:dyDescent="0.2">
      <c r="A174" s="113"/>
      <c r="B174" s="115"/>
      <c r="C174" s="125" t="s">
        <v>199</v>
      </c>
      <c r="D174" s="144"/>
      <c r="E174" s="136"/>
      <c r="F174" s="157"/>
      <c r="G174" s="157"/>
      <c r="H174" s="161">
        <v>0</v>
      </c>
      <c r="I174" s="160"/>
      <c r="J174" s="160"/>
      <c r="K174" s="160"/>
      <c r="L174" s="160"/>
      <c r="M174" s="160"/>
      <c r="N174" s="160"/>
      <c r="O174" s="160"/>
      <c r="P174" s="160"/>
      <c r="Q174" s="160"/>
      <c r="R174" s="160" t="s">
        <v>131</v>
      </c>
      <c r="S174" s="160">
        <v>0</v>
      </c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</row>
    <row r="175" spans="1:47" outlineLevel="1" x14ac:dyDescent="0.2">
      <c r="A175" s="113"/>
      <c r="B175" s="115"/>
      <c r="C175" s="125" t="s">
        <v>290</v>
      </c>
      <c r="D175" s="144"/>
      <c r="E175" s="136">
        <v>0.8</v>
      </c>
      <c r="F175" s="157"/>
      <c r="G175" s="157"/>
      <c r="H175" s="161">
        <v>0</v>
      </c>
      <c r="I175" s="160"/>
      <c r="J175" s="160"/>
      <c r="K175" s="160"/>
      <c r="L175" s="160"/>
      <c r="M175" s="160"/>
      <c r="N175" s="160"/>
      <c r="O175" s="160"/>
      <c r="P175" s="160"/>
      <c r="Q175" s="160"/>
      <c r="R175" s="160" t="s">
        <v>131</v>
      </c>
      <c r="S175" s="160">
        <v>0</v>
      </c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</row>
    <row r="176" spans="1:47" outlineLevel="1" x14ac:dyDescent="0.2">
      <c r="A176" s="113">
        <v>36</v>
      </c>
      <c r="B176" s="115" t="s">
        <v>291</v>
      </c>
      <c r="C176" s="124" t="s">
        <v>292</v>
      </c>
      <c r="D176" s="143" t="s">
        <v>238</v>
      </c>
      <c r="E176" s="157">
        <v>0.58409999999999995</v>
      </c>
      <c r="F176" s="157"/>
      <c r="G176" s="157">
        <f>ROUND(E176*F176,2)</f>
        <v>0</v>
      </c>
      <c r="H176" s="161" t="s">
        <v>1743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 t="s">
        <v>129</v>
      </c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</row>
    <row r="177" spans="1:47" outlineLevel="1" x14ac:dyDescent="0.2">
      <c r="A177" s="113"/>
      <c r="B177" s="115"/>
      <c r="C177" s="125" t="s">
        <v>199</v>
      </c>
      <c r="D177" s="144"/>
      <c r="E177" s="136"/>
      <c r="F177" s="157"/>
      <c r="G177" s="157"/>
      <c r="H177" s="161">
        <v>0</v>
      </c>
      <c r="I177" s="160"/>
      <c r="J177" s="160"/>
      <c r="K177" s="160"/>
      <c r="L177" s="160"/>
      <c r="M177" s="160"/>
      <c r="N177" s="160"/>
      <c r="O177" s="160"/>
      <c r="P177" s="160"/>
      <c r="Q177" s="160"/>
      <c r="R177" s="160" t="s">
        <v>131</v>
      </c>
      <c r="S177" s="160">
        <v>0</v>
      </c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</row>
    <row r="178" spans="1:47" outlineLevel="1" x14ac:dyDescent="0.2">
      <c r="A178" s="113"/>
      <c r="B178" s="115"/>
      <c r="C178" s="125" t="s">
        <v>293</v>
      </c>
      <c r="D178" s="144"/>
      <c r="E178" s="136">
        <v>0.58409999999999995</v>
      </c>
      <c r="F178" s="157"/>
      <c r="G178" s="157"/>
      <c r="H178" s="161">
        <v>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 t="s">
        <v>131</v>
      </c>
      <c r="S178" s="160">
        <v>0</v>
      </c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</row>
    <row r="179" spans="1:47" outlineLevel="1" x14ac:dyDescent="0.2">
      <c r="A179" s="113">
        <v>37</v>
      </c>
      <c r="B179" s="115" t="s">
        <v>294</v>
      </c>
      <c r="C179" s="124" t="s">
        <v>295</v>
      </c>
      <c r="D179" s="143" t="s">
        <v>135</v>
      </c>
      <c r="E179" s="157">
        <v>798.55700000000002</v>
      </c>
      <c r="F179" s="157"/>
      <c r="G179" s="157">
        <f>ROUND(E179*F179,2)</f>
        <v>0</v>
      </c>
      <c r="H179" s="161" t="s">
        <v>1743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 t="s">
        <v>129</v>
      </c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</row>
    <row r="180" spans="1:47" outlineLevel="1" x14ac:dyDescent="0.2">
      <c r="A180" s="113"/>
      <c r="B180" s="115"/>
      <c r="C180" s="125" t="s">
        <v>296</v>
      </c>
      <c r="D180" s="144"/>
      <c r="E180" s="136">
        <v>12.9</v>
      </c>
      <c r="F180" s="157"/>
      <c r="G180" s="157"/>
      <c r="H180" s="161">
        <v>0</v>
      </c>
      <c r="I180" s="160"/>
      <c r="J180" s="160"/>
      <c r="K180" s="160"/>
      <c r="L180" s="160"/>
      <c r="M180" s="160"/>
      <c r="N180" s="160"/>
      <c r="O180" s="160"/>
      <c r="P180" s="160"/>
      <c r="Q180" s="160"/>
      <c r="R180" s="160" t="s">
        <v>131</v>
      </c>
      <c r="S180" s="160">
        <v>0</v>
      </c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</row>
    <row r="181" spans="1:47" outlineLevel="1" x14ac:dyDescent="0.2">
      <c r="A181" s="113"/>
      <c r="B181" s="115"/>
      <c r="C181" s="125" t="s">
        <v>297</v>
      </c>
      <c r="D181" s="144"/>
      <c r="E181" s="136">
        <v>3.36</v>
      </c>
      <c r="F181" s="157"/>
      <c r="G181" s="157"/>
      <c r="H181" s="161">
        <v>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 t="s">
        <v>131</v>
      </c>
      <c r="S181" s="160">
        <v>0</v>
      </c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</row>
    <row r="182" spans="1:47" outlineLevel="1" x14ac:dyDescent="0.2">
      <c r="A182" s="113"/>
      <c r="B182" s="115"/>
      <c r="C182" s="125" t="s">
        <v>244</v>
      </c>
      <c r="D182" s="144"/>
      <c r="E182" s="136"/>
      <c r="F182" s="157"/>
      <c r="G182" s="157"/>
      <c r="H182" s="161">
        <v>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 t="s">
        <v>131</v>
      </c>
      <c r="S182" s="160">
        <v>0</v>
      </c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</row>
    <row r="183" spans="1:47" outlineLevel="1" x14ac:dyDescent="0.2">
      <c r="A183" s="113"/>
      <c r="B183" s="115"/>
      <c r="C183" s="125" t="s">
        <v>245</v>
      </c>
      <c r="D183" s="144"/>
      <c r="E183" s="136"/>
      <c r="F183" s="157"/>
      <c r="G183" s="157"/>
      <c r="H183" s="161">
        <v>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 t="s">
        <v>131</v>
      </c>
      <c r="S183" s="160">
        <v>0</v>
      </c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</row>
    <row r="184" spans="1:47" outlineLevel="1" x14ac:dyDescent="0.2">
      <c r="A184" s="113"/>
      <c r="B184" s="115"/>
      <c r="C184" s="125" t="s">
        <v>298</v>
      </c>
      <c r="D184" s="144"/>
      <c r="E184" s="136">
        <v>26.45</v>
      </c>
      <c r="F184" s="157"/>
      <c r="G184" s="157"/>
      <c r="H184" s="161">
        <v>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 t="s">
        <v>131</v>
      </c>
      <c r="S184" s="160">
        <v>0</v>
      </c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</row>
    <row r="185" spans="1:47" outlineLevel="1" x14ac:dyDescent="0.2">
      <c r="A185" s="113"/>
      <c r="B185" s="115"/>
      <c r="C185" s="125" t="s">
        <v>299</v>
      </c>
      <c r="D185" s="144"/>
      <c r="E185" s="136">
        <v>4.9400000000000004</v>
      </c>
      <c r="F185" s="157"/>
      <c r="G185" s="157"/>
      <c r="H185" s="161">
        <v>0</v>
      </c>
      <c r="I185" s="160"/>
      <c r="J185" s="160"/>
      <c r="K185" s="160"/>
      <c r="L185" s="160"/>
      <c r="M185" s="160"/>
      <c r="N185" s="160"/>
      <c r="O185" s="160"/>
      <c r="P185" s="160"/>
      <c r="Q185" s="160"/>
      <c r="R185" s="160" t="s">
        <v>131</v>
      </c>
      <c r="S185" s="160">
        <v>0</v>
      </c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</row>
    <row r="186" spans="1:47" outlineLevel="1" x14ac:dyDescent="0.2">
      <c r="A186" s="113"/>
      <c r="B186" s="115"/>
      <c r="C186" s="125" t="s">
        <v>300</v>
      </c>
      <c r="D186" s="144"/>
      <c r="E186" s="136">
        <v>0.5</v>
      </c>
      <c r="F186" s="157"/>
      <c r="G186" s="157"/>
      <c r="H186" s="161">
        <v>0</v>
      </c>
      <c r="I186" s="160"/>
      <c r="J186" s="160"/>
      <c r="K186" s="160"/>
      <c r="L186" s="160"/>
      <c r="M186" s="160"/>
      <c r="N186" s="160"/>
      <c r="O186" s="160"/>
      <c r="P186" s="160"/>
      <c r="Q186" s="160"/>
      <c r="R186" s="160" t="s">
        <v>131</v>
      </c>
      <c r="S186" s="160">
        <v>0</v>
      </c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</row>
    <row r="187" spans="1:47" outlineLevel="1" x14ac:dyDescent="0.2">
      <c r="A187" s="113"/>
      <c r="B187" s="115"/>
      <c r="C187" s="125" t="s">
        <v>301</v>
      </c>
      <c r="D187" s="144"/>
      <c r="E187" s="136">
        <v>25.998000000000001</v>
      </c>
      <c r="F187" s="157"/>
      <c r="G187" s="157"/>
      <c r="H187" s="161">
        <v>0</v>
      </c>
      <c r="I187" s="160"/>
      <c r="J187" s="160"/>
      <c r="K187" s="160"/>
      <c r="L187" s="160"/>
      <c r="M187" s="160"/>
      <c r="N187" s="160"/>
      <c r="O187" s="160"/>
      <c r="P187" s="160"/>
      <c r="Q187" s="160"/>
      <c r="R187" s="160" t="s">
        <v>131</v>
      </c>
      <c r="S187" s="160">
        <v>0</v>
      </c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</row>
    <row r="188" spans="1:47" outlineLevel="1" x14ac:dyDescent="0.2">
      <c r="A188" s="113"/>
      <c r="B188" s="115"/>
      <c r="C188" s="125" t="s">
        <v>302</v>
      </c>
      <c r="D188" s="144"/>
      <c r="E188" s="136">
        <v>16.829999999999998</v>
      </c>
      <c r="F188" s="157"/>
      <c r="G188" s="157"/>
      <c r="H188" s="161">
        <v>0</v>
      </c>
      <c r="I188" s="160"/>
      <c r="J188" s="160"/>
      <c r="K188" s="160"/>
      <c r="L188" s="160"/>
      <c r="M188" s="160"/>
      <c r="N188" s="160"/>
      <c r="O188" s="160"/>
      <c r="P188" s="160"/>
      <c r="Q188" s="160"/>
      <c r="R188" s="160" t="s">
        <v>131</v>
      </c>
      <c r="S188" s="160">
        <v>0</v>
      </c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</row>
    <row r="189" spans="1:47" outlineLevel="1" x14ac:dyDescent="0.2">
      <c r="A189" s="113"/>
      <c r="B189" s="115"/>
      <c r="C189" s="125" t="s">
        <v>303</v>
      </c>
      <c r="D189" s="144"/>
      <c r="E189" s="136">
        <v>1.6739999999999999</v>
      </c>
      <c r="F189" s="157"/>
      <c r="G189" s="157"/>
      <c r="H189" s="161">
        <v>0</v>
      </c>
      <c r="I189" s="160"/>
      <c r="J189" s="160"/>
      <c r="K189" s="160"/>
      <c r="L189" s="160"/>
      <c r="M189" s="160"/>
      <c r="N189" s="160"/>
      <c r="O189" s="160"/>
      <c r="P189" s="160"/>
      <c r="Q189" s="160"/>
      <c r="R189" s="160" t="s">
        <v>131</v>
      </c>
      <c r="S189" s="160">
        <v>0</v>
      </c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</row>
    <row r="190" spans="1:47" outlineLevel="1" x14ac:dyDescent="0.2">
      <c r="A190" s="113"/>
      <c r="B190" s="115"/>
      <c r="C190" s="125" t="s">
        <v>304</v>
      </c>
      <c r="D190" s="144"/>
      <c r="E190" s="136">
        <v>6.2560000000000002</v>
      </c>
      <c r="F190" s="157"/>
      <c r="G190" s="157"/>
      <c r="H190" s="161">
        <v>0</v>
      </c>
      <c r="I190" s="160"/>
      <c r="J190" s="160"/>
      <c r="K190" s="160"/>
      <c r="L190" s="160"/>
      <c r="M190" s="160"/>
      <c r="N190" s="160"/>
      <c r="O190" s="160"/>
      <c r="P190" s="160"/>
      <c r="Q190" s="160"/>
      <c r="R190" s="160" t="s">
        <v>131</v>
      </c>
      <c r="S190" s="160">
        <v>0</v>
      </c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</row>
    <row r="191" spans="1:47" outlineLevel="1" x14ac:dyDescent="0.2">
      <c r="A191" s="113"/>
      <c r="B191" s="115"/>
      <c r="C191" s="125" t="s">
        <v>305</v>
      </c>
      <c r="D191" s="144"/>
      <c r="E191" s="136">
        <v>6.78</v>
      </c>
      <c r="F191" s="157"/>
      <c r="G191" s="157"/>
      <c r="H191" s="161">
        <v>0</v>
      </c>
      <c r="I191" s="160"/>
      <c r="J191" s="160"/>
      <c r="K191" s="160"/>
      <c r="L191" s="160"/>
      <c r="M191" s="160"/>
      <c r="N191" s="160"/>
      <c r="O191" s="160"/>
      <c r="P191" s="160"/>
      <c r="Q191" s="160"/>
      <c r="R191" s="160" t="s">
        <v>131</v>
      </c>
      <c r="S191" s="160">
        <v>0</v>
      </c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</row>
    <row r="192" spans="1:47" outlineLevel="1" x14ac:dyDescent="0.2">
      <c r="A192" s="113"/>
      <c r="B192" s="115"/>
      <c r="C192" s="125" t="s">
        <v>306</v>
      </c>
      <c r="D192" s="144"/>
      <c r="E192" s="136">
        <v>2.96</v>
      </c>
      <c r="F192" s="157"/>
      <c r="G192" s="157"/>
      <c r="H192" s="161">
        <v>0</v>
      </c>
      <c r="I192" s="160"/>
      <c r="J192" s="160"/>
      <c r="K192" s="160"/>
      <c r="L192" s="160"/>
      <c r="M192" s="160"/>
      <c r="N192" s="160"/>
      <c r="O192" s="160"/>
      <c r="P192" s="160"/>
      <c r="Q192" s="160"/>
      <c r="R192" s="160" t="s">
        <v>131</v>
      </c>
      <c r="S192" s="160">
        <v>0</v>
      </c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</row>
    <row r="193" spans="1:47" outlineLevel="1" x14ac:dyDescent="0.2">
      <c r="A193" s="113"/>
      <c r="B193" s="115"/>
      <c r="C193" s="125" t="s">
        <v>307</v>
      </c>
      <c r="D193" s="144"/>
      <c r="E193" s="136">
        <v>1.1000000000000001</v>
      </c>
      <c r="F193" s="157"/>
      <c r="G193" s="157"/>
      <c r="H193" s="161">
        <v>0</v>
      </c>
      <c r="I193" s="160"/>
      <c r="J193" s="160"/>
      <c r="K193" s="160"/>
      <c r="L193" s="160"/>
      <c r="M193" s="160"/>
      <c r="N193" s="160"/>
      <c r="O193" s="160"/>
      <c r="P193" s="160"/>
      <c r="Q193" s="160"/>
      <c r="R193" s="160" t="s">
        <v>131</v>
      </c>
      <c r="S193" s="160">
        <v>0</v>
      </c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</row>
    <row r="194" spans="1:47" outlineLevel="1" x14ac:dyDescent="0.2">
      <c r="A194" s="113"/>
      <c r="B194" s="115"/>
      <c r="C194" s="125" t="s">
        <v>308</v>
      </c>
      <c r="D194" s="144"/>
      <c r="E194" s="136">
        <v>3.3450000000000002</v>
      </c>
      <c r="F194" s="157"/>
      <c r="G194" s="157"/>
      <c r="H194" s="161">
        <v>0</v>
      </c>
      <c r="I194" s="160"/>
      <c r="J194" s="160"/>
      <c r="K194" s="160"/>
      <c r="L194" s="160"/>
      <c r="M194" s="160"/>
      <c r="N194" s="160"/>
      <c r="O194" s="160"/>
      <c r="P194" s="160"/>
      <c r="Q194" s="160"/>
      <c r="R194" s="160" t="s">
        <v>131</v>
      </c>
      <c r="S194" s="160">
        <v>0</v>
      </c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</row>
    <row r="195" spans="1:47" outlineLevel="1" x14ac:dyDescent="0.2">
      <c r="A195" s="113"/>
      <c r="B195" s="115"/>
      <c r="C195" s="125" t="s">
        <v>309</v>
      </c>
      <c r="D195" s="144"/>
      <c r="E195" s="136">
        <v>3.984</v>
      </c>
      <c r="F195" s="157"/>
      <c r="G195" s="157"/>
      <c r="H195" s="161">
        <v>0</v>
      </c>
      <c r="I195" s="160"/>
      <c r="J195" s="160"/>
      <c r="K195" s="160"/>
      <c r="L195" s="160"/>
      <c r="M195" s="160"/>
      <c r="N195" s="160"/>
      <c r="O195" s="160"/>
      <c r="P195" s="160"/>
      <c r="Q195" s="160"/>
      <c r="R195" s="160" t="s">
        <v>131</v>
      </c>
      <c r="S195" s="160">
        <v>0</v>
      </c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</row>
    <row r="196" spans="1:47" outlineLevel="1" x14ac:dyDescent="0.2">
      <c r="A196" s="113"/>
      <c r="B196" s="115"/>
      <c r="C196" s="125" t="s">
        <v>244</v>
      </c>
      <c r="D196" s="144"/>
      <c r="E196" s="136"/>
      <c r="F196" s="157"/>
      <c r="G196" s="157"/>
      <c r="H196" s="161">
        <v>0</v>
      </c>
      <c r="I196" s="160"/>
      <c r="J196" s="160"/>
      <c r="K196" s="160"/>
      <c r="L196" s="160"/>
      <c r="M196" s="160"/>
      <c r="N196" s="160"/>
      <c r="O196" s="160"/>
      <c r="P196" s="160"/>
      <c r="Q196" s="160"/>
      <c r="R196" s="160" t="s">
        <v>131</v>
      </c>
      <c r="S196" s="160">
        <v>0</v>
      </c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</row>
    <row r="197" spans="1:47" outlineLevel="1" x14ac:dyDescent="0.2">
      <c r="A197" s="113"/>
      <c r="B197" s="115"/>
      <c r="C197" s="125" t="s">
        <v>258</v>
      </c>
      <c r="D197" s="144"/>
      <c r="E197" s="136"/>
      <c r="F197" s="157"/>
      <c r="G197" s="157"/>
      <c r="H197" s="161">
        <v>0</v>
      </c>
      <c r="I197" s="160"/>
      <c r="J197" s="160"/>
      <c r="K197" s="160"/>
      <c r="L197" s="160"/>
      <c r="M197" s="160"/>
      <c r="N197" s="160"/>
      <c r="O197" s="160"/>
      <c r="P197" s="160"/>
      <c r="Q197" s="160"/>
      <c r="R197" s="160" t="s">
        <v>131</v>
      </c>
      <c r="S197" s="160">
        <v>0</v>
      </c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</row>
    <row r="198" spans="1:47" outlineLevel="1" x14ac:dyDescent="0.2">
      <c r="A198" s="113"/>
      <c r="B198" s="115"/>
      <c r="C198" s="125" t="s">
        <v>310</v>
      </c>
      <c r="D198" s="144"/>
      <c r="E198" s="136">
        <v>1.28</v>
      </c>
      <c r="F198" s="157"/>
      <c r="G198" s="157"/>
      <c r="H198" s="161">
        <v>0</v>
      </c>
      <c r="I198" s="160"/>
      <c r="J198" s="160"/>
      <c r="K198" s="160"/>
      <c r="L198" s="160"/>
      <c r="M198" s="160"/>
      <c r="N198" s="160"/>
      <c r="O198" s="160"/>
      <c r="P198" s="160"/>
      <c r="Q198" s="160"/>
      <c r="R198" s="160" t="s">
        <v>131</v>
      </c>
      <c r="S198" s="160">
        <v>0</v>
      </c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</row>
    <row r="199" spans="1:47" outlineLevel="1" x14ac:dyDescent="0.2">
      <c r="A199" s="113"/>
      <c r="B199" s="115"/>
      <c r="C199" s="125" t="s">
        <v>244</v>
      </c>
      <c r="D199" s="144"/>
      <c r="E199" s="136"/>
      <c r="F199" s="157"/>
      <c r="G199" s="157"/>
      <c r="H199" s="161">
        <v>0</v>
      </c>
      <c r="I199" s="160"/>
      <c r="J199" s="160"/>
      <c r="K199" s="160"/>
      <c r="L199" s="160"/>
      <c r="M199" s="160"/>
      <c r="N199" s="160"/>
      <c r="O199" s="160"/>
      <c r="P199" s="160"/>
      <c r="Q199" s="160"/>
      <c r="R199" s="160" t="s">
        <v>131</v>
      </c>
      <c r="S199" s="160">
        <v>0</v>
      </c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</row>
    <row r="200" spans="1:47" outlineLevel="1" x14ac:dyDescent="0.2">
      <c r="A200" s="113"/>
      <c r="B200" s="115"/>
      <c r="C200" s="125" t="s">
        <v>311</v>
      </c>
      <c r="D200" s="144"/>
      <c r="E200" s="136">
        <v>673</v>
      </c>
      <c r="F200" s="157"/>
      <c r="G200" s="157"/>
      <c r="H200" s="161">
        <v>0</v>
      </c>
      <c r="I200" s="160"/>
      <c r="J200" s="160"/>
      <c r="K200" s="160"/>
      <c r="L200" s="160"/>
      <c r="M200" s="160"/>
      <c r="N200" s="160"/>
      <c r="O200" s="160"/>
      <c r="P200" s="160"/>
      <c r="Q200" s="160"/>
      <c r="R200" s="160" t="s">
        <v>131</v>
      </c>
      <c r="S200" s="160">
        <v>0</v>
      </c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</row>
    <row r="201" spans="1:47" outlineLevel="1" x14ac:dyDescent="0.2">
      <c r="A201" s="113"/>
      <c r="B201" s="115"/>
      <c r="C201" s="125" t="s">
        <v>244</v>
      </c>
      <c r="D201" s="144"/>
      <c r="E201" s="136"/>
      <c r="F201" s="157"/>
      <c r="G201" s="157"/>
      <c r="H201" s="161">
        <v>0</v>
      </c>
      <c r="I201" s="160"/>
      <c r="J201" s="160"/>
      <c r="K201" s="160"/>
      <c r="L201" s="160"/>
      <c r="M201" s="160"/>
      <c r="N201" s="160"/>
      <c r="O201" s="160"/>
      <c r="P201" s="160"/>
      <c r="Q201" s="160"/>
      <c r="R201" s="160" t="s">
        <v>131</v>
      </c>
      <c r="S201" s="160">
        <v>0</v>
      </c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</row>
    <row r="202" spans="1:47" outlineLevel="1" x14ac:dyDescent="0.2">
      <c r="A202" s="113"/>
      <c r="B202" s="115"/>
      <c r="C202" s="125" t="s">
        <v>312</v>
      </c>
      <c r="D202" s="144"/>
      <c r="E202" s="136">
        <v>7.2</v>
      </c>
      <c r="F202" s="157"/>
      <c r="G202" s="157"/>
      <c r="H202" s="161">
        <v>0</v>
      </c>
      <c r="I202" s="160"/>
      <c r="J202" s="160"/>
      <c r="K202" s="160"/>
      <c r="L202" s="160"/>
      <c r="M202" s="160"/>
      <c r="N202" s="160"/>
      <c r="O202" s="160"/>
      <c r="P202" s="160"/>
      <c r="Q202" s="160"/>
      <c r="R202" s="160" t="s">
        <v>131</v>
      </c>
      <c r="S202" s="160">
        <v>0</v>
      </c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</row>
    <row r="203" spans="1:47" outlineLevel="1" x14ac:dyDescent="0.2">
      <c r="A203" s="113">
        <v>38</v>
      </c>
      <c r="B203" s="115" t="s">
        <v>313</v>
      </c>
      <c r="C203" s="124" t="s">
        <v>314</v>
      </c>
      <c r="D203" s="143" t="s">
        <v>128</v>
      </c>
      <c r="E203" s="157">
        <v>271.83999999999997</v>
      </c>
      <c r="F203" s="157"/>
      <c r="G203" s="157">
        <f>ROUND(E203*F203,2)</f>
        <v>0</v>
      </c>
      <c r="H203" s="161" t="s">
        <v>1743</v>
      </c>
      <c r="I203" s="160"/>
      <c r="J203" s="160"/>
      <c r="K203" s="160"/>
      <c r="L203" s="160"/>
      <c r="M203" s="160"/>
      <c r="N203" s="160"/>
      <c r="O203" s="160"/>
      <c r="P203" s="160"/>
      <c r="Q203" s="160"/>
      <c r="R203" s="160" t="s">
        <v>129</v>
      </c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</row>
    <row r="204" spans="1:47" outlineLevel="1" x14ac:dyDescent="0.2">
      <c r="A204" s="113"/>
      <c r="B204" s="115"/>
      <c r="C204" s="125" t="s">
        <v>315</v>
      </c>
      <c r="D204" s="144"/>
      <c r="E204" s="136">
        <v>258.83999999999997</v>
      </c>
      <c r="F204" s="157"/>
      <c r="G204" s="157"/>
      <c r="H204" s="161">
        <v>0</v>
      </c>
      <c r="I204" s="160"/>
      <c r="J204" s="160"/>
      <c r="K204" s="160"/>
      <c r="L204" s="160"/>
      <c r="M204" s="160"/>
      <c r="N204" s="160"/>
      <c r="O204" s="160"/>
      <c r="P204" s="160"/>
      <c r="Q204" s="160"/>
      <c r="R204" s="160" t="s">
        <v>131</v>
      </c>
      <c r="S204" s="160">
        <v>0</v>
      </c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</row>
    <row r="205" spans="1:47" outlineLevel="1" x14ac:dyDescent="0.2">
      <c r="A205" s="113"/>
      <c r="B205" s="115"/>
      <c r="C205" s="125" t="s">
        <v>316</v>
      </c>
      <c r="D205" s="144"/>
      <c r="E205" s="136">
        <v>13</v>
      </c>
      <c r="F205" s="157"/>
      <c r="G205" s="157"/>
      <c r="H205" s="161">
        <v>0</v>
      </c>
      <c r="I205" s="160"/>
      <c r="J205" s="160"/>
      <c r="K205" s="160"/>
      <c r="L205" s="160"/>
      <c r="M205" s="160"/>
      <c r="N205" s="160"/>
      <c r="O205" s="160"/>
      <c r="P205" s="160"/>
      <c r="Q205" s="160"/>
      <c r="R205" s="160" t="s">
        <v>131</v>
      </c>
      <c r="S205" s="160">
        <v>0</v>
      </c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</row>
    <row r="206" spans="1:47" outlineLevel="1" x14ac:dyDescent="0.2">
      <c r="A206" s="113">
        <v>39</v>
      </c>
      <c r="B206" s="115" t="s">
        <v>317</v>
      </c>
      <c r="C206" s="124" t="s">
        <v>318</v>
      </c>
      <c r="D206" s="143" t="s">
        <v>128</v>
      </c>
      <c r="E206" s="157">
        <v>12.463999999999999</v>
      </c>
      <c r="F206" s="157"/>
      <c r="G206" s="157">
        <f>ROUND(E206*F206,2)</f>
        <v>0</v>
      </c>
      <c r="H206" s="161" t="s">
        <v>1743</v>
      </c>
      <c r="I206" s="160"/>
      <c r="J206" s="160"/>
      <c r="K206" s="160"/>
      <c r="L206" s="160"/>
      <c r="M206" s="160"/>
      <c r="N206" s="160"/>
      <c r="O206" s="160"/>
      <c r="P206" s="160"/>
      <c r="Q206" s="160"/>
      <c r="R206" s="160" t="s">
        <v>129</v>
      </c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</row>
    <row r="207" spans="1:47" outlineLevel="1" x14ac:dyDescent="0.2">
      <c r="A207" s="113"/>
      <c r="B207" s="115"/>
      <c r="C207" s="125" t="s">
        <v>199</v>
      </c>
      <c r="D207" s="144"/>
      <c r="E207" s="136"/>
      <c r="F207" s="157"/>
      <c r="G207" s="157"/>
      <c r="H207" s="161">
        <v>0</v>
      </c>
      <c r="I207" s="160"/>
      <c r="J207" s="160"/>
      <c r="K207" s="160"/>
      <c r="L207" s="160"/>
      <c r="M207" s="160"/>
      <c r="N207" s="160"/>
      <c r="O207" s="160"/>
      <c r="P207" s="160"/>
      <c r="Q207" s="160"/>
      <c r="R207" s="160" t="s">
        <v>131</v>
      </c>
      <c r="S207" s="160">
        <v>0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</row>
    <row r="208" spans="1:47" outlineLevel="1" x14ac:dyDescent="0.2">
      <c r="A208" s="113"/>
      <c r="B208" s="115"/>
      <c r="C208" s="125" t="s">
        <v>319</v>
      </c>
      <c r="D208" s="144"/>
      <c r="E208" s="136"/>
      <c r="F208" s="157"/>
      <c r="G208" s="157"/>
      <c r="H208" s="161">
        <v>0</v>
      </c>
      <c r="I208" s="160"/>
      <c r="J208" s="160"/>
      <c r="K208" s="160"/>
      <c r="L208" s="160"/>
      <c r="M208" s="160"/>
      <c r="N208" s="160"/>
      <c r="O208" s="160"/>
      <c r="P208" s="160"/>
      <c r="Q208" s="160"/>
      <c r="R208" s="160" t="s">
        <v>131</v>
      </c>
      <c r="S208" s="160">
        <v>0</v>
      </c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</row>
    <row r="209" spans="1:47" outlineLevel="1" x14ac:dyDescent="0.2">
      <c r="A209" s="113"/>
      <c r="B209" s="115"/>
      <c r="C209" s="125" t="s">
        <v>320</v>
      </c>
      <c r="D209" s="144"/>
      <c r="E209" s="136">
        <v>5.1840000000000002</v>
      </c>
      <c r="F209" s="157"/>
      <c r="G209" s="157"/>
      <c r="H209" s="161">
        <v>0</v>
      </c>
      <c r="I209" s="160"/>
      <c r="J209" s="160"/>
      <c r="K209" s="160"/>
      <c r="L209" s="160"/>
      <c r="M209" s="160"/>
      <c r="N209" s="160"/>
      <c r="O209" s="160"/>
      <c r="P209" s="160"/>
      <c r="Q209" s="160"/>
      <c r="R209" s="160" t="s">
        <v>131</v>
      </c>
      <c r="S209" s="160">
        <v>0</v>
      </c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</row>
    <row r="210" spans="1:47" outlineLevel="1" x14ac:dyDescent="0.2">
      <c r="A210" s="113"/>
      <c r="B210" s="115"/>
      <c r="C210" s="125" t="s">
        <v>244</v>
      </c>
      <c r="D210" s="144"/>
      <c r="E210" s="136"/>
      <c r="F210" s="157"/>
      <c r="G210" s="157"/>
      <c r="H210" s="161">
        <v>0</v>
      </c>
      <c r="I210" s="160"/>
      <c r="J210" s="160"/>
      <c r="K210" s="160"/>
      <c r="L210" s="160"/>
      <c r="M210" s="160"/>
      <c r="N210" s="160"/>
      <c r="O210" s="160"/>
      <c r="P210" s="160"/>
      <c r="Q210" s="160"/>
      <c r="R210" s="160" t="s">
        <v>131</v>
      </c>
      <c r="S210" s="160">
        <v>0</v>
      </c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</row>
    <row r="211" spans="1:47" outlineLevel="1" x14ac:dyDescent="0.2">
      <c r="A211" s="113"/>
      <c r="B211" s="115"/>
      <c r="C211" s="125" t="s">
        <v>321</v>
      </c>
      <c r="D211" s="144"/>
      <c r="E211" s="136">
        <v>7.28</v>
      </c>
      <c r="F211" s="157"/>
      <c r="G211" s="157"/>
      <c r="H211" s="161">
        <v>0</v>
      </c>
      <c r="I211" s="160"/>
      <c r="J211" s="160"/>
      <c r="K211" s="160"/>
      <c r="L211" s="160"/>
      <c r="M211" s="160"/>
      <c r="N211" s="160"/>
      <c r="O211" s="160"/>
      <c r="P211" s="160"/>
      <c r="Q211" s="160"/>
      <c r="R211" s="160" t="s">
        <v>131</v>
      </c>
      <c r="S211" s="160">
        <v>0</v>
      </c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</row>
    <row r="212" spans="1:47" outlineLevel="1" x14ac:dyDescent="0.2">
      <c r="A212" s="113">
        <v>40</v>
      </c>
      <c r="B212" s="115" t="s">
        <v>322</v>
      </c>
      <c r="C212" s="124" t="s">
        <v>323</v>
      </c>
      <c r="D212" s="143" t="s">
        <v>135</v>
      </c>
      <c r="E212" s="157">
        <v>98.719999999999985</v>
      </c>
      <c r="F212" s="157"/>
      <c r="G212" s="157">
        <f>ROUND(E212*F212,2)</f>
        <v>0</v>
      </c>
      <c r="H212" s="161" t="s">
        <v>1743</v>
      </c>
      <c r="I212" s="160"/>
      <c r="J212" s="160"/>
      <c r="K212" s="160"/>
      <c r="L212" s="160"/>
      <c r="M212" s="160"/>
      <c r="N212" s="160"/>
      <c r="O212" s="160"/>
      <c r="P212" s="160"/>
      <c r="Q212" s="160"/>
      <c r="R212" s="160" t="s">
        <v>129</v>
      </c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</row>
    <row r="213" spans="1:47" outlineLevel="1" x14ac:dyDescent="0.2">
      <c r="A213" s="113"/>
      <c r="B213" s="115"/>
      <c r="C213" s="125" t="s">
        <v>199</v>
      </c>
      <c r="D213" s="144"/>
      <c r="E213" s="136"/>
      <c r="F213" s="157"/>
      <c r="G213" s="157"/>
      <c r="H213" s="161">
        <v>0</v>
      </c>
      <c r="I213" s="160"/>
      <c r="J213" s="160"/>
      <c r="K213" s="160"/>
      <c r="L213" s="160"/>
      <c r="M213" s="160"/>
      <c r="N213" s="160"/>
      <c r="O213" s="160"/>
      <c r="P213" s="160"/>
      <c r="Q213" s="160"/>
      <c r="R213" s="160" t="s">
        <v>131</v>
      </c>
      <c r="S213" s="160">
        <v>0</v>
      </c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</row>
    <row r="214" spans="1:47" outlineLevel="1" x14ac:dyDescent="0.2">
      <c r="A214" s="113"/>
      <c r="B214" s="115"/>
      <c r="C214" s="125" t="s">
        <v>319</v>
      </c>
      <c r="D214" s="144"/>
      <c r="E214" s="136"/>
      <c r="F214" s="157"/>
      <c r="G214" s="157"/>
      <c r="H214" s="161">
        <v>0</v>
      </c>
      <c r="I214" s="160"/>
      <c r="J214" s="160"/>
      <c r="K214" s="160"/>
      <c r="L214" s="160"/>
      <c r="M214" s="160"/>
      <c r="N214" s="160"/>
      <c r="O214" s="160"/>
      <c r="P214" s="160"/>
      <c r="Q214" s="160"/>
      <c r="R214" s="160" t="s">
        <v>131</v>
      </c>
      <c r="S214" s="160">
        <v>0</v>
      </c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</row>
    <row r="215" spans="1:47" outlineLevel="1" x14ac:dyDescent="0.2">
      <c r="A215" s="113"/>
      <c r="B215" s="115"/>
      <c r="C215" s="125" t="s">
        <v>324</v>
      </c>
      <c r="D215" s="144"/>
      <c r="E215" s="136">
        <v>25.92</v>
      </c>
      <c r="F215" s="157"/>
      <c r="G215" s="157"/>
      <c r="H215" s="161">
        <v>0</v>
      </c>
      <c r="I215" s="160"/>
      <c r="J215" s="160"/>
      <c r="K215" s="160"/>
      <c r="L215" s="160"/>
      <c r="M215" s="160"/>
      <c r="N215" s="160"/>
      <c r="O215" s="160"/>
      <c r="P215" s="160"/>
      <c r="Q215" s="160"/>
      <c r="R215" s="160" t="s">
        <v>131</v>
      </c>
      <c r="S215" s="160">
        <v>0</v>
      </c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</row>
    <row r="216" spans="1:47" outlineLevel="1" x14ac:dyDescent="0.2">
      <c r="A216" s="113"/>
      <c r="B216" s="115"/>
      <c r="C216" s="125" t="s">
        <v>244</v>
      </c>
      <c r="D216" s="144"/>
      <c r="E216" s="136"/>
      <c r="F216" s="157"/>
      <c r="G216" s="157"/>
      <c r="H216" s="161">
        <v>0</v>
      </c>
      <c r="I216" s="160"/>
      <c r="J216" s="160"/>
      <c r="K216" s="160"/>
      <c r="L216" s="160"/>
      <c r="M216" s="160"/>
      <c r="N216" s="160"/>
      <c r="O216" s="160"/>
      <c r="P216" s="160"/>
      <c r="Q216" s="160"/>
      <c r="R216" s="160" t="s">
        <v>131</v>
      </c>
      <c r="S216" s="160">
        <v>0</v>
      </c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</row>
    <row r="217" spans="1:47" outlineLevel="1" x14ac:dyDescent="0.2">
      <c r="A217" s="113"/>
      <c r="B217" s="115"/>
      <c r="C217" s="125" t="s">
        <v>325</v>
      </c>
      <c r="D217" s="144"/>
      <c r="E217" s="136">
        <v>72.8</v>
      </c>
      <c r="F217" s="157"/>
      <c r="G217" s="157"/>
      <c r="H217" s="161">
        <v>0</v>
      </c>
      <c r="I217" s="160"/>
      <c r="J217" s="160"/>
      <c r="K217" s="160"/>
      <c r="L217" s="160"/>
      <c r="M217" s="160"/>
      <c r="N217" s="160"/>
      <c r="O217" s="160"/>
      <c r="P217" s="160"/>
      <c r="Q217" s="160"/>
      <c r="R217" s="160" t="s">
        <v>131</v>
      </c>
      <c r="S217" s="160">
        <v>0</v>
      </c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</row>
    <row r="218" spans="1:47" outlineLevel="1" x14ac:dyDescent="0.2">
      <c r="A218" s="113">
        <v>41</v>
      </c>
      <c r="B218" s="115" t="s">
        <v>326</v>
      </c>
      <c r="C218" s="124" t="s">
        <v>327</v>
      </c>
      <c r="D218" s="143" t="s">
        <v>135</v>
      </c>
      <c r="E218" s="157">
        <v>98.719999999999985</v>
      </c>
      <c r="F218" s="157"/>
      <c r="G218" s="157">
        <f>ROUND(E218*F218,2)</f>
        <v>0</v>
      </c>
      <c r="H218" s="161" t="s">
        <v>1743</v>
      </c>
      <c r="I218" s="160"/>
      <c r="J218" s="160"/>
      <c r="K218" s="160"/>
      <c r="L218" s="160"/>
      <c r="M218" s="160"/>
      <c r="N218" s="160"/>
      <c r="O218" s="160"/>
      <c r="P218" s="160"/>
      <c r="Q218" s="160"/>
      <c r="R218" s="160" t="s">
        <v>129</v>
      </c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</row>
    <row r="219" spans="1:47" outlineLevel="1" x14ac:dyDescent="0.2">
      <c r="A219" s="113"/>
      <c r="B219" s="115"/>
      <c r="C219" s="125" t="s">
        <v>199</v>
      </c>
      <c r="D219" s="144"/>
      <c r="E219" s="136"/>
      <c r="F219" s="157"/>
      <c r="G219" s="157"/>
      <c r="H219" s="161">
        <v>0</v>
      </c>
      <c r="I219" s="160"/>
      <c r="J219" s="160"/>
      <c r="K219" s="160"/>
      <c r="L219" s="160"/>
      <c r="M219" s="160"/>
      <c r="N219" s="160"/>
      <c r="O219" s="160"/>
      <c r="P219" s="160"/>
      <c r="Q219" s="160"/>
      <c r="R219" s="160" t="s">
        <v>131</v>
      </c>
      <c r="S219" s="160">
        <v>0</v>
      </c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</row>
    <row r="220" spans="1:47" outlineLevel="1" x14ac:dyDescent="0.2">
      <c r="A220" s="113"/>
      <c r="B220" s="115"/>
      <c r="C220" s="125" t="s">
        <v>319</v>
      </c>
      <c r="D220" s="144"/>
      <c r="E220" s="136"/>
      <c r="F220" s="157"/>
      <c r="G220" s="157"/>
      <c r="H220" s="161">
        <v>0</v>
      </c>
      <c r="I220" s="160"/>
      <c r="J220" s="160"/>
      <c r="K220" s="160"/>
      <c r="L220" s="160"/>
      <c r="M220" s="160"/>
      <c r="N220" s="160"/>
      <c r="O220" s="160"/>
      <c r="P220" s="160"/>
      <c r="Q220" s="160"/>
      <c r="R220" s="160" t="s">
        <v>131</v>
      </c>
      <c r="S220" s="160">
        <v>0</v>
      </c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</row>
    <row r="221" spans="1:47" outlineLevel="1" x14ac:dyDescent="0.2">
      <c r="A221" s="113"/>
      <c r="B221" s="115"/>
      <c r="C221" s="125" t="s">
        <v>324</v>
      </c>
      <c r="D221" s="144"/>
      <c r="E221" s="136">
        <v>25.92</v>
      </c>
      <c r="F221" s="157"/>
      <c r="G221" s="157"/>
      <c r="H221" s="161">
        <v>0</v>
      </c>
      <c r="I221" s="160"/>
      <c r="J221" s="160"/>
      <c r="K221" s="160"/>
      <c r="L221" s="160"/>
      <c r="M221" s="160"/>
      <c r="N221" s="160"/>
      <c r="O221" s="160"/>
      <c r="P221" s="160"/>
      <c r="Q221" s="160"/>
      <c r="R221" s="160" t="s">
        <v>131</v>
      </c>
      <c r="S221" s="160">
        <v>0</v>
      </c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</row>
    <row r="222" spans="1:47" outlineLevel="1" x14ac:dyDescent="0.2">
      <c r="A222" s="113"/>
      <c r="B222" s="115"/>
      <c r="C222" s="125" t="s">
        <v>244</v>
      </c>
      <c r="D222" s="144"/>
      <c r="E222" s="136"/>
      <c r="F222" s="157"/>
      <c r="G222" s="157"/>
      <c r="H222" s="161">
        <v>0</v>
      </c>
      <c r="I222" s="160"/>
      <c r="J222" s="160"/>
      <c r="K222" s="160"/>
      <c r="L222" s="160"/>
      <c r="M222" s="160"/>
      <c r="N222" s="160"/>
      <c r="O222" s="160"/>
      <c r="P222" s="160"/>
      <c r="Q222" s="160"/>
      <c r="R222" s="160" t="s">
        <v>131</v>
      </c>
      <c r="S222" s="160">
        <v>0</v>
      </c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</row>
    <row r="223" spans="1:47" outlineLevel="1" x14ac:dyDescent="0.2">
      <c r="A223" s="113"/>
      <c r="B223" s="115"/>
      <c r="C223" s="125" t="s">
        <v>325</v>
      </c>
      <c r="D223" s="144"/>
      <c r="E223" s="136">
        <v>72.8</v>
      </c>
      <c r="F223" s="157"/>
      <c r="G223" s="157"/>
      <c r="H223" s="161">
        <v>0</v>
      </c>
      <c r="I223" s="160"/>
      <c r="J223" s="160"/>
      <c r="K223" s="160"/>
      <c r="L223" s="160"/>
      <c r="M223" s="160"/>
      <c r="N223" s="160"/>
      <c r="O223" s="160"/>
      <c r="P223" s="160"/>
      <c r="Q223" s="160"/>
      <c r="R223" s="160" t="s">
        <v>131</v>
      </c>
      <c r="S223" s="160">
        <v>0</v>
      </c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</row>
    <row r="224" spans="1:47" ht="22.5" outlineLevel="1" x14ac:dyDescent="0.2">
      <c r="A224" s="113">
        <v>42</v>
      </c>
      <c r="B224" s="115" t="s">
        <v>328</v>
      </c>
      <c r="C224" s="124" t="s">
        <v>329</v>
      </c>
      <c r="D224" s="143" t="s">
        <v>330</v>
      </c>
      <c r="E224" s="157">
        <v>26</v>
      </c>
      <c r="F224" s="157"/>
      <c r="G224" s="157">
        <f>ROUND(E224*F224,2)</f>
        <v>0</v>
      </c>
      <c r="H224" s="161" t="s">
        <v>1744</v>
      </c>
      <c r="I224" s="160"/>
      <c r="J224" s="160"/>
      <c r="K224" s="160"/>
      <c r="L224" s="160"/>
      <c r="M224" s="160"/>
      <c r="N224" s="160"/>
      <c r="O224" s="160"/>
      <c r="P224" s="160"/>
      <c r="Q224" s="160"/>
      <c r="R224" s="160" t="s">
        <v>129</v>
      </c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</row>
    <row r="225" spans="1:47" outlineLevel="1" x14ac:dyDescent="0.2">
      <c r="A225" s="113"/>
      <c r="B225" s="115"/>
      <c r="C225" s="125" t="s">
        <v>331</v>
      </c>
      <c r="D225" s="144"/>
      <c r="E225" s="136">
        <v>26</v>
      </c>
      <c r="F225" s="157"/>
      <c r="G225" s="157"/>
      <c r="H225" s="161">
        <v>0</v>
      </c>
      <c r="I225" s="160"/>
      <c r="J225" s="160"/>
      <c r="K225" s="160"/>
      <c r="L225" s="160"/>
      <c r="M225" s="160"/>
      <c r="N225" s="160"/>
      <c r="O225" s="160"/>
      <c r="P225" s="160"/>
      <c r="Q225" s="160"/>
      <c r="R225" s="160" t="s">
        <v>131</v>
      </c>
      <c r="S225" s="160">
        <v>0</v>
      </c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</row>
    <row r="226" spans="1:47" ht="22.5" outlineLevel="1" x14ac:dyDescent="0.2">
      <c r="A226" s="113">
        <v>43</v>
      </c>
      <c r="B226" s="115" t="s">
        <v>332</v>
      </c>
      <c r="C226" s="124" t="s">
        <v>333</v>
      </c>
      <c r="D226" s="143" t="s">
        <v>330</v>
      </c>
      <c r="E226" s="157">
        <v>5</v>
      </c>
      <c r="F226" s="157"/>
      <c r="G226" s="157">
        <f>ROUND(E226*F226,2)</f>
        <v>0</v>
      </c>
      <c r="H226" s="161" t="s">
        <v>1744</v>
      </c>
      <c r="I226" s="160"/>
      <c r="J226" s="160"/>
      <c r="K226" s="160"/>
      <c r="L226" s="160"/>
      <c r="M226" s="160"/>
      <c r="N226" s="160"/>
      <c r="O226" s="160"/>
      <c r="P226" s="160"/>
      <c r="Q226" s="160"/>
      <c r="R226" s="160" t="s">
        <v>129</v>
      </c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</row>
    <row r="227" spans="1:47" outlineLevel="1" x14ac:dyDescent="0.2">
      <c r="A227" s="113"/>
      <c r="B227" s="115"/>
      <c r="C227" s="125" t="s">
        <v>334</v>
      </c>
      <c r="D227" s="144"/>
      <c r="E227" s="136">
        <v>5</v>
      </c>
      <c r="F227" s="157"/>
      <c r="G227" s="157"/>
      <c r="H227" s="161">
        <v>0</v>
      </c>
      <c r="I227" s="160"/>
      <c r="J227" s="160"/>
      <c r="K227" s="160"/>
      <c r="L227" s="160"/>
      <c r="M227" s="160"/>
      <c r="N227" s="160"/>
      <c r="O227" s="160"/>
      <c r="P227" s="160"/>
      <c r="Q227" s="160"/>
      <c r="R227" s="160" t="s">
        <v>131</v>
      </c>
      <c r="S227" s="160">
        <v>0</v>
      </c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</row>
    <row r="228" spans="1:47" x14ac:dyDescent="0.2">
      <c r="A228" s="114" t="s">
        <v>124</v>
      </c>
      <c r="B228" s="116" t="s">
        <v>48</v>
      </c>
      <c r="C228" s="126" t="s">
        <v>49</v>
      </c>
      <c r="D228" s="145"/>
      <c r="E228" s="158"/>
      <c r="F228" s="158"/>
      <c r="G228" s="158">
        <f>SUMIF(R229:R234,"&lt;&gt;NOR",G229:G234)</f>
        <v>0</v>
      </c>
      <c r="H228" s="133"/>
      <c r="I228" s="160"/>
      <c r="R228" s="229" t="s">
        <v>125</v>
      </c>
    </row>
    <row r="229" spans="1:47" ht="22.5" outlineLevel="1" x14ac:dyDescent="0.2">
      <c r="A229" s="113">
        <v>44</v>
      </c>
      <c r="B229" s="115" t="s">
        <v>335</v>
      </c>
      <c r="C229" s="124" t="s">
        <v>336</v>
      </c>
      <c r="D229" s="143" t="s">
        <v>337</v>
      </c>
      <c r="E229" s="157">
        <v>581</v>
      </c>
      <c r="F229" s="157"/>
      <c r="G229" s="157">
        <f>ROUND(E229*F229,2)</f>
        <v>0</v>
      </c>
      <c r="H229" s="161" t="s">
        <v>1744</v>
      </c>
      <c r="I229" s="160"/>
      <c r="J229" s="160"/>
      <c r="K229" s="160"/>
      <c r="L229" s="160"/>
      <c r="M229" s="160"/>
      <c r="N229" s="160"/>
      <c r="O229" s="160"/>
      <c r="P229" s="160"/>
      <c r="Q229" s="160"/>
      <c r="R229" s="160" t="s">
        <v>186</v>
      </c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</row>
    <row r="230" spans="1:47" outlineLevel="1" x14ac:dyDescent="0.2">
      <c r="A230" s="113"/>
      <c r="B230" s="115"/>
      <c r="C230" s="125" t="s">
        <v>199</v>
      </c>
      <c r="D230" s="144"/>
      <c r="E230" s="136"/>
      <c r="F230" s="157"/>
      <c r="G230" s="157"/>
      <c r="H230" s="161">
        <v>0</v>
      </c>
      <c r="I230" s="160"/>
      <c r="J230" s="160"/>
      <c r="K230" s="160"/>
      <c r="L230" s="160"/>
      <c r="M230" s="160"/>
      <c r="N230" s="160"/>
      <c r="O230" s="160"/>
      <c r="P230" s="160"/>
      <c r="Q230" s="160"/>
      <c r="R230" s="160" t="s">
        <v>131</v>
      </c>
      <c r="S230" s="160">
        <v>0</v>
      </c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</row>
    <row r="231" spans="1:47" outlineLevel="1" x14ac:dyDescent="0.2">
      <c r="A231" s="113"/>
      <c r="B231" s="115"/>
      <c r="C231" s="125" t="s">
        <v>338</v>
      </c>
      <c r="D231" s="144"/>
      <c r="E231" s="136">
        <v>581</v>
      </c>
      <c r="F231" s="157"/>
      <c r="G231" s="157"/>
      <c r="H231" s="161">
        <v>0</v>
      </c>
      <c r="I231" s="160"/>
      <c r="J231" s="160"/>
      <c r="K231" s="160"/>
      <c r="L231" s="160"/>
      <c r="M231" s="160"/>
      <c r="N231" s="160"/>
      <c r="O231" s="160"/>
      <c r="P231" s="160"/>
      <c r="Q231" s="160"/>
      <c r="R231" s="160" t="s">
        <v>131</v>
      </c>
      <c r="S231" s="160">
        <v>0</v>
      </c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</row>
    <row r="232" spans="1:47" ht="22.5" outlineLevel="1" x14ac:dyDescent="0.2">
      <c r="A232" s="113">
        <v>45</v>
      </c>
      <c r="B232" s="115" t="s">
        <v>339</v>
      </c>
      <c r="C232" s="124" t="s">
        <v>340</v>
      </c>
      <c r="D232" s="143" t="s">
        <v>337</v>
      </c>
      <c r="E232" s="157">
        <v>48</v>
      </c>
      <c r="F232" s="157"/>
      <c r="G232" s="157">
        <f>ROUND(E232*F232,2)</f>
        <v>0</v>
      </c>
      <c r="H232" s="161" t="s">
        <v>1744</v>
      </c>
      <c r="I232" s="160"/>
      <c r="J232" s="160"/>
      <c r="K232" s="160"/>
      <c r="L232" s="160"/>
      <c r="M232" s="160"/>
      <c r="N232" s="160"/>
      <c r="O232" s="160"/>
      <c r="P232" s="160"/>
      <c r="Q232" s="160"/>
      <c r="R232" s="160" t="s">
        <v>186</v>
      </c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</row>
    <row r="233" spans="1:47" outlineLevel="1" x14ac:dyDescent="0.2">
      <c r="A233" s="113"/>
      <c r="B233" s="115"/>
      <c r="C233" s="125" t="s">
        <v>199</v>
      </c>
      <c r="D233" s="144"/>
      <c r="E233" s="136"/>
      <c r="F233" s="157"/>
      <c r="G233" s="157"/>
      <c r="H233" s="161">
        <v>0</v>
      </c>
      <c r="I233" s="160"/>
      <c r="J233" s="160"/>
      <c r="K233" s="160"/>
      <c r="L233" s="160"/>
      <c r="M233" s="160"/>
      <c r="N233" s="160"/>
      <c r="O233" s="160"/>
      <c r="P233" s="160"/>
      <c r="Q233" s="160"/>
      <c r="R233" s="160" t="s">
        <v>131</v>
      </c>
      <c r="S233" s="160">
        <v>0</v>
      </c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</row>
    <row r="234" spans="1:47" outlineLevel="1" x14ac:dyDescent="0.2">
      <c r="A234" s="113"/>
      <c r="B234" s="115"/>
      <c r="C234" s="125" t="s">
        <v>341</v>
      </c>
      <c r="D234" s="144"/>
      <c r="E234" s="136">
        <v>48</v>
      </c>
      <c r="F234" s="157"/>
      <c r="G234" s="157"/>
      <c r="H234" s="161">
        <v>0</v>
      </c>
      <c r="I234" s="160"/>
      <c r="J234" s="160"/>
      <c r="K234" s="160"/>
      <c r="L234" s="160"/>
      <c r="M234" s="160"/>
      <c r="N234" s="160"/>
      <c r="O234" s="160"/>
      <c r="P234" s="160"/>
      <c r="Q234" s="160"/>
      <c r="R234" s="160" t="s">
        <v>131</v>
      </c>
      <c r="S234" s="160">
        <v>0</v>
      </c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</row>
    <row r="235" spans="1:47" x14ac:dyDescent="0.2">
      <c r="A235" s="114" t="s">
        <v>124</v>
      </c>
      <c r="B235" s="116" t="s">
        <v>50</v>
      </c>
      <c r="C235" s="126" t="s">
        <v>51</v>
      </c>
      <c r="D235" s="145"/>
      <c r="E235" s="158"/>
      <c r="F235" s="158"/>
      <c r="G235" s="158">
        <f>SUMIF(R236:R403,"&lt;&gt;NOR",G236:G403)</f>
        <v>0</v>
      </c>
      <c r="H235" s="133"/>
      <c r="I235" s="160"/>
      <c r="R235" s="229" t="s">
        <v>125</v>
      </c>
    </row>
    <row r="236" spans="1:47" outlineLevel="1" x14ac:dyDescent="0.2">
      <c r="A236" s="113">
        <v>46</v>
      </c>
      <c r="B236" s="115" t="s">
        <v>342</v>
      </c>
      <c r="C236" s="124" t="s">
        <v>343</v>
      </c>
      <c r="D236" s="143" t="s">
        <v>128</v>
      </c>
      <c r="E236" s="157">
        <v>1.0219800000000001</v>
      </c>
      <c r="F236" s="157"/>
      <c r="G236" s="157">
        <f>ROUND(E236*F236,2)</f>
        <v>0</v>
      </c>
      <c r="H236" s="161" t="s">
        <v>1743</v>
      </c>
      <c r="I236" s="160"/>
      <c r="J236" s="160"/>
      <c r="K236" s="160"/>
      <c r="L236" s="160"/>
      <c r="M236" s="160"/>
      <c r="N236" s="160"/>
      <c r="O236" s="160"/>
      <c r="P236" s="160"/>
      <c r="Q236" s="160"/>
      <c r="R236" s="160" t="s">
        <v>129</v>
      </c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</row>
    <row r="237" spans="1:47" outlineLevel="1" x14ac:dyDescent="0.2">
      <c r="A237" s="113"/>
      <c r="B237" s="115"/>
      <c r="C237" s="125" t="s">
        <v>199</v>
      </c>
      <c r="D237" s="144"/>
      <c r="E237" s="136"/>
      <c r="F237" s="157"/>
      <c r="G237" s="157"/>
      <c r="H237" s="161">
        <v>0</v>
      </c>
      <c r="I237" s="160"/>
      <c r="J237" s="160"/>
      <c r="K237" s="160"/>
      <c r="L237" s="160"/>
      <c r="M237" s="160"/>
      <c r="N237" s="160"/>
      <c r="O237" s="160"/>
      <c r="P237" s="160"/>
      <c r="Q237" s="160"/>
      <c r="R237" s="160" t="s">
        <v>131</v>
      </c>
      <c r="S237" s="160">
        <v>0</v>
      </c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</row>
    <row r="238" spans="1:47" outlineLevel="1" x14ac:dyDescent="0.2">
      <c r="A238" s="113"/>
      <c r="B238" s="115"/>
      <c r="C238" s="125" t="s">
        <v>344</v>
      </c>
      <c r="D238" s="144"/>
      <c r="E238" s="136">
        <v>0.2426875</v>
      </c>
      <c r="F238" s="157"/>
      <c r="G238" s="157"/>
      <c r="H238" s="161">
        <v>0</v>
      </c>
      <c r="I238" s="160"/>
      <c r="J238" s="160"/>
      <c r="K238" s="160"/>
      <c r="L238" s="160"/>
      <c r="M238" s="160"/>
      <c r="N238" s="160"/>
      <c r="O238" s="160"/>
      <c r="P238" s="160"/>
      <c r="Q238" s="160"/>
      <c r="R238" s="160" t="s">
        <v>131</v>
      </c>
      <c r="S238" s="160">
        <v>0</v>
      </c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</row>
    <row r="239" spans="1:47" outlineLevel="1" x14ac:dyDescent="0.2">
      <c r="A239" s="113"/>
      <c r="B239" s="115"/>
      <c r="C239" s="125" t="s">
        <v>345</v>
      </c>
      <c r="D239" s="144"/>
      <c r="E239" s="136">
        <v>0.2583125</v>
      </c>
      <c r="F239" s="157"/>
      <c r="G239" s="157"/>
      <c r="H239" s="161">
        <v>0</v>
      </c>
      <c r="I239" s="160"/>
      <c r="J239" s="160"/>
      <c r="K239" s="160"/>
      <c r="L239" s="160"/>
      <c r="M239" s="160"/>
      <c r="N239" s="160"/>
      <c r="O239" s="160"/>
      <c r="P239" s="160"/>
      <c r="Q239" s="160"/>
      <c r="R239" s="160" t="s">
        <v>131</v>
      </c>
      <c r="S239" s="160">
        <v>0</v>
      </c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</row>
    <row r="240" spans="1:47" outlineLevel="1" x14ac:dyDescent="0.2">
      <c r="A240" s="113"/>
      <c r="B240" s="115"/>
      <c r="C240" s="125" t="s">
        <v>346</v>
      </c>
      <c r="D240" s="144"/>
      <c r="E240" s="136">
        <v>0.24798000000000001</v>
      </c>
      <c r="F240" s="157"/>
      <c r="G240" s="157"/>
      <c r="H240" s="161">
        <v>0</v>
      </c>
      <c r="I240" s="160"/>
      <c r="J240" s="160"/>
      <c r="K240" s="160"/>
      <c r="L240" s="160"/>
      <c r="M240" s="160"/>
      <c r="N240" s="160"/>
      <c r="O240" s="160"/>
      <c r="P240" s="160"/>
      <c r="Q240" s="160"/>
      <c r="R240" s="160" t="s">
        <v>131</v>
      </c>
      <c r="S240" s="160">
        <v>0</v>
      </c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</row>
    <row r="241" spans="1:47" outlineLevel="1" x14ac:dyDescent="0.2">
      <c r="A241" s="113"/>
      <c r="B241" s="115"/>
      <c r="C241" s="125" t="s">
        <v>347</v>
      </c>
      <c r="D241" s="144"/>
      <c r="E241" s="136">
        <v>0.27300000000000002</v>
      </c>
      <c r="F241" s="157"/>
      <c r="G241" s="157"/>
      <c r="H241" s="161">
        <v>0</v>
      </c>
      <c r="I241" s="160"/>
      <c r="J241" s="160"/>
      <c r="K241" s="160"/>
      <c r="L241" s="160"/>
      <c r="M241" s="160"/>
      <c r="N241" s="160"/>
      <c r="O241" s="160"/>
      <c r="P241" s="160"/>
      <c r="Q241" s="160"/>
      <c r="R241" s="160" t="s">
        <v>131</v>
      </c>
      <c r="S241" s="160">
        <v>0</v>
      </c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</row>
    <row r="242" spans="1:47" outlineLevel="1" x14ac:dyDescent="0.2">
      <c r="A242" s="113">
        <v>47</v>
      </c>
      <c r="B242" s="115" t="s">
        <v>348</v>
      </c>
      <c r="C242" s="124" t="s">
        <v>349</v>
      </c>
      <c r="D242" s="143" t="s">
        <v>135</v>
      </c>
      <c r="E242" s="157">
        <v>16.021339999999999</v>
      </c>
      <c r="F242" s="157"/>
      <c r="G242" s="157">
        <f>ROUND(E242*F242,2)</f>
        <v>0</v>
      </c>
      <c r="H242" s="161" t="s">
        <v>1743</v>
      </c>
      <c r="I242" s="160"/>
      <c r="J242" s="160"/>
      <c r="K242" s="160"/>
      <c r="L242" s="160"/>
      <c r="M242" s="160"/>
      <c r="N242" s="160"/>
      <c r="O242" s="160"/>
      <c r="P242" s="160"/>
      <c r="Q242" s="160"/>
      <c r="R242" s="160" t="s">
        <v>129</v>
      </c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</row>
    <row r="243" spans="1:47" outlineLevel="1" x14ac:dyDescent="0.2">
      <c r="A243" s="113"/>
      <c r="B243" s="115"/>
      <c r="C243" s="125" t="s">
        <v>199</v>
      </c>
      <c r="D243" s="144"/>
      <c r="E243" s="136"/>
      <c r="F243" s="157"/>
      <c r="G243" s="157"/>
      <c r="H243" s="161">
        <v>0</v>
      </c>
      <c r="I243" s="160"/>
      <c r="J243" s="160"/>
      <c r="K243" s="160"/>
      <c r="L243" s="160"/>
      <c r="M243" s="160"/>
      <c r="N243" s="160"/>
      <c r="O243" s="160"/>
      <c r="P243" s="160"/>
      <c r="Q243" s="160"/>
      <c r="R243" s="160" t="s">
        <v>131</v>
      </c>
      <c r="S243" s="160">
        <v>0</v>
      </c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</row>
    <row r="244" spans="1:47" outlineLevel="1" x14ac:dyDescent="0.2">
      <c r="A244" s="113"/>
      <c r="B244" s="115"/>
      <c r="C244" s="125" t="s">
        <v>350</v>
      </c>
      <c r="D244" s="144"/>
      <c r="E244" s="136">
        <v>3.883</v>
      </c>
      <c r="F244" s="157"/>
      <c r="G244" s="157"/>
      <c r="H244" s="161">
        <v>0</v>
      </c>
      <c r="I244" s="160"/>
      <c r="J244" s="160"/>
      <c r="K244" s="160"/>
      <c r="L244" s="160"/>
      <c r="M244" s="160"/>
      <c r="N244" s="160"/>
      <c r="O244" s="160"/>
      <c r="P244" s="160"/>
      <c r="Q244" s="160"/>
      <c r="R244" s="160" t="s">
        <v>131</v>
      </c>
      <c r="S244" s="160">
        <v>0</v>
      </c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</row>
    <row r="245" spans="1:47" outlineLevel="1" x14ac:dyDescent="0.2">
      <c r="A245" s="113"/>
      <c r="B245" s="115"/>
      <c r="C245" s="125" t="s">
        <v>351</v>
      </c>
      <c r="D245" s="144"/>
      <c r="E245" s="136">
        <v>4.133</v>
      </c>
      <c r="F245" s="157"/>
      <c r="G245" s="157"/>
      <c r="H245" s="161">
        <v>0</v>
      </c>
      <c r="I245" s="160"/>
      <c r="J245" s="160"/>
      <c r="K245" s="160"/>
      <c r="L245" s="160"/>
      <c r="M245" s="160"/>
      <c r="N245" s="160"/>
      <c r="O245" s="160"/>
      <c r="P245" s="160"/>
      <c r="Q245" s="160"/>
      <c r="R245" s="160" t="s">
        <v>131</v>
      </c>
      <c r="S245" s="160">
        <v>0</v>
      </c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</row>
    <row r="246" spans="1:47" outlineLevel="1" x14ac:dyDescent="0.2">
      <c r="A246" s="113"/>
      <c r="B246" s="115"/>
      <c r="C246" s="125" t="s">
        <v>352</v>
      </c>
      <c r="D246" s="144"/>
      <c r="E246" s="136">
        <v>4.0503400000000003</v>
      </c>
      <c r="F246" s="157"/>
      <c r="G246" s="157"/>
      <c r="H246" s="161">
        <v>0</v>
      </c>
      <c r="I246" s="160"/>
      <c r="J246" s="160"/>
      <c r="K246" s="160"/>
      <c r="L246" s="160"/>
      <c r="M246" s="160"/>
      <c r="N246" s="160"/>
      <c r="O246" s="160"/>
      <c r="P246" s="160"/>
      <c r="Q246" s="160"/>
      <c r="R246" s="160" t="s">
        <v>131</v>
      </c>
      <c r="S246" s="160">
        <v>0</v>
      </c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</row>
    <row r="247" spans="1:47" outlineLevel="1" x14ac:dyDescent="0.2">
      <c r="A247" s="113"/>
      <c r="B247" s="115"/>
      <c r="C247" s="125" t="s">
        <v>353</v>
      </c>
      <c r="D247" s="144"/>
      <c r="E247" s="136">
        <v>3.9550000000000001</v>
      </c>
      <c r="F247" s="157"/>
      <c r="G247" s="157"/>
      <c r="H247" s="161">
        <v>0</v>
      </c>
      <c r="I247" s="160"/>
      <c r="J247" s="160"/>
      <c r="K247" s="160"/>
      <c r="L247" s="160"/>
      <c r="M247" s="160"/>
      <c r="N247" s="160"/>
      <c r="O247" s="160"/>
      <c r="P247" s="160"/>
      <c r="Q247" s="160"/>
      <c r="R247" s="160" t="s">
        <v>131</v>
      </c>
      <c r="S247" s="160">
        <v>0</v>
      </c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</row>
    <row r="248" spans="1:47" outlineLevel="1" x14ac:dyDescent="0.2">
      <c r="A248" s="113">
        <v>48</v>
      </c>
      <c r="B248" s="115" t="s">
        <v>354</v>
      </c>
      <c r="C248" s="124" t="s">
        <v>355</v>
      </c>
      <c r="D248" s="143" t="s">
        <v>135</v>
      </c>
      <c r="E248" s="157">
        <v>16.021339999999999</v>
      </c>
      <c r="F248" s="157"/>
      <c r="G248" s="157">
        <f>ROUND(E248*F248,2)</f>
        <v>0</v>
      </c>
      <c r="H248" s="161" t="s">
        <v>1743</v>
      </c>
      <c r="I248" s="160"/>
      <c r="J248" s="160"/>
      <c r="K248" s="160"/>
      <c r="L248" s="160"/>
      <c r="M248" s="160"/>
      <c r="N248" s="160"/>
      <c r="O248" s="160"/>
      <c r="P248" s="160"/>
      <c r="Q248" s="160"/>
      <c r="R248" s="160" t="s">
        <v>129</v>
      </c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</row>
    <row r="249" spans="1:47" outlineLevel="1" x14ac:dyDescent="0.2">
      <c r="A249" s="113"/>
      <c r="B249" s="115"/>
      <c r="C249" s="125" t="s">
        <v>199</v>
      </c>
      <c r="D249" s="144"/>
      <c r="E249" s="136"/>
      <c r="F249" s="157"/>
      <c r="G249" s="157"/>
      <c r="H249" s="161">
        <v>0</v>
      </c>
      <c r="I249" s="160"/>
      <c r="J249" s="160"/>
      <c r="K249" s="160"/>
      <c r="L249" s="160"/>
      <c r="M249" s="160"/>
      <c r="N249" s="160"/>
      <c r="O249" s="160"/>
      <c r="P249" s="160"/>
      <c r="Q249" s="160"/>
      <c r="R249" s="160" t="s">
        <v>131</v>
      </c>
      <c r="S249" s="160">
        <v>0</v>
      </c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</row>
    <row r="250" spans="1:47" outlineLevel="1" x14ac:dyDescent="0.2">
      <c r="A250" s="113"/>
      <c r="B250" s="115"/>
      <c r="C250" s="125" t="s">
        <v>350</v>
      </c>
      <c r="D250" s="144"/>
      <c r="E250" s="136">
        <v>3.883</v>
      </c>
      <c r="F250" s="157"/>
      <c r="G250" s="157"/>
      <c r="H250" s="161">
        <v>0</v>
      </c>
      <c r="I250" s="160"/>
      <c r="J250" s="160"/>
      <c r="K250" s="160"/>
      <c r="L250" s="160"/>
      <c r="M250" s="160"/>
      <c r="N250" s="160"/>
      <c r="O250" s="160"/>
      <c r="P250" s="160"/>
      <c r="Q250" s="160"/>
      <c r="R250" s="160" t="s">
        <v>131</v>
      </c>
      <c r="S250" s="160">
        <v>0</v>
      </c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</row>
    <row r="251" spans="1:47" outlineLevel="1" x14ac:dyDescent="0.2">
      <c r="A251" s="113"/>
      <c r="B251" s="115"/>
      <c r="C251" s="125" t="s">
        <v>351</v>
      </c>
      <c r="D251" s="144"/>
      <c r="E251" s="136">
        <v>4.133</v>
      </c>
      <c r="F251" s="157"/>
      <c r="G251" s="157"/>
      <c r="H251" s="161">
        <v>0</v>
      </c>
      <c r="I251" s="160"/>
      <c r="J251" s="160"/>
      <c r="K251" s="160"/>
      <c r="L251" s="160"/>
      <c r="M251" s="160"/>
      <c r="N251" s="160"/>
      <c r="O251" s="160"/>
      <c r="P251" s="160"/>
      <c r="Q251" s="160"/>
      <c r="R251" s="160" t="s">
        <v>131</v>
      </c>
      <c r="S251" s="160">
        <v>0</v>
      </c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</row>
    <row r="252" spans="1:47" outlineLevel="1" x14ac:dyDescent="0.2">
      <c r="A252" s="113"/>
      <c r="B252" s="115"/>
      <c r="C252" s="125" t="s">
        <v>352</v>
      </c>
      <c r="D252" s="144"/>
      <c r="E252" s="136">
        <v>4.0503400000000003</v>
      </c>
      <c r="F252" s="157"/>
      <c r="G252" s="157"/>
      <c r="H252" s="161">
        <v>0</v>
      </c>
      <c r="I252" s="160"/>
      <c r="J252" s="160"/>
      <c r="K252" s="160"/>
      <c r="L252" s="160"/>
      <c r="M252" s="160"/>
      <c r="N252" s="160"/>
      <c r="O252" s="160"/>
      <c r="P252" s="160"/>
      <c r="Q252" s="160"/>
      <c r="R252" s="160" t="s">
        <v>131</v>
      </c>
      <c r="S252" s="160">
        <v>0</v>
      </c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</row>
    <row r="253" spans="1:47" outlineLevel="1" x14ac:dyDescent="0.2">
      <c r="A253" s="113"/>
      <c r="B253" s="115"/>
      <c r="C253" s="125" t="s">
        <v>353</v>
      </c>
      <c r="D253" s="144"/>
      <c r="E253" s="136">
        <v>3.9550000000000001</v>
      </c>
      <c r="F253" s="157"/>
      <c r="G253" s="157"/>
      <c r="H253" s="161">
        <v>0</v>
      </c>
      <c r="I253" s="160"/>
      <c r="J253" s="160"/>
      <c r="K253" s="160"/>
      <c r="L253" s="160"/>
      <c r="M253" s="160"/>
      <c r="N253" s="160"/>
      <c r="O253" s="160"/>
      <c r="P253" s="160"/>
      <c r="Q253" s="160"/>
      <c r="R253" s="160" t="s">
        <v>131</v>
      </c>
      <c r="S253" s="160">
        <v>0</v>
      </c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</row>
    <row r="254" spans="1:47" outlineLevel="1" x14ac:dyDescent="0.2">
      <c r="A254" s="113">
        <v>49</v>
      </c>
      <c r="B254" s="115" t="s">
        <v>356</v>
      </c>
      <c r="C254" s="124" t="s">
        <v>357</v>
      </c>
      <c r="D254" s="143" t="s">
        <v>238</v>
      </c>
      <c r="E254" s="157">
        <v>0.15870000000000001</v>
      </c>
      <c r="F254" s="157"/>
      <c r="G254" s="157">
        <f>ROUND(E254*F254,2)</f>
        <v>0</v>
      </c>
      <c r="H254" s="161" t="s">
        <v>1743</v>
      </c>
      <c r="I254" s="160"/>
      <c r="J254" s="160"/>
      <c r="K254" s="160"/>
      <c r="L254" s="160"/>
      <c r="M254" s="160"/>
      <c r="N254" s="160"/>
      <c r="O254" s="160"/>
      <c r="P254" s="160"/>
      <c r="Q254" s="160"/>
      <c r="R254" s="160" t="s">
        <v>129</v>
      </c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</row>
    <row r="255" spans="1:47" outlineLevel="1" x14ac:dyDescent="0.2">
      <c r="A255" s="113"/>
      <c r="B255" s="115"/>
      <c r="C255" s="125" t="s">
        <v>199</v>
      </c>
      <c r="D255" s="144"/>
      <c r="E255" s="136"/>
      <c r="F255" s="157"/>
      <c r="G255" s="157"/>
      <c r="H255" s="161">
        <v>0</v>
      </c>
      <c r="I255" s="160"/>
      <c r="J255" s="160"/>
      <c r="K255" s="160"/>
      <c r="L255" s="160"/>
      <c r="M255" s="160"/>
      <c r="N255" s="160"/>
      <c r="O255" s="160"/>
      <c r="P255" s="160"/>
      <c r="Q255" s="160"/>
      <c r="R255" s="160" t="s">
        <v>131</v>
      </c>
      <c r="S255" s="160">
        <v>0</v>
      </c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</row>
    <row r="256" spans="1:47" outlineLevel="1" x14ac:dyDescent="0.2">
      <c r="A256" s="113"/>
      <c r="B256" s="115"/>
      <c r="C256" s="125" t="s">
        <v>358</v>
      </c>
      <c r="D256" s="144"/>
      <c r="E256" s="136">
        <v>0.15870000000000001</v>
      </c>
      <c r="F256" s="157"/>
      <c r="G256" s="157"/>
      <c r="H256" s="161">
        <v>0</v>
      </c>
      <c r="I256" s="160"/>
      <c r="J256" s="160"/>
      <c r="K256" s="160"/>
      <c r="L256" s="160"/>
      <c r="M256" s="160"/>
      <c r="N256" s="160"/>
      <c r="O256" s="160"/>
      <c r="P256" s="160"/>
      <c r="Q256" s="160"/>
      <c r="R256" s="160" t="s">
        <v>131</v>
      </c>
      <c r="S256" s="160">
        <v>0</v>
      </c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</row>
    <row r="257" spans="1:47" outlineLevel="1" x14ac:dyDescent="0.2">
      <c r="A257" s="113">
        <v>50</v>
      </c>
      <c r="B257" s="115" t="s">
        <v>359</v>
      </c>
      <c r="C257" s="124" t="s">
        <v>360</v>
      </c>
      <c r="D257" s="143" t="s">
        <v>128</v>
      </c>
      <c r="E257" s="157">
        <v>6.1702500000000002</v>
      </c>
      <c r="F257" s="157"/>
      <c r="G257" s="157">
        <f>ROUND(E257*F257,2)</f>
        <v>0</v>
      </c>
      <c r="H257" s="161" t="s">
        <v>1743</v>
      </c>
      <c r="I257" s="160"/>
      <c r="J257" s="160"/>
      <c r="K257" s="160"/>
      <c r="L257" s="160"/>
      <c r="M257" s="160"/>
      <c r="N257" s="160"/>
      <c r="O257" s="160"/>
      <c r="P257" s="160"/>
      <c r="Q257" s="160"/>
      <c r="R257" s="160" t="s">
        <v>129</v>
      </c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</row>
    <row r="258" spans="1:47" outlineLevel="1" x14ac:dyDescent="0.2">
      <c r="A258" s="113"/>
      <c r="B258" s="115"/>
      <c r="C258" s="125" t="s">
        <v>199</v>
      </c>
      <c r="D258" s="144"/>
      <c r="E258" s="136"/>
      <c r="F258" s="157"/>
      <c r="G258" s="157"/>
      <c r="H258" s="161">
        <v>0</v>
      </c>
      <c r="I258" s="160"/>
      <c r="J258" s="160"/>
      <c r="K258" s="160"/>
      <c r="L258" s="160"/>
      <c r="M258" s="160"/>
      <c r="N258" s="160"/>
      <c r="O258" s="160"/>
      <c r="P258" s="160"/>
      <c r="Q258" s="160"/>
      <c r="R258" s="160" t="s">
        <v>131</v>
      </c>
      <c r="S258" s="160">
        <v>0</v>
      </c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</row>
    <row r="259" spans="1:47" outlineLevel="1" x14ac:dyDescent="0.2">
      <c r="A259" s="113"/>
      <c r="B259" s="115"/>
      <c r="C259" s="125" t="s">
        <v>361</v>
      </c>
      <c r="D259" s="144"/>
      <c r="E259" s="136">
        <v>4.5627500000000003</v>
      </c>
      <c r="F259" s="157"/>
      <c r="G259" s="157"/>
      <c r="H259" s="161">
        <v>0</v>
      </c>
      <c r="I259" s="160"/>
      <c r="J259" s="160"/>
      <c r="K259" s="160"/>
      <c r="L259" s="160"/>
      <c r="M259" s="160"/>
      <c r="N259" s="160"/>
      <c r="O259" s="160"/>
      <c r="P259" s="160"/>
      <c r="Q259" s="160"/>
      <c r="R259" s="160" t="s">
        <v>131</v>
      </c>
      <c r="S259" s="160">
        <v>0</v>
      </c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</row>
    <row r="260" spans="1:47" outlineLevel="1" x14ac:dyDescent="0.2">
      <c r="A260" s="113"/>
      <c r="B260" s="115"/>
      <c r="C260" s="125" t="s">
        <v>362</v>
      </c>
      <c r="D260" s="144"/>
      <c r="E260" s="136">
        <v>1.6074999999999999</v>
      </c>
      <c r="F260" s="157"/>
      <c r="G260" s="157"/>
      <c r="H260" s="161">
        <v>0</v>
      </c>
      <c r="I260" s="160"/>
      <c r="J260" s="160"/>
      <c r="K260" s="160"/>
      <c r="L260" s="160"/>
      <c r="M260" s="160"/>
      <c r="N260" s="160"/>
      <c r="O260" s="160"/>
      <c r="P260" s="160"/>
      <c r="Q260" s="160"/>
      <c r="R260" s="160" t="s">
        <v>131</v>
      </c>
      <c r="S260" s="160">
        <v>0</v>
      </c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</row>
    <row r="261" spans="1:47" outlineLevel="1" x14ac:dyDescent="0.2">
      <c r="A261" s="113">
        <v>51</v>
      </c>
      <c r="B261" s="115" t="s">
        <v>363</v>
      </c>
      <c r="C261" s="124" t="s">
        <v>364</v>
      </c>
      <c r="D261" s="143" t="s">
        <v>135</v>
      </c>
      <c r="E261" s="157">
        <v>51.177</v>
      </c>
      <c r="F261" s="157"/>
      <c r="G261" s="157">
        <f>ROUND(E261*F261,2)</f>
        <v>0</v>
      </c>
      <c r="H261" s="161" t="s">
        <v>1743</v>
      </c>
      <c r="I261" s="160"/>
      <c r="J261" s="160"/>
      <c r="K261" s="160"/>
      <c r="L261" s="160"/>
      <c r="M261" s="160"/>
      <c r="N261" s="160"/>
      <c r="O261" s="160"/>
      <c r="P261" s="160"/>
      <c r="Q261" s="160"/>
      <c r="R261" s="160" t="s">
        <v>129</v>
      </c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</row>
    <row r="262" spans="1:47" outlineLevel="1" x14ac:dyDescent="0.2">
      <c r="A262" s="113"/>
      <c r="B262" s="115"/>
      <c r="C262" s="125" t="s">
        <v>199</v>
      </c>
      <c r="D262" s="144"/>
      <c r="E262" s="136"/>
      <c r="F262" s="157"/>
      <c r="G262" s="157"/>
      <c r="H262" s="161">
        <v>0</v>
      </c>
      <c r="I262" s="160"/>
      <c r="J262" s="160"/>
      <c r="K262" s="160"/>
      <c r="L262" s="160"/>
      <c r="M262" s="160"/>
      <c r="N262" s="160"/>
      <c r="O262" s="160"/>
      <c r="P262" s="160"/>
      <c r="Q262" s="160"/>
      <c r="R262" s="160" t="s">
        <v>131</v>
      </c>
      <c r="S262" s="160">
        <v>0</v>
      </c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</row>
    <row r="263" spans="1:47" outlineLevel="1" x14ac:dyDescent="0.2">
      <c r="A263" s="113"/>
      <c r="B263" s="115"/>
      <c r="C263" s="125" t="s">
        <v>365</v>
      </c>
      <c r="D263" s="144"/>
      <c r="E263" s="136">
        <v>37.697000000000003</v>
      </c>
      <c r="F263" s="157"/>
      <c r="G263" s="157"/>
      <c r="H263" s="161">
        <v>0</v>
      </c>
      <c r="I263" s="160"/>
      <c r="J263" s="160"/>
      <c r="K263" s="160"/>
      <c r="L263" s="160"/>
      <c r="M263" s="160"/>
      <c r="N263" s="160"/>
      <c r="O263" s="160"/>
      <c r="P263" s="160"/>
      <c r="Q263" s="160"/>
      <c r="R263" s="160" t="s">
        <v>131</v>
      </c>
      <c r="S263" s="160">
        <v>0</v>
      </c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</row>
    <row r="264" spans="1:47" outlineLevel="1" x14ac:dyDescent="0.2">
      <c r="A264" s="113"/>
      <c r="B264" s="115"/>
      <c r="C264" s="125" t="s">
        <v>366</v>
      </c>
      <c r="D264" s="144"/>
      <c r="E264" s="136">
        <v>13.48</v>
      </c>
      <c r="F264" s="157"/>
      <c r="G264" s="157"/>
      <c r="H264" s="161">
        <v>0</v>
      </c>
      <c r="I264" s="160"/>
      <c r="J264" s="160"/>
      <c r="K264" s="160"/>
      <c r="L264" s="160"/>
      <c r="M264" s="160"/>
      <c r="N264" s="160"/>
      <c r="O264" s="160"/>
      <c r="P264" s="160"/>
      <c r="Q264" s="160"/>
      <c r="R264" s="160" t="s">
        <v>131</v>
      </c>
      <c r="S264" s="160">
        <v>0</v>
      </c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</row>
    <row r="265" spans="1:47" outlineLevel="1" x14ac:dyDescent="0.2">
      <c r="A265" s="113">
        <v>52</v>
      </c>
      <c r="B265" s="115" t="s">
        <v>367</v>
      </c>
      <c r="C265" s="124" t="s">
        <v>368</v>
      </c>
      <c r="D265" s="143" t="s">
        <v>135</v>
      </c>
      <c r="E265" s="157">
        <v>51.177</v>
      </c>
      <c r="F265" s="157"/>
      <c r="G265" s="157">
        <f>ROUND(E265*F265,2)</f>
        <v>0</v>
      </c>
      <c r="H265" s="161" t="s">
        <v>1743</v>
      </c>
      <c r="I265" s="160"/>
      <c r="J265" s="160"/>
      <c r="K265" s="160"/>
      <c r="L265" s="160"/>
      <c r="M265" s="160"/>
      <c r="N265" s="160"/>
      <c r="O265" s="160"/>
      <c r="P265" s="160"/>
      <c r="Q265" s="160"/>
      <c r="R265" s="160" t="s">
        <v>129</v>
      </c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</row>
    <row r="266" spans="1:47" outlineLevel="1" x14ac:dyDescent="0.2">
      <c r="A266" s="113"/>
      <c r="B266" s="115"/>
      <c r="C266" s="125" t="s">
        <v>199</v>
      </c>
      <c r="D266" s="144"/>
      <c r="E266" s="136"/>
      <c r="F266" s="157"/>
      <c r="G266" s="157"/>
      <c r="H266" s="161">
        <v>0</v>
      </c>
      <c r="I266" s="160"/>
      <c r="J266" s="160"/>
      <c r="K266" s="160"/>
      <c r="L266" s="160"/>
      <c r="M266" s="160"/>
      <c r="N266" s="160"/>
      <c r="O266" s="160"/>
      <c r="P266" s="160"/>
      <c r="Q266" s="160"/>
      <c r="R266" s="160" t="s">
        <v>131</v>
      </c>
      <c r="S266" s="160">
        <v>0</v>
      </c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</row>
    <row r="267" spans="1:47" outlineLevel="1" x14ac:dyDescent="0.2">
      <c r="A267" s="113"/>
      <c r="B267" s="115"/>
      <c r="C267" s="125" t="s">
        <v>365</v>
      </c>
      <c r="D267" s="144"/>
      <c r="E267" s="136">
        <v>37.697000000000003</v>
      </c>
      <c r="F267" s="157"/>
      <c r="G267" s="157"/>
      <c r="H267" s="161">
        <v>0</v>
      </c>
      <c r="I267" s="160"/>
      <c r="J267" s="160"/>
      <c r="K267" s="160"/>
      <c r="L267" s="160"/>
      <c r="M267" s="160"/>
      <c r="N267" s="160"/>
      <c r="O267" s="160"/>
      <c r="P267" s="160"/>
      <c r="Q267" s="160"/>
      <c r="R267" s="160" t="s">
        <v>131</v>
      </c>
      <c r="S267" s="160">
        <v>0</v>
      </c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</row>
    <row r="268" spans="1:47" outlineLevel="1" x14ac:dyDescent="0.2">
      <c r="A268" s="113"/>
      <c r="B268" s="115"/>
      <c r="C268" s="125" t="s">
        <v>366</v>
      </c>
      <c r="D268" s="144"/>
      <c r="E268" s="136">
        <v>13.48</v>
      </c>
      <c r="F268" s="157"/>
      <c r="G268" s="157"/>
      <c r="H268" s="161">
        <v>0</v>
      </c>
      <c r="I268" s="160"/>
      <c r="J268" s="160"/>
      <c r="K268" s="160"/>
      <c r="L268" s="160"/>
      <c r="M268" s="160"/>
      <c r="N268" s="160"/>
      <c r="O268" s="160"/>
      <c r="P268" s="160"/>
      <c r="Q268" s="160"/>
      <c r="R268" s="160" t="s">
        <v>131</v>
      </c>
      <c r="S268" s="160">
        <v>0</v>
      </c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</row>
    <row r="269" spans="1:47" outlineLevel="1" x14ac:dyDescent="0.2">
      <c r="A269" s="113">
        <v>53</v>
      </c>
      <c r="B269" s="115" t="s">
        <v>369</v>
      </c>
      <c r="C269" s="124" t="s">
        <v>370</v>
      </c>
      <c r="D269" s="143" t="s">
        <v>238</v>
      </c>
      <c r="E269" s="157">
        <v>0.71384199999999998</v>
      </c>
      <c r="F269" s="157"/>
      <c r="G269" s="157">
        <f>ROUND(E269*F269,2)</f>
        <v>0</v>
      </c>
      <c r="H269" s="161" t="s">
        <v>1743</v>
      </c>
      <c r="I269" s="160"/>
      <c r="J269" s="160"/>
      <c r="K269" s="160"/>
      <c r="L269" s="160"/>
      <c r="M269" s="160"/>
      <c r="N269" s="160"/>
      <c r="O269" s="160"/>
      <c r="P269" s="160"/>
      <c r="Q269" s="160"/>
      <c r="R269" s="160" t="s">
        <v>129</v>
      </c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</row>
    <row r="270" spans="1:47" outlineLevel="1" x14ac:dyDescent="0.2">
      <c r="A270" s="113"/>
      <c r="B270" s="115"/>
      <c r="C270" s="125" t="s">
        <v>199</v>
      </c>
      <c r="D270" s="144"/>
      <c r="E270" s="136"/>
      <c r="F270" s="157"/>
      <c r="G270" s="157"/>
      <c r="H270" s="161">
        <v>0</v>
      </c>
      <c r="I270" s="160"/>
      <c r="J270" s="160"/>
      <c r="K270" s="160"/>
      <c r="L270" s="160"/>
      <c r="M270" s="160"/>
      <c r="N270" s="160"/>
      <c r="O270" s="160"/>
      <c r="P270" s="160"/>
      <c r="Q270" s="160"/>
      <c r="R270" s="160" t="s">
        <v>131</v>
      </c>
      <c r="S270" s="160">
        <v>0</v>
      </c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</row>
    <row r="271" spans="1:47" outlineLevel="1" x14ac:dyDescent="0.2">
      <c r="A271" s="113"/>
      <c r="B271" s="115"/>
      <c r="C271" s="125" t="s">
        <v>371</v>
      </c>
      <c r="D271" s="144"/>
      <c r="E271" s="136">
        <v>0.38059999999999999</v>
      </c>
      <c r="F271" s="157"/>
      <c r="G271" s="157"/>
      <c r="H271" s="161">
        <v>0</v>
      </c>
      <c r="I271" s="160"/>
      <c r="J271" s="160"/>
      <c r="K271" s="160"/>
      <c r="L271" s="160"/>
      <c r="M271" s="160"/>
      <c r="N271" s="160"/>
      <c r="O271" s="160"/>
      <c r="P271" s="160"/>
      <c r="Q271" s="160"/>
      <c r="R271" s="160" t="s">
        <v>131</v>
      </c>
      <c r="S271" s="160">
        <v>0</v>
      </c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</row>
    <row r="272" spans="1:47" outlineLevel="1" x14ac:dyDescent="0.2">
      <c r="A272" s="113"/>
      <c r="B272" s="115"/>
      <c r="C272" s="125" t="s">
        <v>372</v>
      </c>
      <c r="D272" s="144"/>
      <c r="E272" s="136">
        <v>4.8855000000000003E-2</v>
      </c>
      <c r="F272" s="157"/>
      <c r="G272" s="157"/>
      <c r="H272" s="161">
        <v>0</v>
      </c>
      <c r="I272" s="160"/>
      <c r="J272" s="160"/>
      <c r="K272" s="160"/>
      <c r="L272" s="160"/>
      <c r="M272" s="160"/>
      <c r="N272" s="160"/>
      <c r="O272" s="160"/>
      <c r="P272" s="160"/>
      <c r="Q272" s="160"/>
      <c r="R272" s="160" t="s">
        <v>131</v>
      </c>
      <c r="S272" s="160">
        <v>0</v>
      </c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</row>
    <row r="273" spans="1:47" outlineLevel="1" x14ac:dyDescent="0.2">
      <c r="A273" s="113"/>
      <c r="B273" s="115"/>
      <c r="C273" s="125" t="s">
        <v>373</v>
      </c>
      <c r="D273" s="144"/>
      <c r="E273" s="136">
        <v>0.2195</v>
      </c>
      <c r="F273" s="157"/>
      <c r="G273" s="157"/>
      <c r="H273" s="161">
        <v>0</v>
      </c>
      <c r="I273" s="160"/>
      <c r="J273" s="160"/>
      <c r="K273" s="160"/>
      <c r="L273" s="160"/>
      <c r="M273" s="160"/>
      <c r="N273" s="160"/>
      <c r="O273" s="160"/>
      <c r="P273" s="160"/>
      <c r="Q273" s="160"/>
      <c r="R273" s="160" t="s">
        <v>131</v>
      </c>
      <c r="S273" s="160">
        <v>0</v>
      </c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</row>
    <row r="274" spans="1:47" outlineLevel="1" x14ac:dyDescent="0.2">
      <c r="A274" s="113"/>
      <c r="B274" s="115"/>
      <c r="C274" s="125" t="s">
        <v>374</v>
      </c>
      <c r="D274" s="144"/>
      <c r="E274" s="136">
        <v>6.4887E-2</v>
      </c>
      <c r="F274" s="157"/>
      <c r="G274" s="157"/>
      <c r="H274" s="161">
        <v>0</v>
      </c>
      <c r="I274" s="160"/>
      <c r="J274" s="160"/>
      <c r="K274" s="160"/>
      <c r="L274" s="160"/>
      <c r="M274" s="160"/>
      <c r="N274" s="160"/>
      <c r="O274" s="160"/>
      <c r="P274" s="160"/>
      <c r="Q274" s="160"/>
      <c r="R274" s="160" t="s">
        <v>131</v>
      </c>
      <c r="S274" s="160">
        <v>0</v>
      </c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</row>
    <row r="275" spans="1:47" outlineLevel="1" x14ac:dyDescent="0.2">
      <c r="A275" s="113">
        <v>54</v>
      </c>
      <c r="B275" s="115" t="s">
        <v>375</v>
      </c>
      <c r="C275" s="124" t="s">
        <v>376</v>
      </c>
      <c r="D275" s="143" t="s">
        <v>135</v>
      </c>
      <c r="E275" s="157">
        <v>452.43329999999997</v>
      </c>
      <c r="F275" s="157"/>
      <c r="G275" s="157">
        <f>ROUND(E275*F275,2)</f>
        <v>0</v>
      </c>
      <c r="H275" s="161" t="s">
        <v>1743</v>
      </c>
      <c r="I275" s="160"/>
      <c r="J275" s="160"/>
      <c r="K275" s="160"/>
      <c r="L275" s="160"/>
      <c r="M275" s="160"/>
      <c r="N275" s="160"/>
      <c r="O275" s="160"/>
      <c r="P275" s="160"/>
      <c r="Q275" s="160"/>
      <c r="R275" s="160" t="s">
        <v>129</v>
      </c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</row>
    <row r="276" spans="1:47" outlineLevel="1" x14ac:dyDescent="0.2">
      <c r="A276" s="113"/>
      <c r="B276" s="115"/>
      <c r="C276" s="125" t="s">
        <v>377</v>
      </c>
      <c r="D276" s="144"/>
      <c r="E276" s="136"/>
      <c r="F276" s="157"/>
      <c r="G276" s="157"/>
      <c r="H276" s="161">
        <v>0</v>
      </c>
      <c r="I276" s="160"/>
      <c r="J276" s="160"/>
      <c r="K276" s="160"/>
      <c r="L276" s="160"/>
      <c r="M276" s="160"/>
      <c r="N276" s="160"/>
      <c r="O276" s="160"/>
      <c r="P276" s="160"/>
      <c r="Q276" s="160"/>
      <c r="R276" s="160" t="s">
        <v>131</v>
      </c>
      <c r="S276" s="160">
        <v>0</v>
      </c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</row>
    <row r="277" spans="1:47" outlineLevel="1" x14ac:dyDescent="0.2">
      <c r="A277" s="113"/>
      <c r="B277" s="115"/>
      <c r="C277" s="125" t="s">
        <v>378</v>
      </c>
      <c r="D277" s="144"/>
      <c r="E277" s="136">
        <v>251.78800000000001</v>
      </c>
      <c r="F277" s="157"/>
      <c r="G277" s="157"/>
      <c r="H277" s="161">
        <v>0</v>
      </c>
      <c r="I277" s="160"/>
      <c r="J277" s="160"/>
      <c r="K277" s="160"/>
      <c r="L277" s="160"/>
      <c r="M277" s="160"/>
      <c r="N277" s="160"/>
      <c r="O277" s="160"/>
      <c r="P277" s="160"/>
      <c r="Q277" s="160"/>
      <c r="R277" s="160" t="s">
        <v>131</v>
      </c>
      <c r="S277" s="160">
        <v>0</v>
      </c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</row>
    <row r="278" spans="1:47" outlineLevel="1" x14ac:dyDescent="0.2">
      <c r="A278" s="113"/>
      <c r="B278" s="115"/>
      <c r="C278" s="125" t="s">
        <v>379</v>
      </c>
      <c r="D278" s="144"/>
      <c r="E278" s="136">
        <v>-33.0015</v>
      </c>
      <c r="F278" s="157"/>
      <c r="G278" s="157"/>
      <c r="H278" s="161">
        <v>0</v>
      </c>
      <c r="I278" s="160"/>
      <c r="J278" s="160"/>
      <c r="K278" s="160"/>
      <c r="L278" s="160"/>
      <c r="M278" s="160"/>
      <c r="N278" s="160"/>
      <c r="O278" s="160"/>
      <c r="P278" s="160"/>
      <c r="Q278" s="160"/>
      <c r="R278" s="160" t="s">
        <v>131</v>
      </c>
      <c r="S278" s="160">
        <v>0</v>
      </c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</row>
    <row r="279" spans="1:47" outlineLevel="1" x14ac:dyDescent="0.2">
      <c r="A279" s="113"/>
      <c r="B279" s="115"/>
      <c r="C279" s="125" t="s">
        <v>380</v>
      </c>
      <c r="D279" s="144"/>
      <c r="E279" s="136">
        <v>-39.178100000000001</v>
      </c>
      <c r="F279" s="157"/>
      <c r="G279" s="157"/>
      <c r="H279" s="161">
        <v>0</v>
      </c>
      <c r="I279" s="160"/>
      <c r="J279" s="160"/>
      <c r="K279" s="160"/>
      <c r="L279" s="160"/>
      <c r="M279" s="160"/>
      <c r="N279" s="160"/>
      <c r="O279" s="160"/>
      <c r="P279" s="160"/>
      <c r="Q279" s="160"/>
      <c r="R279" s="160" t="s">
        <v>131</v>
      </c>
      <c r="S279" s="160">
        <v>0</v>
      </c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</row>
    <row r="280" spans="1:47" outlineLevel="1" x14ac:dyDescent="0.2">
      <c r="A280" s="113"/>
      <c r="B280" s="115"/>
      <c r="C280" s="125" t="s">
        <v>381</v>
      </c>
      <c r="D280" s="144"/>
      <c r="E280" s="136">
        <v>335.57499999999999</v>
      </c>
      <c r="F280" s="157"/>
      <c r="G280" s="157"/>
      <c r="H280" s="161">
        <v>0</v>
      </c>
      <c r="I280" s="160"/>
      <c r="J280" s="160"/>
      <c r="K280" s="160"/>
      <c r="L280" s="160"/>
      <c r="M280" s="160"/>
      <c r="N280" s="160"/>
      <c r="O280" s="160"/>
      <c r="P280" s="160"/>
      <c r="Q280" s="160"/>
      <c r="R280" s="160" t="s">
        <v>131</v>
      </c>
      <c r="S280" s="160">
        <v>0</v>
      </c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</row>
    <row r="281" spans="1:47" outlineLevel="1" x14ac:dyDescent="0.2">
      <c r="A281" s="113"/>
      <c r="B281" s="115"/>
      <c r="C281" s="125" t="s">
        <v>382</v>
      </c>
      <c r="D281" s="144"/>
      <c r="E281" s="136">
        <v>-43.57</v>
      </c>
      <c r="F281" s="157"/>
      <c r="G281" s="157"/>
      <c r="H281" s="161">
        <v>0</v>
      </c>
      <c r="I281" s="160"/>
      <c r="J281" s="160"/>
      <c r="K281" s="160"/>
      <c r="L281" s="160"/>
      <c r="M281" s="160"/>
      <c r="N281" s="160"/>
      <c r="O281" s="160"/>
      <c r="P281" s="160"/>
      <c r="Q281" s="160"/>
      <c r="R281" s="160" t="s">
        <v>131</v>
      </c>
      <c r="S281" s="160">
        <v>0</v>
      </c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</row>
    <row r="282" spans="1:47" outlineLevel="1" x14ac:dyDescent="0.2">
      <c r="A282" s="113"/>
      <c r="B282" s="115"/>
      <c r="C282" s="125" t="s">
        <v>383</v>
      </c>
      <c r="D282" s="144"/>
      <c r="E282" s="136">
        <v>-66.630099999999999</v>
      </c>
      <c r="F282" s="157"/>
      <c r="G282" s="157"/>
      <c r="H282" s="161">
        <v>0</v>
      </c>
      <c r="I282" s="160"/>
      <c r="J282" s="160"/>
      <c r="K282" s="160"/>
      <c r="L282" s="160"/>
      <c r="M282" s="160"/>
      <c r="N282" s="160"/>
      <c r="O282" s="160"/>
      <c r="P282" s="160"/>
      <c r="Q282" s="160"/>
      <c r="R282" s="160" t="s">
        <v>131</v>
      </c>
      <c r="S282" s="160">
        <v>0</v>
      </c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</row>
    <row r="283" spans="1:47" outlineLevel="1" x14ac:dyDescent="0.2">
      <c r="A283" s="113"/>
      <c r="B283" s="115"/>
      <c r="C283" s="125" t="s">
        <v>384</v>
      </c>
      <c r="D283" s="144"/>
      <c r="E283" s="136">
        <v>47.45</v>
      </c>
      <c r="F283" s="157"/>
      <c r="G283" s="157"/>
      <c r="H283" s="161">
        <v>0</v>
      </c>
      <c r="I283" s="160"/>
      <c r="J283" s="160"/>
      <c r="K283" s="160"/>
      <c r="L283" s="160"/>
      <c r="M283" s="160"/>
      <c r="N283" s="160"/>
      <c r="O283" s="160"/>
      <c r="P283" s="160"/>
      <c r="Q283" s="160"/>
      <c r="R283" s="160" t="s">
        <v>131</v>
      </c>
      <c r="S283" s="160">
        <v>0</v>
      </c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</row>
    <row r="284" spans="1:47" outlineLevel="1" x14ac:dyDescent="0.2">
      <c r="A284" s="113">
        <v>55</v>
      </c>
      <c r="B284" s="115" t="s">
        <v>385</v>
      </c>
      <c r="C284" s="124" t="s">
        <v>386</v>
      </c>
      <c r="D284" s="143" t="s">
        <v>135</v>
      </c>
      <c r="E284" s="157">
        <v>116.77800000000001</v>
      </c>
      <c r="F284" s="157"/>
      <c r="G284" s="157">
        <f>ROUND(E284*F284,2)</f>
        <v>0</v>
      </c>
      <c r="H284" s="161" t="s">
        <v>1743</v>
      </c>
      <c r="I284" s="160"/>
      <c r="J284" s="160"/>
      <c r="K284" s="160"/>
      <c r="L284" s="160"/>
      <c r="M284" s="160"/>
      <c r="N284" s="160"/>
      <c r="O284" s="160"/>
      <c r="P284" s="160"/>
      <c r="Q284" s="160"/>
      <c r="R284" s="160" t="s">
        <v>129</v>
      </c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</row>
    <row r="285" spans="1:47" outlineLevel="1" x14ac:dyDescent="0.2">
      <c r="A285" s="113"/>
      <c r="B285" s="115"/>
      <c r="C285" s="125" t="s">
        <v>387</v>
      </c>
      <c r="D285" s="144"/>
      <c r="E285" s="136"/>
      <c r="F285" s="157"/>
      <c r="G285" s="157"/>
      <c r="H285" s="161">
        <v>0</v>
      </c>
      <c r="I285" s="160"/>
      <c r="J285" s="160"/>
      <c r="K285" s="160"/>
      <c r="L285" s="160"/>
      <c r="M285" s="160"/>
      <c r="N285" s="160"/>
      <c r="O285" s="160"/>
      <c r="P285" s="160"/>
      <c r="Q285" s="160"/>
      <c r="R285" s="160" t="s">
        <v>131</v>
      </c>
      <c r="S285" s="160">
        <v>0</v>
      </c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</row>
    <row r="286" spans="1:47" outlineLevel="1" x14ac:dyDescent="0.2">
      <c r="A286" s="113"/>
      <c r="B286" s="115"/>
      <c r="C286" s="125" t="s">
        <v>388</v>
      </c>
      <c r="D286" s="144"/>
      <c r="E286" s="136">
        <v>102.038</v>
      </c>
      <c r="F286" s="157"/>
      <c r="G286" s="157"/>
      <c r="H286" s="161">
        <v>0</v>
      </c>
      <c r="I286" s="160"/>
      <c r="J286" s="160"/>
      <c r="K286" s="160"/>
      <c r="L286" s="160"/>
      <c r="M286" s="160"/>
      <c r="N286" s="160"/>
      <c r="O286" s="160"/>
      <c r="P286" s="160"/>
      <c r="Q286" s="160"/>
      <c r="R286" s="160" t="s">
        <v>131</v>
      </c>
      <c r="S286" s="160">
        <v>0</v>
      </c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</row>
    <row r="287" spans="1:47" outlineLevel="1" x14ac:dyDescent="0.2">
      <c r="A287" s="113"/>
      <c r="B287" s="115"/>
      <c r="C287" s="125" t="s">
        <v>389</v>
      </c>
      <c r="D287" s="144"/>
      <c r="E287" s="136">
        <v>14.74</v>
      </c>
      <c r="F287" s="157"/>
      <c r="G287" s="157"/>
      <c r="H287" s="161">
        <v>0</v>
      </c>
      <c r="I287" s="160"/>
      <c r="J287" s="160"/>
      <c r="K287" s="160"/>
      <c r="L287" s="160"/>
      <c r="M287" s="160"/>
      <c r="N287" s="160"/>
      <c r="O287" s="160"/>
      <c r="P287" s="160"/>
      <c r="Q287" s="160"/>
      <c r="R287" s="160" t="s">
        <v>131</v>
      </c>
      <c r="S287" s="160">
        <v>0</v>
      </c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</row>
    <row r="288" spans="1:47" outlineLevel="1" x14ac:dyDescent="0.2">
      <c r="A288" s="113"/>
      <c r="B288" s="115"/>
      <c r="C288" s="125" t="s">
        <v>390</v>
      </c>
      <c r="D288" s="144"/>
      <c r="E288" s="136"/>
      <c r="F288" s="157"/>
      <c r="G288" s="157"/>
      <c r="H288" s="161">
        <v>0</v>
      </c>
      <c r="I288" s="160"/>
      <c r="J288" s="160"/>
      <c r="K288" s="160"/>
      <c r="L288" s="160"/>
      <c r="M288" s="160"/>
      <c r="N288" s="160"/>
      <c r="O288" s="160"/>
      <c r="P288" s="160"/>
      <c r="Q288" s="160"/>
      <c r="R288" s="160" t="s">
        <v>131</v>
      </c>
      <c r="S288" s="160">
        <v>0</v>
      </c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</row>
    <row r="289" spans="1:47" outlineLevel="1" x14ac:dyDescent="0.2">
      <c r="A289" s="113">
        <v>56</v>
      </c>
      <c r="B289" s="115" t="s">
        <v>391</v>
      </c>
      <c r="C289" s="124" t="s">
        <v>392</v>
      </c>
      <c r="D289" s="143" t="s">
        <v>135</v>
      </c>
      <c r="E289" s="157">
        <v>69.265000000000001</v>
      </c>
      <c r="F289" s="157"/>
      <c r="G289" s="157">
        <f>ROUND(E289*F289,2)</f>
        <v>0</v>
      </c>
      <c r="H289" s="161" t="s">
        <v>1743</v>
      </c>
      <c r="I289" s="160"/>
      <c r="J289" s="160"/>
      <c r="K289" s="160"/>
      <c r="L289" s="160"/>
      <c r="M289" s="160"/>
      <c r="N289" s="160"/>
      <c r="O289" s="160"/>
      <c r="P289" s="160"/>
      <c r="Q289" s="160"/>
      <c r="R289" s="160" t="s">
        <v>129</v>
      </c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</row>
    <row r="290" spans="1:47" outlineLevel="1" x14ac:dyDescent="0.2">
      <c r="A290" s="113"/>
      <c r="B290" s="115"/>
      <c r="C290" s="125" t="s">
        <v>387</v>
      </c>
      <c r="D290" s="144"/>
      <c r="E290" s="136"/>
      <c r="F290" s="157"/>
      <c r="G290" s="157"/>
      <c r="H290" s="161">
        <v>0</v>
      </c>
      <c r="I290" s="160"/>
      <c r="J290" s="160"/>
      <c r="K290" s="160"/>
      <c r="L290" s="160"/>
      <c r="M290" s="160"/>
      <c r="N290" s="160"/>
      <c r="O290" s="160"/>
      <c r="P290" s="160"/>
      <c r="Q290" s="160"/>
      <c r="R290" s="160" t="s">
        <v>131</v>
      </c>
      <c r="S290" s="160">
        <v>0</v>
      </c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</row>
    <row r="291" spans="1:47" outlineLevel="1" x14ac:dyDescent="0.2">
      <c r="A291" s="113"/>
      <c r="B291" s="115"/>
      <c r="C291" s="125" t="s">
        <v>393</v>
      </c>
      <c r="D291" s="144"/>
      <c r="E291" s="136">
        <v>41.085000000000001</v>
      </c>
      <c r="F291" s="157"/>
      <c r="G291" s="157"/>
      <c r="H291" s="161">
        <v>0</v>
      </c>
      <c r="I291" s="160"/>
      <c r="J291" s="160"/>
      <c r="K291" s="160"/>
      <c r="L291" s="160"/>
      <c r="M291" s="160"/>
      <c r="N291" s="160"/>
      <c r="O291" s="160"/>
      <c r="P291" s="160"/>
      <c r="Q291" s="160"/>
      <c r="R291" s="160" t="s">
        <v>131</v>
      </c>
      <c r="S291" s="160">
        <v>0</v>
      </c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</row>
    <row r="292" spans="1:47" outlineLevel="1" x14ac:dyDescent="0.2">
      <c r="A292" s="113"/>
      <c r="B292" s="115"/>
      <c r="C292" s="125" t="s">
        <v>394</v>
      </c>
      <c r="D292" s="144"/>
      <c r="E292" s="136">
        <v>28.18</v>
      </c>
      <c r="F292" s="157"/>
      <c r="G292" s="157"/>
      <c r="H292" s="161">
        <v>0</v>
      </c>
      <c r="I292" s="160"/>
      <c r="J292" s="160"/>
      <c r="K292" s="160"/>
      <c r="L292" s="160"/>
      <c r="M292" s="160"/>
      <c r="N292" s="160"/>
      <c r="O292" s="160"/>
      <c r="P292" s="160"/>
      <c r="Q292" s="160"/>
      <c r="R292" s="160" t="s">
        <v>131</v>
      </c>
      <c r="S292" s="160">
        <v>0</v>
      </c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</row>
    <row r="293" spans="1:47" outlineLevel="1" x14ac:dyDescent="0.2">
      <c r="A293" s="113"/>
      <c r="B293" s="115"/>
      <c r="C293" s="125" t="s">
        <v>390</v>
      </c>
      <c r="D293" s="144"/>
      <c r="E293" s="136"/>
      <c r="F293" s="157"/>
      <c r="G293" s="157"/>
      <c r="H293" s="161">
        <v>0</v>
      </c>
      <c r="I293" s="160"/>
      <c r="J293" s="160"/>
      <c r="K293" s="160"/>
      <c r="L293" s="160"/>
      <c r="M293" s="160"/>
      <c r="N293" s="160"/>
      <c r="O293" s="160"/>
      <c r="P293" s="160"/>
      <c r="Q293" s="160"/>
      <c r="R293" s="160" t="s">
        <v>131</v>
      </c>
      <c r="S293" s="160">
        <v>0</v>
      </c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</row>
    <row r="294" spans="1:47" outlineLevel="1" x14ac:dyDescent="0.2">
      <c r="A294" s="113">
        <v>57</v>
      </c>
      <c r="B294" s="115" t="s">
        <v>395</v>
      </c>
      <c r="C294" s="124" t="s">
        <v>396</v>
      </c>
      <c r="D294" s="143" t="s">
        <v>135</v>
      </c>
      <c r="E294" s="157">
        <v>209.649</v>
      </c>
      <c r="F294" s="157"/>
      <c r="G294" s="157">
        <f>ROUND(E294*F294,2)</f>
        <v>0</v>
      </c>
      <c r="H294" s="161" t="s">
        <v>1743</v>
      </c>
      <c r="I294" s="160"/>
      <c r="J294" s="160"/>
      <c r="K294" s="160"/>
      <c r="L294" s="160"/>
      <c r="M294" s="160"/>
      <c r="N294" s="160"/>
      <c r="O294" s="160"/>
      <c r="P294" s="160"/>
      <c r="Q294" s="160"/>
      <c r="R294" s="160" t="s">
        <v>129</v>
      </c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</row>
    <row r="295" spans="1:47" outlineLevel="1" x14ac:dyDescent="0.2">
      <c r="A295" s="113"/>
      <c r="B295" s="115"/>
      <c r="C295" s="125" t="s">
        <v>387</v>
      </c>
      <c r="D295" s="144"/>
      <c r="E295" s="136"/>
      <c r="F295" s="157"/>
      <c r="G295" s="157"/>
      <c r="H295" s="161">
        <v>0</v>
      </c>
      <c r="I295" s="160"/>
      <c r="J295" s="160"/>
      <c r="K295" s="160"/>
      <c r="L295" s="160"/>
      <c r="M295" s="160"/>
      <c r="N295" s="160"/>
      <c r="O295" s="160"/>
      <c r="P295" s="160"/>
      <c r="Q295" s="160"/>
      <c r="R295" s="160" t="s">
        <v>131</v>
      </c>
      <c r="S295" s="160">
        <v>0</v>
      </c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</row>
    <row r="296" spans="1:47" outlineLevel="1" x14ac:dyDescent="0.2">
      <c r="A296" s="113"/>
      <c r="B296" s="115"/>
      <c r="C296" s="125" t="s">
        <v>397</v>
      </c>
      <c r="D296" s="144"/>
      <c r="E296" s="136">
        <v>123.44499999999999</v>
      </c>
      <c r="F296" s="157"/>
      <c r="G296" s="157"/>
      <c r="H296" s="161">
        <v>0</v>
      </c>
      <c r="I296" s="160"/>
      <c r="J296" s="160"/>
      <c r="K296" s="160"/>
      <c r="L296" s="160"/>
      <c r="M296" s="160"/>
      <c r="N296" s="160"/>
      <c r="O296" s="160"/>
      <c r="P296" s="160"/>
      <c r="Q296" s="160"/>
      <c r="R296" s="160" t="s">
        <v>131</v>
      </c>
      <c r="S296" s="160">
        <v>0</v>
      </c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</row>
    <row r="297" spans="1:47" outlineLevel="1" x14ac:dyDescent="0.2">
      <c r="A297" s="113"/>
      <c r="B297" s="115"/>
      <c r="C297" s="125" t="s">
        <v>398</v>
      </c>
      <c r="D297" s="144"/>
      <c r="E297" s="136">
        <v>86.203999999999994</v>
      </c>
      <c r="F297" s="157"/>
      <c r="G297" s="157"/>
      <c r="H297" s="161">
        <v>0</v>
      </c>
      <c r="I297" s="160"/>
      <c r="J297" s="160"/>
      <c r="K297" s="160"/>
      <c r="L297" s="160"/>
      <c r="M297" s="160"/>
      <c r="N297" s="160"/>
      <c r="O297" s="160"/>
      <c r="P297" s="160"/>
      <c r="Q297" s="160"/>
      <c r="R297" s="160" t="s">
        <v>131</v>
      </c>
      <c r="S297" s="160">
        <v>0</v>
      </c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</row>
    <row r="298" spans="1:47" outlineLevel="1" x14ac:dyDescent="0.2">
      <c r="A298" s="113"/>
      <c r="B298" s="115"/>
      <c r="C298" s="125" t="s">
        <v>390</v>
      </c>
      <c r="D298" s="144"/>
      <c r="E298" s="136"/>
      <c r="F298" s="157"/>
      <c r="G298" s="157"/>
      <c r="H298" s="161">
        <v>0</v>
      </c>
      <c r="I298" s="160"/>
      <c r="J298" s="160"/>
      <c r="K298" s="160"/>
      <c r="L298" s="160"/>
      <c r="M298" s="160"/>
      <c r="N298" s="160"/>
      <c r="O298" s="160"/>
      <c r="P298" s="160"/>
      <c r="Q298" s="160"/>
      <c r="R298" s="160" t="s">
        <v>131</v>
      </c>
      <c r="S298" s="160">
        <v>0</v>
      </c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</row>
    <row r="299" spans="1:47" outlineLevel="1" x14ac:dyDescent="0.2">
      <c r="A299" s="113">
        <v>58</v>
      </c>
      <c r="B299" s="115" t="s">
        <v>399</v>
      </c>
      <c r="C299" s="124" t="s">
        <v>400</v>
      </c>
      <c r="D299" s="143" t="s">
        <v>135</v>
      </c>
      <c r="E299" s="157">
        <v>118.81699999999999</v>
      </c>
      <c r="F299" s="157"/>
      <c r="G299" s="157">
        <f>ROUND(E299*F299,2)</f>
        <v>0</v>
      </c>
      <c r="H299" s="161" t="s">
        <v>1743</v>
      </c>
      <c r="I299" s="160"/>
      <c r="J299" s="160"/>
      <c r="K299" s="160"/>
      <c r="L299" s="160"/>
      <c r="M299" s="160"/>
      <c r="N299" s="160"/>
      <c r="O299" s="160"/>
      <c r="P299" s="160"/>
      <c r="Q299" s="160"/>
      <c r="R299" s="160" t="s">
        <v>129</v>
      </c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</row>
    <row r="300" spans="1:47" outlineLevel="1" x14ac:dyDescent="0.2">
      <c r="A300" s="113"/>
      <c r="B300" s="115"/>
      <c r="C300" s="125" t="s">
        <v>377</v>
      </c>
      <c r="D300" s="144"/>
      <c r="E300" s="136"/>
      <c r="F300" s="157"/>
      <c r="G300" s="157"/>
      <c r="H300" s="161">
        <v>0</v>
      </c>
      <c r="I300" s="160"/>
      <c r="J300" s="160"/>
      <c r="K300" s="160"/>
      <c r="L300" s="160"/>
      <c r="M300" s="160"/>
      <c r="N300" s="160"/>
      <c r="O300" s="160"/>
      <c r="P300" s="160"/>
      <c r="Q300" s="160"/>
      <c r="R300" s="160" t="s">
        <v>131</v>
      </c>
      <c r="S300" s="160">
        <v>0</v>
      </c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</row>
    <row r="301" spans="1:47" outlineLevel="1" x14ac:dyDescent="0.2">
      <c r="A301" s="113"/>
      <c r="B301" s="115"/>
      <c r="C301" s="125" t="s">
        <v>401</v>
      </c>
      <c r="D301" s="144"/>
      <c r="E301" s="136">
        <v>18.625</v>
      </c>
      <c r="F301" s="157"/>
      <c r="G301" s="157"/>
      <c r="H301" s="161">
        <v>0</v>
      </c>
      <c r="I301" s="160"/>
      <c r="J301" s="160"/>
      <c r="K301" s="160"/>
      <c r="L301" s="160"/>
      <c r="M301" s="160"/>
      <c r="N301" s="160"/>
      <c r="O301" s="160"/>
      <c r="P301" s="160"/>
      <c r="Q301" s="160"/>
      <c r="R301" s="160" t="s">
        <v>131</v>
      </c>
      <c r="S301" s="160">
        <v>0</v>
      </c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</row>
    <row r="302" spans="1:47" outlineLevel="1" x14ac:dyDescent="0.2">
      <c r="A302" s="113"/>
      <c r="B302" s="115"/>
      <c r="C302" s="125" t="s">
        <v>244</v>
      </c>
      <c r="D302" s="144"/>
      <c r="E302" s="136"/>
      <c r="F302" s="157"/>
      <c r="G302" s="157"/>
      <c r="H302" s="161">
        <v>0</v>
      </c>
      <c r="I302" s="160"/>
      <c r="J302" s="160"/>
      <c r="K302" s="160"/>
      <c r="L302" s="160"/>
      <c r="M302" s="160"/>
      <c r="N302" s="160"/>
      <c r="O302" s="160"/>
      <c r="P302" s="160"/>
      <c r="Q302" s="160"/>
      <c r="R302" s="160" t="s">
        <v>131</v>
      </c>
      <c r="S302" s="160">
        <v>0</v>
      </c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</row>
    <row r="303" spans="1:47" outlineLevel="1" x14ac:dyDescent="0.2">
      <c r="A303" s="113"/>
      <c r="B303" s="115"/>
      <c r="C303" s="125" t="s">
        <v>387</v>
      </c>
      <c r="D303" s="144"/>
      <c r="E303" s="136"/>
      <c r="F303" s="157"/>
      <c r="G303" s="157"/>
      <c r="H303" s="161">
        <v>0</v>
      </c>
      <c r="I303" s="160"/>
      <c r="J303" s="160"/>
      <c r="K303" s="160"/>
      <c r="L303" s="160"/>
      <c r="M303" s="160"/>
      <c r="N303" s="160"/>
      <c r="O303" s="160"/>
      <c r="P303" s="160"/>
      <c r="Q303" s="160"/>
      <c r="R303" s="160" t="s">
        <v>131</v>
      </c>
      <c r="S303" s="160">
        <v>0</v>
      </c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</row>
    <row r="304" spans="1:47" outlineLevel="1" x14ac:dyDescent="0.2">
      <c r="A304" s="113"/>
      <c r="B304" s="115"/>
      <c r="C304" s="125" t="s">
        <v>402</v>
      </c>
      <c r="D304" s="144"/>
      <c r="E304" s="136">
        <v>56.392000000000003</v>
      </c>
      <c r="F304" s="157"/>
      <c r="G304" s="157"/>
      <c r="H304" s="161">
        <v>0</v>
      </c>
      <c r="I304" s="160"/>
      <c r="J304" s="160"/>
      <c r="K304" s="160"/>
      <c r="L304" s="160"/>
      <c r="M304" s="160"/>
      <c r="N304" s="160"/>
      <c r="O304" s="160"/>
      <c r="P304" s="160"/>
      <c r="Q304" s="160"/>
      <c r="R304" s="160" t="s">
        <v>131</v>
      </c>
      <c r="S304" s="160">
        <v>0</v>
      </c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</row>
    <row r="305" spans="1:47" outlineLevel="1" x14ac:dyDescent="0.2">
      <c r="A305" s="113"/>
      <c r="B305" s="115"/>
      <c r="C305" s="125" t="s">
        <v>403</v>
      </c>
      <c r="D305" s="144"/>
      <c r="E305" s="136">
        <v>43.8</v>
      </c>
      <c r="F305" s="157"/>
      <c r="G305" s="157"/>
      <c r="H305" s="161">
        <v>0</v>
      </c>
      <c r="I305" s="160"/>
      <c r="J305" s="160"/>
      <c r="K305" s="160"/>
      <c r="L305" s="160"/>
      <c r="M305" s="160"/>
      <c r="N305" s="160"/>
      <c r="O305" s="160"/>
      <c r="P305" s="160"/>
      <c r="Q305" s="160"/>
      <c r="R305" s="160" t="s">
        <v>131</v>
      </c>
      <c r="S305" s="160">
        <v>0</v>
      </c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</row>
    <row r="306" spans="1:47" outlineLevel="1" x14ac:dyDescent="0.2">
      <c r="A306" s="113"/>
      <c r="B306" s="115"/>
      <c r="C306" s="125" t="s">
        <v>390</v>
      </c>
      <c r="D306" s="144"/>
      <c r="E306" s="136"/>
      <c r="F306" s="157"/>
      <c r="G306" s="157"/>
      <c r="H306" s="161">
        <v>0</v>
      </c>
      <c r="I306" s="160"/>
      <c r="J306" s="160"/>
      <c r="K306" s="160"/>
      <c r="L306" s="160"/>
      <c r="M306" s="160"/>
      <c r="N306" s="160"/>
      <c r="O306" s="160"/>
      <c r="P306" s="160"/>
      <c r="Q306" s="160"/>
      <c r="R306" s="160" t="s">
        <v>131</v>
      </c>
      <c r="S306" s="160">
        <v>0</v>
      </c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</row>
    <row r="307" spans="1:47" outlineLevel="1" x14ac:dyDescent="0.2">
      <c r="A307" s="113">
        <v>59</v>
      </c>
      <c r="B307" s="115" t="s">
        <v>404</v>
      </c>
      <c r="C307" s="124" t="s">
        <v>405</v>
      </c>
      <c r="D307" s="143" t="s">
        <v>135</v>
      </c>
      <c r="E307" s="157">
        <v>222.297</v>
      </c>
      <c r="F307" s="157"/>
      <c r="G307" s="157">
        <f>ROUND(E307*F307,2)</f>
        <v>0</v>
      </c>
      <c r="H307" s="161" t="s">
        <v>1743</v>
      </c>
      <c r="I307" s="160"/>
      <c r="J307" s="160"/>
      <c r="K307" s="160"/>
      <c r="L307" s="160"/>
      <c r="M307" s="160"/>
      <c r="N307" s="160"/>
      <c r="O307" s="160"/>
      <c r="P307" s="160"/>
      <c r="Q307" s="160"/>
      <c r="R307" s="160" t="s">
        <v>129</v>
      </c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</row>
    <row r="308" spans="1:47" outlineLevel="1" x14ac:dyDescent="0.2">
      <c r="A308" s="113"/>
      <c r="B308" s="115"/>
      <c r="C308" s="125" t="s">
        <v>377</v>
      </c>
      <c r="D308" s="144"/>
      <c r="E308" s="136"/>
      <c r="F308" s="157"/>
      <c r="G308" s="157"/>
      <c r="H308" s="161">
        <v>0</v>
      </c>
      <c r="I308" s="160"/>
      <c r="J308" s="160"/>
      <c r="K308" s="160"/>
      <c r="L308" s="160"/>
      <c r="M308" s="160"/>
      <c r="N308" s="160"/>
      <c r="O308" s="160"/>
      <c r="P308" s="160"/>
      <c r="Q308" s="160"/>
      <c r="R308" s="160" t="s">
        <v>131</v>
      </c>
      <c r="S308" s="160">
        <v>0</v>
      </c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</row>
    <row r="309" spans="1:47" outlineLevel="1" x14ac:dyDescent="0.2">
      <c r="A309" s="113"/>
      <c r="B309" s="115"/>
      <c r="C309" s="125" t="s">
        <v>406</v>
      </c>
      <c r="D309" s="144"/>
      <c r="E309" s="136">
        <v>5.45</v>
      </c>
      <c r="F309" s="157"/>
      <c r="G309" s="157"/>
      <c r="H309" s="161">
        <v>0</v>
      </c>
      <c r="I309" s="160"/>
      <c r="J309" s="160"/>
      <c r="K309" s="160"/>
      <c r="L309" s="160"/>
      <c r="M309" s="160"/>
      <c r="N309" s="160"/>
      <c r="O309" s="160"/>
      <c r="P309" s="160"/>
      <c r="Q309" s="160"/>
      <c r="R309" s="160" t="s">
        <v>131</v>
      </c>
      <c r="S309" s="160">
        <v>0</v>
      </c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</row>
    <row r="310" spans="1:47" outlineLevel="1" x14ac:dyDescent="0.2">
      <c r="A310" s="113"/>
      <c r="B310" s="115"/>
      <c r="C310" s="125" t="s">
        <v>244</v>
      </c>
      <c r="D310" s="144"/>
      <c r="E310" s="136"/>
      <c r="F310" s="157"/>
      <c r="G310" s="157"/>
      <c r="H310" s="161">
        <v>0</v>
      </c>
      <c r="I310" s="160"/>
      <c r="J310" s="160"/>
      <c r="K310" s="160"/>
      <c r="L310" s="160"/>
      <c r="M310" s="160"/>
      <c r="N310" s="160"/>
      <c r="O310" s="160"/>
      <c r="P310" s="160"/>
      <c r="Q310" s="160"/>
      <c r="R310" s="160" t="s">
        <v>131</v>
      </c>
      <c r="S310" s="160">
        <v>0</v>
      </c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</row>
    <row r="311" spans="1:47" outlineLevel="1" x14ac:dyDescent="0.2">
      <c r="A311" s="113"/>
      <c r="B311" s="115"/>
      <c r="C311" s="125" t="s">
        <v>387</v>
      </c>
      <c r="D311" s="144"/>
      <c r="E311" s="136"/>
      <c r="F311" s="157"/>
      <c r="G311" s="157"/>
      <c r="H311" s="161">
        <v>0</v>
      </c>
      <c r="I311" s="160"/>
      <c r="J311" s="160"/>
      <c r="K311" s="160"/>
      <c r="L311" s="160"/>
      <c r="M311" s="160"/>
      <c r="N311" s="160"/>
      <c r="O311" s="160"/>
      <c r="P311" s="160"/>
      <c r="Q311" s="160"/>
      <c r="R311" s="160" t="s">
        <v>131</v>
      </c>
      <c r="S311" s="160">
        <v>0</v>
      </c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</row>
    <row r="312" spans="1:47" outlineLevel="1" x14ac:dyDescent="0.2">
      <c r="A312" s="113"/>
      <c r="B312" s="115"/>
      <c r="C312" s="125" t="s">
        <v>407</v>
      </c>
      <c r="D312" s="144"/>
      <c r="E312" s="136">
        <v>117.357</v>
      </c>
      <c r="F312" s="157"/>
      <c r="G312" s="157"/>
      <c r="H312" s="161">
        <v>0</v>
      </c>
      <c r="I312" s="160"/>
      <c r="J312" s="160"/>
      <c r="K312" s="160"/>
      <c r="L312" s="160"/>
      <c r="M312" s="160"/>
      <c r="N312" s="160"/>
      <c r="O312" s="160"/>
      <c r="P312" s="160"/>
      <c r="Q312" s="160"/>
      <c r="R312" s="160" t="s">
        <v>131</v>
      </c>
      <c r="S312" s="160">
        <v>0</v>
      </c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</row>
    <row r="313" spans="1:47" outlineLevel="1" x14ac:dyDescent="0.2">
      <c r="A313" s="113"/>
      <c r="B313" s="115"/>
      <c r="C313" s="125" t="s">
        <v>408</v>
      </c>
      <c r="D313" s="144"/>
      <c r="E313" s="136">
        <v>71.11</v>
      </c>
      <c r="F313" s="157"/>
      <c r="G313" s="157"/>
      <c r="H313" s="161">
        <v>0</v>
      </c>
      <c r="I313" s="160"/>
      <c r="J313" s="160"/>
      <c r="K313" s="160"/>
      <c r="L313" s="160"/>
      <c r="M313" s="160"/>
      <c r="N313" s="160"/>
      <c r="O313" s="160"/>
      <c r="P313" s="160"/>
      <c r="Q313" s="160"/>
      <c r="R313" s="160" t="s">
        <v>131</v>
      </c>
      <c r="S313" s="160">
        <v>0</v>
      </c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</row>
    <row r="314" spans="1:47" outlineLevel="1" x14ac:dyDescent="0.2">
      <c r="A314" s="113"/>
      <c r="B314" s="115"/>
      <c r="C314" s="125" t="s">
        <v>390</v>
      </c>
      <c r="D314" s="144"/>
      <c r="E314" s="136"/>
      <c r="F314" s="157"/>
      <c r="G314" s="157"/>
      <c r="H314" s="161">
        <v>0</v>
      </c>
      <c r="I314" s="160"/>
      <c r="J314" s="160"/>
      <c r="K314" s="160"/>
      <c r="L314" s="160"/>
      <c r="M314" s="160"/>
      <c r="N314" s="160"/>
      <c r="O314" s="160"/>
      <c r="P314" s="160"/>
      <c r="Q314" s="160"/>
      <c r="R314" s="160" t="s">
        <v>131</v>
      </c>
      <c r="S314" s="160">
        <v>0</v>
      </c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</row>
    <row r="315" spans="1:47" outlineLevel="1" x14ac:dyDescent="0.2">
      <c r="A315" s="113"/>
      <c r="B315" s="115"/>
      <c r="C315" s="125" t="s">
        <v>409</v>
      </c>
      <c r="D315" s="144"/>
      <c r="E315" s="136">
        <v>28.38</v>
      </c>
      <c r="F315" s="157"/>
      <c r="G315" s="157"/>
      <c r="H315" s="161">
        <v>0</v>
      </c>
      <c r="I315" s="160"/>
      <c r="J315" s="160"/>
      <c r="K315" s="160"/>
      <c r="L315" s="160"/>
      <c r="M315" s="160"/>
      <c r="N315" s="160"/>
      <c r="O315" s="160"/>
      <c r="P315" s="160"/>
      <c r="Q315" s="160"/>
      <c r="R315" s="160" t="s">
        <v>131</v>
      </c>
      <c r="S315" s="160">
        <v>0</v>
      </c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</row>
    <row r="316" spans="1:47" outlineLevel="1" x14ac:dyDescent="0.2">
      <c r="A316" s="113">
        <v>60</v>
      </c>
      <c r="B316" s="115" t="s">
        <v>410</v>
      </c>
      <c r="C316" s="124" t="s">
        <v>411</v>
      </c>
      <c r="D316" s="143" t="s">
        <v>135</v>
      </c>
      <c r="E316" s="157">
        <v>94.554000000000002</v>
      </c>
      <c r="F316" s="157"/>
      <c r="G316" s="157">
        <f>ROUND(E316*F316,2)</f>
        <v>0</v>
      </c>
      <c r="H316" s="161" t="s">
        <v>1743</v>
      </c>
      <c r="I316" s="160"/>
      <c r="J316" s="160"/>
      <c r="K316" s="160"/>
      <c r="L316" s="160"/>
      <c r="M316" s="160"/>
      <c r="N316" s="160"/>
      <c r="O316" s="160"/>
      <c r="P316" s="160"/>
      <c r="Q316" s="160"/>
      <c r="R316" s="160" t="s">
        <v>129</v>
      </c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</row>
    <row r="317" spans="1:47" outlineLevel="1" x14ac:dyDescent="0.2">
      <c r="A317" s="113"/>
      <c r="B317" s="115"/>
      <c r="C317" s="125" t="s">
        <v>387</v>
      </c>
      <c r="D317" s="144"/>
      <c r="E317" s="136"/>
      <c r="F317" s="157"/>
      <c r="G317" s="157"/>
      <c r="H317" s="161">
        <v>0</v>
      </c>
      <c r="I317" s="160"/>
      <c r="J317" s="160"/>
      <c r="K317" s="160"/>
      <c r="L317" s="160"/>
      <c r="M317" s="160"/>
      <c r="N317" s="160"/>
      <c r="O317" s="160"/>
      <c r="P317" s="160"/>
      <c r="Q317" s="160"/>
      <c r="R317" s="160" t="s">
        <v>131</v>
      </c>
      <c r="S317" s="160">
        <v>0</v>
      </c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</row>
    <row r="318" spans="1:47" outlineLevel="1" x14ac:dyDescent="0.2">
      <c r="A318" s="113"/>
      <c r="B318" s="115"/>
      <c r="C318" s="125" t="s">
        <v>412</v>
      </c>
      <c r="D318" s="144"/>
      <c r="E318" s="136">
        <v>8.1479999999999997</v>
      </c>
      <c r="F318" s="157"/>
      <c r="G318" s="157"/>
      <c r="H318" s="161">
        <v>0</v>
      </c>
      <c r="I318" s="160"/>
      <c r="J318" s="160"/>
      <c r="K318" s="160"/>
      <c r="L318" s="160"/>
      <c r="M318" s="160"/>
      <c r="N318" s="160"/>
      <c r="O318" s="160"/>
      <c r="P318" s="160"/>
      <c r="Q318" s="160"/>
      <c r="R318" s="160" t="s">
        <v>131</v>
      </c>
      <c r="S318" s="160">
        <v>0</v>
      </c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</row>
    <row r="319" spans="1:47" outlineLevel="1" x14ac:dyDescent="0.2">
      <c r="A319" s="113"/>
      <c r="B319" s="115"/>
      <c r="C319" s="125" t="s">
        <v>413</v>
      </c>
      <c r="D319" s="144"/>
      <c r="E319" s="136">
        <v>78.174000000000007</v>
      </c>
      <c r="F319" s="157"/>
      <c r="G319" s="157"/>
      <c r="H319" s="161">
        <v>0</v>
      </c>
      <c r="I319" s="160"/>
      <c r="J319" s="160"/>
      <c r="K319" s="160"/>
      <c r="L319" s="160"/>
      <c r="M319" s="160"/>
      <c r="N319" s="160"/>
      <c r="O319" s="160"/>
      <c r="P319" s="160"/>
      <c r="Q319" s="160"/>
      <c r="R319" s="160" t="s">
        <v>131</v>
      </c>
      <c r="S319" s="160">
        <v>0</v>
      </c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</row>
    <row r="320" spans="1:47" outlineLevel="1" x14ac:dyDescent="0.2">
      <c r="A320" s="113"/>
      <c r="B320" s="115"/>
      <c r="C320" s="125" t="s">
        <v>414</v>
      </c>
      <c r="D320" s="144"/>
      <c r="E320" s="136">
        <v>8.2319999999999993</v>
      </c>
      <c r="F320" s="157"/>
      <c r="G320" s="157"/>
      <c r="H320" s="161">
        <v>0</v>
      </c>
      <c r="I320" s="160"/>
      <c r="J320" s="160"/>
      <c r="K320" s="160"/>
      <c r="L320" s="160"/>
      <c r="M320" s="160"/>
      <c r="N320" s="160"/>
      <c r="O320" s="160"/>
      <c r="P320" s="160"/>
      <c r="Q320" s="160"/>
      <c r="R320" s="160" t="s">
        <v>131</v>
      </c>
      <c r="S320" s="160">
        <v>0</v>
      </c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</row>
    <row r="321" spans="1:47" outlineLevel="1" x14ac:dyDescent="0.2">
      <c r="A321" s="113">
        <v>61</v>
      </c>
      <c r="B321" s="115" t="s">
        <v>415</v>
      </c>
      <c r="C321" s="124" t="s">
        <v>416</v>
      </c>
      <c r="D321" s="143" t="s">
        <v>135</v>
      </c>
      <c r="E321" s="157">
        <v>100.16200000000001</v>
      </c>
      <c r="F321" s="157"/>
      <c r="G321" s="157">
        <f>ROUND(E321*F321,2)</f>
        <v>0</v>
      </c>
      <c r="H321" s="161" t="s">
        <v>1743</v>
      </c>
      <c r="I321" s="160"/>
      <c r="J321" s="160"/>
      <c r="K321" s="160"/>
      <c r="L321" s="160"/>
      <c r="M321" s="160"/>
      <c r="N321" s="160"/>
      <c r="O321" s="160"/>
      <c r="P321" s="160"/>
      <c r="Q321" s="160"/>
      <c r="R321" s="160" t="s">
        <v>129</v>
      </c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</row>
    <row r="322" spans="1:47" outlineLevel="1" x14ac:dyDescent="0.2">
      <c r="A322" s="113"/>
      <c r="B322" s="115"/>
      <c r="C322" s="125" t="s">
        <v>387</v>
      </c>
      <c r="D322" s="144"/>
      <c r="E322" s="136"/>
      <c r="F322" s="157"/>
      <c r="G322" s="157"/>
      <c r="H322" s="161">
        <v>0</v>
      </c>
      <c r="I322" s="160"/>
      <c r="J322" s="160"/>
      <c r="K322" s="160"/>
      <c r="L322" s="160"/>
      <c r="M322" s="160"/>
      <c r="N322" s="160"/>
      <c r="O322" s="160"/>
      <c r="P322" s="160"/>
      <c r="Q322" s="160"/>
      <c r="R322" s="160" t="s">
        <v>131</v>
      </c>
      <c r="S322" s="160">
        <v>0</v>
      </c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</row>
    <row r="323" spans="1:47" ht="22.5" outlineLevel="1" x14ac:dyDescent="0.2">
      <c r="A323" s="113"/>
      <c r="B323" s="115"/>
      <c r="C323" s="125" t="s">
        <v>417</v>
      </c>
      <c r="D323" s="144"/>
      <c r="E323" s="136">
        <v>70.552000000000007</v>
      </c>
      <c r="F323" s="157"/>
      <c r="G323" s="157"/>
      <c r="H323" s="161">
        <v>0</v>
      </c>
      <c r="I323" s="160"/>
      <c r="J323" s="160"/>
      <c r="K323" s="160"/>
      <c r="L323" s="160"/>
      <c r="M323" s="160"/>
      <c r="N323" s="160"/>
      <c r="O323" s="160"/>
      <c r="P323" s="160"/>
      <c r="Q323" s="160"/>
      <c r="R323" s="160" t="s">
        <v>131</v>
      </c>
      <c r="S323" s="160">
        <v>0</v>
      </c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</row>
    <row r="324" spans="1:47" outlineLevel="1" x14ac:dyDescent="0.2">
      <c r="A324" s="113"/>
      <c r="B324" s="115"/>
      <c r="C324" s="125" t="s">
        <v>418</v>
      </c>
      <c r="D324" s="144"/>
      <c r="E324" s="136">
        <v>29.61</v>
      </c>
      <c r="F324" s="157"/>
      <c r="G324" s="157"/>
      <c r="H324" s="161">
        <v>0</v>
      </c>
      <c r="I324" s="160"/>
      <c r="J324" s="160"/>
      <c r="K324" s="160"/>
      <c r="L324" s="160"/>
      <c r="M324" s="160"/>
      <c r="N324" s="160"/>
      <c r="O324" s="160"/>
      <c r="P324" s="160"/>
      <c r="Q324" s="160"/>
      <c r="R324" s="160" t="s">
        <v>131</v>
      </c>
      <c r="S324" s="160">
        <v>0</v>
      </c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</row>
    <row r="325" spans="1:47" outlineLevel="1" x14ac:dyDescent="0.2">
      <c r="A325" s="113"/>
      <c r="B325" s="115"/>
      <c r="C325" s="125" t="s">
        <v>390</v>
      </c>
      <c r="D325" s="144"/>
      <c r="E325" s="136"/>
      <c r="F325" s="157"/>
      <c r="G325" s="157"/>
      <c r="H325" s="161">
        <v>0</v>
      </c>
      <c r="I325" s="160"/>
      <c r="J325" s="160"/>
      <c r="K325" s="160"/>
      <c r="L325" s="160"/>
      <c r="M325" s="160"/>
      <c r="N325" s="160"/>
      <c r="O325" s="160"/>
      <c r="P325" s="160"/>
      <c r="Q325" s="160"/>
      <c r="R325" s="160" t="s">
        <v>131</v>
      </c>
      <c r="S325" s="160">
        <v>0</v>
      </c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</row>
    <row r="326" spans="1:47" outlineLevel="1" x14ac:dyDescent="0.2">
      <c r="A326" s="113">
        <v>62</v>
      </c>
      <c r="B326" s="115" t="s">
        <v>419</v>
      </c>
      <c r="C326" s="124" t="s">
        <v>420</v>
      </c>
      <c r="D326" s="143" t="s">
        <v>128</v>
      </c>
      <c r="E326" s="157">
        <v>19.293199999999999</v>
      </c>
      <c r="F326" s="157"/>
      <c r="G326" s="157">
        <f>ROUND(E326*F326,2)</f>
        <v>0</v>
      </c>
      <c r="H326" s="161" t="s">
        <v>1743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R326" s="160" t="s">
        <v>129</v>
      </c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</row>
    <row r="327" spans="1:47" outlineLevel="1" x14ac:dyDescent="0.2">
      <c r="A327" s="113"/>
      <c r="B327" s="115"/>
      <c r="C327" s="125" t="s">
        <v>377</v>
      </c>
      <c r="D327" s="144"/>
      <c r="E327" s="136"/>
      <c r="F327" s="157"/>
      <c r="G327" s="157"/>
      <c r="H327" s="161">
        <v>0</v>
      </c>
      <c r="I327" s="160"/>
      <c r="J327" s="160"/>
      <c r="K327" s="160"/>
      <c r="L327" s="160"/>
      <c r="M327" s="160"/>
      <c r="N327" s="160"/>
      <c r="O327" s="160"/>
      <c r="P327" s="160"/>
      <c r="Q327" s="160"/>
      <c r="R327" s="160" t="s">
        <v>131</v>
      </c>
      <c r="S327" s="160">
        <v>0</v>
      </c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</row>
    <row r="328" spans="1:47" outlineLevel="1" x14ac:dyDescent="0.2">
      <c r="A328" s="113"/>
      <c r="B328" s="115"/>
      <c r="C328" s="125" t="s">
        <v>421</v>
      </c>
      <c r="D328" s="144"/>
      <c r="E328" s="136">
        <v>2.0019999999999998</v>
      </c>
      <c r="F328" s="157"/>
      <c r="G328" s="157"/>
      <c r="H328" s="161">
        <v>0</v>
      </c>
      <c r="I328" s="160"/>
      <c r="J328" s="160"/>
      <c r="K328" s="160"/>
      <c r="L328" s="160"/>
      <c r="M328" s="160"/>
      <c r="N328" s="160"/>
      <c r="O328" s="160"/>
      <c r="P328" s="160"/>
      <c r="Q328" s="160"/>
      <c r="R328" s="160" t="s">
        <v>131</v>
      </c>
      <c r="S328" s="160">
        <v>0</v>
      </c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</row>
    <row r="329" spans="1:47" outlineLevel="1" x14ac:dyDescent="0.2">
      <c r="A329" s="113"/>
      <c r="B329" s="115"/>
      <c r="C329" s="125" t="s">
        <v>387</v>
      </c>
      <c r="D329" s="144"/>
      <c r="E329" s="136"/>
      <c r="F329" s="157"/>
      <c r="G329" s="157"/>
      <c r="H329" s="161">
        <v>0</v>
      </c>
      <c r="I329" s="160"/>
      <c r="J329" s="160"/>
      <c r="K329" s="160"/>
      <c r="L329" s="160"/>
      <c r="M329" s="160"/>
      <c r="N329" s="160"/>
      <c r="O329" s="160"/>
      <c r="P329" s="160"/>
      <c r="Q329" s="160"/>
      <c r="R329" s="160" t="s">
        <v>131</v>
      </c>
      <c r="S329" s="160">
        <v>0</v>
      </c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</row>
    <row r="330" spans="1:47" ht="33.75" outlineLevel="1" x14ac:dyDescent="0.2">
      <c r="A330" s="113"/>
      <c r="B330" s="115"/>
      <c r="C330" s="125" t="s">
        <v>422</v>
      </c>
      <c r="D330" s="144"/>
      <c r="E330" s="136">
        <v>14.713950000000001</v>
      </c>
      <c r="F330" s="157"/>
      <c r="G330" s="157"/>
      <c r="H330" s="161">
        <v>0</v>
      </c>
      <c r="I330" s="160"/>
      <c r="J330" s="160"/>
      <c r="K330" s="160"/>
      <c r="L330" s="160"/>
      <c r="M330" s="160"/>
      <c r="N330" s="160"/>
      <c r="O330" s="160"/>
      <c r="P330" s="160"/>
      <c r="Q330" s="160"/>
      <c r="R330" s="160" t="s">
        <v>131</v>
      </c>
      <c r="S330" s="160">
        <v>0</v>
      </c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</row>
    <row r="331" spans="1:47" outlineLevel="1" x14ac:dyDescent="0.2">
      <c r="A331" s="113"/>
      <c r="B331" s="115"/>
      <c r="C331" s="125" t="s">
        <v>423</v>
      </c>
      <c r="D331" s="144"/>
      <c r="E331" s="136">
        <v>2.5772499999999998</v>
      </c>
      <c r="F331" s="157"/>
      <c r="G331" s="157"/>
      <c r="H331" s="161">
        <v>0</v>
      </c>
      <c r="I331" s="160"/>
      <c r="J331" s="160"/>
      <c r="K331" s="160"/>
      <c r="L331" s="160"/>
      <c r="M331" s="160"/>
      <c r="N331" s="160"/>
      <c r="O331" s="160"/>
      <c r="P331" s="160"/>
      <c r="Q331" s="160"/>
      <c r="R331" s="160" t="s">
        <v>131</v>
      </c>
      <c r="S331" s="160">
        <v>0</v>
      </c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</row>
    <row r="332" spans="1:47" outlineLevel="1" x14ac:dyDescent="0.2">
      <c r="A332" s="113"/>
      <c r="B332" s="115"/>
      <c r="C332" s="125" t="s">
        <v>390</v>
      </c>
      <c r="D332" s="144"/>
      <c r="E332" s="136"/>
      <c r="F332" s="157"/>
      <c r="G332" s="157"/>
      <c r="H332" s="161">
        <v>0</v>
      </c>
      <c r="I332" s="160"/>
      <c r="J332" s="160"/>
      <c r="K332" s="160"/>
      <c r="L332" s="160"/>
      <c r="M332" s="160"/>
      <c r="N332" s="160"/>
      <c r="O332" s="160"/>
      <c r="P332" s="160"/>
      <c r="Q332" s="160"/>
      <c r="R332" s="160" t="s">
        <v>131</v>
      </c>
      <c r="S332" s="160">
        <v>0</v>
      </c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</row>
    <row r="333" spans="1:47" outlineLevel="1" x14ac:dyDescent="0.2">
      <c r="A333" s="113">
        <v>63</v>
      </c>
      <c r="B333" s="115" t="s">
        <v>424</v>
      </c>
      <c r="C333" s="124" t="s">
        <v>425</v>
      </c>
      <c r="D333" s="143" t="s">
        <v>337</v>
      </c>
      <c r="E333" s="157">
        <v>173.53</v>
      </c>
      <c r="F333" s="157"/>
      <c r="G333" s="157">
        <f>ROUND(E333*F333,2)</f>
        <v>0</v>
      </c>
      <c r="H333" s="161" t="s">
        <v>1743</v>
      </c>
      <c r="I333" s="160"/>
      <c r="J333" s="160"/>
      <c r="K333" s="160"/>
      <c r="L333" s="160"/>
      <c r="M333" s="160"/>
      <c r="N333" s="160"/>
      <c r="O333" s="160"/>
      <c r="P333" s="160"/>
      <c r="Q333" s="160"/>
      <c r="R333" s="160" t="s">
        <v>129</v>
      </c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</row>
    <row r="334" spans="1:47" outlineLevel="1" x14ac:dyDescent="0.2">
      <c r="A334" s="113"/>
      <c r="B334" s="115"/>
      <c r="C334" s="125" t="s">
        <v>387</v>
      </c>
      <c r="D334" s="144"/>
      <c r="E334" s="136"/>
      <c r="F334" s="157"/>
      <c r="G334" s="157"/>
      <c r="H334" s="161">
        <v>0</v>
      </c>
      <c r="I334" s="160"/>
      <c r="J334" s="160"/>
      <c r="K334" s="160"/>
      <c r="L334" s="160"/>
      <c r="M334" s="160"/>
      <c r="N334" s="160"/>
      <c r="O334" s="160"/>
      <c r="P334" s="160"/>
      <c r="Q334" s="160"/>
      <c r="R334" s="160" t="s">
        <v>131</v>
      </c>
      <c r="S334" s="160">
        <v>0</v>
      </c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</row>
    <row r="335" spans="1:47" outlineLevel="1" x14ac:dyDescent="0.2">
      <c r="A335" s="113"/>
      <c r="B335" s="115"/>
      <c r="C335" s="125" t="s">
        <v>426</v>
      </c>
      <c r="D335" s="144"/>
      <c r="E335" s="136">
        <v>106.38</v>
      </c>
      <c r="F335" s="157"/>
      <c r="G335" s="157"/>
      <c r="H335" s="161">
        <v>0</v>
      </c>
      <c r="I335" s="160"/>
      <c r="J335" s="160"/>
      <c r="K335" s="160"/>
      <c r="L335" s="160"/>
      <c r="M335" s="160"/>
      <c r="N335" s="160"/>
      <c r="O335" s="160"/>
      <c r="P335" s="160"/>
      <c r="Q335" s="160"/>
      <c r="R335" s="160" t="s">
        <v>131</v>
      </c>
      <c r="S335" s="160">
        <v>0</v>
      </c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</row>
    <row r="336" spans="1:47" outlineLevel="1" x14ac:dyDescent="0.2">
      <c r="A336" s="113"/>
      <c r="B336" s="115"/>
      <c r="C336" s="125" t="s">
        <v>427</v>
      </c>
      <c r="D336" s="144"/>
      <c r="E336" s="136">
        <v>58.45</v>
      </c>
      <c r="F336" s="157"/>
      <c r="G336" s="157"/>
      <c r="H336" s="161">
        <v>0</v>
      </c>
      <c r="I336" s="160"/>
      <c r="J336" s="160"/>
      <c r="K336" s="160"/>
      <c r="L336" s="160"/>
      <c r="M336" s="160"/>
      <c r="N336" s="160"/>
      <c r="O336" s="160"/>
      <c r="P336" s="160"/>
      <c r="Q336" s="160"/>
      <c r="R336" s="160" t="s">
        <v>131</v>
      </c>
      <c r="S336" s="160">
        <v>0</v>
      </c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</row>
    <row r="337" spans="1:47" outlineLevel="1" x14ac:dyDescent="0.2">
      <c r="A337" s="113"/>
      <c r="B337" s="115"/>
      <c r="C337" s="125" t="s">
        <v>428</v>
      </c>
      <c r="D337" s="144"/>
      <c r="E337" s="136">
        <v>8.6999999999999993</v>
      </c>
      <c r="F337" s="157"/>
      <c r="G337" s="157"/>
      <c r="H337" s="161">
        <v>0</v>
      </c>
      <c r="I337" s="160"/>
      <c r="J337" s="160"/>
      <c r="K337" s="160"/>
      <c r="L337" s="160"/>
      <c r="M337" s="160"/>
      <c r="N337" s="160"/>
      <c r="O337" s="160"/>
      <c r="P337" s="160"/>
      <c r="Q337" s="160"/>
      <c r="R337" s="160" t="s">
        <v>131</v>
      </c>
      <c r="S337" s="160">
        <v>0</v>
      </c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</row>
    <row r="338" spans="1:47" outlineLevel="1" x14ac:dyDescent="0.2">
      <c r="A338" s="113">
        <v>64</v>
      </c>
      <c r="B338" s="115" t="s">
        <v>429</v>
      </c>
      <c r="C338" s="124" t="s">
        <v>430</v>
      </c>
      <c r="D338" s="143" t="s">
        <v>337</v>
      </c>
      <c r="E338" s="157">
        <v>8.6999999999999993</v>
      </c>
      <c r="F338" s="157"/>
      <c r="G338" s="157">
        <f>ROUND(E338*F338,2)</f>
        <v>0</v>
      </c>
      <c r="H338" s="161" t="s">
        <v>1743</v>
      </c>
      <c r="I338" s="160"/>
      <c r="J338" s="160"/>
      <c r="K338" s="160"/>
      <c r="L338" s="160"/>
      <c r="M338" s="160"/>
      <c r="N338" s="160"/>
      <c r="O338" s="160"/>
      <c r="P338" s="160"/>
      <c r="Q338" s="160"/>
      <c r="R338" s="160" t="s">
        <v>129</v>
      </c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</row>
    <row r="339" spans="1:47" outlineLevel="1" x14ac:dyDescent="0.2">
      <c r="A339" s="113"/>
      <c r="B339" s="115"/>
      <c r="C339" s="125" t="s">
        <v>387</v>
      </c>
      <c r="D339" s="144"/>
      <c r="E339" s="136"/>
      <c r="F339" s="157"/>
      <c r="G339" s="157"/>
      <c r="H339" s="161">
        <v>0</v>
      </c>
      <c r="I339" s="160"/>
      <c r="J339" s="160"/>
      <c r="K339" s="160"/>
      <c r="L339" s="160"/>
      <c r="M339" s="160"/>
      <c r="N339" s="160"/>
      <c r="O339" s="160"/>
      <c r="P339" s="160"/>
      <c r="Q339" s="160"/>
      <c r="R339" s="160" t="s">
        <v>131</v>
      </c>
      <c r="S339" s="160">
        <v>0</v>
      </c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</row>
    <row r="340" spans="1:47" outlineLevel="1" x14ac:dyDescent="0.2">
      <c r="A340" s="113"/>
      <c r="B340" s="115"/>
      <c r="C340" s="125" t="s">
        <v>431</v>
      </c>
      <c r="D340" s="144"/>
      <c r="E340" s="136"/>
      <c r="F340" s="157"/>
      <c r="G340" s="157"/>
      <c r="H340" s="161">
        <v>0</v>
      </c>
      <c r="I340" s="160"/>
      <c r="J340" s="160"/>
      <c r="K340" s="160"/>
      <c r="L340" s="160"/>
      <c r="M340" s="160"/>
      <c r="N340" s="160"/>
      <c r="O340" s="160"/>
      <c r="P340" s="160"/>
      <c r="Q340" s="160"/>
      <c r="R340" s="160" t="s">
        <v>131</v>
      </c>
      <c r="S340" s="160">
        <v>0</v>
      </c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</row>
    <row r="341" spans="1:47" outlineLevel="1" x14ac:dyDescent="0.2">
      <c r="A341" s="113"/>
      <c r="B341" s="115"/>
      <c r="C341" s="125" t="s">
        <v>432</v>
      </c>
      <c r="D341" s="144"/>
      <c r="E341" s="136">
        <v>8.6999999999999993</v>
      </c>
      <c r="F341" s="157"/>
      <c r="G341" s="157"/>
      <c r="H341" s="161">
        <v>0</v>
      </c>
      <c r="I341" s="160"/>
      <c r="J341" s="160"/>
      <c r="K341" s="160"/>
      <c r="L341" s="160"/>
      <c r="M341" s="160"/>
      <c r="N341" s="160"/>
      <c r="O341" s="160"/>
      <c r="P341" s="160"/>
      <c r="Q341" s="160"/>
      <c r="R341" s="160" t="s">
        <v>131</v>
      </c>
      <c r="S341" s="160">
        <v>0</v>
      </c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</row>
    <row r="342" spans="1:47" outlineLevel="1" x14ac:dyDescent="0.2">
      <c r="A342" s="113"/>
      <c r="B342" s="115"/>
      <c r="C342" s="125" t="s">
        <v>390</v>
      </c>
      <c r="D342" s="144"/>
      <c r="E342" s="136"/>
      <c r="F342" s="157"/>
      <c r="G342" s="157"/>
      <c r="H342" s="161">
        <v>0</v>
      </c>
      <c r="I342" s="160"/>
      <c r="J342" s="160"/>
      <c r="K342" s="160"/>
      <c r="L342" s="160"/>
      <c r="M342" s="160"/>
      <c r="N342" s="160"/>
      <c r="O342" s="160"/>
      <c r="P342" s="160"/>
      <c r="Q342" s="160"/>
      <c r="R342" s="160" t="s">
        <v>131</v>
      </c>
      <c r="S342" s="160">
        <v>0</v>
      </c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</row>
    <row r="343" spans="1:47" outlineLevel="1" x14ac:dyDescent="0.2">
      <c r="A343" s="113">
        <v>65</v>
      </c>
      <c r="B343" s="115" t="s">
        <v>433</v>
      </c>
      <c r="C343" s="124" t="s">
        <v>434</v>
      </c>
      <c r="D343" s="143" t="s">
        <v>337</v>
      </c>
      <c r="E343" s="157">
        <v>54</v>
      </c>
      <c r="F343" s="157"/>
      <c r="G343" s="157">
        <f>ROUND(E343*F343,2)</f>
        <v>0</v>
      </c>
      <c r="H343" s="161" t="s">
        <v>1743</v>
      </c>
      <c r="I343" s="160"/>
      <c r="J343" s="160"/>
      <c r="K343" s="160"/>
      <c r="L343" s="160"/>
      <c r="M343" s="160"/>
      <c r="N343" s="160"/>
      <c r="O343" s="160"/>
      <c r="P343" s="160"/>
      <c r="Q343" s="160"/>
      <c r="R343" s="160" t="s">
        <v>129</v>
      </c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</row>
    <row r="344" spans="1:47" outlineLevel="1" x14ac:dyDescent="0.2">
      <c r="A344" s="113"/>
      <c r="B344" s="115"/>
      <c r="C344" s="125" t="s">
        <v>435</v>
      </c>
      <c r="D344" s="144"/>
      <c r="E344" s="136"/>
      <c r="F344" s="157"/>
      <c r="G344" s="157"/>
      <c r="H344" s="161">
        <v>0</v>
      </c>
      <c r="I344" s="160"/>
      <c r="J344" s="160"/>
      <c r="K344" s="160"/>
      <c r="L344" s="160"/>
      <c r="M344" s="160"/>
      <c r="N344" s="160"/>
      <c r="O344" s="160"/>
      <c r="P344" s="160"/>
      <c r="Q344" s="160"/>
      <c r="R344" s="160" t="s">
        <v>131</v>
      </c>
      <c r="S344" s="160">
        <v>0</v>
      </c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</row>
    <row r="345" spans="1:47" outlineLevel="1" x14ac:dyDescent="0.2">
      <c r="A345" s="113"/>
      <c r="B345" s="115"/>
      <c r="C345" s="125" t="s">
        <v>436</v>
      </c>
      <c r="D345" s="144"/>
      <c r="E345" s="136">
        <v>2.1</v>
      </c>
      <c r="F345" s="157"/>
      <c r="G345" s="157"/>
      <c r="H345" s="161">
        <v>0</v>
      </c>
      <c r="I345" s="160"/>
      <c r="J345" s="160"/>
      <c r="K345" s="160"/>
      <c r="L345" s="160"/>
      <c r="M345" s="160"/>
      <c r="N345" s="160"/>
      <c r="O345" s="160"/>
      <c r="P345" s="160"/>
      <c r="Q345" s="160"/>
      <c r="R345" s="160" t="s">
        <v>131</v>
      </c>
      <c r="S345" s="160">
        <v>0</v>
      </c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</row>
    <row r="346" spans="1:47" outlineLevel="1" x14ac:dyDescent="0.2">
      <c r="A346" s="113"/>
      <c r="B346" s="115"/>
      <c r="C346" s="125" t="s">
        <v>437</v>
      </c>
      <c r="D346" s="144"/>
      <c r="E346" s="136">
        <v>20.7</v>
      </c>
      <c r="F346" s="157"/>
      <c r="G346" s="157"/>
      <c r="H346" s="161">
        <v>0</v>
      </c>
      <c r="I346" s="160"/>
      <c r="J346" s="160"/>
      <c r="K346" s="160"/>
      <c r="L346" s="160"/>
      <c r="M346" s="160"/>
      <c r="N346" s="160"/>
      <c r="O346" s="160"/>
      <c r="P346" s="160"/>
      <c r="Q346" s="160"/>
      <c r="R346" s="160" t="s">
        <v>131</v>
      </c>
      <c r="S346" s="160">
        <v>0</v>
      </c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</row>
    <row r="347" spans="1:47" outlineLevel="1" x14ac:dyDescent="0.2">
      <c r="A347" s="113"/>
      <c r="B347" s="115"/>
      <c r="C347" s="125" t="s">
        <v>438</v>
      </c>
      <c r="D347" s="144"/>
      <c r="E347" s="136">
        <v>2.2999999999999998</v>
      </c>
      <c r="F347" s="157"/>
      <c r="G347" s="157"/>
      <c r="H347" s="161">
        <v>0</v>
      </c>
      <c r="I347" s="160"/>
      <c r="J347" s="160"/>
      <c r="K347" s="160"/>
      <c r="L347" s="160"/>
      <c r="M347" s="160"/>
      <c r="N347" s="160"/>
      <c r="O347" s="160"/>
      <c r="P347" s="160"/>
      <c r="Q347" s="160"/>
      <c r="R347" s="160" t="s">
        <v>131</v>
      </c>
      <c r="S347" s="160">
        <v>0</v>
      </c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</row>
    <row r="348" spans="1:47" outlineLevel="1" x14ac:dyDescent="0.2">
      <c r="A348" s="113"/>
      <c r="B348" s="115"/>
      <c r="C348" s="125" t="s">
        <v>439</v>
      </c>
      <c r="D348" s="144"/>
      <c r="E348" s="136"/>
      <c r="F348" s="157"/>
      <c r="G348" s="157"/>
      <c r="H348" s="161">
        <v>0</v>
      </c>
      <c r="I348" s="160"/>
      <c r="J348" s="160"/>
      <c r="K348" s="160"/>
      <c r="L348" s="160"/>
      <c r="M348" s="160"/>
      <c r="N348" s="160"/>
      <c r="O348" s="160"/>
      <c r="P348" s="160"/>
      <c r="Q348" s="160"/>
      <c r="R348" s="160" t="s">
        <v>131</v>
      </c>
      <c r="S348" s="160">
        <v>0</v>
      </c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</row>
    <row r="349" spans="1:47" outlineLevel="1" x14ac:dyDescent="0.2">
      <c r="A349" s="113"/>
      <c r="B349" s="115"/>
      <c r="C349" s="125" t="s">
        <v>440</v>
      </c>
      <c r="D349" s="144"/>
      <c r="E349" s="136">
        <v>19.600000000000001</v>
      </c>
      <c r="F349" s="157"/>
      <c r="G349" s="157"/>
      <c r="H349" s="161">
        <v>0</v>
      </c>
      <c r="I349" s="160"/>
      <c r="J349" s="160"/>
      <c r="K349" s="160"/>
      <c r="L349" s="160"/>
      <c r="M349" s="160"/>
      <c r="N349" s="160"/>
      <c r="O349" s="160"/>
      <c r="P349" s="160"/>
      <c r="Q349" s="160"/>
      <c r="R349" s="160" t="s">
        <v>131</v>
      </c>
      <c r="S349" s="160">
        <v>0</v>
      </c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</row>
    <row r="350" spans="1:47" outlineLevel="1" x14ac:dyDescent="0.2">
      <c r="A350" s="113"/>
      <c r="B350" s="115"/>
      <c r="C350" s="125" t="s">
        <v>441</v>
      </c>
      <c r="D350" s="144"/>
      <c r="E350" s="136">
        <v>9.3000000000000007</v>
      </c>
      <c r="F350" s="157"/>
      <c r="G350" s="157"/>
      <c r="H350" s="161">
        <v>0</v>
      </c>
      <c r="I350" s="160"/>
      <c r="J350" s="160"/>
      <c r="K350" s="160"/>
      <c r="L350" s="160"/>
      <c r="M350" s="160"/>
      <c r="N350" s="160"/>
      <c r="O350" s="160"/>
      <c r="P350" s="160"/>
      <c r="Q350" s="160"/>
      <c r="R350" s="160" t="s">
        <v>131</v>
      </c>
      <c r="S350" s="160">
        <v>0</v>
      </c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</row>
    <row r="351" spans="1:47" outlineLevel="1" x14ac:dyDescent="0.2">
      <c r="A351" s="113"/>
      <c r="B351" s="115"/>
      <c r="C351" s="125" t="s">
        <v>390</v>
      </c>
      <c r="D351" s="144"/>
      <c r="E351" s="136"/>
      <c r="F351" s="157"/>
      <c r="G351" s="157"/>
      <c r="H351" s="161">
        <v>0</v>
      </c>
      <c r="I351" s="160"/>
      <c r="J351" s="160"/>
      <c r="K351" s="160"/>
      <c r="L351" s="160"/>
      <c r="M351" s="160"/>
      <c r="N351" s="160"/>
      <c r="O351" s="160"/>
      <c r="P351" s="160"/>
      <c r="Q351" s="160"/>
      <c r="R351" s="160" t="s">
        <v>131</v>
      </c>
      <c r="S351" s="160">
        <v>0</v>
      </c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</row>
    <row r="352" spans="1:47" outlineLevel="1" x14ac:dyDescent="0.2">
      <c r="A352" s="113">
        <v>66</v>
      </c>
      <c r="B352" s="115" t="s">
        <v>442</v>
      </c>
      <c r="C352" s="124" t="s">
        <v>443</v>
      </c>
      <c r="D352" s="143" t="s">
        <v>337</v>
      </c>
      <c r="E352" s="157">
        <v>54</v>
      </c>
      <c r="F352" s="157"/>
      <c r="G352" s="157">
        <f>ROUND(E352*F352,2)</f>
        <v>0</v>
      </c>
      <c r="H352" s="161" t="s">
        <v>1743</v>
      </c>
      <c r="I352" s="160"/>
      <c r="J352" s="160"/>
      <c r="K352" s="160"/>
      <c r="L352" s="160"/>
      <c r="M352" s="160"/>
      <c r="N352" s="160"/>
      <c r="O352" s="160"/>
      <c r="P352" s="160"/>
      <c r="Q352" s="160"/>
      <c r="R352" s="160" t="s">
        <v>129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</row>
    <row r="353" spans="1:47" outlineLevel="1" x14ac:dyDescent="0.2">
      <c r="A353" s="113"/>
      <c r="B353" s="115"/>
      <c r="C353" s="125" t="s">
        <v>435</v>
      </c>
      <c r="D353" s="144"/>
      <c r="E353" s="136"/>
      <c r="F353" s="157"/>
      <c r="G353" s="157"/>
      <c r="H353" s="161">
        <v>0</v>
      </c>
      <c r="I353" s="160"/>
      <c r="J353" s="160"/>
      <c r="K353" s="160"/>
      <c r="L353" s="160"/>
      <c r="M353" s="160"/>
      <c r="N353" s="160"/>
      <c r="O353" s="160"/>
      <c r="P353" s="160"/>
      <c r="Q353" s="160"/>
      <c r="R353" s="160" t="s">
        <v>131</v>
      </c>
      <c r="S353" s="160">
        <v>0</v>
      </c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</row>
    <row r="354" spans="1:47" outlineLevel="1" x14ac:dyDescent="0.2">
      <c r="A354" s="113"/>
      <c r="B354" s="115"/>
      <c r="C354" s="125" t="s">
        <v>436</v>
      </c>
      <c r="D354" s="144"/>
      <c r="E354" s="136">
        <v>2.1</v>
      </c>
      <c r="F354" s="157"/>
      <c r="G354" s="157"/>
      <c r="H354" s="161">
        <v>0</v>
      </c>
      <c r="I354" s="160"/>
      <c r="J354" s="160"/>
      <c r="K354" s="160"/>
      <c r="L354" s="160"/>
      <c r="M354" s="160"/>
      <c r="N354" s="160"/>
      <c r="O354" s="160"/>
      <c r="P354" s="160"/>
      <c r="Q354" s="160"/>
      <c r="R354" s="160" t="s">
        <v>131</v>
      </c>
      <c r="S354" s="160">
        <v>0</v>
      </c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</row>
    <row r="355" spans="1:47" outlineLevel="1" x14ac:dyDescent="0.2">
      <c r="A355" s="113"/>
      <c r="B355" s="115"/>
      <c r="C355" s="125" t="s">
        <v>437</v>
      </c>
      <c r="D355" s="144"/>
      <c r="E355" s="136">
        <v>20.7</v>
      </c>
      <c r="F355" s="157"/>
      <c r="G355" s="157"/>
      <c r="H355" s="161">
        <v>0</v>
      </c>
      <c r="I355" s="160"/>
      <c r="J355" s="160"/>
      <c r="K355" s="160"/>
      <c r="L355" s="160"/>
      <c r="M355" s="160"/>
      <c r="N355" s="160"/>
      <c r="O355" s="160"/>
      <c r="P355" s="160"/>
      <c r="Q355" s="160"/>
      <c r="R355" s="160" t="s">
        <v>131</v>
      </c>
      <c r="S355" s="160">
        <v>0</v>
      </c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</row>
    <row r="356" spans="1:47" outlineLevel="1" x14ac:dyDescent="0.2">
      <c r="A356" s="113"/>
      <c r="B356" s="115"/>
      <c r="C356" s="125" t="s">
        <v>438</v>
      </c>
      <c r="D356" s="144"/>
      <c r="E356" s="136">
        <v>2.2999999999999998</v>
      </c>
      <c r="F356" s="157"/>
      <c r="G356" s="157"/>
      <c r="H356" s="161">
        <v>0</v>
      </c>
      <c r="I356" s="160"/>
      <c r="J356" s="160"/>
      <c r="K356" s="160"/>
      <c r="L356" s="160"/>
      <c r="M356" s="160"/>
      <c r="N356" s="160"/>
      <c r="O356" s="160"/>
      <c r="P356" s="160"/>
      <c r="Q356" s="160"/>
      <c r="R356" s="160" t="s">
        <v>131</v>
      </c>
      <c r="S356" s="160">
        <v>0</v>
      </c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</row>
    <row r="357" spans="1:47" outlineLevel="1" x14ac:dyDescent="0.2">
      <c r="A357" s="113"/>
      <c r="B357" s="115"/>
      <c r="C357" s="125" t="s">
        <v>439</v>
      </c>
      <c r="D357" s="144"/>
      <c r="E357" s="136"/>
      <c r="F357" s="157"/>
      <c r="G357" s="157"/>
      <c r="H357" s="161">
        <v>0</v>
      </c>
      <c r="I357" s="160"/>
      <c r="J357" s="160"/>
      <c r="K357" s="160"/>
      <c r="L357" s="160"/>
      <c r="M357" s="160"/>
      <c r="N357" s="160"/>
      <c r="O357" s="160"/>
      <c r="P357" s="160"/>
      <c r="Q357" s="160"/>
      <c r="R357" s="160" t="s">
        <v>131</v>
      </c>
      <c r="S357" s="160">
        <v>0</v>
      </c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</row>
    <row r="358" spans="1:47" outlineLevel="1" x14ac:dyDescent="0.2">
      <c r="A358" s="113"/>
      <c r="B358" s="115"/>
      <c r="C358" s="125" t="s">
        <v>440</v>
      </c>
      <c r="D358" s="144"/>
      <c r="E358" s="136">
        <v>19.600000000000001</v>
      </c>
      <c r="F358" s="157"/>
      <c r="G358" s="157"/>
      <c r="H358" s="161">
        <v>0</v>
      </c>
      <c r="I358" s="160"/>
      <c r="J358" s="160"/>
      <c r="K358" s="160"/>
      <c r="L358" s="160"/>
      <c r="M358" s="160"/>
      <c r="N358" s="160"/>
      <c r="O358" s="160"/>
      <c r="P358" s="160"/>
      <c r="Q358" s="160"/>
      <c r="R358" s="160" t="s">
        <v>131</v>
      </c>
      <c r="S358" s="160">
        <v>0</v>
      </c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</row>
    <row r="359" spans="1:47" outlineLevel="1" x14ac:dyDescent="0.2">
      <c r="A359" s="113"/>
      <c r="B359" s="115"/>
      <c r="C359" s="125" t="s">
        <v>441</v>
      </c>
      <c r="D359" s="144"/>
      <c r="E359" s="136">
        <v>9.3000000000000007</v>
      </c>
      <c r="F359" s="157"/>
      <c r="G359" s="157"/>
      <c r="H359" s="161">
        <v>0</v>
      </c>
      <c r="I359" s="160"/>
      <c r="J359" s="160"/>
      <c r="K359" s="160"/>
      <c r="L359" s="160"/>
      <c r="M359" s="160"/>
      <c r="N359" s="160"/>
      <c r="O359" s="160"/>
      <c r="P359" s="160"/>
      <c r="Q359" s="160"/>
      <c r="R359" s="160" t="s">
        <v>131</v>
      </c>
      <c r="S359" s="160">
        <v>0</v>
      </c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</row>
    <row r="360" spans="1:47" outlineLevel="1" x14ac:dyDescent="0.2">
      <c r="A360" s="113"/>
      <c r="B360" s="115"/>
      <c r="C360" s="125" t="s">
        <v>390</v>
      </c>
      <c r="D360" s="144"/>
      <c r="E360" s="136"/>
      <c r="F360" s="157"/>
      <c r="G360" s="157"/>
      <c r="H360" s="161">
        <v>0</v>
      </c>
      <c r="I360" s="160"/>
      <c r="J360" s="160"/>
      <c r="K360" s="160"/>
      <c r="L360" s="160"/>
      <c r="M360" s="160"/>
      <c r="N360" s="160"/>
      <c r="O360" s="160"/>
      <c r="P360" s="160"/>
      <c r="Q360" s="160"/>
      <c r="R360" s="160" t="s">
        <v>131</v>
      </c>
      <c r="S360" s="160">
        <v>0</v>
      </c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</row>
    <row r="361" spans="1:47" outlineLevel="1" x14ac:dyDescent="0.2">
      <c r="A361" s="113">
        <v>67</v>
      </c>
      <c r="B361" s="115" t="s">
        <v>444</v>
      </c>
      <c r="C361" s="124" t="s">
        <v>445</v>
      </c>
      <c r="D361" s="143" t="s">
        <v>330</v>
      </c>
      <c r="E361" s="157">
        <v>3</v>
      </c>
      <c r="F361" s="157"/>
      <c r="G361" s="157">
        <f>ROUND(E361*F361,2)</f>
        <v>0</v>
      </c>
      <c r="H361" s="161" t="s">
        <v>1743</v>
      </c>
      <c r="I361" s="160"/>
      <c r="J361" s="160"/>
      <c r="K361" s="160"/>
      <c r="L361" s="160"/>
      <c r="M361" s="160"/>
      <c r="N361" s="160"/>
      <c r="O361" s="160"/>
      <c r="P361" s="160"/>
      <c r="Q361" s="160"/>
      <c r="R361" s="160" t="s">
        <v>129</v>
      </c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</row>
    <row r="362" spans="1:47" outlineLevel="1" x14ac:dyDescent="0.2">
      <c r="A362" s="113"/>
      <c r="B362" s="115"/>
      <c r="C362" s="125" t="s">
        <v>446</v>
      </c>
      <c r="D362" s="144"/>
      <c r="E362" s="136">
        <v>3</v>
      </c>
      <c r="F362" s="157"/>
      <c r="G362" s="157"/>
      <c r="H362" s="161">
        <v>0</v>
      </c>
      <c r="I362" s="160"/>
      <c r="J362" s="160"/>
      <c r="K362" s="160"/>
      <c r="L362" s="160"/>
      <c r="M362" s="160"/>
      <c r="N362" s="160"/>
      <c r="O362" s="160"/>
      <c r="P362" s="160"/>
      <c r="Q362" s="160"/>
      <c r="R362" s="160" t="s">
        <v>131</v>
      </c>
      <c r="S362" s="160">
        <v>0</v>
      </c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</row>
    <row r="363" spans="1:47" outlineLevel="1" x14ac:dyDescent="0.2">
      <c r="A363" s="113">
        <v>68</v>
      </c>
      <c r="B363" s="115" t="s">
        <v>447</v>
      </c>
      <c r="C363" s="124" t="s">
        <v>448</v>
      </c>
      <c r="D363" s="143" t="s">
        <v>330</v>
      </c>
      <c r="E363" s="157">
        <v>1</v>
      </c>
      <c r="F363" s="157"/>
      <c r="G363" s="157">
        <f>ROUND(E363*F363,2)</f>
        <v>0</v>
      </c>
      <c r="H363" s="161" t="s">
        <v>1743</v>
      </c>
      <c r="I363" s="160"/>
      <c r="J363" s="160"/>
      <c r="K363" s="160"/>
      <c r="L363" s="160"/>
      <c r="M363" s="160"/>
      <c r="N363" s="160"/>
      <c r="O363" s="160"/>
      <c r="P363" s="160"/>
      <c r="Q363" s="160"/>
      <c r="R363" s="160" t="s">
        <v>129</v>
      </c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</row>
    <row r="364" spans="1:47" outlineLevel="1" x14ac:dyDescent="0.2">
      <c r="A364" s="113"/>
      <c r="B364" s="115"/>
      <c r="C364" s="125" t="s">
        <v>449</v>
      </c>
      <c r="D364" s="144"/>
      <c r="E364" s="136">
        <v>1</v>
      </c>
      <c r="F364" s="157"/>
      <c r="G364" s="157"/>
      <c r="H364" s="161">
        <v>0</v>
      </c>
      <c r="I364" s="160"/>
      <c r="J364" s="160"/>
      <c r="K364" s="160"/>
      <c r="L364" s="160"/>
      <c r="M364" s="160"/>
      <c r="N364" s="160"/>
      <c r="O364" s="160"/>
      <c r="P364" s="160"/>
      <c r="Q364" s="160"/>
      <c r="R364" s="160" t="s">
        <v>131</v>
      </c>
      <c r="S364" s="160">
        <v>0</v>
      </c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</row>
    <row r="365" spans="1:47" outlineLevel="1" x14ac:dyDescent="0.2">
      <c r="A365" s="113">
        <v>69</v>
      </c>
      <c r="B365" s="115" t="s">
        <v>450</v>
      </c>
      <c r="C365" s="124" t="s">
        <v>451</v>
      </c>
      <c r="D365" s="143" t="s">
        <v>330</v>
      </c>
      <c r="E365" s="157">
        <v>3</v>
      </c>
      <c r="F365" s="157"/>
      <c r="G365" s="157">
        <f>ROUND(E365*F365,2)</f>
        <v>0</v>
      </c>
      <c r="H365" s="161" t="s">
        <v>1743</v>
      </c>
      <c r="I365" s="160"/>
      <c r="J365" s="160"/>
      <c r="K365" s="160"/>
      <c r="L365" s="160"/>
      <c r="M365" s="160"/>
      <c r="N365" s="160"/>
      <c r="O365" s="160"/>
      <c r="P365" s="160"/>
      <c r="Q365" s="160"/>
      <c r="R365" s="160" t="s">
        <v>129</v>
      </c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</row>
    <row r="366" spans="1:47" outlineLevel="1" x14ac:dyDescent="0.2">
      <c r="A366" s="113">
        <v>70</v>
      </c>
      <c r="B366" s="115" t="s">
        <v>452</v>
      </c>
      <c r="C366" s="124" t="s">
        <v>453</v>
      </c>
      <c r="D366" s="143" t="s">
        <v>330</v>
      </c>
      <c r="E366" s="157">
        <v>1</v>
      </c>
      <c r="F366" s="157"/>
      <c r="G366" s="157">
        <f>ROUND(E366*F366,2)</f>
        <v>0</v>
      </c>
      <c r="H366" s="161" t="s">
        <v>1743</v>
      </c>
      <c r="I366" s="160"/>
      <c r="J366" s="160"/>
      <c r="K366" s="160"/>
      <c r="L366" s="160"/>
      <c r="M366" s="160"/>
      <c r="N366" s="160"/>
      <c r="O366" s="160"/>
      <c r="P366" s="160"/>
      <c r="Q366" s="160"/>
      <c r="R366" s="160" t="s">
        <v>129</v>
      </c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</row>
    <row r="367" spans="1:47" outlineLevel="1" x14ac:dyDescent="0.2">
      <c r="A367" s="113"/>
      <c r="B367" s="115"/>
      <c r="C367" s="125" t="s">
        <v>449</v>
      </c>
      <c r="D367" s="144"/>
      <c r="E367" s="136">
        <v>1</v>
      </c>
      <c r="F367" s="157"/>
      <c r="G367" s="157"/>
      <c r="H367" s="161">
        <v>0</v>
      </c>
      <c r="I367" s="160"/>
      <c r="J367" s="160"/>
      <c r="K367" s="160"/>
      <c r="L367" s="160"/>
      <c r="M367" s="160"/>
      <c r="N367" s="160"/>
      <c r="O367" s="160"/>
      <c r="P367" s="160"/>
      <c r="Q367" s="160"/>
      <c r="R367" s="160" t="s">
        <v>131</v>
      </c>
      <c r="S367" s="160">
        <v>0</v>
      </c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</row>
    <row r="368" spans="1:47" outlineLevel="1" x14ac:dyDescent="0.2">
      <c r="A368" s="113">
        <v>71</v>
      </c>
      <c r="B368" s="115" t="s">
        <v>454</v>
      </c>
      <c r="C368" s="124" t="s">
        <v>455</v>
      </c>
      <c r="D368" s="143" t="s">
        <v>330</v>
      </c>
      <c r="E368" s="157">
        <v>1</v>
      </c>
      <c r="F368" s="157"/>
      <c r="G368" s="157">
        <f>ROUND(E368*F368,2)</f>
        <v>0</v>
      </c>
      <c r="H368" s="161" t="s">
        <v>1743</v>
      </c>
      <c r="I368" s="160"/>
      <c r="J368" s="160"/>
      <c r="K368" s="160"/>
      <c r="L368" s="160"/>
      <c r="M368" s="160"/>
      <c r="N368" s="160"/>
      <c r="O368" s="160"/>
      <c r="P368" s="160"/>
      <c r="Q368" s="160"/>
      <c r="R368" s="160" t="s">
        <v>129</v>
      </c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</row>
    <row r="369" spans="1:47" outlineLevel="1" x14ac:dyDescent="0.2">
      <c r="A369" s="113">
        <v>72</v>
      </c>
      <c r="B369" s="115" t="s">
        <v>456</v>
      </c>
      <c r="C369" s="124" t="s">
        <v>457</v>
      </c>
      <c r="D369" s="143" t="s">
        <v>330</v>
      </c>
      <c r="E369" s="157">
        <v>27</v>
      </c>
      <c r="F369" s="157"/>
      <c r="G369" s="157">
        <f>ROUND(E369*F369,2)</f>
        <v>0</v>
      </c>
      <c r="H369" s="161" t="s">
        <v>1743</v>
      </c>
      <c r="I369" s="160"/>
      <c r="J369" s="160"/>
      <c r="K369" s="160"/>
      <c r="L369" s="160"/>
      <c r="M369" s="160"/>
      <c r="N369" s="160"/>
      <c r="O369" s="160"/>
      <c r="P369" s="160"/>
      <c r="Q369" s="160"/>
      <c r="R369" s="160" t="s">
        <v>129</v>
      </c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</row>
    <row r="370" spans="1:47" outlineLevel="1" x14ac:dyDescent="0.2">
      <c r="A370" s="113"/>
      <c r="B370" s="115"/>
      <c r="C370" s="125" t="s">
        <v>458</v>
      </c>
      <c r="D370" s="144"/>
      <c r="E370" s="136">
        <v>27</v>
      </c>
      <c r="F370" s="157"/>
      <c r="G370" s="157"/>
      <c r="H370" s="161">
        <v>0</v>
      </c>
      <c r="I370" s="160"/>
      <c r="J370" s="160"/>
      <c r="K370" s="160"/>
      <c r="L370" s="160"/>
      <c r="M370" s="160"/>
      <c r="N370" s="160"/>
      <c r="O370" s="160"/>
      <c r="P370" s="160"/>
      <c r="Q370" s="160"/>
      <c r="R370" s="160" t="s">
        <v>131</v>
      </c>
      <c r="S370" s="160">
        <v>0</v>
      </c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</row>
    <row r="371" spans="1:47" outlineLevel="1" x14ac:dyDescent="0.2">
      <c r="A371" s="113">
        <v>73</v>
      </c>
      <c r="B371" s="115" t="s">
        <v>459</v>
      </c>
      <c r="C371" s="124" t="s">
        <v>460</v>
      </c>
      <c r="D371" s="143" t="s">
        <v>330</v>
      </c>
      <c r="E371" s="157">
        <v>6</v>
      </c>
      <c r="F371" s="157"/>
      <c r="G371" s="157">
        <f>ROUND(E371*F371,2)</f>
        <v>0</v>
      </c>
      <c r="H371" s="161" t="s">
        <v>1743</v>
      </c>
      <c r="I371" s="160"/>
      <c r="J371" s="160"/>
      <c r="K371" s="160"/>
      <c r="L371" s="160"/>
      <c r="M371" s="160"/>
      <c r="N371" s="160"/>
      <c r="O371" s="160"/>
      <c r="P371" s="160"/>
      <c r="Q371" s="160"/>
      <c r="R371" s="160" t="s">
        <v>129</v>
      </c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</row>
    <row r="372" spans="1:47" outlineLevel="1" x14ac:dyDescent="0.2">
      <c r="A372" s="113"/>
      <c r="B372" s="115"/>
      <c r="C372" s="125" t="s">
        <v>461</v>
      </c>
      <c r="D372" s="144"/>
      <c r="E372" s="136">
        <v>6</v>
      </c>
      <c r="F372" s="157"/>
      <c r="G372" s="157"/>
      <c r="H372" s="161">
        <v>0</v>
      </c>
      <c r="I372" s="160"/>
      <c r="J372" s="160"/>
      <c r="K372" s="160"/>
      <c r="L372" s="160"/>
      <c r="M372" s="160"/>
      <c r="N372" s="160"/>
      <c r="O372" s="160"/>
      <c r="P372" s="160"/>
      <c r="Q372" s="160"/>
      <c r="R372" s="160" t="s">
        <v>131</v>
      </c>
      <c r="S372" s="160">
        <v>0</v>
      </c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</row>
    <row r="373" spans="1:47" outlineLevel="1" x14ac:dyDescent="0.2">
      <c r="A373" s="113">
        <v>74</v>
      </c>
      <c r="B373" s="115" t="s">
        <v>462</v>
      </c>
      <c r="C373" s="124" t="s">
        <v>463</v>
      </c>
      <c r="D373" s="143" t="s">
        <v>330</v>
      </c>
      <c r="E373" s="157">
        <v>4</v>
      </c>
      <c r="F373" s="157"/>
      <c r="G373" s="157">
        <f>ROUND(E373*F373,2)</f>
        <v>0</v>
      </c>
      <c r="H373" s="161" t="s">
        <v>1743</v>
      </c>
      <c r="I373" s="160"/>
      <c r="J373" s="160"/>
      <c r="K373" s="160"/>
      <c r="L373" s="160"/>
      <c r="M373" s="160"/>
      <c r="N373" s="160"/>
      <c r="O373" s="160"/>
      <c r="P373" s="160"/>
      <c r="Q373" s="160"/>
      <c r="R373" s="160" t="s">
        <v>129</v>
      </c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</row>
    <row r="374" spans="1:47" outlineLevel="1" x14ac:dyDescent="0.2">
      <c r="A374" s="113"/>
      <c r="B374" s="115"/>
      <c r="C374" s="125" t="s">
        <v>464</v>
      </c>
      <c r="D374" s="144"/>
      <c r="E374" s="136">
        <v>4</v>
      </c>
      <c r="F374" s="157"/>
      <c r="G374" s="157"/>
      <c r="H374" s="161">
        <v>0</v>
      </c>
      <c r="I374" s="160"/>
      <c r="J374" s="160"/>
      <c r="K374" s="160"/>
      <c r="L374" s="160"/>
      <c r="M374" s="160"/>
      <c r="N374" s="160"/>
      <c r="O374" s="160"/>
      <c r="P374" s="160"/>
      <c r="Q374" s="160"/>
      <c r="R374" s="160" t="s">
        <v>131</v>
      </c>
      <c r="S374" s="160">
        <v>0</v>
      </c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</row>
    <row r="375" spans="1:47" outlineLevel="1" x14ac:dyDescent="0.2">
      <c r="A375" s="113">
        <v>75</v>
      </c>
      <c r="B375" s="115" t="s">
        <v>465</v>
      </c>
      <c r="C375" s="124" t="s">
        <v>466</v>
      </c>
      <c r="D375" s="143" t="s">
        <v>330</v>
      </c>
      <c r="E375" s="157">
        <v>10</v>
      </c>
      <c r="F375" s="157"/>
      <c r="G375" s="157">
        <f>ROUND(E375*F375,2)</f>
        <v>0</v>
      </c>
      <c r="H375" s="161" t="s">
        <v>1743</v>
      </c>
      <c r="I375" s="160"/>
      <c r="J375" s="160"/>
      <c r="K375" s="160"/>
      <c r="L375" s="160"/>
      <c r="M375" s="160"/>
      <c r="N375" s="160"/>
      <c r="O375" s="160"/>
      <c r="P375" s="160"/>
      <c r="Q375" s="160"/>
      <c r="R375" s="160" t="s">
        <v>129</v>
      </c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</row>
    <row r="376" spans="1:47" outlineLevel="1" x14ac:dyDescent="0.2">
      <c r="A376" s="113"/>
      <c r="B376" s="115"/>
      <c r="C376" s="125" t="s">
        <v>467</v>
      </c>
      <c r="D376" s="144"/>
      <c r="E376" s="136">
        <v>10</v>
      </c>
      <c r="F376" s="157"/>
      <c r="G376" s="157"/>
      <c r="H376" s="161">
        <v>0</v>
      </c>
      <c r="I376" s="160"/>
      <c r="J376" s="160"/>
      <c r="K376" s="160"/>
      <c r="L376" s="160"/>
      <c r="M376" s="160"/>
      <c r="N376" s="160"/>
      <c r="O376" s="160"/>
      <c r="P376" s="160"/>
      <c r="Q376" s="160"/>
      <c r="R376" s="160" t="s">
        <v>131</v>
      </c>
      <c r="S376" s="160">
        <v>0</v>
      </c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</row>
    <row r="377" spans="1:47" outlineLevel="1" x14ac:dyDescent="0.2">
      <c r="A377" s="113">
        <v>76</v>
      </c>
      <c r="B377" s="115" t="s">
        <v>468</v>
      </c>
      <c r="C377" s="124" t="s">
        <v>469</v>
      </c>
      <c r="D377" s="143" t="s">
        <v>337</v>
      </c>
      <c r="E377" s="157">
        <v>6.5</v>
      </c>
      <c r="F377" s="157"/>
      <c r="G377" s="157">
        <f>ROUND(E377*F377,2)</f>
        <v>0</v>
      </c>
      <c r="H377" s="161" t="s">
        <v>1743</v>
      </c>
      <c r="I377" s="160"/>
      <c r="J377" s="160"/>
      <c r="K377" s="160"/>
      <c r="L377" s="160"/>
      <c r="M377" s="160"/>
      <c r="N377" s="160"/>
      <c r="O377" s="160"/>
      <c r="P377" s="160"/>
      <c r="Q377" s="160"/>
      <c r="R377" s="160" t="s">
        <v>129</v>
      </c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</row>
    <row r="378" spans="1:47" outlineLevel="1" x14ac:dyDescent="0.2">
      <c r="A378" s="113"/>
      <c r="B378" s="115"/>
      <c r="C378" s="125" t="s">
        <v>470</v>
      </c>
      <c r="D378" s="144"/>
      <c r="E378" s="136">
        <v>6.5</v>
      </c>
      <c r="F378" s="157"/>
      <c r="G378" s="157"/>
      <c r="H378" s="161">
        <v>0</v>
      </c>
      <c r="I378" s="160"/>
      <c r="J378" s="160"/>
      <c r="K378" s="160"/>
      <c r="L378" s="160"/>
      <c r="M378" s="160"/>
      <c r="N378" s="160"/>
      <c r="O378" s="160"/>
      <c r="P378" s="160"/>
      <c r="Q378" s="160"/>
      <c r="R378" s="160" t="s">
        <v>131</v>
      </c>
      <c r="S378" s="160">
        <v>0</v>
      </c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</row>
    <row r="379" spans="1:47" outlineLevel="1" x14ac:dyDescent="0.2">
      <c r="A379" s="113">
        <v>77</v>
      </c>
      <c r="B379" s="115" t="s">
        <v>471</v>
      </c>
      <c r="C379" s="124" t="s">
        <v>472</v>
      </c>
      <c r="D379" s="143" t="s">
        <v>337</v>
      </c>
      <c r="E379" s="157">
        <v>7.75</v>
      </c>
      <c r="F379" s="157"/>
      <c r="G379" s="157">
        <f>ROUND(E379*F379,2)</f>
        <v>0</v>
      </c>
      <c r="H379" s="161" t="s">
        <v>1743</v>
      </c>
      <c r="I379" s="160"/>
      <c r="J379" s="160"/>
      <c r="K379" s="160"/>
      <c r="L379" s="160"/>
      <c r="M379" s="160"/>
      <c r="N379" s="160"/>
      <c r="O379" s="160"/>
      <c r="P379" s="160"/>
      <c r="Q379" s="160"/>
      <c r="R379" s="160" t="s">
        <v>129</v>
      </c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</row>
    <row r="380" spans="1:47" outlineLevel="1" x14ac:dyDescent="0.2">
      <c r="A380" s="113"/>
      <c r="B380" s="115"/>
      <c r="C380" s="125" t="s">
        <v>473</v>
      </c>
      <c r="D380" s="144"/>
      <c r="E380" s="136">
        <v>7.75</v>
      </c>
      <c r="F380" s="157"/>
      <c r="G380" s="157"/>
      <c r="H380" s="161">
        <v>0</v>
      </c>
      <c r="I380" s="160"/>
      <c r="J380" s="160"/>
      <c r="K380" s="160"/>
      <c r="L380" s="160"/>
      <c r="M380" s="160"/>
      <c r="N380" s="160"/>
      <c r="O380" s="160"/>
      <c r="P380" s="160"/>
      <c r="Q380" s="160"/>
      <c r="R380" s="160" t="s">
        <v>131</v>
      </c>
      <c r="S380" s="160">
        <v>0</v>
      </c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</row>
    <row r="381" spans="1:47" outlineLevel="1" x14ac:dyDescent="0.2">
      <c r="A381" s="113">
        <v>78</v>
      </c>
      <c r="B381" s="115" t="s">
        <v>474</v>
      </c>
      <c r="C381" s="124" t="s">
        <v>475</v>
      </c>
      <c r="D381" s="143" t="s">
        <v>337</v>
      </c>
      <c r="E381" s="157">
        <v>26</v>
      </c>
      <c r="F381" s="157"/>
      <c r="G381" s="157">
        <f>ROUND(E381*F381,2)</f>
        <v>0</v>
      </c>
      <c r="H381" s="161" t="s">
        <v>1743</v>
      </c>
      <c r="I381" s="160"/>
      <c r="J381" s="160"/>
      <c r="K381" s="160"/>
      <c r="L381" s="160"/>
      <c r="M381" s="160"/>
      <c r="N381" s="160"/>
      <c r="O381" s="160"/>
      <c r="P381" s="160"/>
      <c r="Q381" s="160"/>
      <c r="R381" s="160" t="s">
        <v>129</v>
      </c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</row>
    <row r="382" spans="1:47" outlineLevel="1" x14ac:dyDescent="0.2">
      <c r="A382" s="113"/>
      <c r="B382" s="115"/>
      <c r="C382" s="125" t="s">
        <v>476</v>
      </c>
      <c r="D382" s="144"/>
      <c r="E382" s="136">
        <v>26</v>
      </c>
      <c r="F382" s="157"/>
      <c r="G382" s="157"/>
      <c r="H382" s="161">
        <v>0</v>
      </c>
      <c r="I382" s="160"/>
      <c r="J382" s="160"/>
      <c r="K382" s="160"/>
      <c r="L382" s="160"/>
      <c r="M382" s="160"/>
      <c r="N382" s="160"/>
      <c r="O382" s="160"/>
      <c r="P382" s="160"/>
      <c r="Q382" s="160"/>
      <c r="R382" s="160" t="s">
        <v>131</v>
      </c>
      <c r="S382" s="160">
        <v>0</v>
      </c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</row>
    <row r="383" spans="1:47" outlineLevel="1" x14ac:dyDescent="0.2">
      <c r="A383" s="113">
        <v>79</v>
      </c>
      <c r="B383" s="115" t="s">
        <v>477</v>
      </c>
      <c r="C383" s="124" t="s">
        <v>478</v>
      </c>
      <c r="D383" s="143" t="s">
        <v>330</v>
      </c>
      <c r="E383" s="157">
        <v>4</v>
      </c>
      <c r="F383" s="157"/>
      <c r="G383" s="157">
        <f>ROUND(E383*F383,2)</f>
        <v>0</v>
      </c>
      <c r="H383" s="161" t="s">
        <v>1743</v>
      </c>
      <c r="I383" s="160"/>
      <c r="J383" s="160"/>
      <c r="K383" s="160"/>
      <c r="L383" s="160"/>
      <c r="M383" s="160"/>
      <c r="N383" s="160"/>
      <c r="O383" s="160"/>
      <c r="P383" s="160"/>
      <c r="Q383" s="160"/>
      <c r="R383" s="160" t="s">
        <v>129</v>
      </c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</row>
    <row r="384" spans="1:47" outlineLevel="1" x14ac:dyDescent="0.2">
      <c r="A384" s="113"/>
      <c r="B384" s="115"/>
      <c r="C384" s="125" t="s">
        <v>464</v>
      </c>
      <c r="D384" s="144"/>
      <c r="E384" s="136">
        <v>4</v>
      </c>
      <c r="F384" s="157"/>
      <c r="G384" s="157"/>
      <c r="H384" s="161">
        <v>0</v>
      </c>
      <c r="I384" s="160"/>
      <c r="J384" s="160"/>
      <c r="K384" s="160"/>
      <c r="L384" s="160"/>
      <c r="M384" s="160"/>
      <c r="N384" s="160"/>
      <c r="O384" s="160"/>
      <c r="P384" s="160"/>
      <c r="Q384" s="160"/>
      <c r="R384" s="160" t="s">
        <v>131</v>
      </c>
      <c r="S384" s="160">
        <v>0</v>
      </c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</row>
    <row r="385" spans="1:47" outlineLevel="1" x14ac:dyDescent="0.2">
      <c r="A385" s="113">
        <v>80</v>
      </c>
      <c r="B385" s="115" t="s">
        <v>479</v>
      </c>
      <c r="C385" s="124" t="s">
        <v>480</v>
      </c>
      <c r="D385" s="143" t="s">
        <v>330</v>
      </c>
      <c r="E385" s="157">
        <v>18</v>
      </c>
      <c r="F385" s="157"/>
      <c r="G385" s="157">
        <f>ROUND(E385*F385,2)</f>
        <v>0</v>
      </c>
      <c r="H385" s="161" t="s">
        <v>1743</v>
      </c>
      <c r="I385" s="160"/>
      <c r="J385" s="160"/>
      <c r="K385" s="160"/>
      <c r="L385" s="160"/>
      <c r="M385" s="160"/>
      <c r="N385" s="160"/>
      <c r="O385" s="160"/>
      <c r="P385" s="160"/>
      <c r="Q385" s="160"/>
      <c r="R385" s="160" t="s">
        <v>129</v>
      </c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</row>
    <row r="386" spans="1:47" outlineLevel="1" x14ac:dyDescent="0.2">
      <c r="A386" s="113"/>
      <c r="B386" s="115"/>
      <c r="C386" s="125" t="s">
        <v>481</v>
      </c>
      <c r="D386" s="144"/>
      <c r="E386" s="136">
        <v>18</v>
      </c>
      <c r="F386" s="157"/>
      <c r="G386" s="157"/>
      <c r="H386" s="161">
        <v>0</v>
      </c>
      <c r="I386" s="160"/>
      <c r="J386" s="160"/>
      <c r="K386" s="160"/>
      <c r="L386" s="160"/>
      <c r="M386" s="160"/>
      <c r="N386" s="160"/>
      <c r="O386" s="160"/>
      <c r="P386" s="160"/>
      <c r="Q386" s="160"/>
      <c r="R386" s="160" t="s">
        <v>131</v>
      </c>
      <c r="S386" s="160">
        <v>0</v>
      </c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</row>
    <row r="387" spans="1:47" outlineLevel="1" x14ac:dyDescent="0.2">
      <c r="A387" s="113">
        <v>81</v>
      </c>
      <c r="B387" s="115" t="s">
        <v>482</v>
      </c>
      <c r="C387" s="124" t="s">
        <v>483</v>
      </c>
      <c r="D387" s="143" t="s">
        <v>330</v>
      </c>
      <c r="E387" s="157">
        <v>4</v>
      </c>
      <c r="F387" s="157"/>
      <c r="G387" s="157">
        <f>ROUND(E387*F387,2)</f>
        <v>0</v>
      </c>
      <c r="H387" s="161" t="s">
        <v>1743</v>
      </c>
      <c r="I387" s="160"/>
      <c r="J387" s="160"/>
      <c r="K387" s="160"/>
      <c r="L387" s="160"/>
      <c r="M387" s="160"/>
      <c r="N387" s="160"/>
      <c r="O387" s="160"/>
      <c r="P387" s="160"/>
      <c r="Q387" s="160"/>
      <c r="R387" s="160" t="s">
        <v>193</v>
      </c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</row>
    <row r="388" spans="1:47" outlineLevel="1" x14ac:dyDescent="0.2">
      <c r="A388" s="113"/>
      <c r="B388" s="115"/>
      <c r="C388" s="125" t="s">
        <v>464</v>
      </c>
      <c r="D388" s="144"/>
      <c r="E388" s="136">
        <v>4</v>
      </c>
      <c r="F388" s="157"/>
      <c r="G388" s="157"/>
      <c r="H388" s="161">
        <v>0</v>
      </c>
      <c r="I388" s="160"/>
      <c r="J388" s="160"/>
      <c r="K388" s="160"/>
      <c r="L388" s="160"/>
      <c r="M388" s="160"/>
      <c r="N388" s="160"/>
      <c r="O388" s="160"/>
      <c r="P388" s="160"/>
      <c r="Q388" s="160"/>
      <c r="R388" s="160" t="s">
        <v>131</v>
      </c>
      <c r="S388" s="160">
        <v>0</v>
      </c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</row>
    <row r="389" spans="1:47" outlineLevel="1" x14ac:dyDescent="0.2">
      <c r="A389" s="113">
        <v>82</v>
      </c>
      <c r="B389" s="115" t="s">
        <v>484</v>
      </c>
      <c r="C389" s="124" t="s">
        <v>485</v>
      </c>
      <c r="D389" s="143" t="s">
        <v>330</v>
      </c>
      <c r="E389" s="157">
        <v>10</v>
      </c>
      <c r="F389" s="157"/>
      <c r="G389" s="157">
        <f>ROUND(E389*F389,2)</f>
        <v>0</v>
      </c>
      <c r="H389" s="161" t="s">
        <v>1743</v>
      </c>
      <c r="I389" s="160"/>
      <c r="J389" s="160"/>
      <c r="K389" s="160"/>
      <c r="L389" s="160"/>
      <c r="M389" s="160"/>
      <c r="N389" s="160"/>
      <c r="O389" s="160"/>
      <c r="P389" s="160"/>
      <c r="Q389" s="160"/>
      <c r="R389" s="160" t="s">
        <v>193</v>
      </c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</row>
    <row r="390" spans="1:47" outlineLevel="1" x14ac:dyDescent="0.2">
      <c r="A390" s="113"/>
      <c r="B390" s="115"/>
      <c r="C390" s="125" t="s">
        <v>467</v>
      </c>
      <c r="D390" s="144"/>
      <c r="E390" s="136">
        <v>10</v>
      </c>
      <c r="F390" s="157"/>
      <c r="G390" s="157"/>
      <c r="H390" s="161">
        <v>0</v>
      </c>
      <c r="I390" s="160"/>
      <c r="J390" s="160"/>
      <c r="K390" s="160"/>
      <c r="L390" s="160"/>
      <c r="M390" s="160"/>
      <c r="N390" s="160"/>
      <c r="O390" s="160"/>
      <c r="P390" s="160"/>
      <c r="Q390" s="160"/>
      <c r="R390" s="160" t="s">
        <v>131</v>
      </c>
      <c r="S390" s="160">
        <v>0</v>
      </c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</row>
    <row r="391" spans="1:47" outlineLevel="1" x14ac:dyDescent="0.2">
      <c r="A391" s="113">
        <v>83</v>
      </c>
      <c r="B391" s="115" t="s">
        <v>486</v>
      </c>
      <c r="C391" s="124" t="s">
        <v>487</v>
      </c>
      <c r="D391" s="143" t="s">
        <v>330</v>
      </c>
      <c r="E391" s="157">
        <v>8</v>
      </c>
      <c r="F391" s="157"/>
      <c r="G391" s="157">
        <f>ROUND(E391*F391,2)</f>
        <v>0</v>
      </c>
      <c r="H391" s="161" t="s">
        <v>1743</v>
      </c>
      <c r="I391" s="160"/>
      <c r="J391" s="160"/>
      <c r="K391" s="160"/>
      <c r="L391" s="160"/>
      <c r="M391" s="160"/>
      <c r="N391" s="160"/>
      <c r="O391" s="160"/>
      <c r="P391" s="160"/>
      <c r="Q391" s="160"/>
      <c r="R391" s="160" t="s">
        <v>193</v>
      </c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</row>
    <row r="392" spans="1:47" outlineLevel="1" x14ac:dyDescent="0.2">
      <c r="A392" s="113"/>
      <c r="B392" s="115"/>
      <c r="C392" s="125" t="s">
        <v>488</v>
      </c>
      <c r="D392" s="144"/>
      <c r="E392" s="136">
        <v>8</v>
      </c>
      <c r="F392" s="157"/>
      <c r="G392" s="157"/>
      <c r="H392" s="161">
        <v>0</v>
      </c>
      <c r="I392" s="160"/>
      <c r="J392" s="160"/>
      <c r="K392" s="160"/>
      <c r="L392" s="160"/>
      <c r="M392" s="160"/>
      <c r="N392" s="160"/>
      <c r="O392" s="160"/>
      <c r="P392" s="160"/>
      <c r="Q392" s="160"/>
      <c r="R392" s="160" t="s">
        <v>131</v>
      </c>
      <c r="S392" s="160">
        <v>0</v>
      </c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</row>
    <row r="393" spans="1:47" outlineLevel="1" x14ac:dyDescent="0.2">
      <c r="A393" s="113">
        <v>84</v>
      </c>
      <c r="B393" s="115" t="s">
        <v>489</v>
      </c>
      <c r="C393" s="124" t="s">
        <v>490</v>
      </c>
      <c r="D393" s="143" t="s">
        <v>238</v>
      </c>
      <c r="E393" s="157">
        <v>4.4155800000000002E-2</v>
      </c>
      <c r="F393" s="157"/>
      <c r="G393" s="157">
        <f>ROUND(E393*F393,2)</f>
        <v>0</v>
      </c>
      <c r="H393" s="161" t="s">
        <v>1743</v>
      </c>
      <c r="I393" s="160"/>
      <c r="J393" s="160"/>
      <c r="K393" s="160"/>
      <c r="L393" s="160"/>
      <c r="M393" s="160"/>
      <c r="N393" s="160"/>
      <c r="O393" s="160"/>
      <c r="P393" s="160"/>
      <c r="Q393" s="160"/>
      <c r="R393" s="160" t="s">
        <v>129</v>
      </c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</row>
    <row r="394" spans="1:47" ht="33.75" outlineLevel="1" x14ac:dyDescent="0.2">
      <c r="A394" s="113"/>
      <c r="B394" s="115"/>
      <c r="C394" s="125" t="s">
        <v>491</v>
      </c>
      <c r="D394" s="144"/>
      <c r="E394" s="136">
        <v>4.4155800000000002E-2</v>
      </c>
      <c r="F394" s="157"/>
      <c r="G394" s="157"/>
      <c r="H394" s="161">
        <v>0</v>
      </c>
      <c r="I394" s="160"/>
      <c r="J394" s="160"/>
      <c r="K394" s="160"/>
      <c r="L394" s="160"/>
      <c r="M394" s="160"/>
      <c r="N394" s="160"/>
      <c r="O394" s="160"/>
      <c r="P394" s="160"/>
      <c r="Q394" s="160"/>
      <c r="R394" s="160" t="s">
        <v>131</v>
      </c>
      <c r="S394" s="160">
        <v>0</v>
      </c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</row>
    <row r="395" spans="1:47" outlineLevel="1" x14ac:dyDescent="0.2">
      <c r="A395" s="113">
        <v>85</v>
      </c>
      <c r="B395" s="115" t="s">
        <v>492</v>
      </c>
      <c r="C395" s="124" t="s">
        <v>493</v>
      </c>
      <c r="D395" s="143" t="s">
        <v>238</v>
      </c>
      <c r="E395" s="157">
        <v>0.28639999999999999</v>
      </c>
      <c r="F395" s="157"/>
      <c r="G395" s="157">
        <f>ROUND(E395*F395,2)</f>
        <v>0</v>
      </c>
      <c r="H395" s="161" t="s">
        <v>1743</v>
      </c>
      <c r="I395" s="160"/>
      <c r="J395" s="160"/>
      <c r="K395" s="160"/>
      <c r="L395" s="160"/>
      <c r="M395" s="160"/>
      <c r="N395" s="160"/>
      <c r="O395" s="160"/>
      <c r="P395" s="160"/>
      <c r="Q395" s="160"/>
      <c r="R395" s="160" t="s">
        <v>129</v>
      </c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</row>
    <row r="396" spans="1:47" outlineLevel="1" x14ac:dyDescent="0.2">
      <c r="A396" s="113"/>
      <c r="B396" s="115"/>
      <c r="C396" s="125" t="s">
        <v>494</v>
      </c>
      <c r="D396" s="144"/>
      <c r="E396" s="136">
        <v>0.28639999999999999</v>
      </c>
      <c r="F396" s="157"/>
      <c r="G396" s="157"/>
      <c r="H396" s="161">
        <v>0</v>
      </c>
      <c r="I396" s="160"/>
      <c r="J396" s="160"/>
      <c r="K396" s="160"/>
      <c r="L396" s="160"/>
      <c r="M396" s="160"/>
      <c r="N396" s="160"/>
      <c r="O396" s="160"/>
      <c r="P396" s="160"/>
      <c r="Q396" s="160"/>
      <c r="R396" s="160" t="s">
        <v>131</v>
      </c>
      <c r="S396" s="160">
        <v>0</v>
      </c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</row>
    <row r="397" spans="1:47" outlineLevel="1" x14ac:dyDescent="0.2">
      <c r="A397" s="113">
        <v>86</v>
      </c>
      <c r="B397" s="115" t="s">
        <v>495</v>
      </c>
      <c r="C397" s="124" t="s">
        <v>496</v>
      </c>
      <c r="D397" s="143" t="s">
        <v>238</v>
      </c>
      <c r="E397" s="157">
        <v>4.8571379999999997E-2</v>
      </c>
      <c r="F397" s="157"/>
      <c r="G397" s="157">
        <f>ROUND(E397*F397,2)</f>
        <v>0</v>
      </c>
      <c r="H397" s="161" t="s">
        <v>1743</v>
      </c>
      <c r="I397" s="160"/>
      <c r="J397" s="160"/>
      <c r="K397" s="160"/>
      <c r="L397" s="160"/>
      <c r="M397" s="160"/>
      <c r="N397" s="160"/>
      <c r="O397" s="160"/>
      <c r="P397" s="160"/>
      <c r="Q397" s="160"/>
      <c r="R397" s="160" t="s">
        <v>193</v>
      </c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</row>
    <row r="398" spans="1:47" ht="33.75" outlineLevel="1" x14ac:dyDescent="0.2">
      <c r="A398" s="113"/>
      <c r="B398" s="115"/>
      <c r="C398" s="125" t="s">
        <v>497</v>
      </c>
      <c r="D398" s="144"/>
      <c r="E398" s="136">
        <v>4.8571379999999997E-2</v>
      </c>
      <c r="F398" s="157"/>
      <c r="G398" s="157"/>
      <c r="H398" s="161">
        <v>0</v>
      </c>
      <c r="I398" s="160"/>
      <c r="J398" s="160"/>
      <c r="K398" s="160"/>
      <c r="L398" s="160"/>
      <c r="M398" s="160"/>
      <c r="N398" s="160"/>
      <c r="O398" s="160"/>
      <c r="P398" s="160"/>
      <c r="Q398" s="160"/>
      <c r="R398" s="160" t="s">
        <v>131</v>
      </c>
      <c r="S398" s="160">
        <v>0</v>
      </c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</row>
    <row r="399" spans="1:47" outlineLevel="1" x14ac:dyDescent="0.2">
      <c r="A399" s="113">
        <v>87</v>
      </c>
      <c r="B399" s="115" t="s">
        <v>498</v>
      </c>
      <c r="C399" s="124" t="s">
        <v>499</v>
      </c>
      <c r="D399" s="143" t="s">
        <v>238</v>
      </c>
      <c r="E399" s="157">
        <v>0.31503999999999999</v>
      </c>
      <c r="F399" s="157"/>
      <c r="G399" s="157">
        <f>ROUND(E399*F399,2)</f>
        <v>0</v>
      </c>
      <c r="H399" s="161" t="s">
        <v>1743</v>
      </c>
      <c r="I399" s="160"/>
      <c r="J399" s="160"/>
      <c r="K399" s="160"/>
      <c r="L399" s="160"/>
      <c r="M399" s="160"/>
      <c r="N399" s="160"/>
      <c r="O399" s="160"/>
      <c r="P399" s="160"/>
      <c r="Q399" s="160"/>
      <c r="R399" s="160" t="s">
        <v>193</v>
      </c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</row>
    <row r="400" spans="1:47" outlineLevel="1" x14ac:dyDescent="0.2">
      <c r="A400" s="113"/>
      <c r="B400" s="115"/>
      <c r="C400" s="125" t="s">
        <v>500</v>
      </c>
      <c r="D400" s="144"/>
      <c r="E400" s="136">
        <v>0.31503999999999999</v>
      </c>
      <c r="F400" s="157"/>
      <c r="G400" s="157"/>
      <c r="H400" s="161">
        <v>0</v>
      </c>
      <c r="I400" s="160"/>
      <c r="J400" s="160"/>
      <c r="K400" s="160"/>
      <c r="L400" s="160"/>
      <c r="M400" s="160"/>
      <c r="N400" s="160"/>
      <c r="O400" s="160"/>
      <c r="P400" s="160"/>
      <c r="Q400" s="160"/>
      <c r="R400" s="160" t="s">
        <v>131</v>
      </c>
      <c r="S400" s="160">
        <v>0</v>
      </c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</row>
    <row r="401" spans="1:47" ht="22.5" outlineLevel="1" x14ac:dyDescent="0.2">
      <c r="A401" s="113">
        <v>88</v>
      </c>
      <c r="B401" s="115" t="s">
        <v>501</v>
      </c>
      <c r="C401" s="124" t="s">
        <v>502</v>
      </c>
      <c r="D401" s="143" t="s">
        <v>135</v>
      </c>
      <c r="E401" s="157">
        <v>11.298999999999999</v>
      </c>
      <c r="F401" s="157"/>
      <c r="G401" s="157">
        <f>ROUND(E401*F401,2)</f>
        <v>0</v>
      </c>
      <c r="H401" s="161" t="s">
        <v>1743</v>
      </c>
      <c r="I401" s="160"/>
      <c r="J401" s="160"/>
      <c r="K401" s="160"/>
      <c r="L401" s="160"/>
      <c r="M401" s="160"/>
      <c r="N401" s="160"/>
      <c r="O401" s="160"/>
      <c r="P401" s="160"/>
      <c r="Q401" s="160"/>
      <c r="R401" s="160" t="s">
        <v>129</v>
      </c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</row>
    <row r="402" spans="1:47" ht="33.75" outlineLevel="1" x14ac:dyDescent="0.2">
      <c r="A402" s="113"/>
      <c r="B402" s="115"/>
      <c r="C402" s="125" t="s">
        <v>503</v>
      </c>
      <c r="D402" s="144"/>
      <c r="E402" s="136">
        <v>1.4430000000000001</v>
      </c>
      <c r="F402" s="157"/>
      <c r="G402" s="157"/>
      <c r="H402" s="161">
        <v>0</v>
      </c>
      <c r="I402" s="160"/>
      <c r="J402" s="160"/>
      <c r="K402" s="160"/>
      <c r="L402" s="160"/>
      <c r="M402" s="160"/>
      <c r="N402" s="160"/>
      <c r="O402" s="160"/>
      <c r="P402" s="160"/>
      <c r="Q402" s="160"/>
      <c r="R402" s="160" t="s">
        <v>131</v>
      </c>
      <c r="S402" s="160">
        <v>0</v>
      </c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</row>
    <row r="403" spans="1:47" outlineLevel="1" x14ac:dyDescent="0.2">
      <c r="A403" s="113"/>
      <c r="B403" s="115"/>
      <c r="C403" s="125" t="s">
        <v>504</v>
      </c>
      <c r="D403" s="144"/>
      <c r="E403" s="136">
        <v>9.8559999999999999</v>
      </c>
      <c r="F403" s="157"/>
      <c r="G403" s="157"/>
      <c r="H403" s="161">
        <v>0</v>
      </c>
      <c r="I403" s="160"/>
      <c r="J403" s="160"/>
      <c r="K403" s="160"/>
      <c r="L403" s="160"/>
      <c r="M403" s="160"/>
      <c r="N403" s="160"/>
      <c r="O403" s="160"/>
      <c r="P403" s="160"/>
      <c r="Q403" s="160"/>
      <c r="R403" s="160" t="s">
        <v>131</v>
      </c>
      <c r="S403" s="160">
        <v>0</v>
      </c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</row>
    <row r="404" spans="1:47" x14ac:dyDescent="0.2">
      <c r="A404" s="114" t="s">
        <v>124</v>
      </c>
      <c r="B404" s="116" t="s">
        <v>52</v>
      </c>
      <c r="C404" s="126" t="s">
        <v>53</v>
      </c>
      <c r="D404" s="145"/>
      <c r="E404" s="158"/>
      <c r="F404" s="158"/>
      <c r="G404" s="158">
        <f>SUMIF(R405:R477,"&lt;&gt;NOR",G405:G477)</f>
        <v>0</v>
      </c>
      <c r="H404" s="133"/>
      <c r="I404" s="160"/>
      <c r="R404" s="229" t="s">
        <v>125</v>
      </c>
    </row>
    <row r="405" spans="1:47" ht="22.5" outlineLevel="1" x14ac:dyDescent="0.2">
      <c r="A405" s="113">
        <v>89</v>
      </c>
      <c r="B405" s="115" t="s">
        <v>505</v>
      </c>
      <c r="C405" s="124" t="s">
        <v>506</v>
      </c>
      <c r="D405" s="143" t="s">
        <v>135</v>
      </c>
      <c r="E405" s="157">
        <v>59.749000000000002</v>
      </c>
      <c r="F405" s="157"/>
      <c r="G405" s="157">
        <f>ROUND(E405*F405,2)</f>
        <v>0</v>
      </c>
      <c r="H405" s="161" t="s">
        <v>1743</v>
      </c>
      <c r="I405" s="160"/>
      <c r="J405" s="160"/>
      <c r="K405" s="160"/>
      <c r="L405" s="160"/>
      <c r="M405" s="160"/>
      <c r="N405" s="160"/>
      <c r="O405" s="160"/>
      <c r="P405" s="160"/>
      <c r="Q405" s="160"/>
      <c r="R405" s="160" t="s">
        <v>129</v>
      </c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</row>
    <row r="406" spans="1:47" outlineLevel="1" x14ac:dyDescent="0.2">
      <c r="A406" s="113"/>
      <c r="B406" s="115"/>
      <c r="C406" s="125" t="s">
        <v>507</v>
      </c>
      <c r="D406" s="144"/>
      <c r="E406" s="136"/>
      <c r="F406" s="157"/>
      <c r="G406" s="157"/>
      <c r="H406" s="161">
        <v>0</v>
      </c>
      <c r="I406" s="160"/>
      <c r="J406" s="160"/>
      <c r="K406" s="160"/>
      <c r="L406" s="160"/>
      <c r="M406" s="160"/>
      <c r="N406" s="160"/>
      <c r="O406" s="160"/>
      <c r="P406" s="160"/>
      <c r="Q406" s="160"/>
      <c r="R406" s="160" t="s">
        <v>131</v>
      </c>
      <c r="S406" s="160">
        <v>0</v>
      </c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</row>
    <row r="407" spans="1:47" outlineLevel="1" x14ac:dyDescent="0.2">
      <c r="A407" s="113"/>
      <c r="B407" s="115"/>
      <c r="C407" s="125" t="s">
        <v>508</v>
      </c>
      <c r="D407" s="144"/>
      <c r="E407" s="136">
        <v>54.37</v>
      </c>
      <c r="F407" s="157"/>
      <c r="G407" s="157"/>
      <c r="H407" s="161">
        <v>0</v>
      </c>
      <c r="I407" s="160"/>
      <c r="J407" s="160"/>
      <c r="K407" s="160"/>
      <c r="L407" s="160"/>
      <c r="M407" s="160"/>
      <c r="N407" s="160"/>
      <c r="O407" s="160"/>
      <c r="P407" s="160"/>
      <c r="Q407" s="160"/>
      <c r="R407" s="160" t="s">
        <v>131</v>
      </c>
      <c r="S407" s="160">
        <v>0</v>
      </c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</row>
    <row r="408" spans="1:47" outlineLevel="1" x14ac:dyDescent="0.2">
      <c r="A408" s="113"/>
      <c r="B408" s="115"/>
      <c r="C408" s="125" t="s">
        <v>509</v>
      </c>
      <c r="D408" s="144"/>
      <c r="E408" s="136">
        <v>5.3789999999999996</v>
      </c>
      <c r="F408" s="157"/>
      <c r="G408" s="157"/>
      <c r="H408" s="161">
        <v>0</v>
      </c>
      <c r="I408" s="160"/>
      <c r="J408" s="160"/>
      <c r="K408" s="160"/>
      <c r="L408" s="160"/>
      <c r="M408" s="160"/>
      <c r="N408" s="160"/>
      <c r="O408" s="160"/>
      <c r="P408" s="160"/>
      <c r="Q408" s="160"/>
      <c r="R408" s="160" t="s">
        <v>131</v>
      </c>
      <c r="S408" s="160">
        <v>0</v>
      </c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</row>
    <row r="409" spans="1:47" ht="22.5" outlineLevel="1" x14ac:dyDescent="0.2">
      <c r="A409" s="113">
        <v>90</v>
      </c>
      <c r="B409" s="115" t="s">
        <v>510</v>
      </c>
      <c r="C409" s="124" t="s">
        <v>511</v>
      </c>
      <c r="D409" s="143" t="s">
        <v>135</v>
      </c>
      <c r="E409" s="157">
        <v>4.05</v>
      </c>
      <c r="F409" s="157"/>
      <c r="G409" s="157">
        <f>ROUND(E409*F409,2)</f>
        <v>0</v>
      </c>
      <c r="H409" s="161" t="s">
        <v>1743</v>
      </c>
      <c r="I409" s="160"/>
      <c r="J409" s="160"/>
      <c r="K409" s="160"/>
      <c r="L409" s="160"/>
      <c r="M409" s="160"/>
      <c r="N409" s="160"/>
      <c r="O409" s="160"/>
      <c r="P409" s="160"/>
      <c r="Q409" s="160"/>
      <c r="R409" s="160" t="s">
        <v>129</v>
      </c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</row>
    <row r="410" spans="1:47" outlineLevel="1" x14ac:dyDescent="0.2">
      <c r="A410" s="113"/>
      <c r="B410" s="115"/>
      <c r="C410" s="125" t="s">
        <v>507</v>
      </c>
      <c r="D410" s="144"/>
      <c r="E410" s="136"/>
      <c r="F410" s="157"/>
      <c r="G410" s="157"/>
      <c r="H410" s="161">
        <v>0</v>
      </c>
      <c r="I410" s="160"/>
      <c r="J410" s="160"/>
      <c r="K410" s="160"/>
      <c r="L410" s="160"/>
      <c r="M410" s="160"/>
      <c r="N410" s="160"/>
      <c r="O410" s="160"/>
      <c r="P410" s="160"/>
      <c r="Q410" s="160"/>
      <c r="R410" s="160" t="s">
        <v>131</v>
      </c>
      <c r="S410" s="160">
        <v>0</v>
      </c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</row>
    <row r="411" spans="1:47" outlineLevel="1" x14ac:dyDescent="0.2">
      <c r="A411" s="113"/>
      <c r="B411" s="115"/>
      <c r="C411" s="125" t="s">
        <v>512</v>
      </c>
      <c r="D411" s="144"/>
      <c r="E411" s="136">
        <v>4.05</v>
      </c>
      <c r="F411" s="157"/>
      <c r="G411" s="157"/>
      <c r="H411" s="161">
        <v>0</v>
      </c>
      <c r="I411" s="160"/>
      <c r="J411" s="160"/>
      <c r="K411" s="160"/>
      <c r="L411" s="160"/>
      <c r="M411" s="160"/>
      <c r="N411" s="160"/>
      <c r="O411" s="160"/>
      <c r="P411" s="160"/>
      <c r="Q411" s="160"/>
      <c r="R411" s="160" t="s">
        <v>131</v>
      </c>
      <c r="S411" s="160">
        <v>0</v>
      </c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</row>
    <row r="412" spans="1:47" outlineLevel="1" x14ac:dyDescent="0.2">
      <c r="A412" s="113">
        <v>91</v>
      </c>
      <c r="B412" s="115" t="s">
        <v>513</v>
      </c>
      <c r="C412" s="124" t="s">
        <v>514</v>
      </c>
      <c r="D412" s="143" t="s">
        <v>135</v>
      </c>
      <c r="E412" s="157">
        <v>17.599</v>
      </c>
      <c r="F412" s="157"/>
      <c r="G412" s="157">
        <f>ROUND(E412*F412,2)</f>
        <v>0</v>
      </c>
      <c r="H412" s="161" t="s">
        <v>1743</v>
      </c>
      <c r="I412" s="160"/>
      <c r="J412" s="160"/>
      <c r="K412" s="160"/>
      <c r="L412" s="160"/>
      <c r="M412" s="160"/>
      <c r="N412" s="160"/>
      <c r="O412" s="160"/>
      <c r="P412" s="160"/>
      <c r="Q412" s="160"/>
      <c r="R412" s="160" t="s">
        <v>129</v>
      </c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</row>
    <row r="413" spans="1:47" outlineLevel="1" x14ac:dyDescent="0.2">
      <c r="A413" s="113"/>
      <c r="B413" s="115"/>
      <c r="C413" s="125" t="s">
        <v>507</v>
      </c>
      <c r="D413" s="144"/>
      <c r="E413" s="136"/>
      <c r="F413" s="157"/>
      <c r="G413" s="157"/>
      <c r="H413" s="161">
        <v>0</v>
      </c>
      <c r="I413" s="160"/>
      <c r="J413" s="160"/>
      <c r="K413" s="160"/>
      <c r="L413" s="160"/>
      <c r="M413" s="160"/>
      <c r="N413" s="160"/>
      <c r="O413" s="160"/>
      <c r="P413" s="160"/>
      <c r="Q413" s="160"/>
      <c r="R413" s="160" t="s">
        <v>131</v>
      </c>
      <c r="S413" s="160">
        <v>0</v>
      </c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</row>
    <row r="414" spans="1:47" outlineLevel="1" x14ac:dyDescent="0.2">
      <c r="A414" s="113"/>
      <c r="B414" s="115"/>
      <c r="C414" s="125" t="s">
        <v>515</v>
      </c>
      <c r="D414" s="144"/>
      <c r="E414" s="136">
        <v>12.22</v>
      </c>
      <c r="F414" s="157"/>
      <c r="G414" s="157"/>
      <c r="H414" s="161">
        <v>0</v>
      </c>
      <c r="I414" s="160"/>
      <c r="J414" s="160"/>
      <c r="K414" s="160"/>
      <c r="L414" s="160"/>
      <c r="M414" s="160"/>
      <c r="N414" s="160"/>
      <c r="O414" s="160"/>
      <c r="P414" s="160"/>
      <c r="Q414" s="160"/>
      <c r="R414" s="160" t="s">
        <v>131</v>
      </c>
      <c r="S414" s="160">
        <v>0</v>
      </c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</row>
    <row r="415" spans="1:47" outlineLevel="1" x14ac:dyDescent="0.2">
      <c r="A415" s="113"/>
      <c r="B415" s="115"/>
      <c r="C415" s="125" t="s">
        <v>509</v>
      </c>
      <c r="D415" s="144"/>
      <c r="E415" s="136">
        <v>5.3789999999999996</v>
      </c>
      <c r="F415" s="157"/>
      <c r="G415" s="157"/>
      <c r="H415" s="161">
        <v>0</v>
      </c>
      <c r="I415" s="160"/>
      <c r="J415" s="160"/>
      <c r="K415" s="160"/>
      <c r="L415" s="160"/>
      <c r="M415" s="160"/>
      <c r="N415" s="160"/>
      <c r="O415" s="160"/>
      <c r="P415" s="160"/>
      <c r="Q415" s="160"/>
      <c r="R415" s="160" t="s">
        <v>131</v>
      </c>
      <c r="S415" s="160">
        <v>0</v>
      </c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</row>
    <row r="416" spans="1:47" ht="22.5" outlineLevel="1" x14ac:dyDescent="0.2">
      <c r="A416" s="113">
        <v>92</v>
      </c>
      <c r="B416" s="115" t="s">
        <v>516</v>
      </c>
      <c r="C416" s="124" t="s">
        <v>517</v>
      </c>
      <c r="D416" s="143" t="s">
        <v>135</v>
      </c>
      <c r="E416" s="157">
        <v>281.49</v>
      </c>
      <c r="F416" s="157"/>
      <c r="G416" s="157">
        <f>ROUND(E416*F416,2)</f>
        <v>0</v>
      </c>
      <c r="H416" s="161" t="s">
        <v>1744</v>
      </c>
      <c r="I416" s="160"/>
      <c r="J416" s="160"/>
      <c r="K416" s="160"/>
      <c r="L416" s="160"/>
      <c r="M416" s="160"/>
      <c r="N416" s="160"/>
      <c r="O416" s="160"/>
      <c r="P416" s="160"/>
      <c r="Q416" s="160"/>
      <c r="R416" s="160" t="s">
        <v>129</v>
      </c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</row>
    <row r="417" spans="1:47" outlineLevel="1" x14ac:dyDescent="0.2">
      <c r="A417" s="113"/>
      <c r="B417" s="115"/>
      <c r="C417" s="125" t="s">
        <v>507</v>
      </c>
      <c r="D417" s="144"/>
      <c r="E417" s="136"/>
      <c r="F417" s="157"/>
      <c r="G417" s="157"/>
      <c r="H417" s="161">
        <v>0</v>
      </c>
      <c r="I417" s="160"/>
      <c r="J417" s="160"/>
      <c r="K417" s="160"/>
      <c r="L417" s="160"/>
      <c r="M417" s="160"/>
      <c r="N417" s="160"/>
      <c r="O417" s="160"/>
      <c r="P417" s="160"/>
      <c r="Q417" s="160"/>
      <c r="R417" s="160" t="s">
        <v>131</v>
      </c>
      <c r="S417" s="160">
        <v>0</v>
      </c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</row>
    <row r="418" spans="1:47" outlineLevel="1" x14ac:dyDescent="0.2">
      <c r="A418" s="113"/>
      <c r="B418" s="115"/>
      <c r="C418" s="125" t="s">
        <v>518</v>
      </c>
      <c r="D418" s="144"/>
      <c r="E418" s="136">
        <v>281.49</v>
      </c>
      <c r="F418" s="157"/>
      <c r="G418" s="157"/>
      <c r="H418" s="161">
        <v>0</v>
      </c>
      <c r="I418" s="160"/>
      <c r="J418" s="160"/>
      <c r="K418" s="160"/>
      <c r="L418" s="160"/>
      <c r="M418" s="160"/>
      <c r="N418" s="160"/>
      <c r="O418" s="160"/>
      <c r="P418" s="160"/>
      <c r="Q418" s="160"/>
      <c r="R418" s="160" t="s">
        <v>131</v>
      </c>
      <c r="S418" s="160">
        <v>0</v>
      </c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</row>
    <row r="419" spans="1:47" ht="22.5" outlineLevel="1" x14ac:dyDescent="0.2">
      <c r="A419" s="113">
        <v>93</v>
      </c>
      <c r="B419" s="115" t="s">
        <v>519</v>
      </c>
      <c r="C419" s="124" t="s">
        <v>520</v>
      </c>
      <c r="D419" s="143" t="s">
        <v>135</v>
      </c>
      <c r="E419" s="157">
        <v>232.45</v>
      </c>
      <c r="F419" s="157"/>
      <c r="G419" s="157">
        <f>ROUND(E419*F419,2)</f>
        <v>0</v>
      </c>
      <c r="H419" s="161" t="s">
        <v>1744</v>
      </c>
      <c r="I419" s="160"/>
      <c r="J419" s="160"/>
      <c r="K419" s="160"/>
      <c r="L419" s="160"/>
      <c r="M419" s="160"/>
      <c r="N419" s="160"/>
      <c r="O419" s="160"/>
      <c r="P419" s="160"/>
      <c r="Q419" s="160"/>
      <c r="R419" s="160" t="s">
        <v>129</v>
      </c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</row>
    <row r="420" spans="1:47" outlineLevel="1" x14ac:dyDescent="0.2">
      <c r="A420" s="113"/>
      <c r="B420" s="115"/>
      <c r="C420" s="125" t="s">
        <v>507</v>
      </c>
      <c r="D420" s="144"/>
      <c r="E420" s="136"/>
      <c r="F420" s="157"/>
      <c r="G420" s="157"/>
      <c r="H420" s="161">
        <v>0</v>
      </c>
      <c r="I420" s="160"/>
      <c r="J420" s="160"/>
      <c r="K420" s="160"/>
      <c r="L420" s="160"/>
      <c r="M420" s="160"/>
      <c r="N420" s="160"/>
      <c r="O420" s="160"/>
      <c r="P420" s="160"/>
      <c r="Q420" s="160"/>
      <c r="R420" s="160" t="s">
        <v>131</v>
      </c>
      <c r="S420" s="160">
        <v>0</v>
      </c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</row>
    <row r="421" spans="1:47" outlineLevel="1" x14ac:dyDescent="0.2">
      <c r="A421" s="113"/>
      <c r="B421" s="115"/>
      <c r="C421" s="125" t="s">
        <v>521</v>
      </c>
      <c r="D421" s="144"/>
      <c r="E421" s="136">
        <v>232.45</v>
      </c>
      <c r="F421" s="157"/>
      <c r="G421" s="157"/>
      <c r="H421" s="161">
        <v>0</v>
      </c>
      <c r="I421" s="160"/>
      <c r="J421" s="160"/>
      <c r="K421" s="160"/>
      <c r="L421" s="160"/>
      <c r="M421" s="160"/>
      <c r="N421" s="160"/>
      <c r="O421" s="160"/>
      <c r="P421" s="160"/>
      <c r="Q421" s="160"/>
      <c r="R421" s="160" t="s">
        <v>131</v>
      </c>
      <c r="S421" s="160">
        <v>0</v>
      </c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</row>
    <row r="422" spans="1:47" ht="22.5" outlineLevel="1" x14ac:dyDescent="0.2">
      <c r="A422" s="113">
        <v>94</v>
      </c>
      <c r="B422" s="115" t="s">
        <v>522</v>
      </c>
      <c r="C422" s="124" t="s">
        <v>523</v>
      </c>
      <c r="D422" s="143" t="s">
        <v>135</v>
      </c>
      <c r="E422" s="157">
        <v>157.16</v>
      </c>
      <c r="F422" s="157"/>
      <c r="G422" s="157">
        <f>ROUND(E422*F422,2)</f>
        <v>0</v>
      </c>
      <c r="H422" s="161" t="s">
        <v>1744</v>
      </c>
      <c r="I422" s="160"/>
      <c r="J422" s="160"/>
      <c r="K422" s="160"/>
      <c r="L422" s="160"/>
      <c r="M422" s="160"/>
      <c r="N422" s="160"/>
      <c r="O422" s="160"/>
      <c r="P422" s="160"/>
      <c r="Q422" s="160"/>
      <c r="R422" s="160" t="s">
        <v>129</v>
      </c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</row>
    <row r="423" spans="1:47" outlineLevel="1" x14ac:dyDescent="0.2">
      <c r="A423" s="113"/>
      <c r="B423" s="115"/>
      <c r="C423" s="125" t="s">
        <v>507</v>
      </c>
      <c r="D423" s="144"/>
      <c r="E423" s="136"/>
      <c r="F423" s="157"/>
      <c r="G423" s="157"/>
      <c r="H423" s="161">
        <v>0</v>
      </c>
      <c r="I423" s="160"/>
      <c r="J423" s="160"/>
      <c r="K423" s="160"/>
      <c r="L423" s="160"/>
      <c r="M423" s="160"/>
      <c r="N423" s="160"/>
      <c r="O423" s="160"/>
      <c r="P423" s="160"/>
      <c r="Q423" s="160"/>
      <c r="R423" s="160" t="s">
        <v>131</v>
      </c>
      <c r="S423" s="160">
        <v>0</v>
      </c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</row>
    <row r="424" spans="1:47" outlineLevel="1" x14ac:dyDescent="0.2">
      <c r="A424" s="113"/>
      <c r="B424" s="115"/>
      <c r="C424" s="125" t="s">
        <v>524</v>
      </c>
      <c r="D424" s="144"/>
      <c r="E424" s="136">
        <v>157.16</v>
      </c>
      <c r="F424" s="157"/>
      <c r="G424" s="157"/>
      <c r="H424" s="161">
        <v>0</v>
      </c>
      <c r="I424" s="160"/>
      <c r="J424" s="160"/>
      <c r="K424" s="160"/>
      <c r="L424" s="160"/>
      <c r="M424" s="160"/>
      <c r="N424" s="160"/>
      <c r="O424" s="160"/>
      <c r="P424" s="160"/>
      <c r="Q424" s="160"/>
      <c r="R424" s="160" t="s">
        <v>131</v>
      </c>
      <c r="S424" s="160">
        <v>0</v>
      </c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</row>
    <row r="425" spans="1:47" ht="22.5" outlineLevel="1" x14ac:dyDescent="0.2">
      <c r="A425" s="113">
        <v>95</v>
      </c>
      <c r="B425" s="115" t="s">
        <v>525</v>
      </c>
      <c r="C425" s="124" t="s">
        <v>526</v>
      </c>
      <c r="D425" s="143" t="s">
        <v>135</v>
      </c>
      <c r="E425" s="157">
        <v>300.79000000000002</v>
      </c>
      <c r="F425" s="157"/>
      <c r="G425" s="157">
        <f>ROUND(E425*F425,2)</f>
        <v>0</v>
      </c>
      <c r="H425" s="161" t="s">
        <v>1744</v>
      </c>
      <c r="I425" s="160"/>
      <c r="J425" s="160"/>
      <c r="K425" s="160"/>
      <c r="L425" s="160"/>
      <c r="M425" s="160"/>
      <c r="N425" s="160"/>
      <c r="O425" s="160"/>
      <c r="P425" s="160"/>
      <c r="Q425" s="160"/>
      <c r="R425" s="160" t="s">
        <v>129</v>
      </c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</row>
    <row r="426" spans="1:47" outlineLevel="1" x14ac:dyDescent="0.2">
      <c r="A426" s="113"/>
      <c r="B426" s="115"/>
      <c r="C426" s="125" t="s">
        <v>507</v>
      </c>
      <c r="D426" s="144"/>
      <c r="E426" s="136"/>
      <c r="F426" s="157"/>
      <c r="G426" s="157"/>
      <c r="H426" s="161">
        <v>0</v>
      </c>
      <c r="I426" s="160"/>
      <c r="J426" s="160"/>
      <c r="K426" s="160"/>
      <c r="L426" s="160"/>
      <c r="M426" s="160"/>
      <c r="N426" s="160"/>
      <c r="O426" s="160"/>
      <c r="P426" s="160"/>
      <c r="Q426" s="160"/>
      <c r="R426" s="160" t="s">
        <v>131</v>
      </c>
      <c r="S426" s="160">
        <v>0</v>
      </c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</row>
    <row r="427" spans="1:47" outlineLevel="1" x14ac:dyDescent="0.2">
      <c r="A427" s="113"/>
      <c r="B427" s="115"/>
      <c r="C427" s="125" t="s">
        <v>527</v>
      </c>
      <c r="D427" s="144"/>
      <c r="E427" s="136">
        <v>300.79000000000002</v>
      </c>
      <c r="F427" s="157"/>
      <c r="G427" s="157"/>
      <c r="H427" s="161">
        <v>0</v>
      </c>
      <c r="I427" s="160"/>
      <c r="J427" s="160"/>
      <c r="K427" s="160"/>
      <c r="L427" s="160"/>
      <c r="M427" s="160"/>
      <c r="N427" s="160"/>
      <c r="O427" s="160"/>
      <c r="P427" s="160"/>
      <c r="Q427" s="160"/>
      <c r="R427" s="160" t="s">
        <v>131</v>
      </c>
      <c r="S427" s="160">
        <v>0</v>
      </c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</row>
    <row r="428" spans="1:47" ht="22.5" outlineLevel="1" x14ac:dyDescent="0.2">
      <c r="A428" s="113">
        <v>96</v>
      </c>
      <c r="B428" s="115" t="s">
        <v>528</v>
      </c>
      <c r="C428" s="124" t="s">
        <v>529</v>
      </c>
      <c r="D428" s="143" t="s">
        <v>135</v>
      </c>
      <c r="E428" s="157">
        <v>5.98</v>
      </c>
      <c r="F428" s="157"/>
      <c r="G428" s="157">
        <f>ROUND(E428*F428,2)</f>
        <v>0</v>
      </c>
      <c r="H428" s="161" t="s">
        <v>1744</v>
      </c>
      <c r="I428" s="160"/>
      <c r="J428" s="160"/>
      <c r="K428" s="160"/>
      <c r="L428" s="160"/>
      <c r="M428" s="160"/>
      <c r="N428" s="160"/>
      <c r="O428" s="160"/>
      <c r="P428" s="160"/>
      <c r="Q428" s="160"/>
      <c r="R428" s="160" t="s">
        <v>129</v>
      </c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</row>
    <row r="429" spans="1:47" outlineLevel="1" x14ac:dyDescent="0.2">
      <c r="A429" s="113"/>
      <c r="B429" s="115"/>
      <c r="C429" s="125" t="s">
        <v>507</v>
      </c>
      <c r="D429" s="144"/>
      <c r="E429" s="136"/>
      <c r="F429" s="157"/>
      <c r="G429" s="157"/>
      <c r="H429" s="161">
        <v>0</v>
      </c>
      <c r="I429" s="160"/>
      <c r="J429" s="160"/>
      <c r="K429" s="160"/>
      <c r="L429" s="160"/>
      <c r="M429" s="160"/>
      <c r="N429" s="160"/>
      <c r="O429" s="160"/>
      <c r="P429" s="160"/>
      <c r="Q429" s="160"/>
      <c r="R429" s="160" t="s">
        <v>131</v>
      </c>
      <c r="S429" s="160">
        <v>0</v>
      </c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</row>
    <row r="430" spans="1:47" outlineLevel="1" x14ac:dyDescent="0.2">
      <c r="A430" s="113"/>
      <c r="B430" s="115"/>
      <c r="C430" s="125" t="s">
        <v>530</v>
      </c>
      <c r="D430" s="144"/>
      <c r="E430" s="136">
        <v>5.98</v>
      </c>
      <c r="F430" s="157"/>
      <c r="G430" s="157"/>
      <c r="H430" s="161">
        <v>0</v>
      </c>
      <c r="I430" s="160"/>
      <c r="J430" s="160"/>
      <c r="K430" s="160"/>
      <c r="L430" s="160"/>
      <c r="M430" s="160"/>
      <c r="N430" s="160"/>
      <c r="O430" s="160"/>
      <c r="P430" s="160"/>
      <c r="Q430" s="160"/>
      <c r="R430" s="160" t="s">
        <v>131</v>
      </c>
      <c r="S430" s="160">
        <v>0</v>
      </c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</row>
    <row r="431" spans="1:47" outlineLevel="1" x14ac:dyDescent="0.2">
      <c r="A431" s="113">
        <v>97</v>
      </c>
      <c r="B431" s="115" t="s">
        <v>531</v>
      </c>
      <c r="C431" s="124" t="s">
        <v>532</v>
      </c>
      <c r="D431" s="143" t="s">
        <v>330</v>
      </c>
      <c r="E431" s="157">
        <v>8</v>
      </c>
      <c r="F431" s="157"/>
      <c r="G431" s="157">
        <f>ROUND(E431*F431,2)</f>
        <v>0</v>
      </c>
      <c r="H431" s="161" t="s">
        <v>1743</v>
      </c>
      <c r="I431" s="160"/>
      <c r="J431" s="160"/>
      <c r="K431" s="160"/>
      <c r="L431" s="160"/>
      <c r="M431" s="160"/>
      <c r="N431" s="160"/>
      <c r="O431" s="160"/>
      <c r="P431" s="160"/>
      <c r="Q431" s="160"/>
      <c r="R431" s="160" t="s">
        <v>129</v>
      </c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</row>
    <row r="432" spans="1:47" outlineLevel="1" x14ac:dyDescent="0.2">
      <c r="A432" s="113"/>
      <c r="B432" s="115"/>
      <c r="C432" s="125" t="s">
        <v>533</v>
      </c>
      <c r="D432" s="144"/>
      <c r="E432" s="136">
        <v>4</v>
      </c>
      <c r="F432" s="157"/>
      <c r="G432" s="157"/>
      <c r="H432" s="161">
        <v>0</v>
      </c>
      <c r="I432" s="160"/>
      <c r="J432" s="160"/>
      <c r="K432" s="160"/>
      <c r="L432" s="160"/>
      <c r="M432" s="160"/>
      <c r="N432" s="160"/>
      <c r="O432" s="160"/>
      <c r="P432" s="160"/>
      <c r="Q432" s="160"/>
      <c r="R432" s="160" t="s">
        <v>131</v>
      </c>
      <c r="S432" s="160">
        <v>0</v>
      </c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</row>
    <row r="433" spans="1:47" outlineLevel="1" x14ac:dyDescent="0.2">
      <c r="A433" s="113"/>
      <c r="B433" s="115"/>
      <c r="C433" s="125" t="s">
        <v>534</v>
      </c>
      <c r="D433" s="144"/>
      <c r="E433" s="136">
        <v>4</v>
      </c>
      <c r="F433" s="157"/>
      <c r="G433" s="157"/>
      <c r="H433" s="161">
        <v>0</v>
      </c>
      <c r="I433" s="160"/>
      <c r="J433" s="160"/>
      <c r="K433" s="160"/>
      <c r="L433" s="160"/>
      <c r="M433" s="160"/>
      <c r="N433" s="160"/>
      <c r="O433" s="160"/>
      <c r="P433" s="160"/>
      <c r="Q433" s="160"/>
      <c r="R433" s="160" t="s">
        <v>131</v>
      </c>
      <c r="S433" s="160">
        <v>0</v>
      </c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</row>
    <row r="434" spans="1:47" outlineLevel="1" x14ac:dyDescent="0.2">
      <c r="A434" s="113"/>
      <c r="B434" s="115"/>
      <c r="C434" s="125" t="s">
        <v>390</v>
      </c>
      <c r="D434" s="144"/>
      <c r="E434" s="136"/>
      <c r="F434" s="157"/>
      <c r="G434" s="157"/>
      <c r="H434" s="161">
        <v>0</v>
      </c>
      <c r="I434" s="160"/>
      <c r="J434" s="160"/>
      <c r="K434" s="160"/>
      <c r="L434" s="160"/>
      <c r="M434" s="160"/>
      <c r="N434" s="160"/>
      <c r="O434" s="160"/>
      <c r="P434" s="160"/>
      <c r="Q434" s="160"/>
      <c r="R434" s="160" t="s">
        <v>131</v>
      </c>
      <c r="S434" s="160">
        <v>0</v>
      </c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</row>
    <row r="435" spans="1:47" outlineLevel="1" x14ac:dyDescent="0.2">
      <c r="A435" s="113">
        <v>98</v>
      </c>
      <c r="B435" s="115" t="s">
        <v>535</v>
      </c>
      <c r="C435" s="124" t="s">
        <v>536</v>
      </c>
      <c r="D435" s="143" t="s">
        <v>330</v>
      </c>
      <c r="E435" s="157">
        <v>8</v>
      </c>
      <c r="F435" s="157"/>
      <c r="G435" s="157">
        <f>ROUND(E435*F435,2)</f>
        <v>0</v>
      </c>
      <c r="H435" s="161" t="s">
        <v>1744</v>
      </c>
      <c r="I435" s="160"/>
      <c r="J435" s="160"/>
      <c r="K435" s="160"/>
      <c r="L435" s="160"/>
      <c r="M435" s="160"/>
      <c r="N435" s="160"/>
      <c r="O435" s="160"/>
      <c r="P435" s="160"/>
      <c r="Q435" s="160"/>
      <c r="R435" s="160" t="s">
        <v>129</v>
      </c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</row>
    <row r="436" spans="1:47" outlineLevel="1" x14ac:dyDescent="0.2">
      <c r="A436" s="113"/>
      <c r="B436" s="115"/>
      <c r="C436" s="125" t="s">
        <v>533</v>
      </c>
      <c r="D436" s="144"/>
      <c r="E436" s="136">
        <v>4</v>
      </c>
      <c r="F436" s="157"/>
      <c r="G436" s="157"/>
      <c r="H436" s="161">
        <v>0</v>
      </c>
      <c r="I436" s="160"/>
      <c r="J436" s="160"/>
      <c r="K436" s="160"/>
      <c r="L436" s="160"/>
      <c r="M436" s="160"/>
      <c r="N436" s="160"/>
      <c r="O436" s="160"/>
      <c r="P436" s="160"/>
      <c r="Q436" s="160"/>
      <c r="R436" s="160" t="s">
        <v>131</v>
      </c>
      <c r="S436" s="160">
        <v>0</v>
      </c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</row>
    <row r="437" spans="1:47" outlineLevel="1" x14ac:dyDescent="0.2">
      <c r="A437" s="113"/>
      <c r="B437" s="115"/>
      <c r="C437" s="125" t="s">
        <v>537</v>
      </c>
      <c r="D437" s="144"/>
      <c r="E437" s="136">
        <v>3</v>
      </c>
      <c r="F437" s="157"/>
      <c r="G437" s="157"/>
      <c r="H437" s="161">
        <v>0</v>
      </c>
      <c r="I437" s="160"/>
      <c r="J437" s="160"/>
      <c r="K437" s="160"/>
      <c r="L437" s="160"/>
      <c r="M437" s="160"/>
      <c r="N437" s="160"/>
      <c r="O437" s="160"/>
      <c r="P437" s="160"/>
      <c r="Q437" s="160"/>
      <c r="R437" s="160" t="s">
        <v>131</v>
      </c>
      <c r="S437" s="160">
        <v>0</v>
      </c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</row>
    <row r="438" spans="1:47" outlineLevel="1" x14ac:dyDescent="0.2">
      <c r="A438" s="113"/>
      <c r="B438" s="115"/>
      <c r="C438" s="125" t="s">
        <v>538</v>
      </c>
      <c r="D438" s="144"/>
      <c r="E438" s="136">
        <v>1</v>
      </c>
      <c r="F438" s="157"/>
      <c r="G438" s="157"/>
      <c r="H438" s="161">
        <v>0</v>
      </c>
      <c r="I438" s="160"/>
      <c r="J438" s="160"/>
      <c r="K438" s="160"/>
      <c r="L438" s="160"/>
      <c r="M438" s="160"/>
      <c r="N438" s="160"/>
      <c r="O438" s="160"/>
      <c r="P438" s="160"/>
      <c r="Q438" s="160"/>
      <c r="R438" s="160" t="s">
        <v>131</v>
      </c>
      <c r="S438" s="160">
        <v>0</v>
      </c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</row>
    <row r="439" spans="1:47" outlineLevel="1" x14ac:dyDescent="0.2">
      <c r="A439" s="113">
        <v>99</v>
      </c>
      <c r="B439" s="115" t="s">
        <v>539</v>
      </c>
      <c r="C439" s="124" t="s">
        <v>540</v>
      </c>
      <c r="D439" s="143" t="s">
        <v>330</v>
      </c>
      <c r="E439" s="157">
        <v>2</v>
      </c>
      <c r="F439" s="157"/>
      <c r="G439" s="157">
        <f>ROUND(E439*F439,2)</f>
        <v>0</v>
      </c>
      <c r="H439" s="161" t="s">
        <v>1744</v>
      </c>
      <c r="I439" s="160"/>
      <c r="J439" s="160"/>
      <c r="K439" s="160"/>
      <c r="L439" s="160"/>
      <c r="M439" s="160"/>
      <c r="N439" s="160"/>
      <c r="O439" s="160"/>
      <c r="P439" s="160"/>
      <c r="Q439" s="160"/>
      <c r="R439" s="160" t="s">
        <v>129</v>
      </c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</row>
    <row r="440" spans="1:47" outlineLevel="1" x14ac:dyDescent="0.2">
      <c r="A440" s="113"/>
      <c r="B440" s="115"/>
      <c r="C440" s="125" t="s">
        <v>541</v>
      </c>
      <c r="D440" s="144"/>
      <c r="E440" s="136">
        <v>2</v>
      </c>
      <c r="F440" s="157"/>
      <c r="G440" s="157"/>
      <c r="H440" s="161">
        <v>0</v>
      </c>
      <c r="I440" s="160"/>
      <c r="J440" s="160"/>
      <c r="K440" s="160"/>
      <c r="L440" s="160"/>
      <c r="M440" s="160"/>
      <c r="N440" s="160"/>
      <c r="O440" s="160"/>
      <c r="P440" s="160"/>
      <c r="Q440" s="160"/>
      <c r="R440" s="160" t="s">
        <v>131</v>
      </c>
      <c r="S440" s="160">
        <v>0</v>
      </c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</row>
    <row r="441" spans="1:47" outlineLevel="1" x14ac:dyDescent="0.2">
      <c r="A441" s="113"/>
      <c r="B441" s="115"/>
      <c r="C441" s="125" t="s">
        <v>542</v>
      </c>
      <c r="D441" s="144"/>
      <c r="E441" s="136"/>
      <c r="F441" s="157"/>
      <c r="G441" s="157"/>
      <c r="H441" s="161">
        <v>0</v>
      </c>
      <c r="I441" s="160"/>
      <c r="J441" s="160"/>
      <c r="K441" s="160"/>
      <c r="L441" s="160"/>
      <c r="M441" s="160"/>
      <c r="N441" s="160"/>
      <c r="O441" s="160"/>
      <c r="P441" s="160"/>
      <c r="Q441" s="160"/>
      <c r="R441" s="160" t="s">
        <v>131</v>
      </c>
      <c r="S441" s="160">
        <v>0</v>
      </c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</row>
    <row r="442" spans="1:47" outlineLevel="1" x14ac:dyDescent="0.2">
      <c r="A442" s="113"/>
      <c r="B442" s="115"/>
      <c r="C442" s="125" t="s">
        <v>390</v>
      </c>
      <c r="D442" s="144"/>
      <c r="E442" s="136"/>
      <c r="F442" s="157"/>
      <c r="G442" s="157"/>
      <c r="H442" s="161">
        <v>0</v>
      </c>
      <c r="I442" s="160"/>
      <c r="J442" s="160"/>
      <c r="K442" s="160"/>
      <c r="L442" s="160"/>
      <c r="M442" s="160"/>
      <c r="N442" s="160"/>
      <c r="O442" s="160"/>
      <c r="P442" s="160"/>
      <c r="Q442" s="160"/>
      <c r="R442" s="160" t="s">
        <v>131</v>
      </c>
      <c r="S442" s="160">
        <v>0</v>
      </c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</row>
    <row r="443" spans="1:47" outlineLevel="1" x14ac:dyDescent="0.2">
      <c r="A443" s="113">
        <v>100</v>
      </c>
      <c r="B443" s="115" t="s">
        <v>543</v>
      </c>
      <c r="C443" s="124" t="s">
        <v>544</v>
      </c>
      <c r="D443" s="143" t="s">
        <v>135</v>
      </c>
      <c r="E443" s="157">
        <v>5.95</v>
      </c>
      <c r="F443" s="157"/>
      <c r="G443" s="157">
        <f>ROUND(E443*F443,2)</f>
        <v>0</v>
      </c>
      <c r="H443" s="161" t="s">
        <v>1744</v>
      </c>
      <c r="I443" s="160"/>
      <c r="J443" s="160"/>
      <c r="K443" s="160"/>
      <c r="L443" s="160"/>
      <c r="M443" s="160"/>
      <c r="N443" s="160"/>
      <c r="O443" s="160"/>
      <c r="P443" s="160"/>
      <c r="Q443" s="160"/>
      <c r="R443" s="160" t="s">
        <v>129</v>
      </c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</row>
    <row r="444" spans="1:47" outlineLevel="1" x14ac:dyDescent="0.2">
      <c r="A444" s="113"/>
      <c r="B444" s="115"/>
      <c r="C444" s="125" t="s">
        <v>545</v>
      </c>
      <c r="D444" s="144"/>
      <c r="E444" s="136"/>
      <c r="F444" s="157"/>
      <c r="G444" s="157"/>
      <c r="H444" s="161">
        <v>0</v>
      </c>
      <c r="I444" s="160"/>
      <c r="J444" s="160"/>
      <c r="K444" s="160"/>
      <c r="L444" s="160"/>
      <c r="M444" s="160"/>
      <c r="N444" s="160"/>
      <c r="O444" s="160"/>
      <c r="P444" s="160"/>
      <c r="Q444" s="160"/>
      <c r="R444" s="160" t="s">
        <v>131</v>
      </c>
      <c r="S444" s="160">
        <v>0</v>
      </c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</row>
    <row r="445" spans="1:47" outlineLevel="1" x14ac:dyDescent="0.2">
      <c r="A445" s="113"/>
      <c r="B445" s="115"/>
      <c r="C445" s="125" t="s">
        <v>431</v>
      </c>
      <c r="D445" s="144"/>
      <c r="E445" s="136"/>
      <c r="F445" s="157"/>
      <c r="G445" s="157"/>
      <c r="H445" s="161">
        <v>0</v>
      </c>
      <c r="I445" s="160"/>
      <c r="J445" s="160"/>
      <c r="K445" s="160"/>
      <c r="L445" s="160"/>
      <c r="M445" s="160"/>
      <c r="N445" s="160"/>
      <c r="O445" s="160"/>
      <c r="P445" s="160"/>
      <c r="Q445" s="160"/>
      <c r="R445" s="160" t="s">
        <v>131</v>
      </c>
      <c r="S445" s="160">
        <v>0</v>
      </c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</row>
    <row r="446" spans="1:47" outlineLevel="1" x14ac:dyDescent="0.2">
      <c r="A446" s="113"/>
      <c r="B446" s="115"/>
      <c r="C446" s="125" t="s">
        <v>546</v>
      </c>
      <c r="D446" s="144"/>
      <c r="E446" s="136">
        <v>5.95</v>
      </c>
      <c r="F446" s="157"/>
      <c r="G446" s="157"/>
      <c r="H446" s="161">
        <v>0</v>
      </c>
      <c r="I446" s="160"/>
      <c r="J446" s="160"/>
      <c r="K446" s="160"/>
      <c r="L446" s="160"/>
      <c r="M446" s="160"/>
      <c r="N446" s="160"/>
      <c r="O446" s="160"/>
      <c r="P446" s="160"/>
      <c r="Q446" s="160"/>
      <c r="R446" s="160" t="s">
        <v>131</v>
      </c>
      <c r="S446" s="160">
        <v>0</v>
      </c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</row>
    <row r="447" spans="1:47" outlineLevel="1" x14ac:dyDescent="0.2">
      <c r="A447" s="113"/>
      <c r="B447" s="115"/>
      <c r="C447" s="125" t="s">
        <v>390</v>
      </c>
      <c r="D447" s="144"/>
      <c r="E447" s="136"/>
      <c r="F447" s="157"/>
      <c r="G447" s="157"/>
      <c r="H447" s="161">
        <v>0</v>
      </c>
      <c r="I447" s="160"/>
      <c r="J447" s="160"/>
      <c r="K447" s="160"/>
      <c r="L447" s="160"/>
      <c r="M447" s="160"/>
      <c r="N447" s="160"/>
      <c r="O447" s="160"/>
      <c r="P447" s="160"/>
      <c r="Q447" s="160"/>
      <c r="R447" s="160" t="s">
        <v>131</v>
      </c>
      <c r="S447" s="160">
        <v>0</v>
      </c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</row>
    <row r="448" spans="1:47" ht="22.5" outlineLevel="1" x14ac:dyDescent="0.2">
      <c r="A448" s="113">
        <v>101</v>
      </c>
      <c r="B448" s="115" t="s">
        <v>547</v>
      </c>
      <c r="C448" s="237" t="s">
        <v>3657</v>
      </c>
      <c r="D448" s="143" t="s">
        <v>135</v>
      </c>
      <c r="E448" s="238"/>
      <c r="F448" s="157"/>
      <c r="G448" s="157">
        <f>ROUND(E448*F448,2)</f>
        <v>0</v>
      </c>
      <c r="H448" s="161" t="s">
        <v>1743</v>
      </c>
      <c r="I448" s="160"/>
      <c r="J448" s="160"/>
      <c r="K448" s="160"/>
      <c r="L448" s="160"/>
      <c r="M448" s="160"/>
      <c r="N448" s="160"/>
      <c r="O448" s="160"/>
      <c r="P448" s="160"/>
      <c r="Q448" s="160"/>
      <c r="R448" s="160" t="s">
        <v>129</v>
      </c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</row>
    <row r="449" spans="1:47" outlineLevel="1" x14ac:dyDescent="0.2">
      <c r="A449" s="113"/>
      <c r="B449" s="115"/>
      <c r="C449" s="125" t="s">
        <v>545</v>
      </c>
      <c r="D449" s="144"/>
      <c r="E449" s="136"/>
      <c r="F449" s="157"/>
      <c r="G449" s="157"/>
      <c r="H449" s="161">
        <v>0</v>
      </c>
      <c r="I449" s="160"/>
      <c r="J449" s="160"/>
      <c r="K449" s="160"/>
      <c r="L449" s="160"/>
      <c r="M449" s="160"/>
      <c r="N449" s="160"/>
      <c r="O449" s="160"/>
      <c r="P449" s="160"/>
      <c r="Q449" s="160"/>
      <c r="R449" s="160" t="s">
        <v>131</v>
      </c>
      <c r="S449" s="160">
        <v>0</v>
      </c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</row>
    <row r="450" spans="1:47" outlineLevel="1" x14ac:dyDescent="0.2">
      <c r="A450" s="113"/>
      <c r="B450" s="115"/>
      <c r="C450" s="125" t="s">
        <v>548</v>
      </c>
      <c r="D450" s="144"/>
      <c r="E450" s="239"/>
      <c r="F450" s="157"/>
      <c r="G450" s="157"/>
      <c r="H450" s="161">
        <v>0</v>
      </c>
      <c r="I450" s="160"/>
      <c r="J450" s="160"/>
      <c r="K450" s="160"/>
      <c r="L450" s="160"/>
      <c r="M450" s="160"/>
      <c r="N450" s="160"/>
      <c r="O450" s="160"/>
      <c r="P450" s="160"/>
      <c r="Q450" s="160"/>
      <c r="R450" s="160" t="s">
        <v>131</v>
      </c>
      <c r="S450" s="160">
        <v>0</v>
      </c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</row>
    <row r="451" spans="1:47" outlineLevel="1" x14ac:dyDescent="0.2">
      <c r="A451" s="113"/>
      <c r="B451" s="115"/>
      <c r="C451" s="125" t="s">
        <v>549</v>
      </c>
      <c r="D451" s="144"/>
      <c r="E451" s="239"/>
      <c r="F451" s="157"/>
      <c r="G451" s="157"/>
      <c r="H451" s="161">
        <v>0</v>
      </c>
      <c r="I451" s="160"/>
      <c r="J451" s="160"/>
      <c r="K451" s="160"/>
      <c r="L451" s="160"/>
      <c r="M451" s="160"/>
      <c r="N451" s="160"/>
      <c r="O451" s="160"/>
      <c r="P451" s="160"/>
      <c r="Q451" s="160"/>
      <c r="R451" s="160" t="s">
        <v>131</v>
      </c>
      <c r="S451" s="160">
        <v>0</v>
      </c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</row>
    <row r="452" spans="1:47" outlineLevel="1" x14ac:dyDescent="0.2">
      <c r="A452" s="113"/>
      <c r="B452" s="115"/>
      <c r="C452" s="125" t="s">
        <v>390</v>
      </c>
      <c r="D452" s="144"/>
      <c r="E452" s="136"/>
      <c r="F452" s="157"/>
      <c r="G452" s="157"/>
      <c r="H452" s="161">
        <v>0</v>
      </c>
      <c r="I452" s="160"/>
      <c r="J452" s="160"/>
      <c r="K452" s="160"/>
      <c r="L452" s="160"/>
      <c r="M452" s="160"/>
      <c r="N452" s="160"/>
      <c r="O452" s="160"/>
      <c r="P452" s="160"/>
      <c r="Q452" s="160"/>
      <c r="R452" s="160" t="s">
        <v>131</v>
      </c>
      <c r="S452" s="160">
        <v>0</v>
      </c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</row>
    <row r="453" spans="1:47" ht="22.5" outlineLevel="1" x14ac:dyDescent="0.2">
      <c r="A453" s="240" t="s">
        <v>3658</v>
      </c>
      <c r="B453" s="241" t="s">
        <v>3659</v>
      </c>
      <c r="C453" s="237" t="s">
        <v>3660</v>
      </c>
      <c r="D453" s="242" t="s">
        <v>135</v>
      </c>
      <c r="E453" s="238">
        <v>68.02</v>
      </c>
      <c r="F453" s="238"/>
      <c r="G453" s="238">
        <f>ROUND(E453*F453,2)</f>
        <v>0</v>
      </c>
      <c r="H453" s="243" t="s">
        <v>1744</v>
      </c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</row>
    <row r="454" spans="1:47" outlineLevel="1" x14ac:dyDescent="0.2">
      <c r="A454" s="240"/>
      <c r="B454" s="241"/>
      <c r="C454" s="244" t="s">
        <v>3661</v>
      </c>
      <c r="D454" s="245"/>
      <c r="E454" s="239"/>
      <c r="F454" s="238"/>
      <c r="G454" s="238"/>
      <c r="H454" s="243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</row>
    <row r="455" spans="1:47" outlineLevel="1" x14ac:dyDescent="0.2">
      <c r="A455" s="240"/>
      <c r="B455" s="241"/>
      <c r="C455" s="244" t="s">
        <v>3662</v>
      </c>
      <c r="D455" s="245"/>
      <c r="E455" s="239">
        <v>68.02</v>
      </c>
      <c r="F455" s="238"/>
      <c r="G455" s="238"/>
      <c r="H455" s="243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</row>
    <row r="456" spans="1:47" ht="22.5" outlineLevel="1" x14ac:dyDescent="0.2">
      <c r="A456" s="240" t="s">
        <v>3663</v>
      </c>
      <c r="B456" s="241" t="s">
        <v>3664</v>
      </c>
      <c r="C456" s="237" t="s">
        <v>3665</v>
      </c>
      <c r="D456" s="242" t="s">
        <v>135</v>
      </c>
      <c r="E456" s="238">
        <v>55.65</v>
      </c>
      <c r="F456" s="238"/>
      <c r="G456" s="238">
        <f>ROUND(E456*F456,2)</f>
        <v>0</v>
      </c>
      <c r="H456" s="243" t="s">
        <v>1744</v>
      </c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</row>
    <row r="457" spans="1:47" outlineLevel="1" x14ac:dyDescent="0.2">
      <c r="A457" s="240"/>
      <c r="B457" s="241"/>
      <c r="C457" s="244" t="s">
        <v>3661</v>
      </c>
      <c r="D457" s="245"/>
      <c r="E457" s="239"/>
      <c r="F457" s="238"/>
      <c r="G457" s="238"/>
      <c r="H457" s="243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</row>
    <row r="458" spans="1:47" outlineLevel="1" x14ac:dyDescent="0.2">
      <c r="A458" s="240"/>
      <c r="B458" s="241"/>
      <c r="C458" s="244" t="s">
        <v>3666</v>
      </c>
      <c r="D458" s="245"/>
      <c r="E458" s="239">
        <v>55.65</v>
      </c>
      <c r="F458" s="238"/>
      <c r="G458" s="238"/>
      <c r="H458" s="243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</row>
    <row r="459" spans="1:47" outlineLevel="1" x14ac:dyDescent="0.2">
      <c r="A459" s="113">
        <v>102</v>
      </c>
      <c r="B459" s="115" t="s">
        <v>550</v>
      </c>
      <c r="C459" s="124" t="s">
        <v>551</v>
      </c>
      <c r="D459" s="143" t="s">
        <v>135</v>
      </c>
      <c r="E459" s="157">
        <v>16.239999999999998</v>
      </c>
      <c r="F459" s="157"/>
      <c r="G459" s="157">
        <f>ROUND(E459*F459,2)</f>
        <v>0</v>
      </c>
      <c r="H459" s="161" t="s">
        <v>1744</v>
      </c>
      <c r="I459" s="160"/>
      <c r="J459" s="160"/>
      <c r="K459" s="160"/>
      <c r="L459" s="160"/>
      <c r="M459" s="160"/>
      <c r="N459" s="160"/>
      <c r="O459" s="160"/>
      <c r="P459" s="160"/>
      <c r="Q459" s="160"/>
      <c r="R459" s="160" t="s">
        <v>129</v>
      </c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</row>
    <row r="460" spans="1:47" outlineLevel="1" x14ac:dyDescent="0.2">
      <c r="A460" s="113"/>
      <c r="B460" s="115"/>
      <c r="C460" s="125" t="s">
        <v>545</v>
      </c>
      <c r="D460" s="144"/>
      <c r="E460" s="136"/>
      <c r="F460" s="157"/>
      <c r="G460" s="157"/>
      <c r="H460" s="161">
        <v>0</v>
      </c>
      <c r="I460" s="160"/>
      <c r="J460" s="160"/>
      <c r="K460" s="160"/>
      <c r="L460" s="160"/>
      <c r="M460" s="160"/>
      <c r="N460" s="160"/>
      <c r="O460" s="160"/>
      <c r="P460" s="160"/>
      <c r="Q460" s="160"/>
      <c r="R460" s="160" t="s">
        <v>131</v>
      </c>
      <c r="S460" s="160">
        <v>0</v>
      </c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</row>
    <row r="461" spans="1:47" outlineLevel="1" x14ac:dyDescent="0.2">
      <c r="A461" s="113"/>
      <c r="B461" s="115"/>
      <c r="C461" s="125" t="s">
        <v>552</v>
      </c>
      <c r="D461" s="144"/>
      <c r="E461" s="136">
        <v>8.1199999999999992</v>
      </c>
      <c r="F461" s="157"/>
      <c r="G461" s="157"/>
      <c r="H461" s="161">
        <v>0</v>
      </c>
      <c r="I461" s="160"/>
      <c r="J461" s="160"/>
      <c r="K461" s="160"/>
      <c r="L461" s="160"/>
      <c r="M461" s="160"/>
      <c r="N461" s="160"/>
      <c r="O461" s="160"/>
      <c r="P461" s="160"/>
      <c r="Q461" s="160"/>
      <c r="R461" s="160" t="s">
        <v>131</v>
      </c>
      <c r="S461" s="160">
        <v>0</v>
      </c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</row>
    <row r="462" spans="1:47" outlineLevel="1" x14ac:dyDescent="0.2">
      <c r="A462" s="113"/>
      <c r="B462" s="115"/>
      <c r="C462" s="125" t="s">
        <v>553</v>
      </c>
      <c r="D462" s="144"/>
      <c r="E462" s="136">
        <v>8.1199999999999992</v>
      </c>
      <c r="F462" s="157"/>
      <c r="G462" s="157"/>
      <c r="H462" s="161">
        <v>0</v>
      </c>
      <c r="I462" s="160"/>
      <c r="J462" s="160"/>
      <c r="K462" s="160"/>
      <c r="L462" s="160"/>
      <c r="M462" s="160"/>
      <c r="N462" s="160"/>
      <c r="O462" s="160"/>
      <c r="P462" s="160"/>
      <c r="Q462" s="160"/>
      <c r="R462" s="160" t="s">
        <v>131</v>
      </c>
      <c r="S462" s="160">
        <v>0</v>
      </c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</row>
    <row r="463" spans="1:47" outlineLevel="1" x14ac:dyDescent="0.2">
      <c r="A463" s="113"/>
      <c r="B463" s="115"/>
      <c r="C463" s="125" t="s">
        <v>390</v>
      </c>
      <c r="D463" s="144"/>
      <c r="E463" s="136"/>
      <c r="F463" s="157"/>
      <c r="G463" s="157"/>
      <c r="H463" s="161">
        <v>0</v>
      </c>
      <c r="I463" s="160"/>
      <c r="J463" s="160"/>
      <c r="K463" s="160"/>
      <c r="L463" s="160"/>
      <c r="M463" s="160"/>
      <c r="N463" s="160"/>
      <c r="O463" s="160"/>
      <c r="P463" s="160"/>
      <c r="Q463" s="160"/>
      <c r="R463" s="160" t="s">
        <v>131</v>
      </c>
      <c r="S463" s="160">
        <v>0</v>
      </c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</row>
    <row r="464" spans="1:47" outlineLevel="1" x14ac:dyDescent="0.2">
      <c r="A464" s="113">
        <v>103</v>
      </c>
      <c r="B464" s="115" t="s">
        <v>554</v>
      </c>
      <c r="C464" s="124" t="s">
        <v>555</v>
      </c>
      <c r="D464" s="143" t="s">
        <v>135</v>
      </c>
      <c r="E464" s="157">
        <v>11.31</v>
      </c>
      <c r="F464" s="157"/>
      <c r="G464" s="157">
        <f>ROUND(E464*F464,2)</f>
        <v>0</v>
      </c>
      <c r="H464" s="161" t="s">
        <v>1744</v>
      </c>
      <c r="I464" s="160"/>
      <c r="J464" s="160"/>
      <c r="K464" s="160"/>
      <c r="L464" s="160"/>
      <c r="M464" s="160"/>
      <c r="N464" s="160"/>
      <c r="O464" s="160"/>
      <c r="P464" s="160"/>
      <c r="Q464" s="160"/>
      <c r="R464" s="160" t="s">
        <v>129</v>
      </c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</row>
    <row r="465" spans="1:47" outlineLevel="1" x14ac:dyDescent="0.2">
      <c r="A465" s="113"/>
      <c r="B465" s="115"/>
      <c r="C465" s="125" t="s">
        <v>545</v>
      </c>
      <c r="D465" s="144"/>
      <c r="E465" s="136"/>
      <c r="F465" s="157"/>
      <c r="G465" s="157"/>
      <c r="H465" s="161">
        <v>0</v>
      </c>
      <c r="I465" s="160"/>
      <c r="J465" s="160"/>
      <c r="K465" s="160"/>
      <c r="L465" s="160"/>
      <c r="M465" s="160"/>
      <c r="N465" s="160"/>
      <c r="O465" s="160"/>
      <c r="P465" s="160"/>
      <c r="Q465" s="160"/>
      <c r="R465" s="160" t="s">
        <v>131</v>
      </c>
      <c r="S465" s="160">
        <v>0</v>
      </c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</row>
    <row r="466" spans="1:47" outlineLevel="1" x14ac:dyDescent="0.2">
      <c r="A466" s="113"/>
      <c r="B466" s="115"/>
      <c r="C466" s="125" t="s">
        <v>556</v>
      </c>
      <c r="D466" s="144"/>
      <c r="E466" s="136">
        <v>5.51</v>
      </c>
      <c r="F466" s="157"/>
      <c r="G466" s="157"/>
      <c r="H466" s="161">
        <v>0</v>
      </c>
      <c r="I466" s="160"/>
      <c r="J466" s="160"/>
      <c r="K466" s="160"/>
      <c r="L466" s="160"/>
      <c r="M466" s="160"/>
      <c r="N466" s="160"/>
      <c r="O466" s="160"/>
      <c r="P466" s="160"/>
      <c r="Q466" s="160"/>
      <c r="R466" s="160" t="s">
        <v>131</v>
      </c>
      <c r="S466" s="160">
        <v>0</v>
      </c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</row>
    <row r="467" spans="1:47" outlineLevel="1" x14ac:dyDescent="0.2">
      <c r="A467" s="113"/>
      <c r="B467" s="115"/>
      <c r="C467" s="125" t="s">
        <v>557</v>
      </c>
      <c r="D467" s="144"/>
      <c r="E467" s="136">
        <v>4.3499999999999996</v>
      </c>
      <c r="F467" s="157"/>
      <c r="G467" s="157"/>
      <c r="H467" s="161">
        <v>0</v>
      </c>
      <c r="I467" s="160"/>
      <c r="J467" s="160"/>
      <c r="K467" s="160"/>
      <c r="L467" s="160"/>
      <c r="M467" s="160"/>
      <c r="N467" s="160"/>
      <c r="O467" s="160"/>
      <c r="P467" s="160"/>
      <c r="Q467" s="160"/>
      <c r="R467" s="160" t="s">
        <v>131</v>
      </c>
      <c r="S467" s="160">
        <v>0</v>
      </c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</row>
    <row r="468" spans="1:47" outlineLevel="1" x14ac:dyDescent="0.2">
      <c r="A468" s="113"/>
      <c r="B468" s="115"/>
      <c r="C468" s="125" t="s">
        <v>558</v>
      </c>
      <c r="D468" s="144"/>
      <c r="E468" s="136">
        <v>1.45</v>
      </c>
      <c r="F468" s="157"/>
      <c r="G468" s="157"/>
      <c r="H468" s="161">
        <v>0</v>
      </c>
      <c r="I468" s="160"/>
      <c r="J468" s="160"/>
      <c r="K468" s="160"/>
      <c r="L468" s="160"/>
      <c r="M468" s="160"/>
      <c r="N468" s="160"/>
      <c r="O468" s="160"/>
      <c r="P468" s="160"/>
      <c r="Q468" s="160"/>
      <c r="R468" s="160" t="s">
        <v>131</v>
      </c>
      <c r="S468" s="160">
        <v>0</v>
      </c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</row>
    <row r="469" spans="1:47" outlineLevel="1" x14ac:dyDescent="0.2">
      <c r="A469" s="113">
        <v>104</v>
      </c>
      <c r="B469" s="115" t="s">
        <v>559</v>
      </c>
      <c r="C469" s="237" t="s">
        <v>3667</v>
      </c>
      <c r="D469" s="143" t="s">
        <v>135</v>
      </c>
      <c r="E469" s="238">
        <v>0</v>
      </c>
      <c r="F469" s="157"/>
      <c r="G469" s="157">
        <f>ROUND(E469*F469,2)</f>
        <v>0</v>
      </c>
      <c r="H469" s="161" t="s">
        <v>1744</v>
      </c>
      <c r="I469" s="160"/>
      <c r="J469" s="160"/>
      <c r="K469" s="160"/>
      <c r="L469" s="160"/>
      <c r="M469" s="160"/>
      <c r="N469" s="160"/>
      <c r="O469" s="160"/>
      <c r="P469" s="160"/>
      <c r="Q469" s="160"/>
      <c r="R469" s="160" t="s">
        <v>129</v>
      </c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</row>
    <row r="470" spans="1:47" outlineLevel="1" x14ac:dyDescent="0.2">
      <c r="A470" s="113"/>
      <c r="B470" s="115"/>
      <c r="C470" s="125" t="s">
        <v>545</v>
      </c>
      <c r="D470" s="144"/>
      <c r="E470" s="136"/>
      <c r="F470" s="157"/>
      <c r="G470" s="157"/>
      <c r="H470" s="161">
        <v>0</v>
      </c>
      <c r="I470" s="160"/>
      <c r="J470" s="160"/>
      <c r="K470" s="160"/>
      <c r="L470" s="160"/>
      <c r="M470" s="160"/>
      <c r="N470" s="160"/>
      <c r="O470" s="160"/>
      <c r="P470" s="160"/>
      <c r="Q470" s="160"/>
      <c r="R470" s="160" t="s">
        <v>131</v>
      </c>
      <c r="S470" s="160">
        <v>0</v>
      </c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</row>
    <row r="471" spans="1:47" outlineLevel="1" x14ac:dyDescent="0.2">
      <c r="A471" s="113"/>
      <c r="B471" s="115"/>
      <c r="C471" s="125" t="s">
        <v>560</v>
      </c>
      <c r="D471" s="144"/>
      <c r="E471" s="239">
        <v>0</v>
      </c>
      <c r="F471" s="157"/>
      <c r="G471" s="157"/>
      <c r="H471" s="161">
        <v>0</v>
      </c>
      <c r="I471" s="160"/>
      <c r="J471" s="160"/>
      <c r="K471" s="160"/>
      <c r="L471" s="160"/>
      <c r="M471" s="160"/>
      <c r="N471" s="160"/>
      <c r="O471" s="160"/>
      <c r="P471" s="160"/>
      <c r="Q471" s="160"/>
      <c r="R471" s="160" t="s">
        <v>131</v>
      </c>
      <c r="S471" s="160">
        <v>0</v>
      </c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</row>
    <row r="472" spans="1:47" ht="22.5" outlineLevel="1" x14ac:dyDescent="0.2">
      <c r="A472" s="240" t="s">
        <v>3668</v>
      </c>
      <c r="B472" s="241" t="s">
        <v>3669</v>
      </c>
      <c r="C472" s="237" t="s">
        <v>3670</v>
      </c>
      <c r="D472" s="242" t="s">
        <v>135</v>
      </c>
      <c r="E472" s="238">
        <v>58.96</v>
      </c>
      <c r="F472" s="238"/>
      <c r="G472" s="238">
        <f>ROUND(E472*F472,2)</f>
        <v>0</v>
      </c>
      <c r="H472" s="243" t="s">
        <v>1744</v>
      </c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</row>
    <row r="473" spans="1:47" outlineLevel="1" x14ac:dyDescent="0.2">
      <c r="A473" s="240"/>
      <c r="B473" s="241"/>
      <c r="C473" s="244" t="s">
        <v>3661</v>
      </c>
      <c r="D473" s="245"/>
      <c r="E473" s="239"/>
      <c r="F473" s="238"/>
      <c r="G473" s="238"/>
      <c r="H473" s="243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</row>
    <row r="474" spans="1:47" outlineLevel="1" x14ac:dyDescent="0.2">
      <c r="A474" s="240"/>
      <c r="B474" s="241"/>
      <c r="C474" s="244" t="s">
        <v>3671</v>
      </c>
      <c r="D474" s="245"/>
      <c r="E474" s="239">
        <v>58.96</v>
      </c>
      <c r="F474" s="238"/>
      <c r="G474" s="238"/>
      <c r="H474" s="243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</row>
    <row r="475" spans="1:47" ht="22.5" outlineLevel="1" x14ac:dyDescent="0.2">
      <c r="A475" s="240" t="s">
        <v>3672</v>
      </c>
      <c r="B475" s="241" t="s">
        <v>3673</v>
      </c>
      <c r="C475" s="237" t="s">
        <v>3674</v>
      </c>
      <c r="D475" s="242" t="s">
        <v>135</v>
      </c>
      <c r="E475" s="238">
        <v>63.09</v>
      </c>
      <c r="F475" s="238"/>
      <c r="G475" s="238">
        <f>ROUND(E475*F475,2)</f>
        <v>0</v>
      </c>
      <c r="H475" s="243" t="s">
        <v>1744</v>
      </c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</row>
    <row r="476" spans="1:47" outlineLevel="1" x14ac:dyDescent="0.2">
      <c r="A476" s="240"/>
      <c r="B476" s="241"/>
      <c r="C476" s="244" t="s">
        <v>3661</v>
      </c>
      <c r="D476" s="245"/>
      <c r="E476" s="239"/>
      <c r="F476" s="238"/>
      <c r="G476" s="238"/>
      <c r="H476" s="243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</row>
    <row r="477" spans="1:47" outlineLevel="1" x14ac:dyDescent="0.2">
      <c r="A477" s="240"/>
      <c r="B477" s="241"/>
      <c r="C477" s="244" t="s">
        <v>3675</v>
      </c>
      <c r="D477" s="245"/>
      <c r="E477" s="239">
        <v>63.09</v>
      </c>
      <c r="F477" s="238"/>
      <c r="G477" s="238"/>
      <c r="H477" s="243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</row>
    <row r="478" spans="1:47" x14ac:dyDescent="0.2">
      <c r="A478" s="114" t="s">
        <v>124</v>
      </c>
      <c r="B478" s="116" t="s">
        <v>54</v>
      </c>
      <c r="C478" s="126" t="s">
        <v>55</v>
      </c>
      <c r="D478" s="145"/>
      <c r="E478" s="158"/>
      <c r="F478" s="158"/>
      <c r="G478" s="158">
        <f>SUMIF(R479:R656,"&lt;&gt;NOR",G479:G656)</f>
        <v>0</v>
      </c>
      <c r="H478" s="133"/>
      <c r="I478" s="160"/>
      <c r="R478" s="229" t="s">
        <v>125</v>
      </c>
    </row>
    <row r="479" spans="1:47" outlineLevel="1" x14ac:dyDescent="0.2">
      <c r="A479" s="113">
        <v>105</v>
      </c>
      <c r="B479" s="115" t="s">
        <v>561</v>
      </c>
      <c r="C479" s="124" t="s">
        <v>562</v>
      </c>
      <c r="D479" s="143" t="s">
        <v>128</v>
      </c>
      <c r="E479" s="157">
        <v>1.08</v>
      </c>
      <c r="F479" s="157"/>
      <c r="G479" s="157">
        <f>ROUND(E479*F479,2)</f>
        <v>0</v>
      </c>
      <c r="H479" s="161" t="s">
        <v>1743</v>
      </c>
      <c r="I479" s="160"/>
      <c r="J479" s="160"/>
      <c r="K479" s="160"/>
      <c r="L479" s="160"/>
      <c r="M479" s="160"/>
      <c r="N479" s="160"/>
      <c r="O479" s="160"/>
      <c r="P479" s="160"/>
      <c r="Q479" s="160"/>
      <c r="R479" s="160" t="s">
        <v>129</v>
      </c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</row>
    <row r="480" spans="1:47" outlineLevel="1" x14ac:dyDescent="0.2">
      <c r="A480" s="113"/>
      <c r="B480" s="115"/>
      <c r="C480" s="125" t="s">
        <v>199</v>
      </c>
      <c r="D480" s="144"/>
      <c r="E480" s="136"/>
      <c r="F480" s="157"/>
      <c r="G480" s="157"/>
      <c r="H480" s="161">
        <v>0</v>
      </c>
      <c r="I480" s="160"/>
      <c r="J480" s="160"/>
      <c r="K480" s="160"/>
      <c r="L480" s="160"/>
      <c r="M480" s="160"/>
      <c r="N480" s="160"/>
      <c r="O480" s="160"/>
      <c r="P480" s="160"/>
      <c r="Q480" s="160"/>
      <c r="R480" s="160" t="s">
        <v>131</v>
      </c>
      <c r="S480" s="160">
        <v>0</v>
      </c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</row>
    <row r="481" spans="1:47" outlineLevel="1" x14ac:dyDescent="0.2">
      <c r="A481" s="113"/>
      <c r="B481" s="115"/>
      <c r="C481" s="125" t="s">
        <v>563</v>
      </c>
      <c r="D481" s="144"/>
      <c r="E481" s="136">
        <v>1.08</v>
      </c>
      <c r="F481" s="157"/>
      <c r="G481" s="157"/>
      <c r="H481" s="161">
        <v>0</v>
      </c>
      <c r="I481" s="160"/>
      <c r="J481" s="160"/>
      <c r="K481" s="160"/>
      <c r="L481" s="160"/>
      <c r="M481" s="160"/>
      <c r="N481" s="160"/>
      <c r="O481" s="160"/>
      <c r="P481" s="160"/>
      <c r="Q481" s="160"/>
      <c r="R481" s="160" t="s">
        <v>131</v>
      </c>
      <c r="S481" s="160">
        <v>0</v>
      </c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</row>
    <row r="482" spans="1:47" outlineLevel="1" x14ac:dyDescent="0.2">
      <c r="A482" s="113">
        <v>106</v>
      </c>
      <c r="B482" s="115" t="s">
        <v>564</v>
      </c>
      <c r="C482" s="124" t="s">
        <v>565</v>
      </c>
      <c r="D482" s="143" t="s">
        <v>128</v>
      </c>
      <c r="E482" s="157">
        <v>155.36600000000001</v>
      </c>
      <c r="F482" s="157"/>
      <c r="G482" s="157">
        <f>ROUND(E482*F482,2)</f>
        <v>0</v>
      </c>
      <c r="H482" s="161" t="s">
        <v>1743</v>
      </c>
      <c r="I482" s="160"/>
      <c r="J482" s="160"/>
      <c r="K482" s="160"/>
      <c r="L482" s="160"/>
      <c r="M482" s="160"/>
      <c r="N482" s="160"/>
      <c r="O482" s="160"/>
      <c r="P482" s="160"/>
      <c r="Q482" s="160"/>
      <c r="R482" s="160" t="s">
        <v>129</v>
      </c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</row>
    <row r="483" spans="1:47" outlineLevel="1" x14ac:dyDescent="0.2">
      <c r="A483" s="113"/>
      <c r="B483" s="115"/>
      <c r="C483" s="125" t="s">
        <v>199</v>
      </c>
      <c r="D483" s="144"/>
      <c r="E483" s="136"/>
      <c r="F483" s="157"/>
      <c r="G483" s="157"/>
      <c r="H483" s="161">
        <v>0</v>
      </c>
      <c r="I483" s="160"/>
      <c r="J483" s="160"/>
      <c r="K483" s="160"/>
      <c r="L483" s="160"/>
      <c r="M483" s="160"/>
      <c r="N483" s="160"/>
      <c r="O483" s="160"/>
      <c r="P483" s="160"/>
      <c r="Q483" s="160"/>
      <c r="R483" s="160" t="s">
        <v>131</v>
      </c>
      <c r="S483" s="160">
        <v>0</v>
      </c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</row>
    <row r="484" spans="1:47" outlineLevel="1" x14ac:dyDescent="0.2">
      <c r="A484" s="113"/>
      <c r="B484" s="115"/>
      <c r="C484" s="125" t="s">
        <v>566</v>
      </c>
      <c r="D484" s="144"/>
      <c r="E484" s="136">
        <v>65.040000000000006</v>
      </c>
      <c r="F484" s="157"/>
      <c r="G484" s="157"/>
      <c r="H484" s="161">
        <v>0</v>
      </c>
      <c r="I484" s="160"/>
      <c r="J484" s="160"/>
      <c r="K484" s="160"/>
      <c r="L484" s="160"/>
      <c r="M484" s="160"/>
      <c r="N484" s="160"/>
      <c r="O484" s="160"/>
      <c r="P484" s="160"/>
      <c r="Q484" s="160"/>
      <c r="R484" s="160" t="s">
        <v>131</v>
      </c>
      <c r="S484" s="160">
        <v>0</v>
      </c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</row>
    <row r="485" spans="1:47" outlineLevel="1" x14ac:dyDescent="0.2">
      <c r="A485" s="113"/>
      <c r="B485" s="115"/>
      <c r="C485" s="125" t="s">
        <v>567</v>
      </c>
      <c r="D485" s="144"/>
      <c r="E485" s="136">
        <v>88.25</v>
      </c>
      <c r="F485" s="157"/>
      <c r="G485" s="157"/>
      <c r="H485" s="161">
        <v>0</v>
      </c>
      <c r="I485" s="160"/>
      <c r="J485" s="160"/>
      <c r="K485" s="160"/>
      <c r="L485" s="160"/>
      <c r="M485" s="160"/>
      <c r="N485" s="160"/>
      <c r="O485" s="160"/>
      <c r="P485" s="160"/>
      <c r="Q485" s="160"/>
      <c r="R485" s="160" t="s">
        <v>131</v>
      </c>
      <c r="S485" s="160">
        <v>0</v>
      </c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</row>
    <row r="486" spans="1:47" outlineLevel="1" x14ac:dyDescent="0.2">
      <c r="A486" s="113"/>
      <c r="B486" s="115"/>
      <c r="C486" s="125" t="s">
        <v>568</v>
      </c>
      <c r="D486" s="144"/>
      <c r="E486" s="136">
        <v>2.0760000000000001</v>
      </c>
      <c r="F486" s="157"/>
      <c r="G486" s="157"/>
      <c r="H486" s="161">
        <v>0</v>
      </c>
      <c r="I486" s="160"/>
      <c r="J486" s="160"/>
      <c r="K486" s="160"/>
      <c r="L486" s="160"/>
      <c r="M486" s="160"/>
      <c r="N486" s="160"/>
      <c r="O486" s="160"/>
      <c r="P486" s="160"/>
      <c r="Q486" s="160"/>
      <c r="R486" s="160" t="s">
        <v>131</v>
      </c>
      <c r="S486" s="160">
        <v>0</v>
      </c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</row>
    <row r="487" spans="1:47" outlineLevel="1" x14ac:dyDescent="0.2">
      <c r="A487" s="113">
        <v>107</v>
      </c>
      <c r="B487" s="115" t="s">
        <v>569</v>
      </c>
      <c r="C487" s="124" t="s">
        <v>570</v>
      </c>
      <c r="D487" s="143" t="s">
        <v>135</v>
      </c>
      <c r="E487" s="157">
        <v>15.524999999999999</v>
      </c>
      <c r="F487" s="157"/>
      <c r="G487" s="157">
        <f>ROUND(E487*F487,2)</f>
        <v>0</v>
      </c>
      <c r="H487" s="161" t="s">
        <v>1743</v>
      </c>
      <c r="I487" s="160"/>
      <c r="J487" s="160"/>
      <c r="K487" s="160"/>
      <c r="L487" s="160"/>
      <c r="M487" s="160"/>
      <c r="N487" s="160"/>
      <c r="O487" s="160"/>
      <c r="P487" s="160"/>
      <c r="Q487" s="160"/>
      <c r="R487" s="160" t="s">
        <v>129</v>
      </c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</row>
    <row r="488" spans="1:47" outlineLevel="1" x14ac:dyDescent="0.2">
      <c r="A488" s="113"/>
      <c r="B488" s="115"/>
      <c r="C488" s="125" t="s">
        <v>199</v>
      </c>
      <c r="D488" s="144"/>
      <c r="E488" s="136"/>
      <c r="F488" s="157"/>
      <c r="G488" s="157"/>
      <c r="H488" s="161">
        <v>0</v>
      </c>
      <c r="I488" s="160"/>
      <c r="J488" s="160"/>
      <c r="K488" s="160"/>
      <c r="L488" s="160"/>
      <c r="M488" s="160"/>
      <c r="N488" s="160"/>
      <c r="O488" s="160"/>
      <c r="P488" s="160"/>
      <c r="Q488" s="160"/>
      <c r="R488" s="160" t="s">
        <v>131</v>
      </c>
      <c r="S488" s="160">
        <v>0</v>
      </c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</row>
    <row r="489" spans="1:47" outlineLevel="1" x14ac:dyDescent="0.2">
      <c r="A489" s="113"/>
      <c r="B489" s="115"/>
      <c r="C489" s="125" t="s">
        <v>571</v>
      </c>
      <c r="D489" s="144"/>
      <c r="E489" s="136">
        <v>15.525</v>
      </c>
      <c r="F489" s="157"/>
      <c r="G489" s="157"/>
      <c r="H489" s="161">
        <v>0</v>
      </c>
      <c r="I489" s="160"/>
      <c r="J489" s="160"/>
      <c r="K489" s="160"/>
      <c r="L489" s="160"/>
      <c r="M489" s="160"/>
      <c r="N489" s="160"/>
      <c r="O489" s="160"/>
      <c r="P489" s="160"/>
      <c r="Q489" s="160"/>
      <c r="R489" s="160" t="s">
        <v>131</v>
      </c>
      <c r="S489" s="160">
        <v>0</v>
      </c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</row>
    <row r="490" spans="1:47" outlineLevel="1" x14ac:dyDescent="0.2">
      <c r="A490" s="113">
        <v>108</v>
      </c>
      <c r="B490" s="115" t="s">
        <v>572</v>
      </c>
      <c r="C490" s="124" t="s">
        <v>573</v>
      </c>
      <c r="D490" s="143" t="s">
        <v>135</v>
      </c>
      <c r="E490" s="157">
        <v>989.81</v>
      </c>
      <c r="F490" s="157"/>
      <c r="G490" s="157">
        <f>ROUND(E490*F490,2)</f>
        <v>0</v>
      </c>
      <c r="H490" s="161" t="s">
        <v>1743</v>
      </c>
      <c r="I490" s="160"/>
      <c r="J490" s="160"/>
      <c r="K490" s="160"/>
      <c r="L490" s="160"/>
      <c r="M490" s="160"/>
      <c r="N490" s="160"/>
      <c r="O490" s="160"/>
      <c r="P490" s="160"/>
      <c r="Q490" s="160"/>
      <c r="R490" s="160" t="s">
        <v>129</v>
      </c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</row>
    <row r="491" spans="1:47" outlineLevel="1" x14ac:dyDescent="0.2">
      <c r="A491" s="113"/>
      <c r="B491" s="115"/>
      <c r="C491" s="125" t="s">
        <v>199</v>
      </c>
      <c r="D491" s="144"/>
      <c r="E491" s="136"/>
      <c r="F491" s="157"/>
      <c r="G491" s="157"/>
      <c r="H491" s="161">
        <v>0</v>
      </c>
      <c r="I491" s="160"/>
      <c r="J491" s="160"/>
      <c r="K491" s="160"/>
      <c r="L491" s="160"/>
      <c r="M491" s="160"/>
      <c r="N491" s="160"/>
      <c r="O491" s="160"/>
      <c r="P491" s="160"/>
      <c r="Q491" s="160"/>
      <c r="R491" s="160" t="s">
        <v>131</v>
      </c>
      <c r="S491" s="160">
        <v>0</v>
      </c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</row>
    <row r="492" spans="1:47" outlineLevel="1" x14ac:dyDescent="0.2">
      <c r="A492" s="113"/>
      <c r="B492" s="115"/>
      <c r="C492" s="125" t="s">
        <v>574</v>
      </c>
      <c r="D492" s="144"/>
      <c r="E492" s="136">
        <v>355.3</v>
      </c>
      <c r="F492" s="157"/>
      <c r="G492" s="157"/>
      <c r="H492" s="161">
        <v>0</v>
      </c>
      <c r="I492" s="160"/>
      <c r="J492" s="160"/>
      <c r="K492" s="160"/>
      <c r="L492" s="160"/>
      <c r="M492" s="160"/>
      <c r="N492" s="160"/>
      <c r="O492" s="160"/>
      <c r="P492" s="160"/>
      <c r="Q492" s="160"/>
      <c r="R492" s="160" t="s">
        <v>131</v>
      </c>
      <c r="S492" s="160">
        <v>0</v>
      </c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</row>
    <row r="493" spans="1:47" outlineLevel="1" x14ac:dyDescent="0.2">
      <c r="A493" s="113"/>
      <c r="B493" s="115"/>
      <c r="C493" s="125" t="s">
        <v>575</v>
      </c>
      <c r="D493" s="144"/>
      <c r="E493" s="136">
        <v>620.66999999999996</v>
      </c>
      <c r="F493" s="157"/>
      <c r="G493" s="157"/>
      <c r="H493" s="161">
        <v>0</v>
      </c>
      <c r="I493" s="160"/>
      <c r="J493" s="160"/>
      <c r="K493" s="160"/>
      <c r="L493" s="160"/>
      <c r="M493" s="160"/>
      <c r="N493" s="160"/>
      <c r="O493" s="160"/>
      <c r="P493" s="160"/>
      <c r="Q493" s="160"/>
      <c r="R493" s="160" t="s">
        <v>131</v>
      </c>
      <c r="S493" s="160">
        <v>0</v>
      </c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</row>
    <row r="494" spans="1:47" outlineLevel="1" x14ac:dyDescent="0.2">
      <c r="A494" s="113"/>
      <c r="B494" s="115"/>
      <c r="C494" s="125" t="s">
        <v>576</v>
      </c>
      <c r="D494" s="144"/>
      <c r="E494" s="136">
        <v>13.84</v>
      </c>
      <c r="F494" s="157"/>
      <c r="G494" s="157"/>
      <c r="H494" s="161">
        <v>0</v>
      </c>
      <c r="I494" s="160"/>
      <c r="J494" s="160"/>
      <c r="K494" s="160"/>
      <c r="L494" s="160"/>
      <c r="M494" s="160"/>
      <c r="N494" s="160"/>
      <c r="O494" s="160"/>
      <c r="P494" s="160"/>
      <c r="Q494" s="160"/>
      <c r="R494" s="160" t="s">
        <v>131</v>
      </c>
      <c r="S494" s="160">
        <v>0</v>
      </c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</row>
    <row r="495" spans="1:47" outlineLevel="1" x14ac:dyDescent="0.2">
      <c r="A495" s="113">
        <v>109</v>
      </c>
      <c r="B495" s="115" t="s">
        <v>577</v>
      </c>
      <c r="C495" s="124" t="s">
        <v>578</v>
      </c>
      <c r="D495" s="143" t="s">
        <v>135</v>
      </c>
      <c r="E495" s="157">
        <v>989.81</v>
      </c>
      <c r="F495" s="157"/>
      <c r="G495" s="157">
        <f>ROUND(E495*F495,2)</f>
        <v>0</v>
      </c>
      <c r="H495" s="161" t="s">
        <v>1743</v>
      </c>
      <c r="I495" s="160"/>
      <c r="J495" s="160"/>
      <c r="K495" s="160"/>
      <c r="L495" s="160"/>
      <c r="M495" s="160"/>
      <c r="N495" s="160"/>
      <c r="O495" s="160"/>
      <c r="P495" s="160"/>
      <c r="Q495" s="160"/>
      <c r="R495" s="160" t="s">
        <v>129</v>
      </c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</row>
    <row r="496" spans="1:47" outlineLevel="1" x14ac:dyDescent="0.2">
      <c r="A496" s="113"/>
      <c r="B496" s="115"/>
      <c r="C496" s="125" t="s">
        <v>199</v>
      </c>
      <c r="D496" s="144"/>
      <c r="E496" s="136"/>
      <c r="F496" s="157"/>
      <c r="G496" s="157"/>
      <c r="H496" s="161">
        <v>0</v>
      </c>
      <c r="I496" s="160"/>
      <c r="J496" s="160"/>
      <c r="K496" s="160"/>
      <c r="L496" s="160"/>
      <c r="M496" s="160"/>
      <c r="N496" s="160"/>
      <c r="O496" s="160"/>
      <c r="P496" s="160"/>
      <c r="Q496" s="160"/>
      <c r="R496" s="160" t="s">
        <v>131</v>
      </c>
      <c r="S496" s="160">
        <v>0</v>
      </c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</row>
    <row r="497" spans="1:47" outlineLevel="1" x14ac:dyDescent="0.2">
      <c r="A497" s="113"/>
      <c r="B497" s="115"/>
      <c r="C497" s="125" t="s">
        <v>574</v>
      </c>
      <c r="D497" s="144"/>
      <c r="E497" s="136">
        <v>355.3</v>
      </c>
      <c r="F497" s="157"/>
      <c r="G497" s="157"/>
      <c r="H497" s="161">
        <v>0</v>
      </c>
      <c r="I497" s="160"/>
      <c r="J497" s="160"/>
      <c r="K497" s="160"/>
      <c r="L497" s="160"/>
      <c r="M497" s="160"/>
      <c r="N497" s="160"/>
      <c r="O497" s="160"/>
      <c r="P497" s="160"/>
      <c r="Q497" s="160"/>
      <c r="R497" s="160" t="s">
        <v>131</v>
      </c>
      <c r="S497" s="160">
        <v>0</v>
      </c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</row>
    <row r="498" spans="1:47" outlineLevel="1" x14ac:dyDescent="0.2">
      <c r="A498" s="113"/>
      <c r="B498" s="115"/>
      <c r="C498" s="125" t="s">
        <v>575</v>
      </c>
      <c r="D498" s="144"/>
      <c r="E498" s="136">
        <v>620.66999999999996</v>
      </c>
      <c r="F498" s="157"/>
      <c r="G498" s="157"/>
      <c r="H498" s="161">
        <v>0</v>
      </c>
      <c r="I498" s="160"/>
      <c r="J498" s="160"/>
      <c r="K498" s="160"/>
      <c r="L498" s="160"/>
      <c r="M498" s="160"/>
      <c r="N498" s="160"/>
      <c r="O498" s="160"/>
      <c r="P498" s="160"/>
      <c r="Q498" s="160"/>
      <c r="R498" s="160" t="s">
        <v>131</v>
      </c>
      <c r="S498" s="160">
        <v>0</v>
      </c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</row>
    <row r="499" spans="1:47" outlineLevel="1" x14ac:dyDescent="0.2">
      <c r="A499" s="113"/>
      <c r="B499" s="115"/>
      <c r="C499" s="125" t="s">
        <v>576</v>
      </c>
      <c r="D499" s="144"/>
      <c r="E499" s="136">
        <v>13.84</v>
      </c>
      <c r="F499" s="157"/>
      <c r="G499" s="157"/>
      <c r="H499" s="161">
        <v>0</v>
      </c>
      <c r="I499" s="160"/>
      <c r="J499" s="160"/>
      <c r="K499" s="160"/>
      <c r="L499" s="160"/>
      <c r="M499" s="160"/>
      <c r="N499" s="160"/>
      <c r="O499" s="160"/>
      <c r="P499" s="160"/>
      <c r="Q499" s="160"/>
      <c r="R499" s="160" t="s">
        <v>131</v>
      </c>
      <c r="S499" s="160">
        <v>0</v>
      </c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</row>
    <row r="500" spans="1:47" outlineLevel="1" x14ac:dyDescent="0.2">
      <c r="A500" s="113">
        <v>110</v>
      </c>
      <c r="B500" s="115" t="s">
        <v>579</v>
      </c>
      <c r="C500" s="124" t="s">
        <v>580</v>
      </c>
      <c r="D500" s="143" t="s">
        <v>135</v>
      </c>
      <c r="E500" s="157">
        <v>918.2</v>
      </c>
      <c r="F500" s="157"/>
      <c r="G500" s="157">
        <f>ROUND(E500*F500,2)</f>
        <v>0</v>
      </c>
      <c r="H500" s="161" t="s">
        <v>1743</v>
      </c>
      <c r="I500" s="160"/>
      <c r="J500" s="160"/>
      <c r="K500" s="160"/>
      <c r="L500" s="160"/>
      <c r="M500" s="160"/>
      <c r="N500" s="160"/>
      <c r="O500" s="160"/>
      <c r="P500" s="160"/>
      <c r="Q500" s="160"/>
      <c r="R500" s="160" t="s">
        <v>129</v>
      </c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</row>
    <row r="501" spans="1:47" outlineLevel="1" x14ac:dyDescent="0.2">
      <c r="A501" s="113"/>
      <c r="B501" s="115"/>
      <c r="C501" s="125" t="s">
        <v>199</v>
      </c>
      <c r="D501" s="144"/>
      <c r="E501" s="136"/>
      <c r="F501" s="157"/>
      <c r="G501" s="157"/>
      <c r="H501" s="161">
        <v>0</v>
      </c>
      <c r="I501" s="160"/>
      <c r="J501" s="160"/>
      <c r="K501" s="160"/>
      <c r="L501" s="160"/>
      <c r="M501" s="160"/>
      <c r="N501" s="160"/>
      <c r="O501" s="160"/>
      <c r="P501" s="160"/>
      <c r="Q501" s="160"/>
      <c r="R501" s="160" t="s">
        <v>131</v>
      </c>
      <c r="S501" s="160">
        <v>0</v>
      </c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</row>
    <row r="502" spans="1:47" outlineLevel="1" x14ac:dyDescent="0.2">
      <c r="A502" s="113"/>
      <c r="B502" s="115"/>
      <c r="C502" s="125" t="s">
        <v>581</v>
      </c>
      <c r="D502" s="144"/>
      <c r="E502" s="136">
        <v>325.2</v>
      </c>
      <c r="F502" s="157"/>
      <c r="G502" s="157"/>
      <c r="H502" s="161">
        <v>0</v>
      </c>
      <c r="I502" s="160"/>
      <c r="J502" s="160"/>
      <c r="K502" s="160"/>
      <c r="L502" s="160"/>
      <c r="M502" s="160"/>
      <c r="N502" s="160"/>
      <c r="O502" s="160"/>
      <c r="P502" s="160"/>
      <c r="Q502" s="160"/>
      <c r="R502" s="160" t="s">
        <v>131</v>
      </c>
      <c r="S502" s="160">
        <v>0</v>
      </c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</row>
    <row r="503" spans="1:47" outlineLevel="1" x14ac:dyDescent="0.2">
      <c r="A503" s="113"/>
      <c r="B503" s="115"/>
      <c r="C503" s="125" t="s">
        <v>582</v>
      </c>
      <c r="D503" s="144"/>
      <c r="E503" s="136">
        <v>593</v>
      </c>
      <c r="F503" s="157"/>
      <c r="G503" s="157"/>
      <c r="H503" s="161">
        <v>0</v>
      </c>
      <c r="I503" s="160"/>
      <c r="J503" s="160"/>
      <c r="K503" s="160"/>
      <c r="L503" s="160"/>
      <c r="M503" s="160"/>
      <c r="N503" s="160"/>
      <c r="O503" s="160"/>
      <c r="P503" s="160"/>
      <c r="Q503" s="160"/>
      <c r="R503" s="160" t="s">
        <v>131</v>
      </c>
      <c r="S503" s="160">
        <v>0</v>
      </c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</row>
    <row r="504" spans="1:47" outlineLevel="1" x14ac:dyDescent="0.2">
      <c r="A504" s="113">
        <v>111</v>
      </c>
      <c r="B504" s="115" t="s">
        <v>583</v>
      </c>
      <c r="C504" s="124" t="s">
        <v>584</v>
      </c>
      <c r="D504" s="143" t="s">
        <v>135</v>
      </c>
      <c r="E504" s="157">
        <v>918.2</v>
      </c>
      <c r="F504" s="157"/>
      <c r="G504" s="157">
        <f>ROUND(E504*F504,2)</f>
        <v>0</v>
      </c>
      <c r="H504" s="161" t="s">
        <v>1743</v>
      </c>
      <c r="I504" s="160"/>
      <c r="J504" s="160"/>
      <c r="K504" s="160"/>
      <c r="L504" s="160"/>
      <c r="M504" s="160"/>
      <c r="N504" s="160"/>
      <c r="O504" s="160"/>
      <c r="P504" s="160"/>
      <c r="Q504" s="160"/>
      <c r="R504" s="160" t="s">
        <v>129</v>
      </c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</row>
    <row r="505" spans="1:47" outlineLevel="1" x14ac:dyDescent="0.2">
      <c r="A505" s="113"/>
      <c r="B505" s="115"/>
      <c r="C505" s="125" t="s">
        <v>199</v>
      </c>
      <c r="D505" s="144"/>
      <c r="E505" s="136"/>
      <c r="F505" s="157"/>
      <c r="G505" s="157"/>
      <c r="H505" s="161">
        <v>0</v>
      </c>
      <c r="I505" s="160"/>
      <c r="J505" s="160"/>
      <c r="K505" s="160"/>
      <c r="L505" s="160"/>
      <c r="M505" s="160"/>
      <c r="N505" s="160"/>
      <c r="O505" s="160"/>
      <c r="P505" s="160"/>
      <c r="Q505" s="160"/>
      <c r="R505" s="160" t="s">
        <v>131</v>
      </c>
      <c r="S505" s="160">
        <v>0</v>
      </c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</row>
    <row r="506" spans="1:47" outlineLevel="1" x14ac:dyDescent="0.2">
      <c r="A506" s="113"/>
      <c r="B506" s="115"/>
      <c r="C506" s="125" t="s">
        <v>581</v>
      </c>
      <c r="D506" s="144"/>
      <c r="E506" s="136">
        <v>325.2</v>
      </c>
      <c r="F506" s="157"/>
      <c r="G506" s="157"/>
      <c r="H506" s="161">
        <v>0</v>
      </c>
      <c r="I506" s="160"/>
      <c r="J506" s="160"/>
      <c r="K506" s="160"/>
      <c r="L506" s="160"/>
      <c r="M506" s="160"/>
      <c r="N506" s="160"/>
      <c r="O506" s="160"/>
      <c r="P506" s="160"/>
      <c r="Q506" s="160"/>
      <c r="R506" s="160" t="s">
        <v>131</v>
      </c>
      <c r="S506" s="160">
        <v>0</v>
      </c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</row>
    <row r="507" spans="1:47" outlineLevel="1" x14ac:dyDescent="0.2">
      <c r="A507" s="113"/>
      <c r="B507" s="115"/>
      <c r="C507" s="125" t="s">
        <v>582</v>
      </c>
      <c r="D507" s="144"/>
      <c r="E507" s="136">
        <v>593</v>
      </c>
      <c r="F507" s="157"/>
      <c r="G507" s="157"/>
      <c r="H507" s="161">
        <v>0</v>
      </c>
      <c r="I507" s="160"/>
      <c r="J507" s="160"/>
      <c r="K507" s="160"/>
      <c r="L507" s="160"/>
      <c r="M507" s="160"/>
      <c r="N507" s="160"/>
      <c r="O507" s="160"/>
      <c r="P507" s="160"/>
      <c r="Q507" s="160"/>
      <c r="R507" s="160" t="s">
        <v>131</v>
      </c>
      <c r="S507" s="160">
        <v>0</v>
      </c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</row>
    <row r="508" spans="1:47" outlineLevel="1" x14ac:dyDescent="0.2">
      <c r="A508" s="113">
        <v>112</v>
      </c>
      <c r="B508" s="115" t="s">
        <v>585</v>
      </c>
      <c r="C508" s="124" t="s">
        <v>586</v>
      </c>
      <c r="D508" s="143" t="s">
        <v>135</v>
      </c>
      <c r="E508" s="157">
        <v>315</v>
      </c>
      <c r="F508" s="157"/>
      <c r="G508" s="157">
        <f>ROUND(E508*F508,2)</f>
        <v>0</v>
      </c>
      <c r="H508" s="161" t="s">
        <v>1744</v>
      </c>
      <c r="I508" s="160"/>
      <c r="J508" s="160"/>
      <c r="K508" s="160"/>
      <c r="L508" s="160"/>
      <c r="M508" s="160"/>
      <c r="N508" s="160"/>
      <c r="O508" s="160"/>
      <c r="P508" s="160"/>
      <c r="Q508" s="160"/>
      <c r="R508" s="160" t="s">
        <v>129</v>
      </c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</row>
    <row r="509" spans="1:47" outlineLevel="1" x14ac:dyDescent="0.2">
      <c r="A509" s="113"/>
      <c r="B509" s="115"/>
      <c r="C509" s="125" t="s">
        <v>199</v>
      </c>
      <c r="D509" s="144"/>
      <c r="E509" s="136"/>
      <c r="F509" s="157"/>
      <c r="G509" s="157"/>
      <c r="H509" s="161">
        <v>0</v>
      </c>
      <c r="I509" s="160"/>
      <c r="J509" s="160"/>
      <c r="K509" s="160"/>
      <c r="L509" s="160"/>
      <c r="M509" s="160"/>
      <c r="N509" s="160"/>
      <c r="O509" s="160"/>
      <c r="P509" s="160"/>
      <c r="Q509" s="160"/>
      <c r="R509" s="160" t="s">
        <v>131</v>
      </c>
      <c r="S509" s="160">
        <v>0</v>
      </c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</row>
    <row r="510" spans="1:47" outlineLevel="1" x14ac:dyDescent="0.2">
      <c r="A510" s="113"/>
      <c r="B510" s="115"/>
      <c r="C510" s="125" t="s">
        <v>587</v>
      </c>
      <c r="D510" s="144"/>
      <c r="E510" s="136">
        <v>315</v>
      </c>
      <c r="F510" s="157"/>
      <c r="G510" s="157"/>
      <c r="H510" s="161">
        <v>0</v>
      </c>
      <c r="I510" s="160"/>
      <c r="J510" s="160"/>
      <c r="K510" s="160"/>
      <c r="L510" s="160"/>
      <c r="M510" s="160"/>
      <c r="N510" s="160"/>
      <c r="O510" s="160"/>
      <c r="P510" s="160"/>
      <c r="Q510" s="160"/>
      <c r="R510" s="160" t="s">
        <v>131</v>
      </c>
      <c r="S510" s="160">
        <v>0</v>
      </c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</row>
    <row r="511" spans="1:47" outlineLevel="1" x14ac:dyDescent="0.2">
      <c r="A511" s="113">
        <v>113</v>
      </c>
      <c r="B511" s="115" t="s">
        <v>588</v>
      </c>
      <c r="C511" s="124" t="s">
        <v>589</v>
      </c>
      <c r="D511" s="143" t="s">
        <v>135</v>
      </c>
      <c r="E511" s="157">
        <v>315</v>
      </c>
      <c r="F511" s="157"/>
      <c r="G511" s="157">
        <f>ROUND(E511*F511,2)</f>
        <v>0</v>
      </c>
      <c r="H511" s="161" t="s">
        <v>1744</v>
      </c>
      <c r="I511" s="160"/>
      <c r="J511" s="160"/>
      <c r="K511" s="160"/>
      <c r="L511" s="160"/>
      <c r="M511" s="160"/>
      <c r="N511" s="160"/>
      <c r="O511" s="160"/>
      <c r="P511" s="160"/>
      <c r="Q511" s="160"/>
      <c r="R511" s="160" t="s">
        <v>129</v>
      </c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</row>
    <row r="512" spans="1:47" outlineLevel="1" x14ac:dyDescent="0.2">
      <c r="A512" s="113"/>
      <c r="B512" s="115"/>
      <c r="C512" s="125" t="s">
        <v>199</v>
      </c>
      <c r="D512" s="144"/>
      <c r="E512" s="136"/>
      <c r="F512" s="157"/>
      <c r="G512" s="157"/>
      <c r="H512" s="161">
        <v>0</v>
      </c>
      <c r="I512" s="160"/>
      <c r="J512" s="160"/>
      <c r="K512" s="160"/>
      <c r="L512" s="160"/>
      <c r="M512" s="160"/>
      <c r="N512" s="160"/>
      <c r="O512" s="160"/>
      <c r="P512" s="160"/>
      <c r="Q512" s="160"/>
      <c r="R512" s="160" t="s">
        <v>131</v>
      </c>
      <c r="S512" s="160">
        <v>0</v>
      </c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</row>
    <row r="513" spans="1:47" outlineLevel="1" x14ac:dyDescent="0.2">
      <c r="A513" s="113"/>
      <c r="B513" s="115"/>
      <c r="C513" s="125" t="s">
        <v>587</v>
      </c>
      <c r="D513" s="144"/>
      <c r="E513" s="136">
        <v>315</v>
      </c>
      <c r="F513" s="157"/>
      <c r="G513" s="157"/>
      <c r="H513" s="161">
        <v>0</v>
      </c>
      <c r="I513" s="160"/>
      <c r="J513" s="160"/>
      <c r="K513" s="160"/>
      <c r="L513" s="160"/>
      <c r="M513" s="160"/>
      <c r="N513" s="160"/>
      <c r="O513" s="160"/>
      <c r="P513" s="160"/>
      <c r="Q513" s="160"/>
      <c r="R513" s="160" t="s">
        <v>131</v>
      </c>
      <c r="S513" s="160">
        <v>0</v>
      </c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</row>
    <row r="514" spans="1:47" outlineLevel="1" x14ac:dyDescent="0.2">
      <c r="A514" s="113">
        <v>114</v>
      </c>
      <c r="B514" s="115" t="s">
        <v>590</v>
      </c>
      <c r="C514" s="124" t="s">
        <v>591</v>
      </c>
      <c r="D514" s="143" t="s">
        <v>238</v>
      </c>
      <c r="E514" s="157">
        <v>20.723937000000003</v>
      </c>
      <c r="F514" s="157"/>
      <c r="G514" s="157">
        <f>ROUND(E514*F514,2)</f>
        <v>0</v>
      </c>
      <c r="H514" s="161" t="s">
        <v>1743</v>
      </c>
      <c r="I514" s="160"/>
      <c r="J514" s="160"/>
      <c r="K514" s="160"/>
      <c r="L514" s="160"/>
      <c r="M514" s="160"/>
      <c r="N514" s="160"/>
      <c r="O514" s="160"/>
      <c r="P514" s="160"/>
      <c r="Q514" s="160"/>
      <c r="R514" s="160" t="s">
        <v>129</v>
      </c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</row>
    <row r="515" spans="1:47" outlineLevel="1" x14ac:dyDescent="0.2">
      <c r="A515" s="113"/>
      <c r="B515" s="115"/>
      <c r="C515" s="125" t="s">
        <v>199</v>
      </c>
      <c r="D515" s="144"/>
      <c r="E515" s="136"/>
      <c r="F515" s="157"/>
      <c r="G515" s="157"/>
      <c r="H515" s="161">
        <v>0</v>
      </c>
      <c r="I515" s="160"/>
      <c r="J515" s="160"/>
      <c r="K515" s="160"/>
      <c r="L515" s="160"/>
      <c r="M515" s="160"/>
      <c r="N515" s="160"/>
      <c r="O515" s="160"/>
      <c r="P515" s="160"/>
      <c r="Q515" s="160"/>
      <c r="R515" s="160" t="s">
        <v>131</v>
      </c>
      <c r="S515" s="160">
        <v>0</v>
      </c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</row>
    <row r="516" spans="1:47" outlineLevel="1" x14ac:dyDescent="0.2">
      <c r="A516" s="113"/>
      <c r="B516" s="115"/>
      <c r="C516" s="125" t="s">
        <v>592</v>
      </c>
      <c r="D516" s="144"/>
      <c r="E516" s="136">
        <v>8.7810839999999999</v>
      </c>
      <c r="F516" s="157"/>
      <c r="G516" s="157"/>
      <c r="H516" s="161">
        <v>0</v>
      </c>
      <c r="I516" s="160"/>
      <c r="J516" s="160"/>
      <c r="K516" s="160"/>
      <c r="L516" s="160"/>
      <c r="M516" s="160"/>
      <c r="N516" s="160"/>
      <c r="O516" s="160"/>
      <c r="P516" s="160"/>
      <c r="Q516" s="160"/>
      <c r="R516" s="160" t="s">
        <v>131</v>
      </c>
      <c r="S516" s="160">
        <v>0</v>
      </c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</row>
    <row r="517" spans="1:47" outlineLevel="1" x14ac:dyDescent="0.2">
      <c r="A517" s="113"/>
      <c r="B517" s="115"/>
      <c r="C517" s="125" t="s">
        <v>593</v>
      </c>
      <c r="D517" s="144"/>
      <c r="E517" s="136">
        <v>11.889417</v>
      </c>
      <c r="F517" s="157"/>
      <c r="G517" s="157"/>
      <c r="H517" s="161">
        <v>0</v>
      </c>
      <c r="I517" s="160"/>
      <c r="J517" s="160"/>
      <c r="K517" s="160"/>
      <c r="L517" s="160"/>
      <c r="M517" s="160"/>
      <c r="N517" s="160"/>
      <c r="O517" s="160"/>
      <c r="P517" s="160"/>
      <c r="Q517" s="160"/>
      <c r="R517" s="160" t="s">
        <v>131</v>
      </c>
      <c r="S517" s="160">
        <v>0</v>
      </c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</row>
    <row r="518" spans="1:47" outlineLevel="1" x14ac:dyDescent="0.2">
      <c r="A518" s="113"/>
      <c r="B518" s="115"/>
      <c r="C518" s="125" t="s">
        <v>594</v>
      </c>
      <c r="D518" s="144"/>
      <c r="E518" s="136">
        <v>5.3435999999999997E-2</v>
      </c>
      <c r="F518" s="157"/>
      <c r="G518" s="157"/>
      <c r="H518" s="161">
        <v>0</v>
      </c>
      <c r="I518" s="160"/>
      <c r="J518" s="160"/>
      <c r="K518" s="160"/>
      <c r="L518" s="160"/>
      <c r="M518" s="160"/>
      <c r="N518" s="160"/>
      <c r="O518" s="160"/>
      <c r="P518" s="160"/>
      <c r="Q518" s="160"/>
      <c r="R518" s="160" t="s">
        <v>131</v>
      </c>
      <c r="S518" s="160">
        <v>0</v>
      </c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</row>
    <row r="519" spans="1:47" outlineLevel="1" x14ac:dyDescent="0.2">
      <c r="A519" s="113">
        <v>115</v>
      </c>
      <c r="B519" s="115" t="s">
        <v>595</v>
      </c>
      <c r="C519" s="124" t="s">
        <v>596</v>
      </c>
      <c r="D519" s="143" t="s">
        <v>238</v>
      </c>
      <c r="E519" s="157">
        <v>5.04E-2</v>
      </c>
      <c r="F519" s="157"/>
      <c r="G519" s="157">
        <f>ROUND(E519*F519,2)</f>
        <v>0</v>
      </c>
      <c r="H519" s="161" t="s">
        <v>1743</v>
      </c>
      <c r="I519" s="160"/>
      <c r="J519" s="160"/>
      <c r="K519" s="160"/>
      <c r="L519" s="160"/>
      <c r="M519" s="160"/>
      <c r="N519" s="160"/>
      <c r="O519" s="160"/>
      <c r="P519" s="160"/>
      <c r="Q519" s="160"/>
      <c r="R519" s="160" t="s">
        <v>129</v>
      </c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</row>
    <row r="520" spans="1:47" outlineLevel="1" x14ac:dyDescent="0.2">
      <c r="A520" s="113"/>
      <c r="B520" s="115"/>
      <c r="C520" s="125" t="s">
        <v>199</v>
      </c>
      <c r="D520" s="144"/>
      <c r="E520" s="136"/>
      <c r="F520" s="157"/>
      <c r="G520" s="157"/>
      <c r="H520" s="161">
        <v>0</v>
      </c>
      <c r="I520" s="160"/>
      <c r="J520" s="160"/>
      <c r="K520" s="160"/>
      <c r="L520" s="160"/>
      <c r="M520" s="160"/>
      <c r="N520" s="160"/>
      <c r="O520" s="160"/>
      <c r="P520" s="160"/>
      <c r="Q520" s="160"/>
      <c r="R520" s="160" t="s">
        <v>131</v>
      </c>
      <c r="S520" s="160">
        <v>0</v>
      </c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</row>
    <row r="521" spans="1:47" outlineLevel="1" x14ac:dyDescent="0.2">
      <c r="A521" s="113"/>
      <c r="B521" s="115"/>
      <c r="C521" s="125" t="s">
        <v>597</v>
      </c>
      <c r="D521" s="144"/>
      <c r="E521" s="136">
        <v>5.04E-2</v>
      </c>
      <c r="F521" s="157"/>
      <c r="G521" s="157"/>
      <c r="H521" s="161">
        <v>0</v>
      </c>
      <c r="I521" s="160"/>
      <c r="J521" s="160"/>
      <c r="K521" s="160"/>
      <c r="L521" s="160"/>
      <c r="M521" s="160"/>
      <c r="N521" s="160"/>
      <c r="O521" s="160"/>
      <c r="P521" s="160"/>
      <c r="Q521" s="160"/>
      <c r="R521" s="160" t="s">
        <v>131</v>
      </c>
      <c r="S521" s="160">
        <v>0</v>
      </c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</row>
    <row r="522" spans="1:47" outlineLevel="1" x14ac:dyDescent="0.2">
      <c r="A522" s="113">
        <v>116</v>
      </c>
      <c r="B522" s="115" t="s">
        <v>598</v>
      </c>
      <c r="C522" s="124" t="s">
        <v>599</v>
      </c>
      <c r="D522" s="143" t="s">
        <v>128</v>
      </c>
      <c r="E522" s="157">
        <v>59.858020000000003</v>
      </c>
      <c r="F522" s="157"/>
      <c r="G522" s="157">
        <f>ROUND(E522*F522,2)</f>
        <v>0</v>
      </c>
      <c r="H522" s="161" t="s">
        <v>1743</v>
      </c>
      <c r="I522" s="160"/>
      <c r="J522" s="160"/>
      <c r="K522" s="160"/>
      <c r="L522" s="160"/>
      <c r="M522" s="160"/>
      <c r="N522" s="160"/>
      <c r="O522" s="160"/>
      <c r="P522" s="160"/>
      <c r="Q522" s="160"/>
      <c r="R522" s="160" t="s">
        <v>129</v>
      </c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</row>
    <row r="523" spans="1:47" outlineLevel="1" x14ac:dyDescent="0.2">
      <c r="A523" s="113"/>
      <c r="B523" s="115"/>
      <c r="C523" s="125" t="s">
        <v>199</v>
      </c>
      <c r="D523" s="144"/>
      <c r="E523" s="136"/>
      <c r="F523" s="157"/>
      <c r="G523" s="157"/>
      <c r="H523" s="161">
        <v>0</v>
      </c>
      <c r="I523" s="160"/>
      <c r="J523" s="160"/>
      <c r="K523" s="160"/>
      <c r="L523" s="160"/>
      <c r="M523" s="160"/>
      <c r="N523" s="160"/>
      <c r="O523" s="160"/>
      <c r="P523" s="160"/>
      <c r="Q523" s="160"/>
      <c r="R523" s="160" t="s">
        <v>131</v>
      </c>
      <c r="S523" s="160">
        <v>0</v>
      </c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</row>
    <row r="524" spans="1:47" outlineLevel="1" x14ac:dyDescent="0.2">
      <c r="A524" s="113"/>
      <c r="B524" s="115"/>
      <c r="C524" s="125" t="s">
        <v>431</v>
      </c>
      <c r="D524" s="144"/>
      <c r="E524" s="136"/>
      <c r="F524" s="157"/>
      <c r="G524" s="157"/>
      <c r="H524" s="161">
        <v>0</v>
      </c>
      <c r="I524" s="160"/>
      <c r="J524" s="160"/>
      <c r="K524" s="160"/>
      <c r="L524" s="160"/>
      <c r="M524" s="160"/>
      <c r="N524" s="160"/>
      <c r="O524" s="160"/>
      <c r="P524" s="160"/>
      <c r="Q524" s="160"/>
      <c r="R524" s="160" t="s">
        <v>131</v>
      </c>
      <c r="S524" s="160">
        <v>0</v>
      </c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</row>
    <row r="525" spans="1:47" outlineLevel="1" x14ac:dyDescent="0.2">
      <c r="A525" s="113"/>
      <c r="B525" s="115"/>
      <c r="C525" s="125" t="s">
        <v>600</v>
      </c>
      <c r="D525" s="144"/>
      <c r="E525" s="136">
        <v>4.2218</v>
      </c>
      <c r="F525" s="157"/>
      <c r="G525" s="157"/>
      <c r="H525" s="161">
        <v>0</v>
      </c>
      <c r="I525" s="160"/>
      <c r="J525" s="160"/>
      <c r="K525" s="160"/>
      <c r="L525" s="160"/>
      <c r="M525" s="160"/>
      <c r="N525" s="160"/>
      <c r="O525" s="160"/>
      <c r="P525" s="160"/>
      <c r="Q525" s="160"/>
      <c r="R525" s="160" t="s">
        <v>131</v>
      </c>
      <c r="S525" s="160">
        <v>0</v>
      </c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</row>
    <row r="526" spans="1:47" outlineLevel="1" x14ac:dyDescent="0.2">
      <c r="A526" s="113"/>
      <c r="B526" s="115"/>
      <c r="C526" s="125" t="s">
        <v>601</v>
      </c>
      <c r="D526" s="144"/>
      <c r="E526" s="136">
        <v>1.0125</v>
      </c>
      <c r="F526" s="157"/>
      <c r="G526" s="157"/>
      <c r="H526" s="161">
        <v>0</v>
      </c>
      <c r="I526" s="160"/>
      <c r="J526" s="160"/>
      <c r="K526" s="160"/>
      <c r="L526" s="160"/>
      <c r="M526" s="160"/>
      <c r="N526" s="160"/>
      <c r="O526" s="160"/>
      <c r="P526" s="160"/>
      <c r="Q526" s="160"/>
      <c r="R526" s="160" t="s">
        <v>131</v>
      </c>
      <c r="S526" s="160">
        <v>0</v>
      </c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</row>
    <row r="527" spans="1:47" outlineLevel="1" x14ac:dyDescent="0.2">
      <c r="A527" s="113"/>
      <c r="B527" s="115"/>
      <c r="C527" s="125" t="s">
        <v>602</v>
      </c>
      <c r="D527" s="144"/>
      <c r="E527" s="136">
        <v>0.93059999999999998</v>
      </c>
      <c r="F527" s="157"/>
      <c r="G527" s="157"/>
      <c r="H527" s="161">
        <v>0</v>
      </c>
      <c r="I527" s="160"/>
      <c r="J527" s="160"/>
      <c r="K527" s="160"/>
      <c r="L527" s="160"/>
      <c r="M527" s="160"/>
      <c r="N527" s="160"/>
      <c r="O527" s="160"/>
      <c r="P527" s="160"/>
      <c r="Q527" s="160"/>
      <c r="R527" s="160" t="s">
        <v>131</v>
      </c>
      <c r="S527" s="160">
        <v>0</v>
      </c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</row>
    <row r="528" spans="1:47" outlineLevel="1" x14ac:dyDescent="0.2">
      <c r="A528" s="113"/>
      <c r="B528" s="115"/>
      <c r="C528" s="125" t="s">
        <v>603</v>
      </c>
      <c r="D528" s="144"/>
      <c r="E528" s="136">
        <v>1.9379999999999999</v>
      </c>
      <c r="F528" s="157"/>
      <c r="G528" s="157"/>
      <c r="H528" s="161">
        <v>0</v>
      </c>
      <c r="I528" s="160"/>
      <c r="J528" s="160"/>
      <c r="K528" s="160"/>
      <c r="L528" s="160"/>
      <c r="M528" s="160"/>
      <c r="N528" s="160"/>
      <c r="O528" s="160"/>
      <c r="P528" s="160"/>
      <c r="Q528" s="160"/>
      <c r="R528" s="160" t="s">
        <v>131</v>
      </c>
      <c r="S528" s="160">
        <v>0</v>
      </c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</row>
    <row r="529" spans="1:47" outlineLevel="1" x14ac:dyDescent="0.2">
      <c r="A529" s="113"/>
      <c r="B529" s="115"/>
      <c r="C529" s="125" t="s">
        <v>542</v>
      </c>
      <c r="D529" s="144"/>
      <c r="E529" s="136"/>
      <c r="F529" s="157"/>
      <c r="G529" s="157"/>
      <c r="H529" s="161">
        <v>0</v>
      </c>
      <c r="I529" s="160"/>
      <c r="J529" s="160"/>
      <c r="K529" s="160"/>
      <c r="L529" s="160"/>
      <c r="M529" s="160"/>
      <c r="N529" s="160"/>
      <c r="O529" s="160"/>
      <c r="P529" s="160"/>
      <c r="Q529" s="160"/>
      <c r="R529" s="160" t="s">
        <v>131</v>
      </c>
      <c r="S529" s="160">
        <v>0</v>
      </c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</row>
    <row r="530" spans="1:47" outlineLevel="1" x14ac:dyDescent="0.2">
      <c r="A530" s="113"/>
      <c r="B530" s="115"/>
      <c r="C530" s="125" t="s">
        <v>604</v>
      </c>
      <c r="D530" s="144"/>
      <c r="E530" s="136">
        <v>4.5372000000000003</v>
      </c>
      <c r="F530" s="157"/>
      <c r="G530" s="157"/>
      <c r="H530" s="161">
        <v>0</v>
      </c>
      <c r="I530" s="160"/>
      <c r="J530" s="160"/>
      <c r="K530" s="160"/>
      <c r="L530" s="160"/>
      <c r="M530" s="160"/>
      <c r="N530" s="160"/>
      <c r="O530" s="160"/>
      <c r="P530" s="160"/>
      <c r="Q530" s="160"/>
      <c r="R530" s="160" t="s">
        <v>131</v>
      </c>
      <c r="S530" s="160">
        <v>0</v>
      </c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</row>
    <row r="531" spans="1:47" outlineLevel="1" x14ac:dyDescent="0.2">
      <c r="A531" s="113"/>
      <c r="B531" s="115"/>
      <c r="C531" s="125" t="s">
        <v>605</v>
      </c>
      <c r="D531" s="144"/>
      <c r="E531" s="136">
        <v>2.80592</v>
      </c>
      <c r="F531" s="157"/>
      <c r="G531" s="157"/>
      <c r="H531" s="161">
        <v>0</v>
      </c>
      <c r="I531" s="160"/>
      <c r="J531" s="160"/>
      <c r="K531" s="160"/>
      <c r="L531" s="160"/>
      <c r="M531" s="160"/>
      <c r="N531" s="160"/>
      <c r="O531" s="160"/>
      <c r="P531" s="160"/>
      <c r="Q531" s="160"/>
      <c r="R531" s="160" t="s">
        <v>131</v>
      </c>
      <c r="S531" s="160">
        <v>0</v>
      </c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</row>
    <row r="532" spans="1:47" outlineLevel="1" x14ac:dyDescent="0.2">
      <c r="A532" s="113"/>
      <c r="B532" s="115"/>
      <c r="C532" s="125" t="s">
        <v>606</v>
      </c>
      <c r="D532" s="144"/>
      <c r="E532" s="136">
        <v>4.7880000000000003</v>
      </c>
      <c r="F532" s="157"/>
      <c r="G532" s="157"/>
      <c r="H532" s="161">
        <v>0</v>
      </c>
      <c r="I532" s="160"/>
      <c r="J532" s="160"/>
      <c r="K532" s="160"/>
      <c r="L532" s="160"/>
      <c r="M532" s="160"/>
      <c r="N532" s="160"/>
      <c r="O532" s="160"/>
      <c r="P532" s="160"/>
      <c r="Q532" s="160"/>
      <c r="R532" s="160" t="s">
        <v>131</v>
      </c>
      <c r="S532" s="160">
        <v>0</v>
      </c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</row>
    <row r="533" spans="1:47" outlineLevel="1" x14ac:dyDescent="0.2">
      <c r="A533" s="113"/>
      <c r="B533" s="115"/>
      <c r="C533" s="125" t="s">
        <v>607</v>
      </c>
      <c r="D533" s="144"/>
      <c r="E533" s="136">
        <v>39.624000000000002</v>
      </c>
      <c r="F533" s="157"/>
      <c r="G533" s="157"/>
      <c r="H533" s="161">
        <v>0</v>
      </c>
      <c r="I533" s="160"/>
      <c r="J533" s="160"/>
      <c r="K533" s="160"/>
      <c r="L533" s="160"/>
      <c r="M533" s="160"/>
      <c r="N533" s="160"/>
      <c r="O533" s="160"/>
      <c r="P533" s="160"/>
      <c r="Q533" s="160"/>
      <c r="R533" s="160" t="s">
        <v>131</v>
      </c>
      <c r="S533" s="160">
        <v>0</v>
      </c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</row>
    <row r="534" spans="1:47" outlineLevel="1" x14ac:dyDescent="0.2">
      <c r="A534" s="113">
        <v>117</v>
      </c>
      <c r="B534" s="115" t="s">
        <v>608</v>
      </c>
      <c r="C534" s="124" t="s">
        <v>609</v>
      </c>
      <c r="D534" s="143" t="s">
        <v>135</v>
      </c>
      <c r="E534" s="157">
        <v>466.61279999999999</v>
      </c>
      <c r="F534" s="157"/>
      <c r="G534" s="157">
        <f>ROUND(E534*F534,2)</f>
        <v>0</v>
      </c>
      <c r="H534" s="161" t="s">
        <v>1743</v>
      </c>
      <c r="I534" s="160"/>
      <c r="J534" s="160"/>
      <c r="K534" s="160"/>
      <c r="L534" s="160"/>
      <c r="M534" s="160"/>
      <c r="N534" s="160"/>
      <c r="O534" s="160"/>
      <c r="P534" s="160"/>
      <c r="Q534" s="160"/>
      <c r="R534" s="160" t="s">
        <v>129</v>
      </c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</row>
    <row r="535" spans="1:47" outlineLevel="1" x14ac:dyDescent="0.2">
      <c r="A535" s="113"/>
      <c r="B535" s="115"/>
      <c r="C535" s="125" t="s">
        <v>199</v>
      </c>
      <c r="D535" s="144"/>
      <c r="E535" s="136"/>
      <c r="F535" s="157"/>
      <c r="G535" s="157"/>
      <c r="H535" s="161">
        <v>0</v>
      </c>
      <c r="I535" s="160"/>
      <c r="J535" s="160"/>
      <c r="K535" s="160"/>
      <c r="L535" s="160"/>
      <c r="M535" s="160"/>
      <c r="N535" s="160"/>
      <c r="O535" s="160"/>
      <c r="P535" s="160"/>
      <c r="Q535" s="160"/>
      <c r="R535" s="160" t="s">
        <v>131</v>
      </c>
      <c r="S535" s="160">
        <v>0</v>
      </c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</row>
    <row r="536" spans="1:47" outlineLevel="1" x14ac:dyDescent="0.2">
      <c r="A536" s="113"/>
      <c r="B536" s="115"/>
      <c r="C536" s="125" t="s">
        <v>431</v>
      </c>
      <c r="D536" s="144"/>
      <c r="E536" s="136"/>
      <c r="F536" s="157"/>
      <c r="G536" s="157"/>
      <c r="H536" s="161">
        <v>0</v>
      </c>
      <c r="I536" s="160"/>
      <c r="J536" s="160"/>
      <c r="K536" s="160"/>
      <c r="L536" s="160"/>
      <c r="M536" s="160"/>
      <c r="N536" s="160"/>
      <c r="O536" s="160"/>
      <c r="P536" s="160"/>
      <c r="Q536" s="160"/>
      <c r="R536" s="160" t="s">
        <v>131</v>
      </c>
      <c r="S536" s="160">
        <v>0</v>
      </c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</row>
    <row r="537" spans="1:47" outlineLevel="1" x14ac:dyDescent="0.2">
      <c r="A537" s="113"/>
      <c r="B537" s="115"/>
      <c r="C537" s="125" t="s">
        <v>610</v>
      </c>
      <c r="D537" s="144"/>
      <c r="E537" s="136">
        <v>29.896000000000001</v>
      </c>
      <c r="F537" s="157"/>
      <c r="G537" s="157"/>
      <c r="H537" s="161">
        <v>0</v>
      </c>
      <c r="I537" s="160"/>
      <c r="J537" s="160"/>
      <c r="K537" s="160"/>
      <c r="L537" s="160"/>
      <c r="M537" s="160"/>
      <c r="N537" s="160"/>
      <c r="O537" s="160"/>
      <c r="P537" s="160"/>
      <c r="Q537" s="160"/>
      <c r="R537" s="160" t="s">
        <v>131</v>
      </c>
      <c r="S537" s="160">
        <v>0</v>
      </c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</row>
    <row r="538" spans="1:47" outlineLevel="1" x14ac:dyDescent="0.2">
      <c r="A538" s="113"/>
      <c r="B538" s="115"/>
      <c r="C538" s="125" t="s">
        <v>611</v>
      </c>
      <c r="D538" s="144"/>
      <c r="E538" s="136">
        <v>10.125</v>
      </c>
      <c r="F538" s="157"/>
      <c r="G538" s="157"/>
      <c r="H538" s="161">
        <v>0</v>
      </c>
      <c r="I538" s="160"/>
      <c r="J538" s="160"/>
      <c r="K538" s="160"/>
      <c r="L538" s="160"/>
      <c r="M538" s="160"/>
      <c r="N538" s="160"/>
      <c r="O538" s="160"/>
      <c r="P538" s="160"/>
      <c r="Q538" s="160"/>
      <c r="R538" s="160" t="s">
        <v>131</v>
      </c>
      <c r="S538" s="160">
        <v>0</v>
      </c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</row>
    <row r="539" spans="1:47" outlineLevel="1" x14ac:dyDescent="0.2">
      <c r="A539" s="113"/>
      <c r="B539" s="115"/>
      <c r="C539" s="125" t="s">
        <v>612</v>
      </c>
      <c r="D539" s="144"/>
      <c r="E539" s="136">
        <v>6.298</v>
      </c>
      <c r="F539" s="157"/>
      <c r="G539" s="157"/>
      <c r="H539" s="161">
        <v>0</v>
      </c>
      <c r="I539" s="160"/>
      <c r="J539" s="160"/>
      <c r="K539" s="160"/>
      <c r="L539" s="160"/>
      <c r="M539" s="160"/>
      <c r="N539" s="160"/>
      <c r="O539" s="160"/>
      <c r="P539" s="160"/>
      <c r="Q539" s="160"/>
      <c r="R539" s="160" t="s">
        <v>131</v>
      </c>
      <c r="S539" s="160">
        <v>0</v>
      </c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</row>
    <row r="540" spans="1:47" outlineLevel="1" x14ac:dyDescent="0.2">
      <c r="A540" s="113"/>
      <c r="B540" s="115"/>
      <c r="C540" s="125" t="s">
        <v>613</v>
      </c>
      <c r="D540" s="144"/>
      <c r="E540" s="136">
        <v>10.8878</v>
      </c>
      <c r="F540" s="157"/>
      <c r="G540" s="157"/>
      <c r="H540" s="161">
        <v>0</v>
      </c>
      <c r="I540" s="160"/>
      <c r="J540" s="160"/>
      <c r="K540" s="160"/>
      <c r="L540" s="160"/>
      <c r="M540" s="160"/>
      <c r="N540" s="160"/>
      <c r="O540" s="160"/>
      <c r="P540" s="160"/>
      <c r="Q540" s="160"/>
      <c r="R540" s="160" t="s">
        <v>131</v>
      </c>
      <c r="S540" s="160">
        <v>0</v>
      </c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</row>
    <row r="541" spans="1:47" outlineLevel="1" x14ac:dyDescent="0.2">
      <c r="A541" s="113"/>
      <c r="B541" s="115"/>
      <c r="C541" s="125" t="s">
        <v>542</v>
      </c>
      <c r="D541" s="144"/>
      <c r="E541" s="136"/>
      <c r="F541" s="157"/>
      <c r="G541" s="157"/>
      <c r="H541" s="161">
        <v>0</v>
      </c>
      <c r="I541" s="160"/>
      <c r="J541" s="160"/>
      <c r="K541" s="160"/>
      <c r="L541" s="160"/>
      <c r="M541" s="160"/>
      <c r="N541" s="160"/>
      <c r="O541" s="160"/>
      <c r="P541" s="160"/>
      <c r="Q541" s="160"/>
      <c r="R541" s="160" t="s">
        <v>131</v>
      </c>
      <c r="S541" s="160">
        <v>0</v>
      </c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</row>
    <row r="542" spans="1:47" outlineLevel="1" x14ac:dyDescent="0.2">
      <c r="A542" s="113"/>
      <c r="B542" s="115"/>
      <c r="C542" s="125" t="s">
        <v>614</v>
      </c>
      <c r="D542" s="144"/>
      <c r="E542" s="136">
        <v>31.442</v>
      </c>
      <c r="F542" s="157"/>
      <c r="G542" s="157"/>
      <c r="H542" s="161">
        <v>0</v>
      </c>
      <c r="I542" s="160"/>
      <c r="J542" s="160"/>
      <c r="K542" s="160"/>
      <c r="L542" s="160"/>
      <c r="M542" s="160"/>
      <c r="N542" s="160"/>
      <c r="O542" s="160"/>
      <c r="P542" s="160"/>
      <c r="Q542" s="160"/>
      <c r="R542" s="160" t="s">
        <v>131</v>
      </c>
      <c r="S542" s="160">
        <v>0</v>
      </c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</row>
    <row r="543" spans="1:47" outlineLevel="1" x14ac:dyDescent="0.2">
      <c r="A543" s="113"/>
      <c r="B543" s="115"/>
      <c r="C543" s="125" t="s">
        <v>615</v>
      </c>
      <c r="D543" s="144"/>
      <c r="E543" s="136">
        <v>20.164000000000001</v>
      </c>
      <c r="F543" s="157"/>
      <c r="G543" s="157"/>
      <c r="H543" s="161">
        <v>0</v>
      </c>
      <c r="I543" s="160"/>
      <c r="J543" s="160"/>
      <c r="K543" s="160"/>
      <c r="L543" s="160"/>
      <c r="M543" s="160"/>
      <c r="N543" s="160"/>
      <c r="O543" s="160"/>
      <c r="P543" s="160"/>
      <c r="Q543" s="160"/>
      <c r="R543" s="160" t="s">
        <v>131</v>
      </c>
      <c r="S543" s="160">
        <v>0</v>
      </c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</row>
    <row r="544" spans="1:47" outlineLevel="1" x14ac:dyDescent="0.2">
      <c r="A544" s="113"/>
      <c r="B544" s="115"/>
      <c r="C544" s="125" t="s">
        <v>616</v>
      </c>
      <c r="D544" s="144"/>
      <c r="E544" s="136">
        <v>32.68</v>
      </c>
      <c r="F544" s="157"/>
      <c r="G544" s="157"/>
      <c r="H544" s="161">
        <v>0</v>
      </c>
      <c r="I544" s="160"/>
      <c r="J544" s="160"/>
      <c r="K544" s="160"/>
      <c r="L544" s="160"/>
      <c r="M544" s="160"/>
      <c r="N544" s="160"/>
      <c r="O544" s="160"/>
      <c r="P544" s="160"/>
      <c r="Q544" s="160"/>
      <c r="R544" s="160" t="s">
        <v>131</v>
      </c>
      <c r="S544" s="160">
        <v>0</v>
      </c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</row>
    <row r="545" spans="1:47" outlineLevel="1" x14ac:dyDescent="0.2">
      <c r="A545" s="113"/>
      <c r="B545" s="115"/>
      <c r="C545" s="125" t="s">
        <v>617</v>
      </c>
      <c r="D545" s="144"/>
      <c r="E545" s="136">
        <v>325.12</v>
      </c>
      <c r="F545" s="157"/>
      <c r="G545" s="157"/>
      <c r="H545" s="161">
        <v>0</v>
      </c>
      <c r="I545" s="160"/>
      <c r="J545" s="160"/>
      <c r="K545" s="160"/>
      <c r="L545" s="160"/>
      <c r="M545" s="160"/>
      <c r="N545" s="160"/>
      <c r="O545" s="160"/>
      <c r="P545" s="160"/>
      <c r="Q545" s="160"/>
      <c r="R545" s="160" t="s">
        <v>131</v>
      </c>
      <c r="S545" s="160">
        <v>0</v>
      </c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</row>
    <row r="546" spans="1:47" outlineLevel="1" x14ac:dyDescent="0.2">
      <c r="A546" s="113">
        <v>118</v>
      </c>
      <c r="B546" s="115" t="s">
        <v>618</v>
      </c>
      <c r="C546" s="124" t="s">
        <v>619</v>
      </c>
      <c r="D546" s="143" t="s">
        <v>135</v>
      </c>
      <c r="E546" s="157">
        <v>466.61279999999999</v>
      </c>
      <c r="F546" s="157"/>
      <c r="G546" s="157">
        <f>ROUND(E546*F546,2)</f>
        <v>0</v>
      </c>
      <c r="H546" s="161" t="s">
        <v>1743</v>
      </c>
      <c r="I546" s="160"/>
      <c r="J546" s="160"/>
      <c r="K546" s="160"/>
      <c r="L546" s="160"/>
      <c r="M546" s="160"/>
      <c r="N546" s="160"/>
      <c r="O546" s="160"/>
      <c r="P546" s="160"/>
      <c r="Q546" s="160"/>
      <c r="R546" s="160" t="s">
        <v>129</v>
      </c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</row>
    <row r="547" spans="1:47" outlineLevel="1" x14ac:dyDescent="0.2">
      <c r="A547" s="113"/>
      <c r="B547" s="115"/>
      <c r="C547" s="125" t="s">
        <v>199</v>
      </c>
      <c r="D547" s="144"/>
      <c r="E547" s="136"/>
      <c r="F547" s="157"/>
      <c r="G547" s="157"/>
      <c r="H547" s="161">
        <v>0</v>
      </c>
      <c r="I547" s="160"/>
      <c r="J547" s="160"/>
      <c r="K547" s="160"/>
      <c r="L547" s="160"/>
      <c r="M547" s="160"/>
      <c r="N547" s="160"/>
      <c r="O547" s="160"/>
      <c r="P547" s="160"/>
      <c r="Q547" s="160"/>
      <c r="R547" s="160" t="s">
        <v>131</v>
      </c>
      <c r="S547" s="160">
        <v>0</v>
      </c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</row>
    <row r="548" spans="1:47" outlineLevel="1" x14ac:dyDescent="0.2">
      <c r="A548" s="113"/>
      <c r="B548" s="115"/>
      <c r="C548" s="125" t="s">
        <v>431</v>
      </c>
      <c r="D548" s="144"/>
      <c r="E548" s="136"/>
      <c r="F548" s="157"/>
      <c r="G548" s="157"/>
      <c r="H548" s="161">
        <v>0</v>
      </c>
      <c r="I548" s="160"/>
      <c r="J548" s="160"/>
      <c r="K548" s="160"/>
      <c r="L548" s="160"/>
      <c r="M548" s="160"/>
      <c r="N548" s="160"/>
      <c r="O548" s="160"/>
      <c r="P548" s="160"/>
      <c r="Q548" s="160"/>
      <c r="R548" s="160" t="s">
        <v>131</v>
      </c>
      <c r="S548" s="160">
        <v>0</v>
      </c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</row>
    <row r="549" spans="1:47" outlineLevel="1" x14ac:dyDescent="0.2">
      <c r="A549" s="113"/>
      <c r="B549" s="115"/>
      <c r="C549" s="125" t="s">
        <v>610</v>
      </c>
      <c r="D549" s="144"/>
      <c r="E549" s="136">
        <v>29.896000000000001</v>
      </c>
      <c r="F549" s="157"/>
      <c r="G549" s="157"/>
      <c r="H549" s="161">
        <v>0</v>
      </c>
      <c r="I549" s="160"/>
      <c r="J549" s="160"/>
      <c r="K549" s="160"/>
      <c r="L549" s="160"/>
      <c r="M549" s="160"/>
      <c r="N549" s="160"/>
      <c r="O549" s="160"/>
      <c r="P549" s="160"/>
      <c r="Q549" s="160"/>
      <c r="R549" s="160" t="s">
        <v>131</v>
      </c>
      <c r="S549" s="160">
        <v>0</v>
      </c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</row>
    <row r="550" spans="1:47" outlineLevel="1" x14ac:dyDescent="0.2">
      <c r="A550" s="113"/>
      <c r="B550" s="115"/>
      <c r="C550" s="125" t="s">
        <v>611</v>
      </c>
      <c r="D550" s="144"/>
      <c r="E550" s="136">
        <v>10.125</v>
      </c>
      <c r="F550" s="157"/>
      <c r="G550" s="157"/>
      <c r="H550" s="161">
        <v>0</v>
      </c>
      <c r="I550" s="160"/>
      <c r="J550" s="160"/>
      <c r="K550" s="160"/>
      <c r="L550" s="160"/>
      <c r="M550" s="160"/>
      <c r="N550" s="160"/>
      <c r="O550" s="160"/>
      <c r="P550" s="160"/>
      <c r="Q550" s="160"/>
      <c r="R550" s="160" t="s">
        <v>131</v>
      </c>
      <c r="S550" s="160">
        <v>0</v>
      </c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</row>
    <row r="551" spans="1:47" outlineLevel="1" x14ac:dyDescent="0.2">
      <c r="A551" s="113"/>
      <c r="B551" s="115"/>
      <c r="C551" s="125" t="s">
        <v>612</v>
      </c>
      <c r="D551" s="144"/>
      <c r="E551" s="136">
        <v>6.298</v>
      </c>
      <c r="F551" s="157"/>
      <c r="G551" s="157"/>
      <c r="H551" s="161">
        <v>0</v>
      </c>
      <c r="I551" s="160"/>
      <c r="J551" s="160"/>
      <c r="K551" s="160"/>
      <c r="L551" s="160"/>
      <c r="M551" s="160"/>
      <c r="N551" s="160"/>
      <c r="O551" s="160"/>
      <c r="P551" s="160"/>
      <c r="Q551" s="160"/>
      <c r="R551" s="160" t="s">
        <v>131</v>
      </c>
      <c r="S551" s="160">
        <v>0</v>
      </c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</row>
    <row r="552" spans="1:47" outlineLevel="1" x14ac:dyDescent="0.2">
      <c r="A552" s="113"/>
      <c r="B552" s="115"/>
      <c r="C552" s="125" t="s">
        <v>613</v>
      </c>
      <c r="D552" s="144"/>
      <c r="E552" s="136">
        <v>10.8878</v>
      </c>
      <c r="F552" s="157"/>
      <c r="G552" s="157"/>
      <c r="H552" s="161">
        <v>0</v>
      </c>
      <c r="I552" s="160"/>
      <c r="J552" s="160"/>
      <c r="K552" s="160"/>
      <c r="L552" s="160"/>
      <c r="M552" s="160"/>
      <c r="N552" s="160"/>
      <c r="O552" s="160"/>
      <c r="P552" s="160"/>
      <c r="Q552" s="160"/>
      <c r="R552" s="160" t="s">
        <v>131</v>
      </c>
      <c r="S552" s="160">
        <v>0</v>
      </c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</row>
    <row r="553" spans="1:47" outlineLevel="1" x14ac:dyDescent="0.2">
      <c r="A553" s="113"/>
      <c r="B553" s="115"/>
      <c r="C553" s="125" t="s">
        <v>542</v>
      </c>
      <c r="D553" s="144"/>
      <c r="E553" s="136"/>
      <c r="F553" s="157"/>
      <c r="G553" s="157"/>
      <c r="H553" s="161">
        <v>0</v>
      </c>
      <c r="I553" s="160"/>
      <c r="J553" s="160"/>
      <c r="K553" s="160"/>
      <c r="L553" s="160"/>
      <c r="M553" s="160"/>
      <c r="N553" s="160"/>
      <c r="O553" s="160"/>
      <c r="P553" s="160"/>
      <c r="Q553" s="160"/>
      <c r="R553" s="160" t="s">
        <v>131</v>
      </c>
      <c r="S553" s="160">
        <v>0</v>
      </c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</row>
    <row r="554" spans="1:47" outlineLevel="1" x14ac:dyDescent="0.2">
      <c r="A554" s="113"/>
      <c r="B554" s="115"/>
      <c r="C554" s="125" t="s">
        <v>614</v>
      </c>
      <c r="D554" s="144"/>
      <c r="E554" s="136">
        <v>31.442</v>
      </c>
      <c r="F554" s="157"/>
      <c r="G554" s="157"/>
      <c r="H554" s="161">
        <v>0</v>
      </c>
      <c r="I554" s="160"/>
      <c r="J554" s="160"/>
      <c r="K554" s="160"/>
      <c r="L554" s="160"/>
      <c r="M554" s="160"/>
      <c r="N554" s="160"/>
      <c r="O554" s="160"/>
      <c r="P554" s="160"/>
      <c r="Q554" s="160"/>
      <c r="R554" s="160" t="s">
        <v>131</v>
      </c>
      <c r="S554" s="160">
        <v>0</v>
      </c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</row>
    <row r="555" spans="1:47" outlineLevel="1" x14ac:dyDescent="0.2">
      <c r="A555" s="113"/>
      <c r="B555" s="115"/>
      <c r="C555" s="125" t="s">
        <v>615</v>
      </c>
      <c r="D555" s="144"/>
      <c r="E555" s="136">
        <v>20.164000000000001</v>
      </c>
      <c r="F555" s="157"/>
      <c r="G555" s="157"/>
      <c r="H555" s="161">
        <v>0</v>
      </c>
      <c r="I555" s="160"/>
      <c r="J555" s="160"/>
      <c r="K555" s="160"/>
      <c r="L555" s="160"/>
      <c r="M555" s="160"/>
      <c r="N555" s="160"/>
      <c r="O555" s="160"/>
      <c r="P555" s="160"/>
      <c r="Q555" s="160"/>
      <c r="R555" s="160" t="s">
        <v>131</v>
      </c>
      <c r="S555" s="160">
        <v>0</v>
      </c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</row>
    <row r="556" spans="1:47" outlineLevel="1" x14ac:dyDescent="0.2">
      <c r="A556" s="113"/>
      <c r="B556" s="115"/>
      <c r="C556" s="125" t="s">
        <v>616</v>
      </c>
      <c r="D556" s="144"/>
      <c r="E556" s="136">
        <v>32.68</v>
      </c>
      <c r="F556" s="157"/>
      <c r="G556" s="157"/>
      <c r="H556" s="161">
        <v>0</v>
      </c>
      <c r="I556" s="160"/>
      <c r="J556" s="160"/>
      <c r="K556" s="160"/>
      <c r="L556" s="160"/>
      <c r="M556" s="160"/>
      <c r="N556" s="160"/>
      <c r="O556" s="160"/>
      <c r="P556" s="160"/>
      <c r="Q556" s="160"/>
      <c r="R556" s="160" t="s">
        <v>131</v>
      </c>
      <c r="S556" s="160">
        <v>0</v>
      </c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</row>
    <row r="557" spans="1:47" outlineLevel="1" x14ac:dyDescent="0.2">
      <c r="A557" s="113"/>
      <c r="B557" s="115"/>
      <c r="C557" s="125" t="s">
        <v>617</v>
      </c>
      <c r="D557" s="144"/>
      <c r="E557" s="136">
        <v>325.12</v>
      </c>
      <c r="F557" s="157"/>
      <c r="G557" s="157"/>
      <c r="H557" s="161">
        <v>0</v>
      </c>
      <c r="I557" s="160"/>
      <c r="J557" s="160"/>
      <c r="K557" s="160"/>
      <c r="L557" s="160"/>
      <c r="M557" s="160"/>
      <c r="N557" s="160"/>
      <c r="O557" s="160"/>
      <c r="P557" s="160"/>
      <c r="Q557" s="160"/>
      <c r="R557" s="160" t="s">
        <v>131</v>
      </c>
      <c r="S557" s="160">
        <v>0</v>
      </c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</row>
    <row r="558" spans="1:47" outlineLevel="1" x14ac:dyDescent="0.2">
      <c r="A558" s="113">
        <v>119</v>
      </c>
      <c r="B558" s="115" t="s">
        <v>620</v>
      </c>
      <c r="C558" s="124" t="s">
        <v>621</v>
      </c>
      <c r="D558" s="143" t="s">
        <v>135</v>
      </c>
      <c r="E558" s="157">
        <v>95.270600000000002</v>
      </c>
      <c r="F558" s="157"/>
      <c r="G558" s="157">
        <f>ROUND(E558*F558,2)</f>
        <v>0</v>
      </c>
      <c r="H558" s="161" t="s">
        <v>1743</v>
      </c>
      <c r="I558" s="160"/>
      <c r="J558" s="160"/>
      <c r="K558" s="160"/>
      <c r="L558" s="160"/>
      <c r="M558" s="160"/>
      <c r="N558" s="160"/>
      <c r="O558" s="160"/>
      <c r="P558" s="160"/>
      <c r="Q558" s="160"/>
      <c r="R558" s="160" t="s">
        <v>129</v>
      </c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</row>
    <row r="559" spans="1:47" outlineLevel="1" x14ac:dyDescent="0.2">
      <c r="A559" s="113"/>
      <c r="B559" s="115"/>
      <c r="C559" s="125" t="s">
        <v>199</v>
      </c>
      <c r="D559" s="144"/>
      <c r="E559" s="136"/>
      <c r="F559" s="157"/>
      <c r="G559" s="157"/>
      <c r="H559" s="161">
        <v>0</v>
      </c>
      <c r="I559" s="160"/>
      <c r="J559" s="160"/>
      <c r="K559" s="160"/>
      <c r="L559" s="160"/>
      <c r="M559" s="160"/>
      <c r="N559" s="160"/>
      <c r="O559" s="160"/>
      <c r="P559" s="160"/>
      <c r="Q559" s="160"/>
      <c r="R559" s="160" t="s">
        <v>131</v>
      </c>
      <c r="S559" s="160">
        <v>0</v>
      </c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</row>
    <row r="560" spans="1:47" outlineLevel="1" x14ac:dyDescent="0.2">
      <c r="A560" s="113"/>
      <c r="B560" s="115"/>
      <c r="C560" s="125" t="s">
        <v>431</v>
      </c>
      <c r="D560" s="144"/>
      <c r="E560" s="136"/>
      <c r="F560" s="157"/>
      <c r="G560" s="157"/>
      <c r="H560" s="161">
        <v>0</v>
      </c>
      <c r="I560" s="160"/>
      <c r="J560" s="160"/>
      <c r="K560" s="160"/>
      <c r="L560" s="160"/>
      <c r="M560" s="160"/>
      <c r="N560" s="160"/>
      <c r="O560" s="160"/>
      <c r="P560" s="160"/>
      <c r="Q560" s="160"/>
      <c r="R560" s="160" t="s">
        <v>131</v>
      </c>
      <c r="S560" s="160">
        <v>0</v>
      </c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</row>
    <row r="561" spans="1:47" outlineLevel="1" x14ac:dyDescent="0.2">
      <c r="A561" s="113"/>
      <c r="B561" s="115"/>
      <c r="C561" s="125" t="s">
        <v>622</v>
      </c>
      <c r="D561" s="144"/>
      <c r="E561" s="136">
        <v>7.6760000000000002</v>
      </c>
      <c r="F561" s="157"/>
      <c r="G561" s="157"/>
      <c r="H561" s="161">
        <v>0</v>
      </c>
      <c r="I561" s="160"/>
      <c r="J561" s="160"/>
      <c r="K561" s="160"/>
      <c r="L561" s="160"/>
      <c r="M561" s="160"/>
      <c r="N561" s="160"/>
      <c r="O561" s="160"/>
      <c r="P561" s="160"/>
      <c r="Q561" s="160"/>
      <c r="R561" s="160" t="s">
        <v>131</v>
      </c>
      <c r="S561" s="160">
        <v>0</v>
      </c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</row>
    <row r="562" spans="1:47" outlineLevel="1" x14ac:dyDescent="0.2">
      <c r="A562" s="113"/>
      <c r="B562" s="115"/>
      <c r="C562" s="125" t="s">
        <v>623</v>
      </c>
      <c r="D562" s="144"/>
      <c r="E562" s="136">
        <v>2.0249999999999999</v>
      </c>
      <c r="F562" s="157"/>
      <c r="G562" s="157"/>
      <c r="H562" s="161">
        <v>0</v>
      </c>
      <c r="I562" s="160"/>
      <c r="J562" s="160"/>
      <c r="K562" s="160"/>
      <c r="L562" s="160"/>
      <c r="M562" s="160"/>
      <c r="N562" s="160"/>
      <c r="O562" s="160"/>
      <c r="P562" s="160"/>
      <c r="Q562" s="160"/>
      <c r="R562" s="160" t="s">
        <v>131</v>
      </c>
      <c r="S562" s="160">
        <v>0</v>
      </c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</row>
    <row r="563" spans="1:47" outlineLevel="1" x14ac:dyDescent="0.2">
      <c r="A563" s="113"/>
      <c r="B563" s="115"/>
      <c r="C563" s="125" t="s">
        <v>624</v>
      </c>
      <c r="D563" s="144"/>
      <c r="E563" s="136">
        <v>2.0680000000000001</v>
      </c>
      <c r="F563" s="157"/>
      <c r="G563" s="157"/>
      <c r="H563" s="161">
        <v>0</v>
      </c>
      <c r="I563" s="160"/>
      <c r="J563" s="160"/>
      <c r="K563" s="160"/>
      <c r="L563" s="160"/>
      <c r="M563" s="160"/>
      <c r="N563" s="160"/>
      <c r="O563" s="160"/>
      <c r="P563" s="160"/>
      <c r="Q563" s="160"/>
      <c r="R563" s="160" t="s">
        <v>131</v>
      </c>
      <c r="S563" s="160">
        <v>0</v>
      </c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</row>
    <row r="564" spans="1:47" outlineLevel="1" x14ac:dyDescent="0.2">
      <c r="A564" s="113"/>
      <c r="B564" s="115"/>
      <c r="C564" s="125" t="s">
        <v>625</v>
      </c>
      <c r="D564" s="144"/>
      <c r="E564" s="136">
        <v>4.2636000000000003</v>
      </c>
      <c r="F564" s="157"/>
      <c r="G564" s="157"/>
      <c r="H564" s="161">
        <v>0</v>
      </c>
      <c r="I564" s="160"/>
      <c r="J564" s="160"/>
      <c r="K564" s="160"/>
      <c r="L564" s="160"/>
      <c r="M564" s="160"/>
      <c r="N564" s="160"/>
      <c r="O564" s="160"/>
      <c r="P564" s="160"/>
      <c r="Q564" s="160"/>
      <c r="R564" s="160" t="s">
        <v>131</v>
      </c>
      <c r="S564" s="160">
        <v>0</v>
      </c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</row>
    <row r="565" spans="1:47" outlineLevel="1" x14ac:dyDescent="0.2">
      <c r="A565" s="113"/>
      <c r="B565" s="115"/>
      <c r="C565" s="125" t="s">
        <v>542</v>
      </c>
      <c r="D565" s="144"/>
      <c r="E565" s="136"/>
      <c r="F565" s="157"/>
      <c r="G565" s="157"/>
      <c r="H565" s="161">
        <v>0</v>
      </c>
      <c r="I565" s="160"/>
      <c r="J565" s="160"/>
      <c r="K565" s="160"/>
      <c r="L565" s="160"/>
      <c r="M565" s="160"/>
      <c r="N565" s="160"/>
      <c r="O565" s="160"/>
      <c r="P565" s="160"/>
      <c r="Q565" s="160"/>
      <c r="R565" s="160" t="s">
        <v>131</v>
      </c>
      <c r="S565" s="160">
        <v>0</v>
      </c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</row>
    <row r="566" spans="1:47" outlineLevel="1" x14ac:dyDescent="0.2">
      <c r="A566" s="113"/>
      <c r="B566" s="115"/>
      <c r="C566" s="125" t="s">
        <v>626</v>
      </c>
      <c r="D566" s="144"/>
      <c r="E566" s="136">
        <v>7.5620000000000003</v>
      </c>
      <c r="F566" s="157"/>
      <c r="G566" s="157"/>
      <c r="H566" s="161">
        <v>0</v>
      </c>
      <c r="I566" s="160"/>
      <c r="J566" s="160"/>
      <c r="K566" s="160"/>
      <c r="L566" s="160"/>
      <c r="M566" s="160"/>
      <c r="N566" s="160"/>
      <c r="O566" s="160"/>
      <c r="P566" s="160"/>
      <c r="Q566" s="160"/>
      <c r="R566" s="160" t="s">
        <v>131</v>
      </c>
      <c r="S566" s="160">
        <v>0</v>
      </c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</row>
    <row r="567" spans="1:47" outlineLevel="1" x14ac:dyDescent="0.2">
      <c r="A567" s="113"/>
      <c r="B567" s="115"/>
      <c r="C567" s="125" t="s">
        <v>627</v>
      </c>
      <c r="D567" s="144"/>
      <c r="E567" s="136">
        <v>5.3959999999999999</v>
      </c>
      <c r="F567" s="157"/>
      <c r="G567" s="157"/>
      <c r="H567" s="161">
        <v>0</v>
      </c>
      <c r="I567" s="160"/>
      <c r="J567" s="160"/>
      <c r="K567" s="160"/>
      <c r="L567" s="160"/>
      <c r="M567" s="160"/>
      <c r="N567" s="160"/>
      <c r="O567" s="160"/>
      <c r="P567" s="160"/>
      <c r="Q567" s="160"/>
      <c r="R567" s="160" t="s">
        <v>131</v>
      </c>
      <c r="S567" s="160">
        <v>0</v>
      </c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</row>
    <row r="568" spans="1:47" outlineLevel="1" x14ac:dyDescent="0.2">
      <c r="A568" s="113"/>
      <c r="B568" s="115"/>
      <c r="C568" s="125" t="s">
        <v>628</v>
      </c>
      <c r="D568" s="144"/>
      <c r="E568" s="136">
        <v>5.32</v>
      </c>
      <c r="F568" s="157"/>
      <c r="G568" s="157"/>
      <c r="H568" s="161">
        <v>0</v>
      </c>
      <c r="I568" s="160"/>
      <c r="J568" s="160"/>
      <c r="K568" s="160"/>
      <c r="L568" s="160"/>
      <c r="M568" s="160"/>
      <c r="N568" s="160"/>
      <c r="O568" s="160"/>
      <c r="P568" s="160"/>
      <c r="Q568" s="160"/>
      <c r="R568" s="160" t="s">
        <v>131</v>
      </c>
      <c r="S568" s="160">
        <v>0</v>
      </c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</row>
    <row r="569" spans="1:47" outlineLevel="1" x14ac:dyDescent="0.2">
      <c r="A569" s="113"/>
      <c r="B569" s="115"/>
      <c r="C569" s="125" t="s">
        <v>629</v>
      </c>
      <c r="D569" s="144"/>
      <c r="E569" s="136">
        <v>60.96</v>
      </c>
      <c r="F569" s="157"/>
      <c r="G569" s="157"/>
      <c r="H569" s="161">
        <v>0</v>
      </c>
      <c r="I569" s="160"/>
      <c r="J569" s="160"/>
      <c r="K569" s="160"/>
      <c r="L569" s="160"/>
      <c r="M569" s="160"/>
      <c r="N569" s="160"/>
      <c r="O569" s="160"/>
      <c r="P569" s="160"/>
      <c r="Q569" s="160"/>
      <c r="R569" s="160" t="s">
        <v>131</v>
      </c>
      <c r="S569" s="160">
        <v>0</v>
      </c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</row>
    <row r="570" spans="1:47" outlineLevel="1" x14ac:dyDescent="0.2">
      <c r="A570" s="113">
        <v>120</v>
      </c>
      <c r="B570" s="115" t="s">
        <v>630</v>
      </c>
      <c r="C570" s="124" t="s">
        <v>631</v>
      </c>
      <c r="D570" s="143" t="s">
        <v>135</v>
      </c>
      <c r="E570" s="157">
        <v>95.270600000000002</v>
      </c>
      <c r="F570" s="157"/>
      <c r="G570" s="157">
        <f>ROUND(E570*F570,2)</f>
        <v>0</v>
      </c>
      <c r="H570" s="161" t="s">
        <v>1743</v>
      </c>
      <c r="I570" s="160"/>
      <c r="J570" s="160"/>
      <c r="K570" s="160"/>
      <c r="L570" s="160"/>
      <c r="M570" s="160"/>
      <c r="N570" s="160"/>
      <c r="O570" s="160"/>
      <c r="P570" s="160"/>
      <c r="Q570" s="160"/>
      <c r="R570" s="160" t="s">
        <v>129</v>
      </c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</row>
    <row r="571" spans="1:47" outlineLevel="1" x14ac:dyDescent="0.2">
      <c r="A571" s="113"/>
      <c r="B571" s="115"/>
      <c r="C571" s="125" t="s">
        <v>199</v>
      </c>
      <c r="D571" s="144"/>
      <c r="E571" s="136"/>
      <c r="F571" s="157"/>
      <c r="G571" s="157"/>
      <c r="H571" s="161">
        <v>0</v>
      </c>
      <c r="I571" s="160"/>
      <c r="J571" s="160"/>
      <c r="K571" s="160"/>
      <c r="L571" s="160"/>
      <c r="M571" s="160"/>
      <c r="N571" s="160"/>
      <c r="O571" s="160"/>
      <c r="P571" s="160"/>
      <c r="Q571" s="160"/>
      <c r="R571" s="160" t="s">
        <v>131</v>
      </c>
      <c r="S571" s="160">
        <v>0</v>
      </c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</row>
    <row r="572" spans="1:47" outlineLevel="1" x14ac:dyDescent="0.2">
      <c r="A572" s="113"/>
      <c r="B572" s="115"/>
      <c r="C572" s="125" t="s">
        <v>431</v>
      </c>
      <c r="D572" s="144"/>
      <c r="E572" s="136"/>
      <c r="F572" s="157"/>
      <c r="G572" s="157"/>
      <c r="H572" s="161">
        <v>0</v>
      </c>
      <c r="I572" s="160"/>
      <c r="J572" s="160"/>
      <c r="K572" s="160"/>
      <c r="L572" s="160"/>
      <c r="M572" s="160"/>
      <c r="N572" s="160"/>
      <c r="O572" s="160"/>
      <c r="P572" s="160"/>
      <c r="Q572" s="160"/>
      <c r="R572" s="160" t="s">
        <v>131</v>
      </c>
      <c r="S572" s="160">
        <v>0</v>
      </c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</row>
    <row r="573" spans="1:47" outlineLevel="1" x14ac:dyDescent="0.2">
      <c r="A573" s="113"/>
      <c r="B573" s="115"/>
      <c r="C573" s="125" t="s">
        <v>622</v>
      </c>
      <c r="D573" s="144"/>
      <c r="E573" s="136">
        <v>7.6760000000000002</v>
      </c>
      <c r="F573" s="157"/>
      <c r="G573" s="157"/>
      <c r="H573" s="161">
        <v>0</v>
      </c>
      <c r="I573" s="160"/>
      <c r="J573" s="160"/>
      <c r="K573" s="160"/>
      <c r="L573" s="160"/>
      <c r="M573" s="160"/>
      <c r="N573" s="160"/>
      <c r="O573" s="160"/>
      <c r="P573" s="160"/>
      <c r="Q573" s="160"/>
      <c r="R573" s="160" t="s">
        <v>131</v>
      </c>
      <c r="S573" s="160">
        <v>0</v>
      </c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</row>
    <row r="574" spans="1:47" outlineLevel="1" x14ac:dyDescent="0.2">
      <c r="A574" s="113"/>
      <c r="B574" s="115"/>
      <c r="C574" s="125" t="s">
        <v>623</v>
      </c>
      <c r="D574" s="144"/>
      <c r="E574" s="136">
        <v>2.0249999999999999</v>
      </c>
      <c r="F574" s="157"/>
      <c r="G574" s="157"/>
      <c r="H574" s="161">
        <v>0</v>
      </c>
      <c r="I574" s="160"/>
      <c r="J574" s="160"/>
      <c r="K574" s="160"/>
      <c r="L574" s="160"/>
      <c r="M574" s="160"/>
      <c r="N574" s="160"/>
      <c r="O574" s="160"/>
      <c r="P574" s="160"/>
      <c r="Q574" s="160"/>
      <c r="R574" s="160" t="s">
        <v>131</v>
      </c>
      <c r="S574" s="160">
        <v>0</v>
      </c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</row>
    <row r="575" spans="1:47" outlineLevel="1" x14ac:dyDescent="0.2">
      <c r="A575" s="113"/>
      <c r="B575" s="115"/>
      <c r="C575" s="125" t="s">
        <v>624</v>
      </c>
      <c r="D575" s="144"/>
      <c r="E575" s="136">
        <v>2.0680000000000001</v>
      </c>
      <c r="F575" s="157"/>
      <c r="G575" s="157"/>
      <c r="H575" s="161">
        <v>0</v>
      </c>
      <c r="I575" s="160"/>
      <c r="J575" s="160"/>
      <c r="K575" s="160"/>
      <c r="L575" s="160"/>
      <c r="M575" s="160"/>
      <c r="N575" s="160"/>
      <c r="O575" s="160"/>
      <c r="P575" s="160"/>
      <c r="Q575" s="160"/>
      <c r="R575" s="160" t="s">
        <v>131</v>
      </c>
      <c r="S575" s="160">
        <v>0</v>
      </c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</row>
    <row r="576" spans="1:47" outlineLevel="1" x14ac:dyDescent="0.2">
      <c r="A576" s="113"/>
      <c r="B576" s="115"/>
      <c r="C576" s="125" t="s">
        <v>625</v>
      </c>
      <c r="D576" s="144"/>
      <c r="E576" s="136">
        <v>4.2636000000000003</v>
      </c>
      <c r="F576" s="157"/>
      <c r="G576" s="157"/>
      <c r="H576" s="161">
        <v>0</v>
      </c>
      <c r="I576" s="160"/>
      <c r="J576" s="160"/>
      <c r="K576" s="160"/>
      <c r="L576" s="160"/>
      <c r="M576" s="160"/>
      <c r="N576" s="160"/>
      <c r="O576" s="160"/>
      <c r="P576" s="160"/>
      <c r="Q576" s="160"/>
      <c r="R576" s="160" t="s">
        <v>131</v>
      </c>
      <c r="S576" s="160">
        <v>0</v>
      </c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</row>
    <row r="577" spans="1:47" outlineLevel="1" x14ac:dyDescent="0.2">
      <c r="A577" s="113"/>
      <c r="B577" s="115"/>
      <c r="C577" s="125" t="s">
        <v>542</v>
      </c>
      <c r="D577" s="144"/>
      <c r="E577" s="136"/>
      <c r="F577" s="157"/>
      <c r="G577" s="157"/>
      <c r="H577" s="161">
        <v>0</v>
      </c>
      <c r="I577" s="160"/>
      <c r="J577" s="160"/>
      <c r="K577" s="160"/>
      <c r="L577" s="160"/>
      <c r="M577" s="160"/>
      <c r="N577" s="160"/>
      <c r="O577" s="160"/>
      <c r="P577" s="160"/>
      <c r="Q577" s="160"/>
      <c r="R577" s="160" t="s">
        <v>131</v>
      </c>
      <c r="S577" s="160">
        <v>0</v>
      </c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</row>
    <row r="578" spans="1:47" outlineLevel="1" x14ac:dyDescent="0.2">
      <c r="A578" s="113"/>
      <c r="B578" s="115"/>
      <c r="C578" s="125" t="s">
        <v>626</v>
      </c>
      <c r="D578" s="144"/>
      <c r="E578" s="136">
        <v>7.5620000000000003</v>
      </c>
      <c r="F578" s="157"/>
      <c r="G578" s="157"/>
      <c r="H578" s="161">
        <v>0</v>
      </c>
      <c r="I578" s="160"/>
      <c r="J578" s="160"/>
      <c r="K578" s="160"/>
      <c r="L578" s="160"/>
      <c r="M578" s="160"/>
      <c r="N578" s="160"/>
      <c r="O578" s="160"/>
      <c r="P578" s="160"/>
      <c r="Q578" s="160"/>
      <c r="R578" s="160" t="s">
        <v>131</v>
      </c>
      <c r="S578" s="160">
        <v>0</v>
      </c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</row>
    <row r="579" spans="1:47" outlineLevel="1" x14ac:dyDescent="0.2">
      <c r="A579" s="113"/>
      <c r="B579" s="115"/>
      <c r="C579" s="125" t="s">
        <v>627</v>
      </c>
      <c r="D579" s="144"/>
      <c r="E579" s="136">
        <v>5.3959999999999999</v>
      </c>
      <c r="F579" s="157"/>
      <c r="G579" s="157"/>
      <c r="H579" s="161">
        <v>0</v>
      </c>
      <c r="I579" s="160"/>
      <c r="J579" s="160"/>
      <c r="K579" s="160"/>
      <c r="L579" s="160"/>
      <c r="M579" s="160"/>
      <c r="N579" s="160"/>
      <c r="O579" s="160"/>
      <c r="P579" s="160"/>
      <c r="Q579" s="160"/>
      <c r="R579" s="160" t="s">
        <v>131</v>
      </c>
      <c r="S579" s="160">
        <v>0</v>
      </c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</row>
    <row r="580" spans="1:47" outlineLevel="1" x14ac:dyDescent="0.2">
      <c r="A580" s="113"/>
      <c r="B580" s="115"/>
      <c r="C580" s="125" t="s">
        <v>628</v>
      </c>
      <c r="D580" s="144"/>
      <c r="E580" s="136">
        <v>5.32</v>
      </c>
      <c r="F580" s="157"/>
      <c r="G580" s="157"/>
      <c r="H580" s="161">
        <v>0</v>
      </c>
      <c r="I580" s="160"/>
      <c r="J580" s="160"/>
      <c r="K580" s="160"/>
      <c r="L580" s="160"/>
      <c r="M580" s="160"/>
      <c r="N580" s="160"/>
      <c r="O580" s="160"/>
      <c r="P580" s="160"/>
      <c r="Q580" s="160"/>
      <c r="R580" s="160" t="s">
        <v>131</v>
      </c>
      <c r="S580" s="160">
        <v>0</v>
      </c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</row>
    <row r="581" spans="1:47" outlineLevel="1" x14ac:dyDescent="0.2">
      <c r="A581" s="113"/>
      <c r="B581" s="115"/>
      <c r="C581" s="125" t="s">
        <v>629</v>
      </c>
      <c r="D581" s="144"/>
      <c r="E581" s="136">
        <v>60.96</v>
      </c>
      <c r="F581" s="157"/>
      <c r="G581" s="157"/>
      <c r="H581" s="161">
        <v>0</v>
      </c>
      <c r="I581" s="160"/>
      <c r="J581" s="160"/>
      <c r="K581" s="160"/>
      <c r="L581" s="160"/>
      <c r="M581" s="160"/>
      <c r="N581" s="160"/>
      <c r="O581" s="160"/>
      <c r="P581" s="160"/>
      <c r="Q581" s="160"/>
      <c r="R581" s="160" t="s">
        <v>131</v>
      </c>
      <c r="S581" s="160">
        <v>0</v>
      </c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</row>
    <row r="582" spans="1:47" outlineLevel="1" x14ac:dyDescent="0.2">
      <c r="A582" s="113">
        <v>121</v>
      </c>
      <c r="B582" s="115" t="s">
        <v>632</v>
      </c>
      <c r="C582" s="124" t="s">
        <v>633</v>
      </c>
      <c r="D582" s="143" t="s">
        <v>135</v>
      </c>
      <c r="E582" s="157">
        <v>95.270600000000002</v>
      </c>
      <c r="F582" s="157"/>
      <c r="G582" s="157">
        <f>ROUND(E582*F582,2)</f>
        <v>0</v>
      </c>
      <c r="H582" s="161" t="s">
        <v>1743</v>
      </c>
      <c r="I582" s="160"/>
      <c r="J582" s="160"/>
      <c r="K582" s="160"/>
      <c r="L582" s="160"/>
      <c r="M582" s="160"/>
      <c r="N582" s="160"/>
      <c r="O582" s="160"/>
      <c r="P582" s="160"/>
      <c r="Q582" s="160"/>
      <c r="R582" s="160" t="s">
        <v>129</v>
      </c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</row>
    <row r="583" spans="1:47" outlineLevel="1" x14ac:dyDescent="0.2">
      <c r="A583" s="113"/>
      <c r="B583" s="115"/>
      <c r="C583" s="125" t="s">
        <v>199</v>
      </c>
      <c r="D583" s="144"/>
      <c r="E583" s="136"/>
      <c r="F583" s="157"/>
      <c r="G583" s="157"/>
      <c r="H583" s="161">
        <v>0</v>
      </c>
      <c r="I583" s="160"/>
      <c r="J583" s="160"/>
      <c r="K583" s="160"/>
      <c r="L583" s="160"/>
      <c r="M583" s="160"/>
      <c r="N583" s="160"/>
      <c r="O583" s="160"/>
      <c r="P583" s="160"/>
      <c r="Q583" s="160"/>
      <c r="R583" s="160" t="s">
        <v>131</v>
      </c>
      <c r="S583" s="160">
        <v>0</v>
      </c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</row>
    <row r="584" spans="1:47" outlineLevel="1" x14ac:dyDescent="0.2">
      <c r="A584" s="113"/>
      <c r="B584" s="115"/>
      <c r="C584" s="125" t="s">
        <v>431</v>
      </c>
      <c r="D584" s="144"/>
      <c r="E584" s="136"/>
      <c r="F584" s="157"/>
      <c r="G584" s="157"/>
      <c r="H584" s="161">
        <v>0</v>
      </c>
      <c r="I584" s="160"/>
      <c r="J584" s="160"/>
      <c r="K584" s="160"/>
      <c r="L584" s="160"/>
      <c r="M584" s="160"/>
      <c r="N584" s="160"/>
      <c r="O584" s="160"/>
      <c r="P584" s="160"/>
      <c r="Q584" s="160"/>
      <c r="R584" s="160" t="s">
        <v>131</v>
      </c>
      <c r="S584" s="160">
        <v>0</v>
      </c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</row>
    <row r="585" spans="1:47" outlineLevel="1" x14ac:dyDescent="0.2">
      <c r="A585" s="113"/>
      <c r="B585" s="115"/>
      <c r="C585" s="125" t="s">
        <v>622</v>
      </c>
      <c r="D585" s="144"/>
      <c r="E585" s="136">
        <v>7.6760000000000002</v>
      </c>
      <c r="F585" s="157"/>
      <c r="G585" s="157"/>
      <c r="H585" s="161">
        <v>0</v>
      </c>
      <c r="I585" s="160"/>
      <c r="J585" s="160"/>
      <c r="K585" s="160"/>
      <c r="L585" s="160"/>
      <c r="M585" s="160"/>
      <c r="N585" s="160"/>
      <c r="O585" s="160"/>
      <c r="P585" s="160"/>
      <c r="Q585" s="160"/>
      <c r="R585" s="160" t="s">
        <v>131</v>
      </c>
      <c r="S585" s="160">
        <v>0</v>
      </c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</row>
    <row r="586" spans="1:47" outlineLevel="1" x14ac:dyDescent="0.2">
      <c r="A586" s="113"/>
      <c r="B586" s="115"/>
      <c r="C586" s="125" t="s">
        <v>623</v>
      </c>
      <c r="D586" s="144"/>
      <c r="E586" s="136">
        <v>2.0249999999999999</v>
      </c>
      <c r="F586" s="157"/>
      <c r="G586" s="157"/>
      <c r="H586" s="161">
        <v>0</v>
      </c>
      <c r="I586" s="160"/>
      <c r="J586" s="160"/>
      <c r="K586" s="160"/>
      <c r="L586" s="160"/>
      <c r="M586" s="160"/>
      <c r="N586" s="160"/>
      <c r="O586" s="160"/>
      <c r="P586" s="160"/>
      <c r="Q586" s="160"/>
      <c r="R586" s="160" t="s">
        <v>131</v>
      </c>
      <c r="S586" s="160">
        <v>0</v>
      </c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</row>
    <row r="587" spans="1:47" outlineLevel="1" x14ac:dyDescent="0.2">
      <c r="A587" s="113"/>
      <c r="B587" s="115"/>
      <c r="C587" s="125" t="s">
        <v>624</v>
      </c>
      <c r="D587" s="144"/>
      <c r="E587" s="136">
        <v>2.0680000000000001</v>
      </c>
      <c r="F587" s="157"/>
      <c r="G587" s="157"/>
      <c r="H587" s="161">
        <v>0</v>
      </c>
      <c r="I587" s="160"/>
      <c r="J587" s="160"/>
      <c r="K587" s="160"/>
      <c r="L587" s="160"/>
      <c r="M587" s="160"/>
      <c r="N587" s="160"/>
      <c r="O587" s="160"/>
      <c r="P587" s="160"/>
      <c r="Q587" s="160"/>
      <c r="R587" s="160" t="s">
        <v>131</v>
      </c>
      <c r="S587" s="160">
        <v>0</v>
      </c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</row>
    <row r="588" spans="1:47" outlineLevel="1" x14ac:dyDescent="0.2">
      <c r="A588" s="113"/>
      <c r="B588" s="115"/>
      <c r="C588" s="125" t="s">
        <v>625</v>
      </c>
      <c r="D588" s="144"/>
      <c r="E588" s="136">
        <v>4.2636000000000003</v>
      </c>
      <c r="F588" s="157"/>
      <c r="G588" s="157"/>
      <c r="H588" s="161">
        <v>0</v>
      </c>
      <c r="I588" s="160"/>
      <c r="J588" s="160"/>
      <c r="K588" s="160"/>
      <c r="L588" s="160"/>
      <c r="M588" s="160"/>
      <c r="N588" s="160"/>
      <c r="O588" s="160"/>
      <c r="P588" s="160"/>
      <c r="Q588" s="160"/>
      <c r="R588" s="160" t="s">
        <v>131</v>
      </c>
      <c r="S588" s="160">
        <v>0</v>
      </c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</row>
    <row r="589" spans="1:47" outlineLevel="1" x14ac:dyDescent="0.2">
      <c r="A589" s="113"/>
      <c r="B589" s="115"/>
      <c r="C589" s="125" t="s">
        <v>542</v>
      </c>
      <c r="D589" s="144"/>
      <c r="E589" s="136"/>
      <c r="F589" s="157"/>
      <c r="G589" s="157"/>
      <c r="H589" s="161">
        <v>0</v>
      </c>
      <c r="I589" s="160"/>
      <c r="J589" s="160"/>
      <c r="K589" s="160"/>
      <c r="L589" s="160"/>
      <c r="M589" s="160"/>
      <c r="N589" s="160"/>
      <c r="O589" s="160"/>
      <c r="P589" s="160"/>
      <c r="Q589" s="160"/>
      <c r="R589" s="160" t="s">
        <v>131</v>
      </c>
      <c r="S589" s="160">
        <v>0</v>
      </c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</row>
    <row r="590" spans="1:47" outlineLevel="1" x14ac:dyDescent="0.2">
      <c r="A590" s="113"/>
      <c r="B590" s="115"/>
      <c r="C590" s="125" t="s">
        <v>626</v>
      </c>
      <c r="D590" s="144"/>
      <c r="E590" s="136">
        <v>7.5620000000000003</v>
      </c>
      <c r="F590" s="157"/>
      <c r="G590" s="157"/>
      <c r="H590" s="161">
        <v>0</v>
      </c>
      <c r="I590" s="160"/>
      <c r="J590" s="160"/>
      <c r="K590" s="160"/>
      <c r="L590" s="160"/>
      <c r="M590" s="160"/>
      <c r="N590" s="160"/>
      <c r="O590" s="160"/>
      <c r="P590" s="160"/>
      <c r="Q590" s="160"/>
      <c r="R590" s="160" t="s">
        <v>131</v>
      </c>
      <c r="S590" s="160">
        <v>0</v>
      </c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</row>
    <row r="591" spans="1:47" outlineLevel="1" x14ac:dyDescent="0.2">
      <c r="A591" s="113"/>
      <c r="B591" s="115"/>
      <c r="C591" s="125" t="s">
        <v>627</v>
      </c>
      <c r="D591" s="144"/>
      <c r="E591" s="136">
        <v>5.3959999999999999</v>
      </c>
      <c r="F591" s="157"/>
      <c r="G591" s="157"/>
      <c r="H591" s="161">
        <v>0</v>
      </c>
      <c r="I591" s="160"/>
      <c r="J591" s="160"/>
      <c r="K591" s="160"/>
      <c r="L591" s="160"/>
      <c r="M591" s="160"/>
      <c r="N591" s="160"/>
      <c r="O591" s="160"/>
      <c r="P591" s="160"/>
      <c r="Q591" s="160"/>
      <c r="R591" s="160" t="s">
        <v>131</v>
      </c>
      <c r="S591" s="160">
        <v>0</v>
      </c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</row>
    <row r="592" spans="1:47" outlineLevel="1" x14ac:dyDescent="0.2">
      <c r="A592" s="113"/>
      <c r="B592" s="115"/>
      <c r="C592" s="125" t="s">
        <v>628</v>
      </c>
      <c r="D592" s="144"/>
      <c r="E592" s="136">
        <v>5.32</v>
      </c>
      <c r="F592" s="157"/>
      <c r="G592" s="157"/>
      <c r="H592" s="161">
        <v>0</v>
      </c>
      <c r="I592" s="160"/>
      <c r="J592" s="160"/>
      <c r="K592" s="160"/>
      <c r="L592" s="160"/>
      <c r="M592" s="160"/>
      <c r="N592" s="160"/>
      <c r="O592" s="160"/>
      <c r="P592" s="160"/>
      <c r="Q592" s="160"/>
      <c r="R592" s="160" t="s">
        <v>131</v>
      </c>
      <c r="S592" s="160">
        <v>0</v>
      </c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</row>
    <row r="593" spans="1:47" outlineLevel="1" x14ac:dyDescent="0.2">
      <c r="A593" s="113"/>
      <c r="B593" s="115"/>
      <c r="C593" s="125" t="s">
        <v>629</v>
      </c>
      <c r="D593" s="144"/>
      <c r="E593" s="136">
        <v>60.96</v>
      </c>
      <c r="F593" s="157"/>
      <c r="G593" s="157"/>
      <c r="H593" s="161">
        <v>0</v>
      </c>
      <c r="I593" s="160"/>
      <c r="J593" s="160"/>
      <c r="K593" s="160"/>
      <c r="L593" s="160"/>
      <c r="M593" s="160"/>
      <c r="N593" s="160"/>
      <c r="O593" s="160"/>
      <c r="P593" s="160"/>
      <c r="Q593" s="160"/>
      <c r="R593" s="160" t="s">
        <v>131</v>
      </c>
      <c r="S593" s="160">
        <v>0</v>
      </c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</row>
    <row r="594" spans="1:47" outlineLevel="1" x14ac:dyDescent="0.2">
      <c r="A594" s="113">
        <v>122</v>
      </c>
      <c r="B594" s="115" t="s">
        <v>634</v>
      </c>
      <c r="C594" s="124" t="s">
        <v>635</v>
      </c>
      <c r="D594" s="143" t="s">
        <v>135</v>
      </c>
      <c r="E594" s="157">
        <v>95.270600000000002</v>
      </c>
      <c r="F594" s="157"/>
      <c r="G594" s="157">
        <f>ROUND(E594*F594,2)</f>
        <v>0</v>
      </c>
      <c r="H594" s="161" t="s">
        <v>1743</v>
      </c>
      <c r="I594" s="160"/>
      <c r="J594" s="160"/>
      <c r="K594" s="160"/>
      <c r="L594" s="160"/>
      <c r="M594" s="160"/>
      <c r="N594" s="160"/>
      <c r="O594" s="160"/>
      <c r="P594" s="160"/>
      <c r="Q594" s="160"/>
      <c r="R594" s="160" t="s">
        <v>129</v>
      </c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</row>
    <row r="595" spans="1:47" outlineLevel="1" x14ac:dyDescent="0.2">
      <c r="A595" s="113"/>
      <c r="B595" s="115"/>
      <c r="C595" s="125" t="s">
        <v>199</v>
      </c>
      <c r="D595" s="144"/>
      <c r="E595" s="136"/>
      <c r="F595" s="157"/>
      <c r="G595" s="157"/>
      <c r="H595" s="161">
        <v>0</v>
      </c>
      <c r="I595" s="160"/>
      <c r="J595" s="160"/>
      <c r="K595" s="160"/>
      <c r="L595" s="160"/>
      <c r="M595" s="160"/>
      <c r="N595" s="160"/>
      <c r="O595" s="160"/>
      <c r="P595" s="160"/>
      <c r="Q595" s="160"/>
      <c r="R595" s="160" t="s">
        <v>131</v>
      </c>
      <c r="S595" s="160">
        <v>0</v>
      </c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</row>
    <row r="596" spans="1:47" outlineLevel="1" x14ac:dyDescent="0.2">
      <c r="A596" s="113"/>
      <c r="B596" s="115"/>
      <c r="C596" s="125" t="s">
        <v>431</v>
      </c>
      <c r="D596" s="144"/>
      <c r="E596" s="136"/>
      <c r="F596" s="157"/>
      <c r="G596" s="157"/>
      <c r="H596" s="161">
        <v>0</v>
      </c>
      <c r="I596" s="160"/>
      <c r="J596" s="160"/>
      <c r="K596" s="160"/>
      <c r="L596" s="160"/>
      <c r="M596" s="160"/>
      <c r="N596" s="160"/>
      <c r="O596" s="160"/>
      <c r="P596" s="160"/>
      <c r="Q596" s="160"/>
      <c r="R596" s="160" t="s">
        <v>131</v>
      </c>
      <c r="S596" s="160">
        <v>0</v>
      </c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</row>
    <row r="597" spans="1:47" outlineLevel="1" x14ac:dyDescent="0.2">
      <c r="A597" s="113"/>
      <c r="B597" s="115"/>
      <c r="C597" s="125" t="s">
        <v>622</v>
      </c>
      <c r="D597" s="144"/>
      <c r="E597" s="136">
        <v>7.6760000000000002</v>
      </c>
      <c r="F597" s="157"/>
      <c r="G597" s="157"/>
      <c r="H597" s="161">
        <v>0</v>
      </c>
      <c r="I597" s="160"/>
      <c r="J597" s="160"/>
      <c r="K597" s="160"/>
      <c r="L597" s="160"/>
      <c r="M597" s="160"/>
      <c r="N597" s="160"/>
      <c r="O597" s="160"/>
      <c r="P597" s="160"/>
      <c r="Q597" s="160"/>
      <c r="R597" s="160" t="s">
        <v>131</v>
      </c>
      <c r="S597" s="160">
        <v>0</v>
      </c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</row>
    <row r="598" spans="1:47" outlineLevel="1" x14ac:dyDescent="0.2">
      <c r="A598" s="113"/>
      <c r="B598" s="115"/>
      <c r="C598" s="125" t="s">
        <v>623</v>
      </c>
      <c r="D598" s="144"/>
      <c r="E598" s="136">
        <v>2.0249999999999999</v>
      </c>
      <c r="F598" s="157"/>
      <c r="G598" s="157"/>
      <c r="H598" s="161">
        <v>0</v>
      </c>
      <c r="I598" s="160"/>
      <c r="J598" s="160"/>
      <c r="K598" s="160"/>
      <c r="L598" s="160"/>
      <c r="M598" s="160"/>
      <c r="N598" s="160"/>
      <c r="O598" s="160"/>
      <c r="P598" s="160"/>
      <c r="Q598" s="160"/>
      <c r="R598" s="160" t="s">
        <v>131</v>
      </c>
      <c r="S598" s="160">
        <v>0</v>
      </c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</row>
    <row r="599" spans="1:47" outlineLevel="1" x14ac:dyDescent="0.2">
      <c r="A599" s="113"/>
      <c r="B599" s="115"/>
      <c r="C599" s="125" t="s">
        <v>624</v>
      </c>
      <c r="D599" s="144"/>
      <c r="E599" s="136">
        <v>2.0680000000000001</v>
      </c>
      <c r="F599" s="157"/>
      <c r="G599" s="157"/>
      <c r="H599" s="161">
        <v>0</v>
      </c>
      <c r="I599" s="160"/>
      <c r="J599" s="160"/>
      <c r="K599" s="160"/>
      <c r="L599" s="160"/>
      <c r="M599" s="160"/>
      <c r="N599" s="160"/>
      <c r="O599" s="160"/>
      <c r="P599" s="160"/>
      <c r="Q599" s="160"/>
      <c r="R599" s="160" t="s">
        <v>131</v>
      </c>
      <c r="S599" s="160">
        <v>0</v>
      </c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</row>
    <row r="600" spans="1:47" outlineLevel="1" x14ac:dyDescent="0.2">
      <c r="A600" s="113"/>
      <c r="B600" s="115"/>
      <c r="C600" s="125" t="s">
        <v>625</v>
      </c>
      <c r="D600" s="144"/>
      <c r="E600" s="136">
        <v>4.2636000000000003</v>
      </c>
      <c r="F600" s="157"/>
      <c r="G600" s="157"/>
      <c r="H600" s="161">
        <v>0</v>
      </c>
      <c r="I600" s="160"/>
      <c r="J600" s="160"/>
      <c r="K600" s="160"/>
      <c r="L600" s="160"/>
      <c r="M600" s="160"/>
      <c r="N600" s="160"/>
      <c r="O600" s="160"/>
      <c r="P600" s="160"/>
      <c r="Q600" s="160"/>
      <c r="R600" s="160" t="s">
        <v>131</v>
      </c>
      <c r="S600" s="160">
        <v>0</v>
      </c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</row>
    <row r="601" spans="1:47" outlineLevel="1" x14ac:dyDescent="0.2">
      <c r="A601" s="113"/>
      <c r="B601" s="115"/>
      <c r="C601" s="125" t="s">
        <v>542</v>
      </c>
      <c r="D601" s="144"/>
      <c r="E601" s="136"/>
      <c r="F601" s="157"/>
      <c r="G601" s="157"/>
      <c r="H601" s="161">
        <v>0</v>
      </c>
      <c r="I601" s="160"/>
      <c r="J601" s="160"/>
      <c r="K601" s="160"/>
      <c r="L601" s="160"/>
      <c r="M601" s="160"/>
      <c r="N601" s="160"/>
      <c r="O601" s="160"/>
      <c r="P601" s="160"/>
      <c r="Q601" s="160"/>
      <c r="R601" s="160" t="s">
        <v>131</v>
      </c>
      <c r="S601" s="160">
        <v>0</v>
      </c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</row>
    <row r="602" spans="1:47" outlineLevel="1" x14ac:dyDescent="0.2">
      <c r="A602" s="113"/>
      <c r="B602" s="115"/>
      <c r="C602" s="125" t="s">
        <v>626</v>
      </c>
      <c r="D602" s="144"/>
      <c r="E602" s="136">
        <v>7.5620000000000003</v>
      </c>
      <c r="F602" s="157"/>
      <c r="G602" s="157"/>
      <c r="H602" s="161">
        <v>0</v>
      </c>
      <c r="I602" s="160"/>
      <c r="J602" s="160"/>
      <c r="K602" s="160"/>
      <c r="L602" s="160"/>
      <c r="M602" s="160"/>
      <c r="N602" s="160"/>
      <c r="O602" s="160"/>
      <c r="P602" s="160"/>
      <c r="Q602" s="160"/>
      <c r="R602" s="160" t="s">
        <v>131</v>
      </c>
      <c r="S602" s="160">
        <v>0</v>
      </c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</row>
    <row r="603" spans="1:47" outlineLevel="1" x14ac:dyDescent="0.2">
      <c r="A603" s="113"/>
      <c r="B603" s="115"/>
      <c r="C603" s="125" t="s">
        <v>627</v>
      </c>
      <c r="D603" s="144"/>
      <c r="E603" s="136">
        <v>5.3959999999999999</v>
      </c>
      <c r="F603" s="157"/>
      <c r="G603" s="157"/>
      <c r="H603" s="161">
        <v>0</v>
      </c>
      <c r="I603" s="160"/>
      <c r="J603" s="160"/>
      <c r="K603" s="160"/>
      <c r="L603" s="160"/>
      <c r="M603" s="160"/>
      <c r="N603" s="160"/>
      <c r="O603" s="160"/>
      <c r="P603" s="160"/>
      <c r="Q603" s="160"/>
      <c r="R603" s="160" t="s">
        <v>131</v>
      </c>
      <c r="S603" s="160">
        <v>0</v>
      </c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</row>
    <row r="604" spans="1:47" outlineLevel="1" x14ac:dyDescent="0.2">
      <c r="A604" s="113"/>
      <c r="B604" s="115"/>
      <c r="C604" s="125" t="s">
        <v>628</v>
      </c>
      <c r="D604" s="144"/>
      <c r="E604" s="136">
        <v>5.32</v>
      </c>
      <c r="F604" s="157"/>
      <c r="G604" s="157"/>
      <c r="H604" s="161">
        <v>0</v>
      </c>
      <c r="I604" s="160"/>
      <c r="J604" s="160"/>
      <c r="K604" s="160"/>
      <c r="L604" s="160"/>
      <c r="M604" s="160"/>
      <c r="N604" s="160"/>
      <c r="O604" s="160"/>
      <c r="P604" s="160"/>
      <c r="Q604" s="160"/>
      <c r="R604" s="160" t="s">
        <v>131</v>
      </c>
      <c r="S604" s="160">
        <v>0</v>
      </c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</row>
    <row r="605" spans="1:47" outlineLevel="1" x14ac:dyDescent="0.2">
      <c r="A605" s="113"/>
      <c r="B605" s="115"/>
      <c r="C605" s="125" t="s">
        <v>629</v>
      </c>
      <c r="D605" s="144"/>
      <c r="E605" s="136">
        <v>60.96</v>
      </c>
      <c r="F605" s="157"/>
      <c r="G605" s="157"/>
      <c r="H605" s="161">
        <v>0</v>
      </c>
      <c r="I605" s="160"/>
      <c r="J605" s="160"/>
      <c r="K605" s="160"/>
      <c r="L605" s="160"/>
      <c r="M605" s="160"/>
      <c r="N605" s="160"/>
      <c r="O605" s="160"/>
      <c r="P605" s="160"/>
      <c r="Q605" s="160"/>
      <c r="R605" s="160" t="s">
        <v>131</v>
      </c>
      <c r="S605" s="160">
        <v>0</v>
      </c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</row>
    <row r="606" spans="1:47" outlineLevel="1" x14ac:dyDescent="0.2">
      <c r="A606" s="113">
        <v>123</v>
      </c>
      <c r="B606" s="115" t="s">
        <v>590</v>
      </c>
      <c r="C606" s="124" t="s">
        <v>636</v>
      </c>
      <c r="D606" s="143" t="s">
        <v>238</v>
      </c>
      <c r="E606" s="157">
        <v>16.038989000000001</v>
      </c>
      <c r="F606" s="157"/>
      <c r="G606" s="157">
        <f>ROUND(E606*F606,2)</f>
        <v>0</v>
      </c>
      <c r="H606" s="161" t="s">
        <v>1743</v>
      </c>
      <c r="I606" s="160"/>
      <c r="J606" s="160"/>
      <c r="K606" s="160"/>
      <c r="L606" s="160"/>
      <c r="M606" s="160"/>
      <c r="N606" s="160"/>
      <c r="O606" s="160"/>
      <c r="P606" s="160"/>
      <c r="Q606" s="160"/>
      <c r="R606" s="160" t="s">
        <v>129</v>
      </c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</row>
    <row r="607" spans="1:47" outlineLevel="1" x14ac:dyDescent="0.2">
      <c r="A607" s="113"/>
      <c r="B607" s="115"/>
      <c r="C607" s="125" t="s">
        <v>199</v>
      </c>
      <c r="D607" s="144"/>
      <c r="E607" s="136"/>
      <c r="F607" s="157"/>
      <c r="G607" s="157"/>
      <c r="H607" s="161">
        <v>0</v>
      </c>
      <c r="I607" s="160"/>
      <c r="J607" s="160"/>
      <c r="K607" s="160"/>
      <c r="L607" s="160"/>
      <c r="M607" s="160"/>
      <c r="N607" s="160"/>
      <c r="O607" s="160"/>
      <c r="P607" s="160"/>
      <c r="Q607" s="160"/>
      <c r="R607" s="160" t="s">
        <v>131</v>
      </c>
      <c r="S607" s="160">
        <v>0</v>
      </c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</row>
    <row r="608" spans="1:47" outlineLevel="1" x14ac:dyDescent="0.2">
      <c r="A608" s="113"/>
      <c r="B608" s="115"/>
      <c r="C608" s="125" t="s">
        <v>431</v>
      </c>
      <c r="D608" s="144"/>
      <c r="E608" s="136"/>
      <c r="F608" s="157"/>
      <c r="G608" s="157"/>
      <c r="H608" s="161">
        <v>0</v>
      </c>
      <c r="I608" s="160"/>
      <c r="J608" s="160"/>
      <c r="K608" s="160"/>
      <c r="L608" s="160"/>
      <c r="M608" s="160"/>
      <c r="N608" s="160"/>
      <c r="O608" s="160"/>
      <c r="P608" s="160"/>
      <c r="Q608" s="160"/>
      <c r="R608" s="160" t="s">
        <v>131</v>
      </c>
      <c r="S608" s="160">
        <v>0</v>
      </c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</row>
    <row r="609" spans="1:47" outlineLevel="1" x14ac:dyDescent="0.2">
      <c r="A609" s="113"/>
      <c r="B609" s="115"/>
      <c r="C609" s="125" t="s">
        <v>637</v>
      </c>
      <c r="D609" s="144"/>
      <c r="E609" s="136">
        <v>0.94898199999999999</v>
      </c>
      <c r="F609" s="157"/>
      <c r="G609" s="157"/>
      <c r="H609" s="161">
        <v>0</v>
      </c>
      <c r="I609" s="160"/>
      <c r="J609" s="160"/>
      <c r="K609" s="160"/>
      <c r="L609" s="160"/>
      <c r="M609" s="160"/>
      <c r="N609" s="160"/>
      <c r="O609" s="160"/>
      <c r="P609" s="160"/>
      <c r="Q609" s="160"/>
      <c r="R609" s="160" t="s">
        <v>131</v>
      </c>
      <c r="S609" s="160">
        <v>0</v>
      </c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</row>
    <row r="610" spans="1:47" outlineLevel="1" x14ac:dyDescent="0.2">
      <c r="A610" s="113"/>
      <c r="B610" s="115"/>
      <c r="C610" s="125" t="s">
        <v>638</v>
      </c>
      <c r="D610" s="144"/>
      <c r="E610" s="136">
        <v>0.66592200000000001</v>
      </c>
      <c r="F610" s="157"/>
      <c r="G610" s="157"/>
      <c r="H610" s="161">
        <v>0</v>
      </c>
      <c r="I610" s="160"/>
      <c r="J610" s="160"/>
      <c r="K610" s="160"/>
      <c r="L610" s="160"/>
      <c r="M610" s="160"/>
      <c r="N610" s="160"/>
      <c r="O610" s="160"/>
      <c r="P610" s="160"/>
      <c r="Q610" s="160"/>
      <c r="R610" s="160" t="s">
        <v>131</v>
      </c>
      <c r="S610" s="160">
        <v>0</v>
      </c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</row>
    <row r="611" spans="1:47" outlineLevel="1" x14ac:dyDescent="0.2">
      <c r="A611" s="113"/>
      <c r="B611" s="115"/>
      <c r="C611" s="125" t="s">
        <v>542</v>
      </c>
      <c r="D611" s="144"/>
      <c r="E611" s="136"/>
      <c r="F611" s="157"/>
      <c r="G611" s="157"/>
      <c r="H611" s="161">
        <v>0</v>
      </c>
      <c r="I611" s="160"/>
      <c r="J611" s="160"/>
      <c r="K611" s="160"/>
      <c r="L611" s="160"/>
      <c r="M611" s="160"/>
      <c r="N611" s="160"/>
      <c r="O611" s="160"/>
      <c r="P611" s="160"/>
      <c r="Q611" s="160"/>
      <c r="R611" s="160" t="s">
        <v>131</v>
      </c>
      <c r="S611" s="160">
        <v>0</v>
      </c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</row>
    <row r="612" spans="1:47" outlineLevel="1" x14ac:dyDescent="0.2">
      <c r="A612" s="113"/>
      <c r="B612" s="115"/>
      <c r="C612" s="125" t="s">
        <v>639</v>
      </c>
      <c r="D612" s="144"/>
      <c r="E612" s="136">
        <v>0.98418700000000003</v>
      </c>
      <c r="F612" s="157"/>
      <c r="G612" s="157"/>
      <c r="H612" s="161">
        <v>0</v>
      </c>
      <c r="I612" s="160"/>
      <c r="J612" s="160"/>
      <c r="K612" s="160"/>
      <c r="L612" s="160"/>
      <c r="M612" s="160"/>
      <c r="N612" s="160"/>
      <c r="O612" s="160"/>
      <c r="P612" s="160"/>
      <c r="Q612" s="160"/>
      <c r="R612" s="160" t="s">
        <v>131</v>
      </c>
      <c r="S612" s="160">
        <v>0</v>
      </c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</row>
    <row r="613" spans="1:47" outlineLevel="1" x14ac:dyDescent="0.2">
      <c r="A613" s="113"/>
      <c r="B613" s="115"/>
      <c r="C613" s="125" t="s">
        <v>640</v>
      </c>
      <c r="D613" s="144"/>
      <c r="E613" s="136">
        <v>13.439897999999999</v>
      </c>
      <c r="F613" s="157"/>
      <c r="G613" s="157"/>
      <c r="H613" s="161">
        <v>0</v>
      </c>
      <c r="I613" s="160"/>
      <c r="J613" s="160"/>
      <c r="K613" s="160"/>
      <c r="L613" s="160"/>
      <c r="M613" s="160"/>
      <c r="N613" s="160"/>
      <c r="O613" s="160"/>
      <c r="P613" s="160"/>
      <c r="Q613" s="160"/>
      <c r="R613" s="160" t="s">
        <v>131</v>
      </c>
      <c r="S613" s="160">
        <v>0</v>
      </c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</row>
    <row r="614" spans="1:47" outlineLevel="1" x14ac:dyDescent="0.2">
      <c r="A614" s="113">
        <v>124</v>
      </c>
      <c r="B614" s="115" t="s">
        <v>641</v>
      </c>
      <c r="C614" s="124" t="s">
        <v>642</v>
      </c>
      <c r="D614" s="143" t="s">
        <v>135</v>
      </c>
      <c r="E614" s="157">
        <v>3.4000000000000004</v>
      </c>
      <c r="F614" s="157"/>
      <c r="G614" s="157">
        <f>ROUND(E614*F614,2)</f>
        <v>0</v>
      </c>
      <c r="H614" s="161" t="s">
        <v>1743</v>
      </c>
      <c r="I614" s="160"/>
      <c r="J614" s="160"/>
      <c r="K614" s="160"/>
      <c r="L614" s="160"/>
      <c r="M614" s="160"/>
      <c r="N614" s="160"/>
      <c r="O614" s="160"/>
      <c r="P614" s="160"/>
      <c r="Q614" s="160"/>
      <c r="R614" s="160" t="s">
        <v>186</v>
      </c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</row>
    <row r="615" spans="1:47" outlineLevel="1" x14ac:dyDescent="0.2">
      <c r="A615" s="113"/>
      <c r="B615" s="115"/>
      <c r="C615" s="125" t="s">
        <v>319</v>
      </c>
      <c r="D615" s="144"/>
      <c r="E615" s="136"/>
      <c r="F615" s="157"/>
      <c r="G615" s="157"/>
      <c r="H615" s="161">
        <v>0</v>
      </c>
      <c r="I615" s="160"/>
      <c r="J615" s="160"/>
      <c r="K615" s="160"/>
      <c r="L615" s="160"/>
      <c r="M615" s="160"/>
      <c r="N615" s="160"/>
      <c r="O615" s="160"/>
      <c r="P615" s="160"/>
      <c r="Q615" s="160"/>
      <c r="R615" s="160" t="s">
        <v>131</v>
      </c>
      <c r="S615" s="160">
        <v>0</v>
      </c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</row>
    <row r="616" spans="1:47" outlineLevel="1" x14ac:dyDescent="0.2">
      <c r="A616" s="113"/>
      <c r="B616" s="115"/>
      <c r="C616" s="125" t="s">
        <v>643</v>
      </c>
      <c r="D616" s="144"/>
      <c r="E616" s="136">
        <v>1.2</v>
      </c>
      <c r="F616" s="157"/>
      <c r="G616" s="157"/>
      <c r="H616" s="161">
        <v>0</v>
      </c>
      <c r="I616" s="160"/>
      <c r="J616" s="160"/>
      <c r="K616" s="160"/>
      <c r="L616" s="160"/>
      <c r="M616" s="160"/>
      <c r="N616" s="160"/>
      <c r="O616" s="160"/>
      <c r="P616" s="160"/>
      <c r="Q616" s="160"/>
      <c r="R616" s="160" t="s">
        <v>131</v>
      </c>
      <c r="S616" s="160">
        <v>0</v>
      </c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</row>
    <row r="617" spans="1:47" outlineLevel="1" x14ac:dyDescent="0.2">
      <c r="A617" s="113"/>
      <c r="B617" s="115"/>
      <c r="C617" s="125" t="s">
        <v>644</v>
      </c>
      <c r="D617" s="144"/>
      <c r="E617" s="136">
        <v>2.2000000000000002</v>
      </c>
      <c r="F617" s="157"/>
      <c r="G617" s="157"/>
      <c r="H617" s="161">
        <v>0</v>
      </c>
      <c r="I617" s="160"/>
      <c r="J617" s="160"/>
      <c r="K617" s="160"/>
      <c r="L617" s="160"/>
      <c r="M617" s="160"/>
      <c r="N617" s="160"/>
      <c r="O617" s="160"/>
      <c r="P617" s="160"/>
      <c r="Q617" s="160"/>
      <c r="R617" s="160" t="s">
        <v>131</v>
      </c>
      <c r="S617" s="160">
        <v>0</v>
      </c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</row>
    <row r="618" spans="1:47" outlineLevel="1" x14ac:dyDescent="0.2">
      <c r="A618" s="113">
        <v>125</v>
      </c>
      <c r="B618" s="115" t="s">
        <v>645</v>
      </c>
      <c r="C618" s="124" t="s">
        <v>646</v>
      </c>
      <c r="D618" s="143" t="s">
        <v>135</v>
      </c>
      <c r="E618" s="157">
        <v>16.260000000000002</v>
      </c>
      <c r="F618" s="157"/>
      <c r="G618" s="157">
        <f>ROUND(E618*F618,2)</f>
        <v>0</v>
      </c>
      <c r="H618" s="161" t="s">
        <v>1743</v>
      </c>
      <c r="I618" s="160"/>
      <c r="J618" s="160"/>
      <c r="K618" s="160"/>
      <c r="L618" s="160"/>
      <c r="M618" s="160"/>
      <c r="N618" s="160"/>
      <c r="O618" s="160"/>
      <c r="P618" s="160"/>
      <c r="Q618" s="160"/>
      <c r="R618" s="160" t="s">
        <v>186</v>
      </c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</row>
    <row r="619" spans="1:47" outlineLevel="1" x14ac:dyDescent="0.2">
      <c r="A619" s="113"/>
      <c r="B619" s="115"/>
      <c r="C619" s="125" t="s">
        <v>319</v>
      </c>
      <c r="D619" s="144"/>
      <c r="E619" s="136"/>
      <c r="F619" s="157"/>
      <c r="G619" s="157"/>
      <c r="H619" s="161">
        <v>0</v>
      </c>
      <c r="I619" s="160"/>
      <c r="J619" s="160"/>
      <c r="K619" s="160"/>
      <c r="L619" s="160"/>
      <c r="M619" s="160"/>
      <c r="N619" s="160"/>
      <c r="O619" s="160"/>
      <c r="P619" s="160"/>
      <c r="Q619" s="160"/>
      <c r="R619" s="160" t="s">
        <v>131</v>
      </c>
      <c r="S619" s="160">
        <v>0</v>
      </c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</row>
    <row r="620" spans="1:47" outlineLevel="1" x14ac:dyDescent="0.2">
      <c r="A620" s="113"/>
      <c r="B620" s="115"/>
      <c r="C620" s="125" t="s">
        <v>647</v>
      </c>
      <c r="D620" s="144"/>
      <c r="E620" s="136">
        <v>12.9</v>
      </c>
      <c r="F620" s="157"/>
      <c r="G620" s="157"/>
      <c r="H620" s="161">
        <v>0</v>
      </c>
      <c r="I620" s="160"/>
      <c r="J620" s="160"/>
      <c r="K620" s="160"/>
      <c r="L620" s="160"/>
      <c r="M620" s="160"/>
      <c r="N620" s="160"/>
      <c r="O620" s="160"/>
      <c r="P620" s="160"/>
      <c r="Q620" s="160"/>
      <c r="R620" s="160" t="s">
        <v>131</v>
      </c>
      <c r="S620" s="160">
        <v>0</v>
      </c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</row>
    <row r="621" spans="1:47" outlineLevel="1" x14ac:dyDescent="0.2">
      <c r="A621" s="113"/>
      <c r="B621" s="115"/>
      <c r="C621" s="125" t="s">
        <v>648</v>
      </c>
      <c r="D621" s="144"/>
      <c r="E621" s="136">
        <v>3.36</v>
      </c>
      <c r="F621" s="157"/>
      <c r="G621" s="157"/>
      <c r="H621" s="161">
        <v>0</v>
      </c>
      <c r="I621" s="160"/>
      <c r="J621" s="160"/>
      <c r="K621" s="160"/>
      <c r="L621" s="160"/>
      <c r="M621" s="160"/>
      <c r="N621" s="160"/>
      <c r="O621" s="160"/>
      <c r="P621" s="160"/>
      <c r="Q621" s="160"/>
      <c r="R621" s="160" t="s">
        <v>131</v>
      </c>
      <c r="S621" s="160">
        <v>0</v>
      </c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</row>
    <row r="622" spans="1:47" outlineLevel="1" x14ac:dyDescent="0.2">
      <c r="A622" s="113">
        <v>126</v>
      </c>
      <c r="B622" s="115" t="s">
        <v>649</v>
      </c>
      <c r="C622" s="124" t="s">
        <v>650</v>
      </c>
      <c r="D622" s="143" t="s">
        <v>128</v>
      </c>
      <c r="E622" s="157">
        <v>21.847300000000001</v>
      </c>
      <c r="F622" s="157"/>
      <c r="G622" s="157">
        <f>ROUND(E622*F622,2)</f>
        <v>0</v>
      </c>
      <c r="H622" s="161" t="s">
        <v>1743</v>
      </c>
      <c r="I622" s="160"/>
      <c r="J622" s="160"/>
      <c r="K622" s="160"/>
      <c r="L622" s="160"/>
      <c r="M622" s="160"/>
      <c r="N622" s="160"/>
      <c r="O622" s="160"/>
      <c r="P622" s="160"/>
      <c r="Q622" s="160"/>
      <c r="R622" s="160" t="s">
        <v>129</v>
      </c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</row>
    <row r="623" spans="1:47" outlineLevel="1" x14ac:dyDescent="0.2">
      <c r="A623" s="113"/>
      <c r="B623" s="115"/>
      <c r="C623" s="125" t="s">
        <v>199</v>
      </c>
      <c r="D623" s="144"/>
      <c r="E623" s="136"/>
      <c r="F623" s="157"/>
      <c r="G623" s="157"/>
      <c r="H623" s="161">
        <v>0</v>
      </c>
      <c r="I623" s="160"/>
      <c r="J623" s="160"/>
      <c r="K623" s="160"/>
      <c r="L623" s="160"/>
      <c r="M623" s="160"/>
      <c r="N623" s="160"/>
      <c r="O623" s="160"/>
      <c r="P623" s="160"/>
      <c r="Q623" s="160"/>
      <c r="R623" s="160" t="s">
        <v>131</v>
      </c>
      <c r="S623" s="160">
        <v>0</v>
      </c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</row>
    <row r="624" spans="1:47" outlineLevel="1" x14ac:dyDescent="0.2">
      <c r="A624" s="113"/>
      <c r="B624" s="115"/>
      <c r="C624" s="125" t="s">
        <v>651</v>
      </c>
      <c r="D624" s="144"/>
      <c r="E624" s="136">
        <v>2.7170000000000001</v>
      </c>
      <c r="F624" s="157"/>
      <c r="G624" s="157"/>
      <c r="H624" s="161">
        <v>0</v>
      </c>
      <c r="I624" s="160"/>
      <c r="J624" s="160"/>
      <c r="K624" s="160"/>
      <c r="L624" s="160"/>
      <c r="M624" s="160"/>
      <c r="N624" s="160"/>
      <c r="O624" s="160"/>
      <c r="P624" s="160"/>
      <c r="Q624" s="160"/>
      <c r="R624" s="160" t="s">
        <v>131</v>
      </c>
      <c r="S624" s="160">
        <v>0</v>
      </c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</row>
    <row r="625" spans="1:47" outlineLevel="1" x14ac:dyDescent="0.2">
      <c r="A625" s="113"/>
      <c r="B625" s="115"/>
      <c r="C625" s="125" t="s">
        <v>652</v>
      </c>
      <c r="D625" s="144"/>
      <c r="E625" s="136">
        <v>0.9</v>
      </c>
      <c r="F625" s="157"/>
      <c r="G625" s="157"/>
      <c r="H625" s="161">
        <v>0</v>
      </c>
      <c r="I625" s="160"/>
      <c r="J625" s="160"/>
      <c r="K625" s="160"/>
      <c r="L625" s="160"/>
      <c r="M625" s="160"/>
      <c r="N625" s="160"/>
      <c r="O625" s="160"/>
      <c r="P625" s="160"/>
      <c r="Q625" s="160"/>
      <c r="R625" s="160" t="s">
        <v>131</v>
      </c>
      <c r="S625" s="160">
        <v>0</v>
      </c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</row>
    <row r="626" spans="1:47" outlineLevel="1" x14ac:dyDescent="0.2">
      <c r="A626" s="113"/>
      <c r="B626" s="115"/>
      <c r="C626" s="125" t="s">
        <v>653</v>
      </c>
      <c r="D626" s="144"/>
      <c r="E626" s="136">
        <v>2.359</v>
      </c>
      <c r="F626" s="157"/>
      <c r="G626" s="157"/>
      <c r="H626" s="161">
        <v>0</v>
      </c>
      <c r="I626" s="160"/>
      <c r="J626" s="160"/>
      <c r="K626" s="160"/>
      <c r="L626" s="160"/>
      <c r="M626" s="160"/>
      <c r="N626" s="160"/>
      <c r="O626" s="160"/>
      <c r="P626" s="160"/>
      <c r="Q626" s="160"/>
      <c r="R626" s="160" t="s">
        <v>131</v>
      </c>
      <c r="S626" s="160">
        <v>0</v>
      </c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</row>
    <row r="627" spans="1:47" outlineLevel="1" x14ac:dyDescent="0.2">
      <c r="A627" s="113"/>
      <c r="B627" s="115"/>
      <c r="C627" s="125" t="s">
        <v>654</v>
      </c>
      <c r="D627" s="144"/>
      <c r="E627" s="136">
        <v>7.5438999999999998</v>
      </c>
      <c r="F627" s="157"/>
      <c r="G627" s="157"/>
      <c r="H627" s="161">
        <v>0</v>
      </c>
      <c r="I627" s="160"/>
      <c r="J627" s="160"/>
      <c r="K627" s="160"/>
      <c r="L627" s="160"/>
      <c r="M627" s="160"/>
      <c r="N627" s="160"/>
      <c r="O627" s="160"/>
      <c r="P627" s="160"/>
      <c r="Q627" s="160"/>
      <c r="R627" s="160" t="s">
        <v>131</v>
      </c>
      <c r="S627" s="160">
        <v>0</v>
      </c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</row>
    <row r="628" spans="1:47" outlineLevel="1" x14ac:dyDescent="0.2">
      <c r="A628" s="113"/>
      <c r="B628" s="115"/>
      <c r="C628" s="125" t="s">
        <v>244</v>
      </c>
      <c r="D628" s="144"/>
      <c r="E628" s="136"/>
      <c r="F628" s="157"/>
      <c r="G628" s="157"/>
      <c r="H628" s="161">
        <v>0</v>
      </c>
      <c r="I628" s="160"/>
      <c r="J628" s="160"/>
      <c r="K628" s="160"/>
      <c r="L628" s="160"/>
      <c r="M628" s="160"/>
      <c r="N628" s="160"/>
      <c r="O628" s="160"/>
      <c r="P628" s="160"/>
      <c r="Q628" s="160"/>
      <c r="R628" s="160" t="s">
        <v>131</v>
      </c>
      <c r="S628" s="160">
        <v>0</v>
      </c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</row>
    <row r="629" spans="1:47" outlineLevel="1" x14ac:dyDescent="0.2">
      <c r="A629" s="113"/>
      <c r="B629" s="115"/>
      <c r="C629" s="125" t="s">
        <v>655</v>
      </c>
      <c r="D629" s="144"/>
      <c r="E629" s="136"/>
      <c r="F629" s="157"/>
      <c r="G629" s="157"/>
      <c r="H629" s="161">
        <v>0</v>
      </c>
      <c r="I629" s="160"/>
      <c r="J629" s="160"/>
      <c r="K629" s="160"/>
      <c r="L629" s="160"/>
      <c r="M629" s="160"/>
      <c r="N629" s="160"/>
      <c r="O629" s="160"/>
      <c r="P629" s="160"/>
      <c r="Q629" s="160"/>
      <c r="R629" s="160" t="s">
        <v>131</v>
      </c>
      <c r="S629" s="160">
        <v>0</v>
      </c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</row>
    <row r="630" spans="1:47" ht="22.5" outlineLevel="1" x14ac:dyDescent="0.2">
      <c r="A630" s="113"/>
      <c r="B630" s="115"/>
      <c r="C630" s="125" t="s">
        <v>656</v>
      </c>
      <c r="D630" s="144"/>
      <c r="E630" s="136">
        <v>8.3274000000000008</v>
      </c>
      <c r="F630" s="157"/>
      <c r="G630" s="157"/>
      <c r="H630" s="161">
        <v>0</v>
      </c>
      <c r="I630" s="160"/>
      <c r="J630" s="160"/>
      <c r="K630" s="160"/>
      <c r="L630" s="160"/>
      <c r="M630" s="160"/>
      <c r="N630" s="160"/>
      <c r="O630" s="160"/>
      <c r="P630" s="160"/>
      <c r="Q630" s="160"/>
      <c r="R630" s="160" t="s">
        <v>131</v>
      </c>
      <c r="S630" s="160">
        <v>0</v>
      </c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</row>
    <row r="631" spans="1:47" outlineLevel="1" x14ac:dyDescent="0.2">
      <c r="A631" s="113">
        <v>127</v>
      </c>
      <c r="B631" s="115" t="s">
        <v>657</v>
      </c>
      <c r="C631" s="124" t="s">
        <v>658</v>
      </c>
      <c r="D631" s="143" t="s">
        <v>135</v>
      </c>
      <c r="E631" s="157">
        <v>117.38800000000001</v>
      </c>
      <c r="F631" s="157"/>
      <c r="G631" s="157">
        <f>ROUND(E631*F631,2)</f>
        <v>0</v>
      </c>
      <c r="H631" s="161" t="s">
        <v>1743</v>
      </c>
      <c r="I631" s="160"/>
      <c r="J631" s="160"/>
      <c r="K631" s="160"/>
      <c r="L631" s="160"/>
      <c r="M631" s="160"/>
      <c r="N631" s="160"/>
      <c r="O631" s="160"/>
      <c r="P631" s="160"/>
      <c r="Q631" s="160"/>
      <c r="R631" s="160" t="s">
        <v>129</v>
      </c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</row>
    <row r="632" spans="1:47" outlineLevel="1" x14ac:dyDescent="0.2">
      <c r="A632" s="113"/>
      <c r="B632" s="115"/>
      <c r="C632" s="125" t="s">
        <v>199</v>
      </c>
      <c r="D632" s="144"/>
      <c r="E632" s="136"/>
      <c r="F632" s="157"/>
      <c r="G632" s="157"/>
      <c r="H632" s="161">
        <v>0</v>
      </c>
      <c r="I632" s="160"/>
      <c r="J632" s="160"/>
      <c r="K632" s="160"/>
      <c r="L632" s="160"/>
      <c r="M632" s="160"/>
      <c r="N632" s="160"/>
      <c r="O632" s="160"/>
      <c r="P632" s="160"/>
      <c r="Q632" s="160"/>
      <c r="R632" s="160" t="s">
        <v>131</v>
      </c>
      <c r="S632" s="160">
        <v>0</v>
      </c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</row>
    <row r="633" spans="1:47" outlineLevel="1" x14ac:dyDescent="0.2">
      <c r="A633" s="113"/>
      <c r="B633" s="115"/>
      <c r="C633" s="125" t="s">
        <v>659</v>
      </c>
      <c r="D633" s="144"/>
      <c r="E633" s="136">
        <v>12.35</v>
      </c>
      <c r="F633" s="157"/>
      <c r="G633" s="157"/>
      <c r="H633" s="161">
        <v>0</v>
      </c>
      <c r="I633" s="160"/>
      <c r="J633" s="160"/>
      <c r="K633" s="160"/>
      <c r="L633" s="160"/>
      <c r="M633" s="160"/>
      <c r="N633" s="160"/>
      <c r="O633" s="160"/>
      <c r="P633" s="160"/>
      <c r="Q633" s="160"/>
      <c r="R633" s="160" t="s">
        <v>131</v>
      </c>
      <c r="S633" s="160">
        <v>0</v>
      </c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</row>
    <row r="634" spans="1:47" outlineLevel="1" x14ac:dyDescent="0.2">
      <c r="A634" s="113"/>
      <c r="B634" s="115"/>
      <c r="C634" s="125" t="s">
        <v>660</v>
      </c>
      <c r="D634" s="144"/>
      <c r="E634" s="136">
        <v>6</v>
      </c>
      <c r="F634" s="157"/>
      <c r="G634" s="157"/>
      <c r="H634" s="161">
        <v>0</v>
      </c>
      <c r="I634" s="160"/>
      <c r="J634" s="160"/>
      <c r="K634" s="160"/>
      <c r="L634" s="160"/>
      <c r="M634" s="160"/>
      <c r="N634" s="160"/>
      <c r="O634" s="160"/>
      <c r="P634" s="160"/>
      <c r="Q634" s="160"/>
      <c r="R634" s="160" t="s">
        <v>131</v>
      </c>
      <c r="S634" s="160">
        <v>0</v>
      </c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</row>
    <row r="635" spans="1:47" outlineLevel="1" x14ac:dyDescent="0.2">
      <c r="A635" s="113"/>
      <c r="B635" s="115"/>
      <c r="C635" s="125" t="s">
        <v>661</v>
      </c>
      <c r="D635" s="144"/>
      <c r="E635" s="136">
        <v>13.48</v>
      </c>
      <c r="F635" s="157"/>
      <c r="G635" s="157"/>
      <c r="H635" s="161">
        <v>0</v>
      </c>
      <c r="I635" s="160"/>
      <c r="J635" s="160"/>
      <c r="K635" s="160"/>
      <c r="L635" s="160"/>
      <c r="M635" s="160"/>
      <c r="N635" s="160"/>
      <c r="O635" s="160"/>
      <c r="P635" s="160"/>
      <c r="Q635" s="160"/>
      <c r="R635" s="160" t="s">
        <v>131</v>
      </c>
      <c r="S635" s="160">
        <v>0</v>
      </c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</row>
    <row r="636" spans="1:47" outlineLevel="1" x14ac:dyDescent="0.2">
      <c r="A636" s="113"/>
      <c r="B636" s="115"/>
      <c r="C636" s="125" t="s">
        <v>662</v>
      </c>
      <c r="D636" s="144"/>
      <c r="E636" s="136">
        <v>43.107999999999997</v>
      </c>
      <c r="F636" s="157"/>
      <c r="G636" s="157"/>
      <c r="H636" s="161">
        <v>0</v>
      </c>
      <c r="I636" s="160"/>
      <c r="J636" s="160"/>
      <c r="K636" s="160"/>
      <c r="L636" s="160"/>
      <c r="M636" s="160"/>
      <c r="N636" s="160"/>
      <c r="O636" s="160"/>
      <c r="P636" s="160"/>
      <c r="Q636" s="160"/>
      <c r="R636" s="160" t="s">
        <v>131</v>
      </c>
      <c r="S636" s="160">
        <v>0</v>
      </c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</row>
    <row r="637" spans="1:47" outlineLevel="1" x14ac:dyDescent="0.2">
      <c r="A637" s="113"/>
      <c r="B637" s="115"/>
      <c r="C637" s="125" t="s">
        <v>244</v>
      </c>
      <c r="D637" s="144"/>
      <c r="E637" s="136"/>
      <c r="F637" s="157"/>
      <c r="G637" s="157"/>
      <c r="H637" s="161">
        <v>0</v>
      </c>
      <c r="I637" s="160"/>
      <c r="J637" s="160"/>
      <c r="K637" s="160"/>
      <c r="L637" s="160"/>
      <c r="M637" s="160"/>
      <c r="N637" s="160"/>
      <c r="O637" s="160"/>
      <c r="P637" s="160"/>
      <c r="Q637" s="160"/>
      <c r="R637" s="160" t="s">
        <v>131</v>
      </c>
      <c r="S637" s="160">
        <v>0</v>
      </c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</row>
    <row r="638" spans="1:47" outlineLevel="1" x14ac:dyDescent="0.2">
      <c r="A638" s="113"/>
      <c r="B638" s="115"/>
      <c r="C638" s="125" t="s">
        <v>655</v>
      </c>
      <c r="D638" s="144"/>
      <c r="E638" s="136"/>
      <c r="F638" s="157"/>
      <c r="G638" s="157"/>
      <c r="H638" s="161">
        <v>0</v>
      </c>
      <c r="I638" s="160"/>
      <c r="J638" s="160"/>
      <c r="K638" s="160"/>
      <c r="L638" s="160"/>
      <c r="M638" s="160"/>
      <c r="N638" s="160"/>
      <c r="O638" s="160"/>
      <c r="P638" s="160"/>
      <c r="Q638" s="160"/>
      <c r="R638" s="160" t="s">
        <v>131</v>
      </c>
      <c r="S638" s="160">
        <v>0</v>
      </c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</row>
    <row r="639" spans="1:47" ht="22.5" outlineLevel="1" x14ac:dyDescent="0.2">
      <c r="A639" s="113"/>
      <c r="B639" s="115"/>
      <c r="C639" s="125" t="s">
        <v>663</v>
      </c>
      <c r="D639" s="144"/>
      <c r="E639" s="136">
        <v>42.45</v>
      </c>
      <c r="F639" s="157"/>
      <c r="G639" s="157"/>
      <c r="H639" s="161">
        <v>0</v>
      </c>
      <c r="I639" s="160"/>
      <c r="J639" s="160"/>
      <c r="K639" s="160"/>
      <c r="L639" s="160"/>
      <c r="M639" s="160"/>
      <c r="N639" s="160"/>
      <c r="O639" s="160"/>
      <c r="P639" s="160"/>
      <c r="Q639" s="160"/>
      <c r="R639" s="160" t="s">
        <v>131</v>
      </c>
      <c r="S639" s="160">
        <v>0</v>
      </c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</row>
    <row r="640" spans="1:47" outlineLevel="1" x14ac:dyDescent="0.2">
      <c r="A640" s="113">
        <v>128</v>
      </c>
      <c r="B640" s="115" t="s">
        <v>664</v>
      </c>
      <c r="C640" s="124" t="s">
        <v>665</v>
      </c>
      <c r="D640" s="143" t="s">
        <v>135</v>
      </c>
      <c r="E640" s="157">
        <v>117.38800000000001</v>
      </c>
      <c r="F640" s="157"/>
      <c r="G640" s="157">
        <f>ROUND(E640*F640,2)</f>
        <v>0</v>
      </c>
      <c r="H640" s="161" t="s">
        <v>1743</v>
      </c>
      <c r="I640" s="160"/>
      <c r="J640" s="160"/>
      <c r="K640" s="160"/>
      <c r="L640" s="160"/>
      <c r="M640" s="160"/>
      <c r="N640" s="160"/>
      <c r="O640" s="160"/>
      <c r="P640" s="160"/>
      <c r="Q640" s="160"/>
      <c r="R640" s="160" t="s">
        <v>129</v>
      </c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</row>
    <row r="641" spans="1:47" outlineLevel="1" x14ac:dyDescent="0.2">
      <c r="A641" s="113"/>
      <c r="B641" s="115"/>
      <c r="C641" s="125" t="s">
        <v>199</v>
      </c>
      <c r="D641" s="144"/>
      <c r="E641" s="136"/>
      <c r="F641" s="157"/>
      <c r="G641" s="157"/>
      <c r="H641" s="161">
        <v>0</v>
      </c>
      <c r="I641" s="160"/>
      <c r="J641" s="160"/>
      <c r="K641" s="160"/>
      <c r="L641" s="160"/>
      <c r="M641" s="160"/>
      <c r="N641" s="160"/>
      <c r="O641" s="160"/>
      <c r="P641" s="160"/>
      <c r="Q641" s="160"/>
      <c r="R641" s="160" t="s">
        <v>131</v>
      </c>
      <c r="S641" s="160">
        <v>0</v>
      </c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</row>
    <row r="642" spans="1:47" outlineLevel="1" x14ac:dyDescent="0.2">
      <c r="A642" s="113"/>
      <c r="B642" s="115"/>
      <c r="C642" s="125" t="s">
        <v>659</v>
      </c>
      <c r="D642" s="144"/>
      <c r="E642" s="136">
        <v>12.35</v>
      </c>
      <c r="F642" s="157"/>
      <c r="G642" s="157"/>
      <c r="H642" s="161">
        <v>0</v>
      </c>
      <c r="I642" s="160"/>
      <c r="J642" s="160"/>
      <c r="K642" s="160"/>
      <c r="L642" s="160"/>
      <c r="M642" s="160"/>
      <c r="N642" s="160"/>
      <c r="O642" s="160"/>
      <c r="P642" s="160"/>
      <c r="Q642" s="160"/>
      <c r="R642" s="160" t="s">
        <v>131</v>
      </c>
      <c r="S642" s="160">
        <v>0</v>
      </c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</row>
    <row r="643" spans="1:47" outlineLevel="1" x14ac:dyDescent="0.2">
      <c r="A643" s="113"/>
      <c r="B643" s="115"/>
      <c r="C643" s="125" t="s">
        <v>660</v>
      </c>
      <c r="D643" s="144"/>
      <c r="E643" s="136">
        <v>6</v>
      </c>
      <c r="F643" s="157"/>
      <c r="G643" s="157"/>
      <c r="H643" s="161">
        <v>0</v>
      </c>
      <c r="I643" s="160"/>
      <c r="J643" s="160"/>
      <c r="K643" s="160"/>
      <c r="L643" s="160"/>
      <c r="M643" s="160"/>
      <c r="N643" s="160"/>
      <c r="O643" s="160"/>
      <c r="P643" s="160"/>
      <c r="Q643" s="160"/>
      <c r="R643" s="160" t="s">
        <v>131</v>
      </c>
      <c r="S643" s="160">
        <v>0</v>
      </c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</row>
    <row r="644" spans="1:47" outlineLevel="1" x14ac:dyDescent="0.2">
      <c r="A644" s="113"/>
      <c r="B644" s="115"/>
      <c r="C644" s="125" t="s">
        <v>661</v>
      </c>
      <c r="D644" s="144"/>
      <c r="E644" s="136">
        <v>13.48</v>
      </c>
      <c r="F644" s="157"/>
      <c r="G644" s="157"/>
      <c r="H644" s="161">
        <v>0</v>
      </c>
      <c r="I644" s="160"/>
      <c r="J644" s="160"/>
      <c r="K644" s="160"/>
      <c r="L644" s="160"/>
      <c r="M644" s="160"/>
      <c r="N644" s="160"/>
      <c r="O644" s="160"/>
      <c r="P644" s="160"/>
      <c r="Q644" s="160"/>
      <c r="R644" s="160" t="s">
        <v>131</v>
      </c>
      <c r="S644" s="160">
        <v>0</v>
      </c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</row>
    <row r="645" spans="1:47" outlineLevel="1" x14ac:dyDescent="0.2">
      <c r="A645" s="113"/>
      <c r="B645" s="115"/>
      <c r="C645" s="125" t="s">
        <v>662</v>
      </c>
      <c r="D645" s="144"/>
      <c r="E645" s="136">
        <v>43.107999999999997</v>
      </c>
      <c r="F645" s="157"/>
      <c r="G645" s="157"/>
      <c r="H645" s="161">
        <v>0</v>
      </c>
      <c r="I645" s="160"/>
      <c r="J645" s="160"/>
      <c r="K645" s="160"/>
      <c r="L645" s="160"/>
      <c r="M645" s="160"/>
      <c r="N645" s="160"/>
      <c r="O645" s="160"/>
      <c r="P645" s="160"/>
      <c r="Q645" s="160"/>
      <c r="R645" s="160" t="s">
        <v>131</v>
      </c>
      <c r="S645" s="160">
        <v>0</v>
      </c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</row>
    <row r="646" spans="1:47" outlineLevel="1" x14ac:dyDescent="0.2">
      <c r="A646" s="113"/>
      <c r="B646" s="115"/>
      <c r="C646" s="125" t="s">
        <v>244</v>
      </c>
      <c r="D646" s="144"/>
      <c r="E646" s="136"/>
      <c r="F646" s="157"/>
      <c r="G646" s="157"/>
      <c r="H646" s="161">
        <v>0</v>
      </c>
      <c r="I646" s="160"/>
      <c r="J646" s="160"/>
      <c r="K646" s="160"/>
      <c r="L646" s="160"/>
      <c r="M646" s="160"/>
      <c r="N646" s="160"/>
      <c r="O646" s="160"/>
      <c r="P646" s="160"/>
      <c r="Q646" s="160"/>
      <c r="R646" s="160" t="s">
        <v>131</v>
      </c>
      <c r="S646" s="160">
        <v>0</v>
      </c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</row>
    <row r="647" spans="1:47" outlineLevel="1" x14ac:dyDescent="0.2">
      <c r="A647" s="113"/>
      <c r="B647" s="115"/>
      <c r="C647" s="125" t="s">
        <v>655</v>
      </c>
      <c r="D647" s="144"/>
      <c r="E647" s="136"/>
      <c r="F647" s="157"/>
      <c r="G647" s="157"/>
      <c r="H647" s="161">
        <v>0</v>
      </c>
      <c r="I647" s="160"/>
      <c r="J647" s="160"/>
      <c r="K647" s="160"/>
      <c r="L647" s="160"/>
      <c r="M647" s="160"/>
      <c r="N647" s="160"/>
      <c r="O647" s="160"/>
      <c r="P647" s="160"/>
      <c r="Q647" s="160"/>
      <c r="R647" s="160" t="s">
        <v>131</v>
      </c>
      <c r="S647" s="160">
        <v>0</v>
      </c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</row>
    <row r="648" spans="1:47" ht="22.5" outlineLevel="1" x14ac:dyDescent="0.2">
      <c r="A648" s="113"/>
      <c r="B648" s="115"/>
      <c r="C648" s="125" t="s">
        <v>663</v>
      </c>
      <c r="D648" s="144"/>
      <c r="E648" s="136">
        <v>42.45</v>
      </c>
      <c r="F648" s="157"/>
      <c r="G648" s="157"/>
      <c r="H648" s="161">
        <v>0</v>
      </c>
      <c r="I648" s="160"/>
      <c r="J648" s="160"/>
      <c r="K648" s="160"/>
      <c r="L648" s="160"/>
      <c r="M648" s="160"/>
      <c r="N648" s="160"/>
      <c r="O648" s="160"/>
      <c r="P648" s="160"/>
      <c r="Q648" s="160"/>
      <c r="R648" s="160" t="s">
        <v>131</v>
      </c>
      <c r="S648" s="160">
        <v>0</v>
      </c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</row>
    <row r="649" spans="1:47" outlineLevel="1" x14ac:dyDescent="0.2">
      <c r="A649" s="113">
        <v>129</v>
      </c>
      <c r="B649" s="115" t="s">
        <v>666</v>
      </c>
      <c r="C649" s="124" t="s">
        <v>667</v>
      </c>
      <c r="D649" s="143" t="s">
        <v>238</v>
      </c>
      <c r="E649" s="157">
        <v>1.3151660000000001</v>
      </c>
      <c r="F649" s="157"/>
      <c r="G649" s="157">
        <f>ROUND(E649*F649,2)</f>
        <v>0</v>
      </c>
      <c r="H649" s="161" t="s">
        <v>1743</v>
      </c>
      <c r="I649" s="160"/>
      <c r="J649" s="160"/>
      <c r="K649" s="160"/>
      <c r="L649" s="160"/>
      <c r="M649" s="160"/>
      <c r="N649" s="160"/>
      <c r="O649" s="160"/>
      <c r="P649" s="160"/>
      <c r="Q649" s="160"/>
      <c r="R649" s="160" t="s">
        <v>129</v>
      </c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</row>
    <row r="650" spans="1:47" outlineLevel="1" x14ac:dyDescent="0.2">
      <c r="A650" s="113"/>
      <c r="B650" s="115"/>
      <c r="C650" s="125" t="s">
        <v>199</v>
      </c>
      <c r="D650" s="144"/>
      <c r="E650" s="136"/>
      <c r="F650" s="157"/>
      <c r="G650" s="157"/>
      <c r="H650" s="161">
        <v>0</v>
      </c>
      <c r="I650" s="160"/>
      <c r="J650" s="160"/>
      <c r="K650" s="160"/>
      <c r="L650" s="160"/>
      <c r="M650" s="160"/>
      <c r="N650" s="160"/>
      <c r="O650" s="160"/>
      <c r="P650" s="160"/>
      <c r="Q650" s="160"/>
      <c r="R650" s="160" t="s">
        <v>131</v>
      </c>
      <c r="S650" s="160">
        <v>0</v>
      </c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</row>
    <row r="651" spans="1:47" outlineLevel="1" x14ac:dyDescent="0.2">
      <c r="A651" s="113"/>
      <c r="B651" s="115"/>
      <c r="C651" s="125" t="s">
        <v>668</v>
      </c>
      <c r="D651" s="144"/>
      <c r="E651" s="136">
        <v>0.56569999999999998</v>
      </c>
      <c r="F651" s="157"/>
      <c r="G651" s="157"/>
      <c r="H651" s="161">
        <v>0</v>
      </c>
      <c r="I651" s="160"/>
      <c r="J651" s="160"/>
      <c r="K651" s="160"/>
      <c r="L651" s="160"/>
      <c r="M651" s="160"/>
      <c r="N651" s="160"/>
      <c r="O651" s="160"/>
      <c r="P651" s="160"/>
      <c r="Q651" s="160"/>
      <c r="R651" s="160" t="s">
        <v>131</v>
      </c>
      <c r="S651" s="160">
        <v>0</v>
      </c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</row>
    <row r="652" spans="1:47" outlineLevel="1" x14ac:dyDescent="0.2">
      <c r="A652" s="113"/>
      <c r="B652" s="115"/>
      <c r="C652" s="125" t="s">
        <v>244</v>
      </c>
      <c r="D652" s="144"/>
      <c r="E652" s="136"/>
      <c r="F652" s="157"/>
      <c r="G652" s="157"/>
      <c r="H652" s="161">
        <v>0</v>
      </c>
      <c r="I652" s="160"/>
      <c r="J652" s="160"/>
      <c r="K652" s="160"/>
      <c r="L652" s="160"/>
      <c r="M652" s="160"/>
      <c r="N652" s="160"/>
      <c r="O652" s="160"/>
      <c r="P652" s="160"/>
      <c r="Q652" s="160"/>
      <c r="R652" s="160" t="s">
        <v>131</v>
      </c>
      <c r="S652" s="160">
        <v>0</v>
      </c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</row>
    <row r="653" spans="1:47" outlineLevel="1" x14ac:dyDescent="0.2">
      <c r="A653" s="113"/>
      <c r="B653" s="115"/>
      <c r="C653" s="125" t="s">
        <v>655</v>
      </c>
      <c r="D653" s="144"/>
      <c r="E653" s="136"/>
      <c r="F653" s="157"/>
      <c r="G653" s="157"/>
      <c r="H653" s="161">
        <v>0</v>
      </c>
      <c r="I653" s="160"/>
      <c r="J653" s="160"/>
      <c r="K653" s="160"/>
      <c r="L653" s="160"/>
      <c r="M653" s="160"/>
      <c r="N653" s="160"/>
      <c r="O653" s="160"/>
      <c r="P653" s="160"/>
      <c r="Q653" s="160"/>
      <c r="R653" s="160" t="s">
        <v>131</v>
      </c>
      <c r="S653" s="160">
        <v>0</v>
      </c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</row>
    <row r="654" spans="1:47" ht="22.5" outlineLevel="1" x14ac:dyDescent="0.2">
      <c r="A654" s="113"/>
      <c r="B654" s="115"/>
      <c r="C654" s="125" t="s">
        <v>669</v>
      </c>
      <c r="D654" s="144"/>
      <c r="E654" s="136">
        <v>0.74946599999999997</v>
      </c>
      <c r="F654" s="157"/>
      <c r="G654" s="157"/>
      <c r="H654" s="161">
        <v>0</v>
      </c>
      <c r="I654" s="160"/>
      <c r="J654" s="160"/>
      <c r="K654" s="160"/>
      <c r="L654" s="160"/>
      <c r="M654" s="160"/>
      <c r="N654" s="160"/>
      <c r="O654" s="160"/>
      <c r="P654" s="160"/>
      <c r="Q654" s="160"/>
      <c r="R654" s="160" t="s">
        <v>131</v>
      </c>
      <c r="S654" s="160">
        <v>0</v>
      </c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</row>
    <row r="655" spans="1:47" ht="22.5" outlineLevel="1" x14ac:dyDescent="0.2">
      <c r="A655" s="113">
        <v>130</v>
      </c>
      <c r="B655" s="115" t="s">
        <v>670</v>
      </c>
      <c r="C655" s="124" t="s">
        <v>671</v>
      </c>
      <c r="D655" s="143" t="s">
        <v>337</v>
      </c>
      <c r="E655" s="157">
        <v>52.6</v>
      </c>
      <c r="F655" s="157"/>
      <c r="G655" s="157">
        <f>ROUND(E655*F655,2)</f>
        <v>0</v>
      </c>
      <c r="H655" s="161" t="s">
        <v>1744</v>
      </c>
      <c r="I655" s="160"/>
      <c r="J655" s="160"/>
      <c r="K655" s="160"/>
      <c r="L655" s="160"/>
      <c r="M655" s="160"/>
      <c r="N655" s="160"/>
      <c r="O655" s="160"/>
      <c r="P655" s="160"/>
      <c r="Q655" s="160"/>
      <c r="R655" s="160" t="s">
        <v>129</v>
      </c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</row>
    <row r="656" spans="1:47" outlineLevel="1" x14ac:dyDescent="0.2">
      <c r="A656" s="113"/>
      <c r="B656" s="115"/>
      <c r="C656" s="125" t="s">
        <v>672</v>
      </c>
      <c r="D656" s="144"/>
      <c r="E656" s="136">
        <v>52.6</v>
      </c>
      <c r="F656" s="157"/>
      <c r="G656" s="157"/>
      <c r="H656" s="161">
        <v>0</v>
      </c>
      <c r="I656" s="160"/>
      <c r="J656" s="160"/>
      <c r="K656" s="160"/>
      <c r="L656" s="160"/>
      <c r="M656" s="160"/>
      <c r="N656" s="160"/>
      <c r="O656" s="160"/>
      <c r="P656" s="160"/>
      <c r="Q656" s="160"/>
      <c r="R656" s="160" t="s">
        <v>131</v>
      </c>
      <c r="S656" s="160">
        <v>0</v>
      </c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</row>
    <row r="657" spans="1:47" x14ac:dyDescent="0.2">
      <c r="A657" s="114" t="s">
        <v>124</v>
      </c>
      <c r="B657" s="116" t="s">
        <v>56</v>
      </c>
      <c r="C657" s="126" t="s">
        <v>57</v>
      </c>
      <c r="D657" s="145"/>
      <c r="E657" s="158"/>
      <c r="F657" s="158"/>
      <c r="G657" s="158">
        <f>SUMIF(R658:R687,"&lt;&gt;NOR",G658:G687)</f>
        <v>0</v>
      </c>
      <c r="H657" s="133"/>
      <c r="I657" s="160"/>
      <c r="R657" s="229" t="s">
        <v>125</v>
      </c>
    </row>
    <row r="658" spans="1:47" outlineLevel="1" x14ac:dyDescent="0.2">
      <c r="A658" s="113">
        <v>131</v>
      </c>
      <c r="B658" s="115" t="s">
        <v>673</v>
      </c>
      <c r="C658" s="124" t="s">
        <v>674</v>
      </c>
      <c r="D658" s="143" t="s">
        <v>128</v>
      </c>
      <c r="E658" s="157">
        <v>3.8380000000000001</v>
      </c>
      <c r="F658" s="157"/>
      <c r="G658" s="157">
        <f>ROUND(E658*F658,2)</f>
        <v>0</v>
      </c>
      <c r="H658" s="161" t="s">
        <v>1744</v>
      </c>
      <c r="I658" s="160"/>
      <c r="J658" s="160"/>
      <c r="K658" s="160"/>
      <c r="L658" s="160"/>
      <c r="M658" s="160"/>
      <c r="N658" s="160"/>
      <c r="O658" s="160"/>
      <c r="P658" s="160"/>
      <c r="Q658" s="160"/>
      <c r="R658" s="160" t="s">
        <v>129</v>
      </c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</row>
    <row r="659" spans="1:47" outlineLevel="1" x14ac:dyDescent="0.2">
      <c r="A659" s="113"/>
      <c r="B659" s="115"/>
      <c r="C659" s="125" t="s">
        <v>199</v>
      </c>
      <c r="D659" s="144"/>
      <c r="E659" s="136"/>
      <c r="F659" s="157"/>
      <c r="G659" s="157"/>
      <c r="H659" s="161">
        <v>0</v>
      </c>
      <c r="I659" s="160"/>
      <c r="J659" s="160"/>
      <c r="K659" s="160"/>
      <c r="L659" s="160"/>
      <c r="M659" s="160"/>
      <c r="N659" s="160"/>
      <c r="O659" s="160"/>
      <c r="P659" s="160"/>
      <c r="Q659" s="160"/>
      <c r="R659" s="160" t="s">
        <v>131</v>
      </c>
      <c r="S659" s="160">
        <v>0</v>
      </c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</row>
    <row r="660" spans="1:47" outlineLevel="1" x14ac:dyDescent="0.2">
      <c r="A660" s="113"/>
      <c r="B660" s="115"/>
      <c r="C660" s="125" t="s">
        <v>675</v>
      </c>
      <c r="D660" s="144"/>
      <c r="E660" s="136">
        <v>3.8380000000000001</v>
      </c>
      <c r="F660" s="157"/>
      <c r="G660" s="157"/>
      <c r="H660" s="161">
        <v>0</v>
      </c>
      <c r="I660" s="160"/>
      <c r="J660" s="160"/>
      <c r="K660" s="160"/>
      <c r="L660" s="160"/>
      <c r="M660" s="160"/>
      <c r="N660" s="160"/>
      <c r="O660" s="160"/>
      <c r="P660" s="160"/>
      <c r="Q660" s="160"/>
      <c r="R660" s="160" t="s">
        <v>131</v>
      </c>
      <c r="S660" s="160">
        <v>0</v>
      </c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</row>
    <row r="661" spans="1:47" outlineLevel="1" x14ac:dyDescent="0.2">
      <c r="A661" s="113">
        <v>132</v>
      </c>
      <c r="B661" s="115" t="s">
        <v>676</v>
      </c>
      <c r="C661" s="124" t="s">
        <v>677</v>
      </c>
      <c r="D661" s="143" t="s">
        <v>135</v>
      </c>
      <c r="E661" s="157">
        <v>26.166399999999999</v>
      </c>
      <c r="F661" s="157"/>
      <c r="G661" s="157">
        <f>ROUND(E661*F661,2)</f>
        <v>0</v>
      </c>
      <c r="H661" s="161" t="s">
        <v>1743</v>
      </c>
      <c r="I661" s="160"/>
      <c r="J661" s="160"/>
      <c r="K661" s="160"/>
      <c r="L661" s="160"/>
      <c r="M661" s="160"/>
      <c r="N661" s="160"/>
      <c r="O661" s="160"/>
      <c r="P661" s="160"/>
      <c r="Q661" s="160"/>
      <c r="R661" s="160" t="s">
        <v>129</v>
      </c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</row>
    <row r="662" spans="1:47" outlineLevel="1" x14ac:dyDescent="0.2">
      <c r="A662" s="113"/>
      <c r="B662" s="115"/>
      <c r="C662" s="125" t="s">
        <v>199</v>
      </c>
      <c r="D662" s="144"/>
      <c r="E662" s="136"/>
      <c r="F662" s="157"/>
      <c r="G662" s="157"/>
      <c r="H662" s="161">
        <v>0</v>
      </c>
      <c r="I662" s="160"/>
      <c r="J662" s="160"/>
      <c r="K662" s="160"/>
      <c r="L662" s="160"/>
      <c r="M662" s="160"/>
      <c r="N662" s="160"/>
      <c r="O662" s="160"/>
      <c r="P662" s="160"/>
      <c r="Q662" s="160"/>
      <c r="R662" s="160" t="s">
        <v>131</v>
      </c>
      <c r="S662" s="160">
        <v>0</v>
      </c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</row>
    <row r="663" spans="1:47" outlineLevel="1" x14ac:dyDescent="0.2">
      <c r="A663" s="113"/>
      <c r="B663" s="115"/>
      <c r="C663" s="125" t="s">
        <v>678</v>
      </c>
      <c r="D663" s="144"/>
      <c r="E663" s="136">
        <v>26.166399999999999</v>
      </c>
      <c r="F663" s="157"/>
      <c r="G663" s="157"/>
      <c r="H663" s="161">
        <v>0</v>
      </c>
      <c r="I663" s="160"/>
      <c r="J663" s="160"/>
      <c r="K663" s="160"/>
      <c r="L663" s="160"/>
      <c r="M663" s="160"/>
      <c r="N663" s="160"/>
      <c r="O663" s="160"/>
      <c r="P663" s="160"/>
      <c r="Q663" s="160"/>
      <c r="R663" s="160" t="s">
        <v>131</v>
      </c>
      <c r="S663" s="160">
        <v>0</v>
      </c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</row>
    <row r="664" spans="1:47" outlineLevel="1" x14ac:dyDescent="0.2">
      <c r="A664" s="113">
        <v>133</v>
      </c>
      <c r="B664" s="115" t="s">
        <v>679</v>
      </c>
      <c r="C664" s="124" t="s">
        <v>680</v>
      </c>
      <c r="D664" s="143" t="s">
        <v>135</v>
      </c>
      <c r="E664" s="157">
        <v>26.166399999999999</v>
      </c>
      <c r="F664" s="157"/>
      <c r="G664" s="157">
        <f>ROUND(E664*F664,2)</f>
        <v>0</v>
      </c>
      <c r="H664" s="161" t="s">
        <v>1743</v>
      </c>
      <c r="I664" s="160"/>
      <c r="J664" s="160"/>
      <c r="K664" s="160"/>
      <c r="L664" s="160"/>
      <c r="M664" s="160"/>
      <c r="N664" s="160"/>
      <c r="O664" s="160"/>
      <c r="P664" s="160"/>
      <c r="Q664" s="160"/>
      <c r="R664" s="160" t="s">
        <v>129</v>
      </c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</row>
    <row r="665" spans="1:47" outlineLevel="1" x14ac:dyDescent="0.2">
      <c r="A665" s="113"/>
      <c r="B665" s="115"/>
      <c r="C665" s="125" t="s">
        <v>199</v>
      </c>
      <c r="D665" s="144"/>
      <c r="E665" s="136"/>
      <c r="F665" s="157"/>
      <c r="G665" s="157"/>
      <c r="H665" s="161">
        <v>0</v>
      </c>
      <c r="I665" s="160"/>
      <c r="J665" s="160"/>
      <c r="K665" s="160"/>
      <c r="L665" s="160"/>
      <c r="M665" s="160"/>
      <c r="N665" s="160"/>
      <c r="O665" s="160"/>
      <c r="P665" s="160"/>
      <c r="Q665" s="160"/>
      <c r="R665" s="160" t="s">
        <v>131</v>
      </c>
      <c r="S665" s="160">
        <v>0</v>
      </c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</row>
    <row r="666" spans="1:47" outlineLevel="1" x14ac:dyDescent="0.2">
      <c r="A666" s="113"/>
      <c r="B666" s="115"/>
      <c r="C666" s="125" t="s">
        <v>678</v>
      </c>
      <c r="D666" s="144"/>
      <c r="E666" s="136">
        <v>26.166399999999999</v>
      </c>
      <c r="F666" s="157"/>
      <c r="G666" s="157"/>
      <c r="H666" s="161">
        <v>0</v>
      </c>
      <c r="I666" s="160"/>
      <c r="J666" s="160"/>
      <c r="K666" s="160"/>
      <c r="L666" s="160"/>
      <c r="M666" s="160"/>
      <c r="N666" s="160"/>
      <c r="O666" s="160"/>
      <c r="P666" s="160"/>
      <c r="Q666" s="160"/>
      <c r="R666" s="160" t="s">
        <v>131</v>
      </c>
      <c r="S666" s="160">
        <v>0</v>
      </c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</row>
    <row r="667" spans="1:47" outlineLevel="1" x14ac:dyDescent="0.2">
      <c r="A667" s="113">
        <v>134</v>
      </c>
      <c r="B667" s="115" t="s">
        <v>681</v>
      </c>
      <c r="C667" s="124" t="s">
        <v>682</v>
      </c>
      <c r="D667" s="143" t="s">
        <v>135</v>
      </c>
      <c r="E667" s="157">
        <v>10.8108</v>
      </c>
      <c r="F667" s="157"/>
      <c r="G667" s="157">
        <f>ROUND(E667*F667,2)</f>
        <v>0</v>
      </c>
      <c r="H667" s="161" t="s">
        <v>1743</v>
      </c>
      <c r="I667" s="160"/>
      <c r="J667" s="160"/>
      <c r="K667" s="160"/>
      <c r="L667" s="160"/>
      <c r="M667" s="160"/>
      <c r="N667" s="160"/>
      <c r="O667" s="160"/>
      <c r="P667" s="160"/>
      <c r="Q667" s="160"/>
      <c r="R667" s="160" t="s">
        <v>129</v>
      </c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</row>
    <row r="668" spans="1:47" outlineLevel="1" x14ac:dyDescent="0.2">
      <c r="A668" s="113"/>
      <c r="B668" s="115"/>
      <c r="C668" s="125" t="s">
        <v>199</v>
      </c>
      <c r="D668" s="144"/>
      <c r="E668" s="136"/>
      <c r="F668" s="157"/>
      <c r="G668" s="157"/>
      <c r="H668" s="161">
        <v>0</v>
      </c>
      <c r="I668" s="160"/>
      <c r="J668" s="160"/>
      <c r="K668" s="160"/>
      <c r="L668" s="160"/>
      <c r="M668" s="160"/>
      <c r="N668" s="160"/>
      <c r="O668" s="160"/>
      <c r="P668" s="160"/>
      <c r="Q668" s="160"/>
      <c r="R668" s="160" t="s">
        <v>131</v>
      </c>
      <c r="S668" s="160">
        <v>0</v>
      </c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</row>
    <row r="669" spans="1:47" outlineLevel="1" x14ac:dyDescent="0.2">
      <c r="A669" s="113"/>
      <c r="B669" s="115"/>
      <c r="C669" s="125" t="s">
        <v>683</v>
      </c>
      <c r="D669" s="144"/>
      <c r="E669" s="136">
        <v>10.8108</v>
      </c>
      <c r="F669" s="157"/>
      <c r="G669" s="157"/>
      <c r="H669" s="161">
        <v>0</v>
      </c>
      <c r="I669" s="160"/>
      <c r="J669" s="160"/>
      <c r="K669" s="160"/>
      <c r="L669" s="160"/>
      <c r="M669" s="160"/>
      <c r="N669" s="160"/>
      <c r="O669" s="160"/>
      <c r="P669" s="160"/>
      <c r="Q669" s="160"/>
      <c r="R669" s="160" t="s">
        <v>131</v>
      </c>
      <c r="S669" s="160">
        <v>0</v>
      </c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</row>
    <row r="670" spans="1:47" outlineLevel="1" x14ac:dyDescent="0.2">
      <c r="A670" s="113">
        <v>135</v>
      </c>
      <c r="B670" s="115" t="s">
        <v>684</v>
      </c>
      <c r="C670" s="124" t="s">
        <v>685</v>
      </c>
      <c r="D670" s="143" t="s">
        <v>135</v>
      </c>
      <c r="E670" s="157">
        <v>10.8108</v>
      </c>
      <c r="F670" s="157"/>
      <c r="G670" s="157">
        <f>ROUND(E670*F670,2)</f>
        <v>0</v>
      </c>
      <c r="H670" s="161" t="s">
        <v>1743</v>
      </c>
      <c r="I670" s="160"/>
      <c r="J670" s="160"/>
      <c r="K670" s="160"/>
      <c r="L670" s="160"/>
      <c r="M670" s="160"/>
      <c r="N670" s="160"/>
      <c r="O670" s="160"/>
      <c r="P670" s="160"/>
      <c r="Q670" s="160"/>
      <c r="R670" s="160" t="s">
        <v>129</v>
      </c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</row>
    <row r="671" spans="1:47" outlineLevel="1" x14ac:dyDescent="0.2">
      <c r="A671" s="113"/>
      <c r="B671" s="115"/>
      <c r="C671" s="125" t="s">
        <v>199</v>
      </c>
      <c r="D671" s="144"/>
      <c r="E671" s="136"/>
      <c r="F671" s="157"/>
      <c r="G671" s="157"/>
      <c r="H671" s="161">
        <v>0</v>
      </c>
      <c r="I671" s="160"/>
      <c r="J671" s="160"/>
      <c r="K671" s="160"/>
      <c r="L671" s="160"/>
      <c r="M671" s="160"/>
      <c r="N671" s="160"/>
      <c r="O671" s="160"/>
      <c r="P671" s="160"/>
      <c r="Q671" s="160"/>
      <c r="R671" s="160" t="s">
        <v>131</v>
      </c>
      <c r="S671" s="160">
        <v>0</v>
      </c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</row>
    <row r="672" spans="1:47" outlineLevel="1" x14ac:dyDescent="0.2">
      <c r="A672" s="113"/>
      <c r="B672" s="115"/>
      <c r="C672" s="125" t="s">
        <v>683</v>
      </c>
      <c r="D672" s="144"/>
      <c r="E672" s="136">
        <v>10.8108</v>
      </c>
      <c r="F672" s="157"/>
      <c r="G672" s="157"/>
      <c r="H672" s="161">
        <v>0</v>
      </c>
      <c r="I672" s="160"/>
      <c r="J672" s="160"/>
      <c r="K672" s="160"/>
      <c r="L672" s="160"/>
      <c r="M672" s="160"/>
      <c r="N672" s="160"/>
      <c r="O672" s="160"/>
      <c r="P672" s="160"/>
      <c r="Q672" s="160"/>
      <c r="R672" s="160" t="s">
        <v>131</v>
      </c>
      <c r="S672" s="160">
        <v>0</v>
      </c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</row>
    <row r="673" spans="1:47" outlineLevel="1" x14ac:dyDescent="0.2">
      <c r="A673" s="113">
        <v>136</v>
      </c>
      <c r="B673" s="115" t="s">
        <v>686</v>
      </c>
      <c r="C673" s="124" t="s">
        <v>687</v>
      </c>
      <c r="D673" s="143" t="s">
        <v>135</v>
      </c>
      <c r="E673" s="157">
        <v>13.8</v>
      </c>
      <c r="F673" s="157"/>
      <c r="G673" s="157">
        <f>ROUND(E673*F673,2)</f>
        <v>0</v>
      </c>
      <c r="H673" s="161" t="s">
        <v>1743</v>
      </c>
      <c r="I673" s="160"/>
      <c r="J673" s="160"/>
      <c r="K673" s="160"/>
      <c r="L673" s="160"/>
      <c r="M673" s="160"/>
      <c r="N673" s="160"/>
      <c r="O673" s="160"/>
      <c r="P673" s="160"/>
      <c r="Q673" s="160"/>
      <c r="R673" s="160" t="s">
        <v>129</v>
      </c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</row>
    <row r="674" spans="1:47" outlineLevel="1" x14ac:dyDescent="0.2">
      <c r="A674" s="113"/>
      <c r="B674" s="115"/>
      <c r="C674" s="125" t="s">
        <v>199</v>
      </c>
      <c r="D674" s="144"/>
      <c r="E674" s="136"/>
      <c r="F674" s="157"/>
      <c r="G674" s="157"/>
      <c r="H674" s="161">
        <v>0</v>
      </c>
      <c r="I674" s="160"/>
      <c r="J674" s="160"/>
      <c r="K674" s="160"/>
      <c r="L674" s="160"/>
      <c r="M674" s="160"/>
      <c r="N674" s="160"/>
      <c r="O674" s="160"/>
      <c r="P674" s="160"/>
      <c r="Q674" s="160"/>
      <c r="R674" s="160" t="s">
        <v>131</v>
      </c>
      <c r="S674" s="160">
        <v>0</v>
      </c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</row>
    <row r="675" spans="1:47" outlineLevel="1" x14ac:dyDescent="0.2">
      <c r="A675" s="113"/>
      <c r="B675" s="115"/>
      <c r="C675" s="125" t="s">
        <v>688</v>
      </c>
      <c r="D675" s="144"/>
      <c r="E675" s="136">
        <v>13.8</v>
      </c>
      <c r="F675" s="157"/>
      <c r="G675" s="157"/>
      <c r="H675" s="161">
        <v>0</v>
      </c>
      <c r="I675" s="160"/>
      <c r="J675" s="160"/>
      <c r="K675" s="160"/>
      <c r="L675" s="160"/>
      <c r="M675" s="160"/>
      <c r="N675" s="160"/>
      <c r="O675" s="160"/>
      <c r="P675" s="160"/>
      <c r="Q675" s="160"/>
      <c r="R675" s="160" t="s">
        <v>131</v>
      </c>
      <c r="S675" s="160">
        <v>0</v>
      </c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</row>
    <row r="676" spans="1:47" outlineLevel="1" x14ac:dyDescent="0.2">
      <c r="A676" s="113">
        <v>137</v>
      </c>
      <c r="B676" s="115" t="s">
        <v>689</v>
      </c>
      <c r="C676" s="124" t="s">
        <v>690</v>
      </c>
      <c r="D676" s="143" t="s">
        <v>135</v>
      </c>
      <c r="E676" s="157">
        <v>13.8</v>
      </c>
      <c r="F676" s="157"/>
      <c r="G676" s="157">
        <f>ROUND(E676*F676,2)</f>
        <v>0</v>
      </c>
      <c r="H676" s="161" t="s">
        <v>1743</v>
      </c>
      <c r="I676" s="160"/>
      <c r="J676" s="160"/>
      <c r="K676" s="160"/>
      <c r="L676" s="160"/>
      <c r="M676" s="160"/>
      <c r="N676" s="160"/>
      <c r="O676" s="160"/>
      <c r="P676" s="160"/>
      <c r="Q676" s="160"/>
      <c r="R676" s="160" t="s">
        <v>129</v>
      </c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</row>
    <row r="677" spans="1:47" outlineLevel="1" x14ac:dyDescent="0.2">
      <c r="A677" s="113"/>
      <c r="B677" s="115"/>
      <c r="C677" s="125" t="s">
        <v>199</v>
      </c>
      <c r="D677" s="144"/>
      <c r="E677" s="136"/>
      <c r="F677" s="157"/>
      <c r="G677" s="157"/>
      <c r="H677" s="161">
        <v>0</v>
      </c>
      <c r="I677" s="160"/>
      <c r="J677" s="160"/>
      <c r="K677" s="160"/>
      <c r="L677" s="160"/>
      <c r="M677" s="160"/>
      <c r="N677" s="160"/>
      <c r="O677" s="160"/>
      <c r="P677" s="160"/>
      <c r="Q677" s="160"/>
      <c r="R677" s="160" t="s">
        <v>131</v>
      </c>
      <c r="S677" s="160">
        <v>0</v>
      </c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</row>
    <row r="678" spans="1:47" outlineLevel="1" x14ac:dyDescent="0.2">
      <c r="A678" s="113"/>
      <c r="B678" s="115"/>
      <c r="C678" s="125" t="s">
        <v>688</v>
      </c>
      <c r="D678" s="144"/>
      <c r="E678" s="136">
        <v>13.8</v>
      </c>
      <c r="F678" s="157"/>
      <c r="G678" s="157"/>
      <c r="H678" s="161">
        <v>0</v>
      </c>
      <c r="I678" s="160"/>
      <c r="J678" s="160"/>
      <c r="K678" s="160"/>
      <c r="L678" s="160"/>
      <c r="M678" s="160"/>
      <c r="N678" s="160"/>
      <c r="O678" s="160"/>
      <c r="P678" s="160"/>
      <c r="Q678" s="160"/>
      <c r="R678" s="160" t="s">
        <v>131</v>
      </c>
      <c r="S678" s="160">
        <v>0</v>
      </c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</row>
    <row r="679" spans="1:47" outlineLevel="1" x14ac:dyDescent="0.2">
      <c r="A679" s="113">
        <v>138</v>
      </c>
      <c r="B679" s="115" t="s">
        <v>691</v>
      </c>
      <c r="C679" s="124" t="s">
        <v>692</v>
      </c>
      <c r="D679" s="143" t="s">
        <v>238</v>
      </c>
      <c r="E679" s="157">
        <v>0.14610000000000001</v>
      </c>
      <c r="F679" s="157"/>
      <c r="G679" s="157">
        <f>ROUND(E679*F679,2)</f>
        <v>0</v>
      </c>
      <c r="H679" s="161" t="s">
        <v>1743</v>
      </c>
      <c r="I679" s="160"/>
      <c r="J679" s="160"/>
      <c r="K679" s="160"/>
      <c r="L679" s="160"/>
      <c r="M679" s="160"/>
      <c r="N679" s="160"/>
      <c r="O679" s="160"/>
      <c r="P679" s="160"/>
      <c r="Q679" s="160"/>
      <c r="R679" s="160" t="s">
        <v>129</v>
      </c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</row>
    <row r="680" spans="1:47" outlineLevel="1" x14ac:dyDescent="0.2">
      <c r="A680" s="113"/>
      <c r="B680" s="115"/>
      <c r="C680" s="125" t="s">
        <v>199</v>
      </c>
      <c r="D680" s="144"/>
      <c r="E680" s="136"/>
      <c r="F680" s="157"/>
      <c r="G680" s="157"/>
      <c r="H680" s="161">
        <v>0</v>
      </c>
      <c r="I680" s="160"/>
      <c r="J680" s="160"/>
      <c r="K680" s="160"/>
      <c r="L680" s="160"/>
      <c r="M680" s="160"/>
      <c r="N680" s="160"/>
      <c r="O680" s="160"/>
      <c r="P680" s="160"/>
      <c r="Q680" s="160"/>
      <c r="R680" s="160" t="s">
        <v>131</v>
      </c>
      <c r="S680" s="160">
        <v>0</v>
      </c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</row>
    <row r="681" spans="1:47" outlineLevel="1" x14ac:dyDescent="0.2">
      <c r="A681" s="113"/>
      <c r="B681" s="115"/>
      <c r="C681" s="125" t="s">
        <v>693</v>
      </c>
      <c r="D681" s="144"/>
      <c r="E681" s="136">
        <v>0.14610000000000001</v>
      </c>
      <c r="F681" s="157"/>
      <c r="G681" s="157"/>
      <c r="H681" s="161">
        <v>0</v>
      </c>
      <c r="I681" s="160"/>
      <c r="J681" s="160"/>
      <c r="K681" s="160"/>
      <c r="L681" s="160"/>
      <c r="M681" s="160"/>
      <c r="N681" s="160"/>
      <c r="O681" s="160"/>
      <c r="P681" s="160"/>
      <c r="Q681" s="160"/>
      <c r="R681" s="160" t="s">
        <v>131</v>
      </c>
      <c r="S681" s="160">
        <v>0</v>
      </c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</row>
    <row r="682" spans="1:47" ht="22.5" outlineLevel="1" x14ac:dyDescent="0.2">
      <c r="A682" s="113">
        <v>139</v>
      </c>
      <c r="B682" s="115" t="s">
        <v>694</v>
      </c>
      <c r="C682" s="124" t="s">
        <v>695</v>
      </c>
      <c r="D682" s="143" t="s">
        <v>238</v>
      </c>
      <c r="E682" s="157">
        <v>9.9500000000000005E-2</v>
      </c>
      <c r="F682" s="157"/>
      <c r="G682" s="157">
        <f>ROUND(E682*F682,2)</f>
        <v>0</v>
      </c>
      <c r="H682" s="161" t="s">
        <v>1743</v>
      </c>
      <c r="I682" s="160"/>
      <c r="J682" s="160"/>
      <c r="K682" s="160"/>
      <c r="L682" s="160"/>
      <c r="M682" s="160"/>
      <c r="N682" s="160"/>
      <c r="O682" s="160"/>
      <c r="P682" s="160"/>
      <c r="Q682" s="160"/>
      <c r="R682" s="160" t="s">
        <v>129</v>
      </c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</row>
    <row r="683" spans="1:47" outlineLevel="1" x14ac:dyDescent="0.2">
      <c r="A683" s="113"/>
      <c r="B683" s="115"/>
      <c r="C683" s="125" t="s">
        <v>199</v>
      </c>
      <c r="D683" s="144"/>
      <c r="E683" s="136"/>
      <c r="F683" s="157"/>
      <c r="G683" s="157"/>
      <c r="H683" s="161">
        <v>0</v>
      </c>
      <c r="I683" s="160"/>
      <c r="J683" s="160"/>
      <c r="K683" s="160"/>
      <c r="L683" s="160"/>
      <c r="M683" s="160"/>
      <c r="N683" s="160"/>
      <c r="O683" s="160"/>
      <c r="P683" s="160"/>
      <c r="Q683" s="160"/>
      <c r="R683" s="160" t="s">
        <v>131</v>
      </c>
      <c r="S683" s="160">
        <v>0</v>
      </c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</row>
    <row r="684" spans="1:47" outlineLevel="1" x14ac:dyDescent="0.2">
      <c r="A684" s="113"/>
      <c r="B684" s="115"/>
      <c r="C684" s="125" t="s">
        <v>696</v>
      </c>
      <c r="D684" s="144"/>
      <c r="E684" s="136">
        <v>9.9500000000000005E-2</v>
      </c>
      <c r="F684" s="157"/>
      <c r="G684" s="157"/>
      <c r="H684" s="161">
        <v>0</v>
      </c>
      <c r="I684" s="160"/>
      <c r="J684" s="160"/>
      <c r="K684" s="160"/>
      <c r="L684" s="160"/>
      <c r="M684" s="160"/>
      <c r="N684" s="160"/>
      <c r="O684" s="160"/>
      <c r="P684" s="160"/>
      <c r="Q684" s="160"/>
      <c r="R684" s="160" t="s">
        <v>131</v>
      </c>
      <c r="S684" s="160">
        <v>0</v>
      </c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</row>
    <row r="685" spans="1:47" ht="22.5" outlineLevel="1" x14ac:dyDescent="0.2">
      <c r="A685" s="113">
        <v>140</v>
      </c>
      <c r="B685" s="115" t="s">
        <v>697</v>
      </c>
      <c r="C685" s="124" t="s">
        <v>698</v>
      </c>
      <c r="D685" s="143" t="s">
        <v>135</v>
      </c>
      <c r="E685" s="157">
        <v>9.08</v>
      </c>
      <c r="F685" s="157"/>
      <c r="G685" s="157">
        <f>ROUND(E685*F685,2)</f>
        <v>0</v>
      </c>
      <c r="H685" s="161" t="s">
        <v>1744</v>
      </c>
      <c r="I685" s="160"/>
      <c r="J685" s="160"/>
      <c r="K685" s="160"/>
      <c r="L685" s="160"/>
      <c r="M685" s="160"/>
      <c r="N685" s="160"/>
      <c r="O685" s="160"/>
      <c r="P685" s="160"/>
      <c r="Q685" s="160"/>
      <c r="R685" s="160" t="s">
        <v>129</v>
      </c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</row>
    <row r="686" spans="1:47" outlineLevel="1" x14ac:dyDescent="0.2">
      <c r="A686" s="113"/>
      <c r="B686" s="115"/>
      <c r="C686" s="125" t="s">
        <v>199</v>
      </c>
      <c r="D686" s="144"/>
      <c r="E686" s="136"/>
      <c r="F686" s="157"/>
      <c r="G686" s="157"/>
      <c r="H686" s="161">
        <v>0</v>
      </c>
      <c r="I686" s="160"/>
      <c r="J686" s="160"/>
      <c r="K686" s="160"/>
      <c r="L686" s="160"/>
      <c r="M686" s="160"/>
      <c r="N686" s="160"/>
      <c r="O686" s="160"/>
      <c r="P686" s="160"/>
      <c r="Q686" s="160"/>
      <c r="R686" s="160" t="s">
        <v>131</v>
      </c>
      <c r="S686" s="160">
        <v>0</v>
      </c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</row>
    <row r="687" spans="1:47" outlineLevel="1" x14ac:dyDescent="0.2">
      <c r="A687" s="113"/>
      <c r="B687" s="115"/>
      <c r="C687" s="125" t="s">
        <v>699</v>
      </c>
      <c r="D687" s="144"/>
      <c r="E687" s="136">
        <v>9.08</v>
      </c>
      <c r="F687" s="157"/>
      <c r="G687" s="157"/>
      <c r="H687" s="161">
        <v>0</v>
      </c>
      <c r="I687" s="160"/>
      <c r="J687" s="160"/>
      <c r="K687" s="160"/>
      <c r="L687" s="160"/>
      <c r="M687" s="160"/>
      <c r="N687" s="160"/>
      <c r="O687" s="160"/>
      <c r="P687" s="160"/>
      <c r="Q687" s="160"/>
      <c r="R687" s="160" t="s">
        <v>131</v>
      </c>
      <c r="S687" s="160">
        <v>0</v>
      </c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</row>
    <row r="688" spans="1:47" x14ac:dyDescent="0.2">
      <c r="A688" s="114" t="s">
        <v>124</v>
      </c>
      <c r="B688" s="116" t="s">
        <v>58</v>
      </c>
      <c r="C688" s="126" t="s">
        <v>59</v>
      </c>
      <c r="D688" s="145"/>
      <c r="E688" s="158"/>
      <c r="F688" s="158"/>
      <c r="G688" s="158">
        <f>SUMIF(R689:R696,"&lt;&gt;NOR",G689:G696)</f>
        <v>0</v>
      </c>
      <c r="H688" s="133"/>
      <c r="I688" s="160"/>
      <c r="R688" s="229" t="s">
        <v>125</v>
      </c>
    </row>
    <row r="689" spans="1:47" outlineLevel="1" x14ac:dyDescent="0.2">
      <c r="A689" s="113">
        <v>141</v>
      </c>
      <c r="B689" s="115" t="s">
        <v>700</v>
      </c>
      <c r="C689" s="124" t="s">
        <v>701</v>
      </c>
      <c r="D689" s="143" t="s">
        <v>135</v>
      </c>
      <c r="E689" s="157">
        <v>38</v>
      </c>
      <c r="F689" s="157"/>
      <c r="G689" s="157">
        <f>ROUND(E689*F689,2)</f>
        <v>0</v>
      </c>
      <c r="H689" s="161" t="s">
        <v>1743</v>
      </c>
      <c r="I689" s="160"/>
      <c r="J689" s="160"/>
      <c r="K689" s="160"/>
      <c r="L689" s="160"/>
      <c r="M689" s="160"/>
      <c r="N689" s="160"/>
      <c r="O689" s="160"/>
      <c r="P689" s="160"/>
      <c r="Q689" s="160"/>
      <c r="R689" s="160" t="s">
        <v>129</v>
      </c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</row>
    <row r="690" spans="1:47" outlineLevel="1" x14ac:dyDescent="0.2">
      <c r="A690" s="113"/>
      <c r="B690" s="115"/>
      <c r="C690" s="125" t="s">
        <v>702</v>
      </c>
      <c r="D690" s="144"/>
      <c r="E690" s="136">
        <v>38</v>
      </c>
      <c r="F690" s="157"/>
      <c r="G690" s="157"/>
      <c r="H690" s="161">
        <v>0</v>
      </c>
      <c r="I690" s="160"/>
      <c r="J690" s="160"/>
      <c r="K690" s="160"/>
      <c r="L690" s="160"/>
      <c r="M690" s="160"/>
      <c r="N690" s="160"/>
      <c r="O690" s="160"/>
      <c r="P690" s="160"/>
      <c r="Q690" s="160"/>
      <c r="R690" s="160" t="s">
        <v>131</v>
      </c>
      <c r="S690" s="160">
        <v>0</v>
      </c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</row>
    <row r="691" spans="1:47" outlineLevel="1" x14ac:dyDescent="0.2">
      <c r="A691" s="113">
        <v>142</v>
      </c>
      <c r="B691" s="115" t="s">
        <v>703</v>
      </c>
      <c r="C691" s="124" t="s">
        <v>704</v>
      </c>
      <c r="D691" s="143" t="s">
        <v>135</v>
      </c>
      <c r="E691" s="157">
        <v>38</v>
      </c>
      <c r="F691" s="157"/>
      <c r="G691" s="157">
        <f>ROUND(E691*F691,2)</f>
        <v>0</v>
      </c>
      <c r="H691" s="161" t="s">
        <v>1743</v>
      </c>
      <c r="I691" s="160"/>
      <c r="J691" s="160"/>
      <c r="K691" s="160"/>
      <c r="L691" s="160"/>
      <c r="M691" s="160"/>
      <c r="N691" s="160"/>
      <c r="O691" s="160"/>
      <c r="P691" s="160"/>
      <c r="Q691" s="160"/>
      <c r="R691" s="160" t="s">
        <v>129</v>
      </c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</row>
    <row r="692" spans="1:47" outlineLevel="1" x14ac:dyDescent="0.2">
      <c r="A692" s="113"/>
      <c r="B692" s="115"/>
      <c r="C692" s="125" t="s">
        <v>702</v>
      </c>
      <c r="D692" s="144"/>
      <c r="E692" s="136">
        <v>38</v>
      </c>
      <c r="F692" s="157"/>
      <c r="G692" s="157"/>
      <c r="H692" s="161">
        <v>0</v>
      </c>
      <c r="I692" s="160"/>
      <c r="J692" s="160"/>
      <c r="K692" s="160"/>
      <c r="L692" s="160"/>
      <c r="M692" s="160"/>
      <c r="N692" s="160"/>
      <c r="O692" s="160"/>
      <c r="P692" s="160"/>
      <c r="Q692" s="160"/>
      <c r="R692" s="160" t="s">
        <v>131</v>
      </c>
      <c r="S692" s="160">
        <v>0</v>
      </c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</row>
    <row r="693" spans="1:47" outlineLevel="1" x14ac:dyDescent="0.2">
      <c r="A693" s="113">
        <v>143</v>
      </c>
      <c r="B693" s="115" t="s">
        <v>705</v>
      </c>
      <c r="C693" s="124" t="s">
        <v>706</v>
      </c>
      <c r="D693" s="143" t="s">
        <v>135</v>
      </c>
      <c r="E693" s="157">
        <v>38</v>
      </c>
      <c r="F693" s="157"/>
      <c r="G693" s="157">
        <f>ROUND(E693*F693,2)</f>
        <v>0</v>
      </c>
      <c r="H693" s="161" t="s">
        <v>1743</v>
      </c>
      <c r="I693" s="160"/>
      <c r="J693" s="160"/>
      <c r="K693" s="160"/>
      <c r="L693" s="160"/>
      <c r="M693" s="160"/>
      <c r="N693" s="160"/>
      <c r="O693" s="160"/>
      <c r="P693" s="160"/>
      <c r="Q693" s="160"/>
      <c r="R693" s="160" t="s">
        <v>129</v>
      </c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</row>
    <row r="694" spans="1:47" outlineLevel="1" x14ac:dyDescent="0.2">
      <c r="A694" s="113"/>
      <c r="B694" s="115"/>
      <c r="C694" s="125" t="s">
        <v>702</v>
      </c>
      <c r="D694" s="144"/>
      <c r="E694" s="136">
        <v>38</v>
      </c>
      <c r="F694" s="157"/>
      <c r="G694" s="157"/>
      <c r="H694" s="161">
        <v>0</v>
      </c>
      <c r="I694" s="160"/>
      <c r="J694" s="160"/>
      <c r="K694" s="160"/>
      <c r="L694" s="160"/>
      <c r="M694" s="160"/>
      <c r="N694" s="160"/>
      <c r="O694" s="160"/>
      <c r="P694" s="160"/>
      <c r="Q694" s="160"/>
      <c r="R694" s="160" t="s">
        <v>131</v>
      </c>
      <c r="S694" s="160">
        <v>0</v>
      </c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</row>
    <row r="695" spans="1:47" outlineLevel="1" x14ac:dyDescent="0.2">
      <c r="A695" s="113">
        <v>144</v>
      </c>
      <c r="B695" s="115" t="s">
        <v>707</v>
      </c>
      <c r="C695" s="124" t="s">
        <v>708</v>
      </c>
      <c r="D695" s="143" t="s">
        <v>135</v>
      </c>
      <c r="E695" s="157">
        <v>41.8</v>
      </c>
      <c r="F695" s="157"/>
      <c r="G695" s="157">
        <f>ROUND(E695*F695,2)</f>
        <v>0</v>
      </c>
      <c r="H695" s="161" t="s">
        <v>1743</v>
      </c>
      <c r="I695" s="160"/>
      <c r="J695" s="160"/>
      <c r="K695" s="160"/>
      <c r="L695" s="160"/>
      <c r="M695" s="160"/>
      <c r="N695" s="160"/>
      <c r="O695" s="160"/>
      <c r="P695" s="160"/>
      <c r="Q695" s="160"/>
      <c r="R695" s="160" t="s">
        <v>193</v>
      </c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</row>
    <row r="696" spans="1:47" outlineLevel="1" x14ac:dyDescent="0.2">
      <c r="A696" s="113"/>
      <c r="B696" s="115"/>
      <c r="C696" s="125" t="s">
        <v>709</v>
      </c>
      <c r="D696" s="144"/>
      <c r="E696" s="136">
        <v>41.8</v>
      </c>
      <c r="F696" s="157"/>
      <c r="G696" s="157"/>
      <c r="H696" s="161">
        <v>0</v>
      </c>
      <c r="I696" s="160"/>
      <c r="J696" s="160"/>
      <c r="K696" s="160"/>
      <c r="L696" s="160"/>
      <c r="M696" s="160"/>
      <c r="N696" s="160"/>
      <c r="O696" s="160"/>
      <c r="P696" s="160"/>
      <c r="Q696" s="160"/>
      <c r="R696" s="160" t="s">
        <v>131</v>
      </c>
      <c r="S696" s="160">
        <v>0</v>
      </c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</row>
    <row r="697" spans="1:47" x14ac:dyDescent="0.2">
      <c r="A697" s="114" t="s">
        <v>124</v>
      </c>
      <c r="B697" s="116" t="s">
        <v>60</v>
      </c>
      <c r="C697" s="126" t="s">
        <v>61</v>
      </c>
      <c r="D697" s="145"/>
      <c r="E697" s="158"/>
      <c r="F697" s="158"/>
      <c r="G697" s="158">
        <f>SUMIF(R698:R754,"&lt;&gt;NOR",G698:G754)</f>
        <v>0</v>
      </c>
      <c r="H697" s="133"/>
      <c r="I697" s="160"/>
      <c r="R697" s="229" t="s">
        <v>125</v>
      </c>
    </row>
    <row r="698" spans="1:47" outlineLevel="1" x14ac:dyDescent="0.2">
      <c r="A698" s="113">
        <v>145</v>
      </c>
      <c r="B698" s="115" t="s">
        <v>710</v>
      </c>
      <c r="C698" s="124" t="s">
        <v>711</v>
      </c>
      <c r="D698" s="143" t="s">
        <v>135</v>
      </c>
      <c r="E698" s="157">
        <v>268.75506000000001</v>
      </c>
      <c r="F698" s="157"/>
      <c r="G698" s="157">
        <f>ROUND(E698*F698,2)</f>
        <v>0</v>
      </c>
      <c r="H698" s="161" t="s">
        <v>1743</v>
      </c>
      <c r="I698" s="160"/>
      <c r="J698" s="160"/>
      <c r="K698" s="160"/>
      <c r="L698" s="160"/>
      <c r="M698" s="160"/>
      <c r="N698" s="160"/>
      <c r="O698" s="160"/>
      <c r="P698" s="160"/>
      <c r="Q698" s="160"/>
      <c r="R698" s="160" t="s">
        <v>129</v>
      </c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</row>
    <row r="699" spans="1:47" outlineLevel="1" x14ac:dyDescent="0.2">
      <c r="A699" s="113"/>
      <c r="B699" s="115"/>
      <c r="C699" s="125" t="s">
        <v>712</v>
      </c>
      <c r="D699" s="144"/>
      <c r="E699" s="136"/>
      <c r="F699" s="157"/>
      <c r="G699" s="157"/>
      <c r="H699" s="161">
        <v>0</v>
      </c>
      <c r="I699" s="160"/>
      <c r="J699" s="160"/>
      <c r="K699" s="160"/>
      <c r="L699" s="160"/>
      <c r="M699" s="160"/>
      <c r="N699" s="160"/>
      <c r="O699" s="160"/>
      <c r="P699" s="160"/>
      <c r="Q699" s="160"/>
      <c r="R699" s="160" t="s">
        <v>131</v>
      </c>
      <c r="S699" s="160">
        <v>0</v>
      </c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</row>
    <row r="700" spans="1:47" ht="22.5" outlineLevel="1" x14ac:dyDescent="0.2">
      <c r="A700" s="113"/>
      <c r="B700" s="115"/>
      <c r="C700" s="125" t="s">
        <v>713</v>
      </c>
      <c r="D700" s="144"/>
      <c r="E700" s="136">
        <v>150.49856</v>
      </c>
      <c r="F700" s="157"/>
      <c r="G700" s="157"/>
      <c r="H700" s="161">
        <v>0</v>
      </c>
      <c r="I700" s="160"/>
      <c r="J700" s="160"/>
      <c r="K700" s="160"/>
      <c r="L700" s="160"/>
      <c r="M700" s="160"/>
      <c r="N700" s="160"/>
      <c r="O700" s="160"/>
      <c r="P700" s="160"/>
      <c r="Q700" s="160"/>
      <c r="R700" s="160" t="s">
        <v>131</v>
      </c>
      <c r="S700" s="160">
        <v>0</v>
      </c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</row>
    <row r="701" spans="1:47" outlineLevel="1" x14ac:dyDescent="0.2">
      <c r="A701" s="113"/>
      <c r="B701" s="115"/>
      <c r="C701" s="125" t="s">
        <v>714</v>
      </c>
      <c r="D701" s="144"/>
      <c r="E701" s="136">
        <v>63.256500000000003</v>
      </c>
      <c r="F701" s="157"/>
      <c r="G701" s="157"/>
      <c r="H701" s="161">
        <v>0</v>
      </c>
      <c r="I701" s="160"/>
      <c r="J701" s="160"/>
      <c r="K701" s="160"/>
      <c r="L701" s="160"/>
      <c r="M701" s="160"/>
      <c r="N701" s="160"/>
      <c r="O701" s="160"/>
      <c r="P701" s="160"/>
      <c r="Q701" s="160"/>
      <c r="R701" s="160" t="s">
        <v>131</v>
      </c>
      <c r="S701" s="160">
        <v>0</v>
      </c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</row>
    <row r="702" spans="1:47" outlineLevel="1" x14ac:dyDescent="0.2">
      <c r="A702" s="113"/>
      <c r="B702" s="115"/>
      <c r="C702" s="125" t="s">
        <v>715</v>
      </c>
      <c r="D702" s="144"/>
      <c r="E702" s="136">
        <v>55</v>
      </c>
      <c r="F702" s="157"/>
      <c r="G702" s="157"/>
      <c r="H702" s="161">
        <v>0</v>
      </c>
      <c r="I702" s="160"/>
      <c r="J702" s="160"/>
      <c r="K702" s="160"/>
      <c r="L702" s="160"/>
      <c r="M702" s="160"/>
      <c r="N702" s="160"/>
      <c r="O702" s="160"/>
      <c r="P702" s="160"/>
      <c r="Q702" s="160"/>
      <c r="R702" s="160" t="s">
        <v>131</v>
      </c>
      <c r="S702" s="160">
        <v>0</v>
      </c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</row>
    <row r="703" spans="1:47" outlineLevel="1" x14ac:dyDescent="0.2">
      <c r="A703" s="113">
        <v>146</v>
      </c>
      <c r="B703" s="115" t="s">
        <v>716</v>
      </c>
      <c r="C703" s="124" t="s">
        <v>717</v>
      </c>
      <c r="D703" s="143" t="s">
        <v>337</v>
      </c>
      <c r="E703" s="157">
        <v>225.452</v>
      </c>
      <c r="F703" s="157"/>
      <c r="G703" s="157">
        <f>ROUND(E703*F703,2)</f>
        <v>0</v>
      </c>
      <c r="H703" s="161" t="s">
        <v>1743</v>
      </c>
      <c r="I703" s="160"/>
      <c r="J703" s="160"/>
      <c r="K703" s="160"/>
      <c r="L703" s="160"/>
      <c r="M703" s="160"/>
      <c r="N703" s="160"/>
      <c r="O703" s="160"/>
      <c r="P703" s="160"/>
      <c r="Q703" s="160"/>
      <c r="R703" s="160" t="s">
        <v>186</v>
      </c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</row>
    <row r="704" spans="1:47" ht="22.5" outlineLevel="1" x14ac:dyDescent="0.2">
      <c r="A704" s="113"/>
      <c r="B704" s="115"/>
      <c r="C704" s="125" t="s">
        <v>718</v>
      </c>
      <c r="D704" s="144"/>
      <c r="E704" s="136">
        <v>107.41200000000001</v>
      </c>
      <c r="F704" s="157"/>
      <c r="G704" s="157"/>
      <c r="H704" s="161">
        <v>0</v>
      </c>
      <c r="I704" s="160"/>
      <c r="J704" s="160"/>
      <c r="K704" s="160"/>
      <c r="L704" s="160"/>
      <c r="M704" s="160"/>
      <c r="N704" s="160"/>
      <c r="O704" s="160"/>
      <c r="P704" s="160"/>
      <c r="Q704" s="160"/>
      <c r="R704" s="160" t="s">
        <v>131</v>
      </c>
      <c r="S704" s="160">
        <v>0</v>
      </c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</row>
    <row r="705" spans="1:47" outlineLevel="1" x14ac:dyDescent="0.2">
      <c r="A705" s="113"/>
      <c r="B705" s="115"/>
      <c r="C705" s="125" t="s">
        <v>719</v>
      </c>
      <c r="D705" s="144"/>
      <c r="E705" s="136">
        <v>118.04</v>
      </c>
      <c r="F705" s="157"/>
      <c r="G705" s="157"/>
      <c r="H705" s="161">
        <v>0</v>
      </c>
      <c r="I705" s="160"/>
      <c r="J705" s="160"/>
      <c r="K705" s="160"/>
      <c r="L705" s="160"/>
      <c r="M705" s="160"/>
      <c r="N705" s="160"/>
      <c r="O705" s="160"/>
      <c r="P705" s="160"/>
      <c r="Q705" s="160"/>
      <c r="R705" s="160" t="s">
        <v>131</v>
      </c>
      <c r="S705" s="160">
        <v>0</v>
      </c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</row>
    <row r="706" spans="1:47" outlineLevel="1" x14ac:dyDescent="0.2">
      <c r="A706" s="113">
        <v>147</v>
      </c>
      <c r="B706" s="115" t="s">
        <v>720</v>
      </c>
      <c r="C706" s="124" t="s">
        <v>721</v>
      </c>
      <c r="D706" s="143" t="s">
        <v>135</v>
      </c>
      <c r="E706" s="157">
        <v>3098.15</v>
      </c>
      <c r="F706" s="157"/>
      <c r="G706" s="157">
        <f>ROUND(E706*F706,2)</f>
        <v>0</v>
      </c>
      <c r="H706" s="161" t="s">
        <v>1743</v>
      </c>
      <c r="I706" s="160"/>
      <c r="J706" s="160"/>
      <c r="K706" s="160"/>
      <c r="L706" s="160"/>
      <c r="M706" s="160"/>
      <c r="N706" s="160"/>
      <c r="O706" s="160"/>
      <c r="P706" s="160"/>
      <c r="Q706" s="160"/>
      <c r="R706" s="160" t="s">
        <v>129</v>
      </c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</row>
    <row r="707" spans="1:47" outlineLevel="1" x14ac:dyDescent="0.2">
      <c r="A707" s="113"/>
      <c r="B707" s="115"/>
      <c r="C707" s="125" t="s">
        <v>722</v>
      </c>
      <c r="D707" s="144"/>
      <c r="E707" s="136">
        <v>660.65</v>
      </c>
      <c r="F707" s="157"/>
      <c r="G707" s="157"/>
      <c r="H707" s="161">
        <v>0</v>
      </c>
      <c r="I707" s="160"/>
      <c r="J707" s="160"/>
      <c r="K707" s="160"/>
      <c r="L707" s="160"/>
      <c r="M707" s="160"/>
      <c r="N707" s="160"/>
      <c r="O707" s="160"/>
      <c r="P707" s="160"/>
      <c r="Q707" s="160"/>
      <c r="R707" s="160" t="s">
        <v>131</v>
      </c>
      <c r="S707" s="160">
        <v>0</v>
      </c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</row>
    <row r="708" spans="1:47" ht="22.5" outlineLevel="1" x14ac:dyDescent="0.2">
      <c r="A708" s="113"/>
      <c r="B708" s="115"/>
      <c r="C708" s="125" t="s">
        <v>723</v>
      </c>
      <c r="D708" s="144"/>
      <c r="E708" s="136">
        <v>2275.3000000000002</v>
      </c>
      <c r="F708" s="157"/>
      <c r="G708" s="157"/>
      <c r="H708" s="161">
        <v>0</v>
      </c>
      <c r="I708" s="160"/>
      <c r="J708" s="160"/>
      <c r="K708" s="160"/>
      <c r="L708" s="160"/>
      <c r="M708" s="160"/>
      <c r="N708" s="160"/>
      <c r="O708" s="160"/>
      <c r="P708" s="160"/>
      <c r="Q708" s="160"/>
      <c r="R708" s="160" t="s">
        <v>131</v>
      </c>
      <c r="S708" s="160">
        <v>0</v>
      </c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</row>
    <row r="709" spans="1:47" outlineLevel="1" x14ac:dyDescent="0.2">
      <c r="A709" s="113"/>
      <c r="B709" s="115"/>
      <c r="C709" s="125" t="s">
        <v>724</v>
      </c>
      <c r="D709" s="144"/>
      <c r="E709" s="136">
        <v>51.18</v>
      </c>
      <c r="F709" s="157"/>
      <c r="G709" s="157"/>
      <c r="H709" s="161">
        <v>0</v>
      </c>
      <c r="I709" s="160"/>
      <c r="J709" s="160"/>
      <c r="K709" s="160"/>
      <c r="L709" s="160"/>
      <c r="M709" s="160"/>
      <c r="N709" s="160"/>
      <c r="O709" s="160"/>
      <c r="P709" s="160"/>
      <c r="Q709" s="160"/>
      <c r="R709" s="160" t="s">
        <v>131</v>
      </c>
      <c r="S709" s="160">
        <v>0</v>
      </c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</row>
    <row r="710" spans="1:47" outlineLevel="1" x14ac:dyDescent="0.2">
      <c r="A710" s="113"/>
      <c r="B710" s="115"/>
      <c r="C710" s="125" t="s">
        <v>725</v>
      </c>
      <c r="D710" s="144"/>
      <c r="E710" s="136">
        <v>16.02</v>
      </c>
      <c r="F710" s="157"/>
      <c r="G710" s="157"/>
      <c r="H710" s="161">
        <v>0</v>
      </c>
      <c r="I710" s="160"/>
      <c r="J710" s="160"/>
      <c r="K710" s="160"/>
      <c r="L710" s="160"/>
      <c r="M710" s="160"/>
      <c r="N710" s="160"/>
      <c r="O710" s="160"/>
      <c r="P710" s="160"/>
      <c r="Q710" s="160"/>
      <c r="R710" s="160" t="s">
        <v>131</v>
      </c>
      <c r="S710" s="160">
        <v>0</v>
      </c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</row>
    <row r="711" spans="1:47" outlineLevel="1" x14ac:dyDescent="0.2">
      <c r="A711" s="113"/>
      <c r="B711" s="115"/>
      <c r="C711" s="125" t="s">
        <v>726</v>
      </c>
      <c r="D711" s="144"/>
      <c r="E711" s="136">
        <v>95</v>
      </c>
      <c r="F711" s="157"/>
      <c r="G711" s="157"/>
      <c r="H711" s="161">
        <v>0</v>
      </c>
      <c r="I711" s="160"/>
      <c r="J711" s="160"/>
      <c r="K711" s="160"/>
      <c r="L711" s="160"/>
      <c r="M711" s="160"/>
      <c r="N711" s="160"/>
      <c r="O711" s="160"/>
      <c r="P711" s="160"/>
      <c r="Q711" s="160"/>
      <c r="R711" s="160" t="s">
        <v>131</v>
      </c>
      <c r="S711" s="160">
        <v>0</v>
      </c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</row>
    <row r="712" spans="1:47" outlineLevel="1" x14ac:dyDescent="0.2">
      <c r="A712" s="113">
        <v>148</v>
      </c>
      <c r="B712" s="115" t="s">
        <v>727</v>
      </c>
      <c r="C712" s="124" t="s">
        <v>728</v>
      </c>
      <c r="D712" s="143" t="s">
        <v>135</v>
      </c>
      <c r="E712" s="157">
        <v>961.88</v>
      </c>
      <c r="F712" s="157"/>
      <c r="G712" s="157">
        <f>ROUND(E712*F712,2)</f>
        <v>0</v>
      </c>
      <c r="H712" s="161" t="s">
        <v>1743</v>
      </c>
      <c r="I712" s="160"/>
      <c r="J712" s="160"/>
      <c r="K712" s="160"/>
      <c r="L712" s="160"/>
      <c r="M712" s="160"/>
      <c r="N712" s="160"/>
      <c r="O712" s="160"/>
      <c r="P712" s="160"/>
      <c r="Q712" s="160"/>
      <c r="R712" s="160" t="s">
        <v>129</v>
      </c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</row>
    <row r="713" spans="1:47" outlineLevel="1" x14ac:dyDescent="0.2">
      <c r="A713" s="113"/>
      <c r="B713" s="115"/>
      <c r="C713" s="125" t="s">
        <v>729</v>
      </c>
      <c r="D713" s="144"/>
      <c r="E713" s="136">
        <v>266.10000000000002</v>
      </c>
      <c r="F713" s="157"/>
      <c r="G713" s="157"/>
      <c r="H713" s="161">
        <v>0</v>
      </c>
      <c r="I713" s="160"/>
      <c r="J713" s="160"/>
      <c r="K713" s="160"/>
      <c r="L713" s="160"/>
      <c r="M713" s="160"/>
      <c r="N713" s="160"/>
      <c r="O713" s="160"/>
      <c r="P713" s="160"/>
      <c r="Q713" s="160"/>
      <c r="R713" s="160" t="s">
        <v>131</v>
      </c>
      <c r="S713" s="160">
        <v>0</v>
      </c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</row>
    <row r="714" spans="1:47" ht="33.75" outlineLevel="1" x14ac:dyDescent="0.2">
      <c r="A714" s="113"/>
      <c r="B714" s="115"/>
      <c r="C714" s="125" t="s">
        <v>730</v>
      </c>
      <c r="D714" s="144"/>
      <c r="E714" s="136">
        <v>670.78</v>
      </c>
      <c r="F714" s="157"/>
      <c r="G714" s="157"/>
      <c r="H714" s="161">
        <v>0</v>
      </c>
      <c r="I714" s="160"/>
      <c r="J714" s="160"/>
      <c r="K714" s="160"/>
      <c r="L714" s="160"/>
      <c r="M714" s="160"/>
      <c r="N714" s="160"/>
      <c r="O714" s="160"/>
      <c r="P714" s="160"/>
      <c r="Q714" s="160"/>
      <c r="R714" s="160" t="s">
        <v>131</v>
      </c>
      <c r="S714" s="160">
        <v>0</v>
      </c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</row>
    <row r="715" spans="1:47" outlineLevel="1" x14ac:dyDescent="0.2">
      <c r="A715" s="113"/>
      <c r="B715" s="115"/>
      <c r="C715" s="125" t="s">
        <v>731</v>
      </c>
      <c r="D715" s="144"/>
      <c r="E715" s="136">
        <v>25</v>
      </c>
      <c r="F715" s="157"/>
      <c r="G715" s="157"/>
      <c r="H715" s="161">
        <v>0</v>
      </c>
      <c r="I715" s="160"/>
      <c r="J715" s="160"/>
      <c r="K715" s="160"/>
      <c r="L715" s="160"/>
      <c r="M715" s="160"/>
      <c r="N715" s="160"/>
      <c r="O715" s="160"/>
      <c r="P715" s="160"/>
      <c r="Q715" s="160"/>
      <c r="R715" s="160" t="s">
        <v>131</v>
      </c>
      <c r="S715" s="160">
        <v>0</v>
      </c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</row>
    <row r="716" spans="1:47" outlineLevel="1" x14ac:dyDescent="0.2">
      <c r="A716" s="113">
        <v>149</v>
      </c>
      <c r="B716" s="115" t="s">
        <v>732</v>
      </c>
      <c r="C716" s="124" t="s">
        <v>733</v>
      </c>
      <c r="D716" s="143" t="s">
        <v>337</v>
      </c>
      <c r="E716" s="157">
        <v>225.452</v>
      </c>
      <c r="F716" s="157"/>
      <c r="G716" s="157">
        <f>ROUND(E716*F716,2)</f>
        <v>0</v>
      </c>
      <c r="H716" s="161" t="s">
        <v>1743</v>
      </c>
      <c r="I716" s="160"/>
      <c r="J716" s="160"/>
      <c r="K716" s="160"/>
      <c r="L716" s="160"/>
      <c r="M716" s="160"/>
      <c r="N716" s="160"/>
      <c r="O716" s="160"/>
      <c r="P716" s="160"/>
      <c r="Q716" s="160"/>
      <c r="R716" s="160" t="s">
        <v>129</v>
      </c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</row>
    <row r="717" spans="1:47" ht="22.5" outlineLevel="1" x14ac:dyDescent="0.2">
      <c r="A717" s="113"/>
      <c r="B717" s="115"/>
      <c r="C717" s="125" t="s">
        <v>718</v>
      </c>
      <c r="D717" s="144"/>
      <c r="E717" s="136">
        <v>107.41200000000001</v>
      </c>
      <c r="F717" s="157"/>
      <c r="G717" s="157"/>
      <c r="H717" s="161">
        <v>0</v>
      </c>
      <c r="I717" s="160"/>
      <c r="J717" s="160"/>
      <c r="K717" s="160"/>
      <c r="L717" s="160"/>
      <c r="M717" s="160"/>
      <c r="N717" s="160"/>
      <c r="O717" s="160"/>
      <c r="P717" s="160"/>
      <c r="Q717" s="160"/>
      <c r="R717" s="160" t="s">
        <v>131</v>
      </c>
      <c r="S717" s="160">
        <v>0</v>
      </c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</row>
    <row r="718" spans="1:47" outlineLevel="1" x14ac:dyDescent="0.2">
      <c r="A718" s="113"/>
      <c r="B718" s="115"/>
      <c r="C718" s="125" t="s">
        <v>719</v>
      </c>
      <c r="D718" s="144"/>
      <c r="E718" s="136">
        <v>118.04</v>
      </c>
      <c r="F718" s="157"/>
      <c r="G718" s="157"/>
      <c r="H718" s="161">
        <v>0</v>
      </c>
      <c r="I718" s="160"/>
      <c r="J718" s="160"/>
      <c r="K718" s="160"/>
      <c r="L718" s="160"/>
      <c r="M718" s="160"/>
      <c r="N718" s="160"/>
      <c r="O718" s="160"/>
      <c r="P718" s="160"/>
      <c r="Q718" s="160"/>
      <c r="R718" s="160" t="s">
        <v>131</v>
      </c>
      <c r="S718" s="160">
        <v>0</v>
      </c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</row>
    <row r="719" spans="1:47" ht="22.5" outlineLevel="1" x14ac:dyDescent="0.2">
      <c r="A719" s="113">
        <v>150</v>
      </c>
      <c r="B719" s="115" t="s">
        <v>734</v>
      </c>
      <c r="C719" s="124" t="s">
        <v>735</v>
      </c>
      <c r="D719" s="143" t="s">
        <v>135</v>
      </c>
      <c r="E719" s="157">
        <v>220</v>
      </c>
      <c r="F719" s="157"/>
      <c r="G719" s="157">
        <f>ROUND(E719*F719,2)</f>
        <v>0</v>
      </c>
      <c r="H719" s="161" t="s">
        <v>1743</v>
      </c>
      <c r="I719" s="160"/>
      <c r="J719" s="160"/>
      <c r="K719" s="160"/>
      <c r="L719" s="160"/>
      <c r="M719" s="160"/>
      <c r="N719" s="160"/>
      <c r="O719" s="160"/>
      <c r="P719" s="160"/>
      <c r="Q719" s="160"/>
      <c r="R719" s="160" t="s">
        <v>129</v>
      </c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</row>
    <row r="720" spans="1:47" outlineLevel="1" x14ac:dyDescent="0.2">
      <c r="A720" s="113"/>
      <c r="B720" s="115"/>
      <c r="C720" s="125" t="s">
        <v>726</v>
      </c>
      <c r="D720" s="144"/>
      <c r="E720" s="136">
        <v>95</v>
      </c>
      <c r="F720" s="157"/>
      <c r="G720" s="157"/>
      <c r="H720" s="161">
        <v>0</v>
      </c>
      <c r="I720" s="160"/>
      <c r="J720" s="160"/>
      <c r="K720" s="160"/>
      <c r="L720" s="160"/>
      <c r="M720" s="160"/>
      <c r="N720" s="160"/>
      <c r="O720" s="160"/>
      <c r="P720" s="160"/>
      <c r="Q720" s="160"/>
      <c r="R720" s="160" t="s">
        <v>131</v>
      </c>
      <c r="S720" s="160">
        <v>0</v>
      </c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</row>
    <row r="721" spans="1:47" outlineLevel="1" x14ac:dyDescent="0.2">
      <c r="A721" s="113"/>
      <c r="B721" s="115"/>
      <c r="C721" s="125" t="s">
        <v>736</v>
      </c>
      <c r="D721" s="144"/>
      <c r="E721" s="136">
        <v>125</v>
      </c>
      <c r="F721" s="157"/>
      <c r="G721" s="157"/>
      <c r="H721" s="161">
        <v>0</v>
      </c>
      <c r="I721" s="160"/>
      <c r="J721" s="160"/>
      <c r="K721" s="160"/>
      <c r="L721" s="160"/>
      <c r="M721" s="160"/>
      <c r="N721" s="160"/>
      <c r="O721" s="160"/>
      <c r="P721" s="160"/>
      <c r="Q721" s="160"/>
      <c r="R721" s="160" t="s">
        <v>131</v>
      </c>
      <c r="S721" s="160">
        <v>0</v>
      </c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</row>
    <row r="722" spans="1:47" outlineLevel="1" x14ac:dyDescent="0.2">
      <c r="A722" s="113">
        <v>151</v>
      </c>
      <c r="B722" s="115" t="s">
        <v>737</v>
      </c>
      <c r="C722" s="124" t="s">
        <v>738</v>
      </c>
      <c r="D722" s="143" t="s">
        <v>135</v>
      </c>
      <c r="E722" s="157">
        <v>283.435</v>
      </c>
      <c r="F722" s="157"/>
      <c r="G722" s="157">
        <f>ROUND(E722*F722,2)</f>
        <v>0</v>
      </c>
      <c r="H722" s="161" t="s">
        <v>1743</v>
      </c>
      <c r="I722" s="160"/>
      <c r="J722" s="160"/>
      <c r="K722" s="160"/>
      <c r="L722" s="160"/>
      <c r="M722" s="160"/>
      <c r="N722" s="160"/>
      <c r="O722" s="160"/>
      <c r="P722" s="160"/>
      <c r="Q722" s="160"/>
      <c r="R722" s="160" t="s">
        <v>129</v>
      </c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</row>
    <row r="723" spans="1:47" outlineLevel="1" x14ac:dyDescent="0.2">
      <c r="A723" s="113"/>
      <c r="B723" s="115"/>
      <c r="C723" s="125" t="s">
        <v>739</v>
      </c>
      <c r="D723" s="144"/>
      <c r="E723" s="136"/>
      <c r="F723" s="157"/>
      <c r="G723" s="157"/>
      <c r="H723" s="161">
        <v>0</v>
      </c>
      <c r="I723" s="160"/>
      <c r="J723" s="160"/>
      <c r="K723" s="160"/>
      <c r="L723" s="160"/>
      <c r="M723" s="160"/>
      <c r="N723" s="160"/>
      <c r="O723" s="160"/>
      <c r="P723" s="160"/>
      <c r="Q723" s="160"/>
      <c r="R723" s="160" t="s">
        <v>131</v>
      </c>
      <c r="S723" s="160">
        <v>0</v>
      </c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</row>
    <row r="724" spans="1:47" outlineLevel="1" x14ac:dyDescent="0.2">
      <c r="A724" s="113"/>
      <c r="B724" s="115"/>
      <c r="C724" s="125" t="s">
        <v>740</v>
      </c>
      <c r="D724" s="144"/>
      <c r="E724" s="136">
        <v>87.745000000000005</v>
      </c>
      <c r="F724" s="157"/>
      <c r="G724" s="157"/>
      <c r="H724" s="161">
        <v>0</v>
      </c>
      <c r="I724" s="160"/>
      <c r="J724" s="160"/>
      <c r="K724" s="160"/>
      <c r="L724" s="160"/>
      <c r="M724" s="160"/>
      <c r="N724" s="160"/>
      <c r="O724" s="160"/>
      <c r="P724" s="160"/>
      <c r="Q724" s="160"/>
      <c r="R724" s="160" t="s">
        <v>131</v>
      </c>
      <c r="S724" s="160">
        <v>0</v>
      </c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</row>
    <row r="725" spans="1:47" outlineLevel="1" x14ac:dyDescent="0.2">
      <c r="A725" s="113"/>
      <c r="B725" s="115"/>
      <c r="C725" s="125" t="s">
        <v>741</v>
      </c>
      <c r="D725" s="144"/>
      <c r="E725" s="136">
        <v>177</v>
      </c>
      <c r="F725" s="157"/>
      <c r="G725" s="157"/>
      <c r="H725" s="161">
        <v>0</v>
      </c>
      <c r="I725" s="160"/>
      <c r="J725" s="160"/>
      <c r="K725" s="160"/>
      <c r="L725" s="160"/>
      <c r="M725" s="160"/>
      <c r="N725" s="160"/>
      <c r="O725" s="160"/>
      <c r="P725" s="160"/>
      <c r="Q725" s="160"/>
      <c r="R725" s="160" t="s">
        <v>131</v>
      </c>
      <c r="S725" s="160">
        <v>0</v>
      </c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</row>
    <row r="726" spans="1:47" outlineLevel="1" x14ac:dyDescent="0.2">
      <c r="A726" s="113"/>
      <c r="B726" s="115"/>
      <c r="C726" s="125" t="s">
        <v>742</v>
      </c>
      <c r="D726" s="144"/>
      <c r="E726" s="136">
        <v>18.690000000000001</v>
      </c>
      <c r="F726" s="157"/>
      <c r="G726" s="157"/>
      <c r="H726" s="161">
        <v>0</v>
      </c>
      <c r="I726" s="160"/>
      <c r="J726" s="160"/>
      <c r="K726" s="160"/>
      <c r="L726" s="160"/>
      <c r="M726" s="160"/>
      <c r="N726" s="160"/>
      <c r="O726" s="160"/>
      <c r="P726" s="160"/>
      <c r="Q726" s="160"/>
      <c r="R726" s="160" t="s">
        <v>131</v>
      </c>
      <c r="S726" s="160">
        <v>0</v>
      </c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</row>
    <row r="727" spans="1:47" outlineLevel="1" x14ac:dyDescent="0.2">
      <c r="A727" s="113">
        <v>152</v>
      </c>
      <c r="B727" s="115" t="s">
        <v>743</v>
      </c>
      <c r="C727" s="124" t="s">
        <v>744</v>
      </c>
      <c r="D727" s="143" t="s">
        <v>135</v>
      </c>
      <c r="E727" s="157">
        <v>755.65</v>
      </c>
      <c r="F727" s="157"/>
      <c r="G727" s="157">
        <f>ROUND(E727*F727,2)</f>
        <v>0</v>
      </c>
      <c r="H727" s="161" t="s">
        <v>1743</v>
      </c>
      <c r="I727" s="160"/>
      <c r="J727" s="160"/>
      <c r="K727" s="160"/>
      <c r="L727" s="160"/>
      <c r="M727" s="160"/>
      <c r="N727" s="160"/>
      <c r="O727" s="160"/>
      <c r="P727" s="160"/>
      <c r="Q727" s="160"/>
      <c r="R727" s="160" t="s">
        <v>129</v>
      </c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</row>
    <row r="728" spans="1:47" outlineLevel="1" x14ac:dyDescent="0.2">
      <c r="A728" s="113"/>
      <c r="B728" s="115"/>
      <c r="C728" s="125" t="s">
        <v>722</v>
      </c>
      <c r="D728" s="144"/>
      <c r="E728" s="136">
        <v>660.65</v>
      </c>
      <c r="F728" s="157"/>
      <c r="G728" s="157"/>
      <c r="H728" s="161">
        <v>0</v>
      </c>
      <c r="I728" s="160"/>
      <c r="J728" s="160"/>
      <c r="K728" s="160"/>
      <c r="L728" s="160"/>
      <c r="M728" s="160"/>
      <c r="N728" s="160"/>
      <c r="O728" s="160"/>
      <c r="P728" s="160"/>
      <c r="Q728" s="160"/>
      <c r="R728" s="160" t="s">
        <v>131</v>
      </c>
      <c r="S728" s="160">
        <v>0</v>
      </c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</row>
    <row r="729" spans="1:47" outlineLevel="1" x14ac:dyDescent="0.2">
      <c r="A729" s="113"/>
      <c r="B729" s="115"/>
      <c r="C729" s="125" t="s">
        <v>726</v>
      </c>
      <c r="D729" s="144"/>
      <c r="E729" s="136">
        <v>95</v>
      </c>
      <c r="F729" s="157"/>
      <c r="G729" s="157"/>
      <c r="H729" s="161">
        <v>0</v>
      </c>
      <c r="I729" s="160"/>
      <c r="J729" s="160"/>
      <c r="K729" s="160"/>
      <c r="L729" s="160"/>
      <c r="M729" s="160"/>
      <c r="N729" s="160"/>
      <c r="O729" s="160"/>
      <c r="P729" s="160"/>
      <c r="Q729" s="160"/>
      <c r="R729" s="160" t="s">
        <v>131</v>
      </c>
      <c r="S729" s="160">
        <v>0</v>
      </c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</row>
    <row r="730" spans="1:47" outlineLevel="1" x14ac:dyDescent="0.2">
      <c r="A730" s="113">
        <v>153</v>
      </c>
      <c r="B730" s="115" t="s">
        <v>745</v>
      </c>
      <c r="C730" s="124" t="s">
        <v>746</v>
      </c>
      <c r="D730" s="143" t="s">
        <v>135</v>
      </c>
      <c r="E730" s="157">
        <v>2043.0450000000001</v>
      </c>
      <c r="F730" s="157"/>
      <c r="G730" s="157">
        <f>ROUND(E730*F730,2)</f>
        <v>0</v>
      </c>
      <c r="H730" s="161" t="s">
        <v>1743</v>
      </c>
      <c r="I730" s="160"/>
      <c r="J730" s="160"/>
      <c r="K730" s="160"/>
      <c r="L730" s="160"/>
      <c r="M730" s="160"/>
      <c r="N730" s="160"/>
      <c r="O730" s="160"/>
      <c r="P730" s="160"/>
      <c r="Q730" s="160"/>
      <c r="R730" s="160" t="s">
        <v>129</v>
      </c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</row>
    <row r="731" spans="1:47" ht="22.5" outlineLevel="1" x14ac:dyDescent="0.2">
      <c r="A731" s="113"/>
      <c r="B731" s="115"/>
      <c r="C731" s="125" t="s">
        <v>723</v>
      </c>
      <c r="D731" s="144"/>
      <c r="E731" s="136">
        <v>2275.3000000000002</v>
      </c>
      <c r="F731" s="157"/>
      <c r="G731" s="157"/>
      <c r="H731" s="161">
        <v>0</v>
      </c>
      <c r="I731" s="160"/>
      <c r="J731" s="160"/>
      <c r="K731" s="160"/>
      <c r="L731" s="160"/>
      <c r="M731" s="160"/>
      <c r="N731" s="160"/>
      <c r="O731" s="160"/>
      <c r="P731" s="160"/>
      <c r="Q731" s="160"/>
      <c r="R731" s="160" t="s">
        <v>131</v>
      </c>
      <c r="S731" s="160">
        <v>0</v>
      </c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</row>
    <row r="732" spans="1:47" outlineLevel="1" x14ac:dyDescent="0.2">
      <c r="A732" s="113"/>
      <c r="B732" s="115"/>
      <c r="C732" s="125" t="s">
        <v>724</v>
      </c>
      <c r="D732" s="144"/>
      <c r="E732" s="136">
        <v>51.18</v>
      </c>
      <c r="F732" s="157"/>
      <c r="G732" s="157"/>
      <c r="H732" s="161">
        <v>0</v>
      </c>
      <c r="I732" s="160"/>
      <c r="J732" s="160"/>
      <c r="K732" s="160"/>
      <c r="L732" s="160"/>
      <c r="M732" s="160"/>
      <c r="N732" s="160"/>
      <c r="O732" s="160"/>
      <c r="P732" s="160"/>
      <c r="Q732" s="160"/>
      <c r="R732" s="160" t="s">
        <v>131</v>
      </c>
      <c r="S732" s="160">
        <v>0</v>
      </c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</row>
    <row r="733" spans="1:47" outlineLevel="1" x14ac:dyDescent="0.2">
      <c r="A733" s="113"/>
      <c r="B733" s="115"/>
      <c r="C733" s="125" t="s">
        <v>747</v>
      </c>
      <c r="D733" s="144"/>
      <c r="E733" s="136">
        <v>-283.435</v>
      </c>
      <c r="F733" s="157"/>
      <c r="G733" s="157"/>
      <c r="H733" s="161">
        <v>0</v>
      </c>
      <c r="I733" s="160"/>
      <c r="J733" s="160"/>
      <c r="K733" s="160"/>
      <c r="L733" s="160"/>
      <c r="M733" s="160"/>
      <c r="N733" s="160"/>
      <c r="O733" s="160"/>
      <c r="P733" s="160"/>
      <c r="Q733" s="160"/>
      <c r="R733" s="160" t="s">
        <v>131</v>
      </c>
      <c r="S733" s="160">
        <v>0</v>
      </c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</row>
    <row r="734" spans="1:47" outlineLevel="1" x14ac:dyDescent="0.2">
      <c r="A734" s="113">
        <v>154</v>
      </c>
      <c r="B734" s="115" t="s">
        <v>748</v>
      </c>
      <c r="C734" s="124" t="s">
        <v>749</v>
      </c>
      <c r="D734" s="143" t="s">
        <v>135</v>
      </c>
      <c r="E734" s="157">
        <v>16.02</v>
      </c>
      <c r="F734" s="157"/>
      <c r="G734" s="157">
        <f>ROUND(E734*F734,2)</f>
        <v>0</v>
      </c>
      <c r="H734" s="161" t="s">
        <v>1743</v>
      </c>
      <c r="I734" s="160"/>
      <c r="J734" s="160"/>
      <c r="K734" s="160"/>
      <c r="L734" s="160"/>
      <c r="M734" s="160"/>
      <c r="N734" s="160"/>
      <c r="O734" s="160"/>
      <c r="P734" s="160"/>
      <c r="Q734" s="160"/>
      <c r="R734" s="160" t="s">
        <v>129</v>
      </c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</row>
    <row r="735" spans="1:47" outlineLevel="1" x14ac:dyDescent="0.2">
      <c r="A735" s="113"/>
      <c r="B735" s="115"/>
      <c r="C735" s="125" t="s">
        <v>725</v>
      </c>
      <c r="D735" s="144"/>
      <c r="E735" s="136">
        <v>16.02</v>
      </c>
      <c r="F735" s="157"/>
      <c r="G735" s="157"/>
      <c r="H735" s="161">
        <v>0</v>
      </c>
      <c r="I735" s="160"/>
      <c r="J735" s="160"/>
      <c r="K735" s="160"/>
      <c r="L735" s="160"/>
      <c r="M735" s="160"/>
      <c r="N735" s="160"/>
      <c r="O735" s="160"/>
      <c r="P735" s="160"/>
      <c r="Q735" s="160"/>
      <c r="R735" s="160" t="s">
        <v>131</v>
      </c>
      <c r="S735" s="160">
        <v>0</v>
      </c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</row>
    <row r="736" spans="1:47" outlineLevel="1" x14ac:dyDescent="0.2">
      <c r="A736" s="113">
        <v>155</v>
      </c>
      <c r="B736" s="115" t="s">
        <v>750</v>
      </c>
      <c r="C736" s="124" t="s">
        <v>751</v>
      </c>
      <c r="D736" s="143" t="s">
        <v>135</v>
      </c>
      <c r="E736" s="157">
        <v>670.78</v>
      </c>
      <c r="F736" s="157"/>
      <c r="G736" s="157">
        <f>ROUND(E736*F736,2)</f>
        <v>0</v>
      </c>
      <c r="H736" s="161" t="s">
        <v>1743</v>
      </c>
      <c r="I736" s="160"/>
      <c r="J736" s="160"/>
      <c r="K736" s="160"/>
      <c r="L736" s="160"/>
      <c r="M736" s="160"/>
      <c r="N736" s="160"/>
      <c r="O736" s="160"/>
      <c r="P736" s="160"/>
      <c r="Q736" s="160"/>
      <c r="R736" s="160" t="s">
        <v>129</v>
      </c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</row>
    <row r="737" spans="1:47" ht="33.75" outlineLevel="1" x14ac:dyDescent="0.2">
      <c r="A737" s="113"/>
      <c r="B737" s="115"/>
      <c r="C737" s="125" t="s">
        <v>730</v>
      </c>
      <c r="D737" s="144"/>
      <c r="E737" s="136">
        <v>670.78</v>
      </c>
      <c r="F737" s="157"/>
      <c r="G737" s="157"/>
      <c r="H737" s="161">
        <v>0</v>
      </c>
      <c r="I737" s="160"/>
      <c r="J737" s="160"/>
      <c r="K737" s="160"/>
      <c r="L737" s="160"/>
      <c r="M737" s="160"/>
      <c r="N737" s="160"/>
      <c r="O737" s="160"/>
      <c r="P737" s="160"/>
      <c r="Q737" s="160"/>
      <c r="R737" s="160" t="s">
        <v>131</v>
      </c>
      <c r="S737" s="160">
        <v>0</v>
      </c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</row>
    <row r="738" spans="1:47" outlineLevel="1" x14ac:dyDescent="0.2">
      <c r="A738" s="113">
        <v>156</v>
      </c>
      <c r="B738" s="115" t="s">
        <v>752</v>
      </c>
      <c r="C738" s="124" t="s">
        <v>753</v>
      </c>
      <c r="D738" s="143" t="s">
        <v>135</v>
      </c>
      <c r="E738" s="157">
        <v>291.10000000000002</v>
      </c>
      <c r="F738" s="157"/>
      <c r="G738" s="157">
        <f>ROUND(E738*F738,2)</f>
        <v>0</v>
      </c>
      <c r="H738" s="161" t="s">
        <v>1743</v>
      </c>
      <c r="I738" s="160"/>
      <c r="J738" s="160"/>
      <c r="K738" s="160"/>
      <c r="L738" s="160"/>
      <c r="M738" s="160"/>
      <c r="N738" s="160"/>
      <c r="O738" s="160"/>
      <c r="P738" s="160"/>
      <c r="Q738" s="160"/>
      <c r="R738" s="160" t="s">
        <v>129</v>
      </c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</row>
    <row r="739" spans="1:47" outlineLevel="1" x14ac:dyDescent="0.2">
      <c r="A739" s="113"/>
      <c r="B739" s="115"/>
      <c r="C739" s="125" t="s">
        <v>729</v>
      </c>
      <c r="D739" s="144"/>
      <c r="E739" s="136">
        <v>266.10000000000002</v>
      </c>
      <c r="F739" s="157"/>
      <c r="G739" s="157"/>
      <c r="H739" s="161">
        <v>0</v>
      </c>
      <c r="I739" s="160"/>
      <c r="J739" s="160"/>
      <c r="K739" s="160"/>
      <c r="L739" s="160"/>
      <c r="M739" s="160"/>
      <c r="N739" s="160"/>
      <c r="O739" s="160"/>
      <c r="P739" s="160"/>
      <c r="Q739" s="160"/>
      <c r="R739" s="160" t="s">
        <v>131</v>
      </c>
      <c r="S739" s="160">
        <v>0</v>
      </c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</row>
    <row r="740" spans="1:47" outlineLevel="1" x14ac:dyDescent="0.2">
      <c r="A740" s="113"/>
      <c r="B740" s="115"/>
      <c r="C740" s="125" t="s">
        <v>731</v>
      </c>
      <c r="D740" s="144"/>
      <c r="E740" s="136">
        <v>25</v>
      </c>
      <c r="F740" s="157"/>
      <c r="G740" s="157"/>
      <c r="H740" s="161">
        <v>0</v>
      </c>
      <c r="I740" s="160"/>
      <c r="J740" s="160"/>
      <c r="K740" s="160"/>
      <c r="L740" s="160"/>
      <c r="M740" s="160"/>
      <c r="N740" s="160"/>
      <c r="O740" s="160"/>
      <c r="P740" s="160"/>
      <c r="Q740" s="160"/>
      <c r="R740" s="160" t="s">
        <v>131</v>
      </c>
      <c r="S740" s="160">
        <v>0</v>
      </c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</row>
    <row r="741" spans="1:47" outlineLevel="1" x14ac:dyDescent="0.2">
      <c r="A741" s="113">
        <v>157</v>
      </c>
      <c r="B741" s="115" t="s">
        <v>754</v>
      </c>
      <c r="C741" s="124" t="s">
        <v>755</v>
      </c>
      <c r="D741" s="143" t="s">
        <v>135</v>
      </c>
      <c r="E741" s="157">
        <v>3098.15</v>
      </c>
      <c r="F741" s="157"/>
      <c r="G741" s="157">
        <f>ROUND(E741*F741,2)</f>
        <v>0</v>
      </c>
      <c r="H741" s="161" t="s">
        <v>1743</v>
      </c>
      <c r="I741" s="160"/>
      <c r="J741" s="160"/>
      <c r="K741" s="160"/>
      <c r="L741" s="160"/>
      <c r="M741" s="160"/>
      <c r="N741" s="160"/>
      <c r="O741" s="160"/>
      <c r="P741" s="160"/>
      <c r="Q741" s="160"/>
      <c r="R741" s="160" t="s">
        <v>129</v>
      </c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</row>
    <row r="742" spans="1:47" outlineLevel="1" x14ac:dyDescent="0.2">
      <c r="A742" s="113"/>
      <c r="B742" s="115"/>
      <c r="C742" s="125" t="s">
        <v>722</v>
      </c>
      <c r="D742" s="144"/>
      <c r="E742" s="136">
        <v>660.65</v>
      </c>
      <c r="F742" s="157"/>
      <c r="G742" s="157"/>
      <c r="H742" s="161">
        <v>0</v>
      </c>
      <c r="I742" s="160"/>
      <c r="J742" s="160"/>
      <c r="K742" s="160"/>
      <c r="L742" s="160"/>
      <c r="M742" s="160"/>
      <c r="N742" s="160"/>
      <c r="O742" s="160"/>
      <c r="P742" s="160"/>
      <c r="Q742" s="160"/>
      <c r="R742" s="160" t="s">
        <v>131</v>
      </c>
      <c r="S742" s="160">
        <v>0</v>
      </c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</row>
    <row r="743" spans="1:47" ht="22.5" outlineLevel="1" x14ac:dyDescent="0.2">
      <c r="A743" s="113"/>
      <c r="B743" s="115"/>
      <c r="C743" s="125" t="s">
        <v>723</v>
      </c>
      <c r="D743" s="144"/>
      <c r="E743" s="136">
        <v>2275.3000000000002</v>
      </c>
      <c r="F743" s="157"/>
      <c r="G743" s="157"/>
      <c r="H743" s="161">
        <v>0</v>
      </c>
      <c r="I743" s="160"/>
      <c r="J743" s="160"/>
      <c r="K743" s="160"/>
      <c r="L743" s="160"/>
      <c r="M743" s="160"/>
      <c r="N743" s="160"/>
      <c r="O743" s="160"/>
      <c r="P743" s="160"/>
      <c r="Q743" s="160"/>
      <c r="R743" s="160" t="s">
        <v>131</v>
      </c>
      <c r="S743" s="160">
        <v>0</v>
      </c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</row>
    <row r="744" spans="1:47" outlineLevel="1" x14ac:dyDescent="0.2">
      <c r="A744" s="113"/>
      <c r="B744" s="115"/>
      <c r="C744" s="125" t="s">
        <v>724</v>
      </c>
      <c r="D744" s="144"/>
      <c r="E744" s="136">
        <v>51.18</v>
      </c>
      <c r="F744" s="157"/>
      <c r="G744" s="157"/>
      <c r="H744" s="161">
        <v>0</v>
      </c>
      <c r="I744" s="160"/>
      <c r="J744" s="160"/>
      <c r="K744" s="160"/>
      <c r="L744" s="160"/>
      <c r="M744" s="160"/>
      <c r="N744" s="160"/>
      <c r="O744" s="160"/>
      <c r="P744" s="160"/>
      <c r="Q744" s="160"/>
      <c r="R744" s="160" t="s">
        <v>131</v>
      </c>
      <c r="S744" s="160">
        <v>0</v>
      </c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</row>
    <row r="745" spans="1:47" outlineLevel="1" x14ac:dyDescent="0.2">
      <c r="A745" s="113"/>
      <c r="B745" s="115"/>
      <c r="C745" s="125" t="s">
        <v>725</v>
      </c>
      <c r="D745" s="144"/>
      <c r="E745" s="136">
        <v>16.02</v>
      </c>
      <c r="F745" s="157"/>
      <c r="G745" s="157"/>
      <c r="H745" s="161">
        <v>0</v>
      </c>
      <c r="I745" s="160"/>
      <c r="J745" s="160"/>
      <c r="K745" s="160"/>
      <c r="L745" s="160"/>
      <c r="M745" s="160"/>
      <c r="N745" s="160"/>
      <c r="O745" s="160"/>
      <c r="P745" s="160"/>
      <c r="Q745" s="160"/>
      <c r="R745" s="160" t="s">
        <v>131</v>
      </c>
      <c r="S745" s="160">
        <v>0</v>
      </c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</row>
    <row r="746" spans="1:47" outlineLevel="1" x14ac:dyDescent="0.2">
      <c r="A746" s="113"/>
      <c r="B746" s="115"/>
      <c r="C746" s="125" t="s">
        <v>726</v>
      </c>
      <c r="D746" s="144"/>
      <c r="E746" s="136">
        <v>95</v>
      </c>
      <c r="F746" s="157"/>
      <c r="G746" s="157"/>
      <c r="H746" s="161">
        <v>0</v>
      </c>
      <c r="I746" s="160"/>
      <c r="J746" s="160"/>
      <c r="K746" s="160"/>
      <c r="L746" s="160"/>
      <c r="M746" s="160"/>
      <c r="N746" s="160"/>
      <c r="O746" s="160"/>
      <c r="P746" s="160"/>
      <c r="Q746" s="160"/>
      <c r="R746" s="160" t="s">
        <v>131</v>
      </c>
      <c r="S746" s="160">
        <v>0</v>
      </c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</row>
    <row r="747" spans="1:47" outlineLevel="1" x14ac:dyDescent="0.2">
      <c r="A747" s="113">
        <v>158</v>
      </c>
      <c r="B747" s="115" t="s">
        <v>756</v>
      </c>
      <c r="C747" s="124" t="s">
        <v>757</v>
      </c>
      <c r="D747" s="143" t="s">
        <v>337</v>
      </c>
      <c r="E747" s="157">
        <v>946.3</v>
      </c>
      <c r="F747" s="157"/>
      <c r="G747" s="157">
        <f>ROUND(E747*F747,2)</f>
        <v>0</v>
      </c>
      <c r="H747" s="161" t="s">
        <v>1743</v>
      </c>
      <c r="I747" s="160"/>
      <c r="J747" s="160"/>
      <c r="K747" s="160"/>
      <c r="L747" s="160"/>
      <c r="M747" s="160"/>
      <c r="N747" s="160"/>
      <c r="O747" s="160"/>
      <c r="P747" s="160"/>
      <c r="Q747" s="160"/>
      <c r="R747" s="160" t="s">
        <v>129</v>
      </c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</row>
    <row r="748" spans="1:47" outlineLevel="1" x14ac:dyDescent="0.2">
      <c r="A748" s="113"/>
      <c r="B748" s="115"/>
      <c r="C748" s="125" t="s">
        <v>758</v>
      </c>
      <c r="D748" s="144"/>
      <c r="E748" s="136">
        <v>946.3</v>
      </c>
      <c r="F748" s="157"/>
      <c r="G748" s="157"/>
      <c r="H748" s="161">
        <v>0</v>
      </c>
      <c r="I748" s="160"/>
      <c r="J748" s="160"/>
      <c r="K748" s="160"/>
      <c r="L748" s="160"/>
      <c r="M748" s="160"/>
      <c r="N748" s="160"/>
      <c r="O748" s="160"/>
      <c r="P748" s="160"/>
      <c r="Q748" s="160"/>
      <c r="R748" s="160" t="s">
        <v>131</v>
      </c>
      <c r="S748" s="160">
        <v>0</v>
      </c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</row>
    <row r="749" spans="1:47" outlineLevel="1" x14ac:dyDescent="0.2">
      <c r="A749" s="113">
        <v>159</v>
      </c>
      <c r="B749" s="115" t="s">
        <v>759</v>
      </c>
      <c r="C749" s="124" t="s">
        <v>760</v>
      </c>
      <c r="D749" s="143" t="s">
        <v>337</v>
      </c>
      <c r="E749" s="157">
        <v>450</v>
      </c>
      <c r="F749" s="157"/>
      <c r="G749" s="157">
        <f>ROUND(E749*F749,2)</f>
        <v>0</v>
      </c>
      <c r="H749" s="161" t="s">
        <v>1743</v>
      </c>
      <c r="I749" s="160"/>
      <c r="J749" s="160"/>
      <c r="K749" s="160"/>
      <c r="L749" s="160"/>
      <c r="M749" s="160"/>
      <c r="N749" s="160"/>
      <c r="O749" s="160"/>
      <c r="P749" s="160"/>
      <c r="Q749" s="160"/>
      <c r="R749" s="160" t="s">
        <v>129</v>
      </c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</row>
    <row r="750" spans="1:47" outlineLevel="1" x14ac:dyDescent="0.2">
      <c r="A750" s="113"/>
      <c r="B750" s="115"/>
      <c r="C750" s="125" t="s">
        <v>761</v>
      </c>
      <c r="D750" s="144"/>
      <c r="E750" s="136">
        <v>450</v>
      </c>
      <c r="F750" s="157"/>
      <c r="G750" s="157"/>
      <c r="H750" s="161">
        <v>0</v>
      </c>
      <c r="I750" s="160"/>
      <c r="J750" s="160"/>
      <c r="K750" s="160"/>
      <c r="L750" s="160"/>
      <c r="M750" s="160"/>
      <c r="N750" s="160"/>
      <c r="O750" s="160"/>
      <c r="P750" s="160"/>
      <c r="Q750" s="160"/>
      <c r="R750" s="160" t="s">
        <v>131</v>
      </c>
      <c r="S750" s="160">
        <v>0</v>
      </c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</row>
    <row r="751" spans="1:47" outlineLevel="1" x14ac:dyDescent="0.2">
      <c r="A751" s="113">
        <v>160</v>
      </c>
      <c r="B751" s="115" t="s">
        <v>762</v>
      </c>
      <c r="C751" s="124" t="s">
        <v>763</v>
      </c>
      <c r="D751" s="143" t="s">
        <v>337</v>
      </c>
      <c r="E751" s="157">
        <v>250</v>
      </c>
      <c r="F751" s="157"/>
      <c r="G751" s="157">
        <f>ROUND(E751*F751,2)</f>
        <v>0</v>
      </c>
      <c r="H751" s="161" t="s">
        <v>1743</v>
      </c>
      <c r="I751" s="160"/>
      <c r="J751" s="160"/>
      <c r="K751" s="160"/>
      <c r="L751" s="160"/>
      <c r="M751" s="160"/>
      <c r="N751" s="160"/>
      <c r="O751" s="160"/>
      <c r="P751" s="160"/>
      <c r="Q751" s="160"/>
      <c r="R751" s="160" t="s">
        <v>129</v>
      </c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</row>
    <row r="752" spans="1:47" outlineLevel="1" x14ac:dyDescent="0.2">
      <c r="A752" s="113"/>
      <c r="B752" s="115"/>
      <c r="C752" s="125" t="s">
        <v>764</v>
      </c>
      <c r="D752" s="144"/>
      <c r="E752" s="136">
        <v>250</v>
      </c>
      <c r="F752" s="157"/>
      <c r="G752" s="157"/>
      <c r="H752" s="161">
        <v>0</v>
      </c>
      <c r="I752" s="160"/>
      <c r="J752" s="160"/>
      <c r="K752" s="160"/>
      <c r="L752" s="160"/>
      <c r="M752" s="160"/>
      <c r="N752" s="160"/>
      <c r="O752" s="160"/>
      <c r="P752" s="160"/>
      <c r="Q752" s="160"/>
      <c r="R752" s="160" t="s">
        <v>131</v>
      </c>
      <c r="S752" s="160">
        <v>0</v>
      </c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</row>
    <row r="753" spans="1:47" outlineLevel="1" x14ac:dyDescent="0.2">
      <c r="A753" s="113">
        <v>161</v>
      </c>
      <c r="B753" s="115" t="s">
        <v>765</v>
      </c>
      <c r="C753" s="124" t="s">
        <v>766</v>
      </c>
      <c r="D753" s="143" t="s">
        <v>337</v>
      </c>
      <c r="E753" s="157">
        <v>90</v>
      </c>
      <c r="F753" s="157"/>
      <c r="G753" s="157">
        <f>ROUND(E753*F753,2)</f>
        <v>0</v>
      </c>
      <c r="H753" s="161" t="s">
        <v>1743</v>
      </c>
      <c r="I753" s="160"/>
      <c r="J753" s="160"/>
      <c r="K753" s="160"/>
      <c r="L753" s="160"/>
      <c r="M753" s="160"/>
      <c r="N753" s="160"/>
      <c r="O753" s="160"/>
      <c r="P753" s="160"/>
      <c r="Q753" s="160"/>
      <c r="R753" s="160" t="s">
        <v>129</v>
      </c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</row>
    <row r="754" spans="1:47" outlineLevel="1" x14ac:dyDescent="0.2">
      <c r="A754" s="113"/>
      <c r="B754" s="115"/>
      <c r="C754" s="125" t="s">
        <v>767</v>
      </c>
      <c r="D754" s="144"/>
      <c r="E754" s="136">
        <v>90</v>
      </c>
      <c r="F754" s="157"/>
      <c r="G754" s="157"/>
      <c r="H754" s="161">
        <v>0</v>
      </c>
      <c r="I754" s="160"/>
      <c r="J754" s="160"/>
      <c r="K754" s="160"/>
      <c r="L754" s="160"/>
      <c r="M754" s="160"/>
      <c r="N754" s="160"/>
      <c r="O754" s="160"/>
      <c r="P754" s="160"/>
      <c r="Q754" s="160"/>
      <c r="R754" s="160" t="s">
        <v>131</v>
      </c>
      <c r="S754" s="160">
        <v>0</v>
      </c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</row>
    <row r="755" spans="1:47" x14ac:dyDescent="0.2">
      <c r="A755" s="114" t="s">
        <v>124</v>
      </c>
      <c r="B755" s="116" t="s">
        <v>62</v>
      </c>
      <c r="C755" s="126" t="s">
        <v>63</v>
      </c>
      <c r="D755" s="145"/>
      <c r="E755" s="158"/>
      <c r="F755" s="158"/>
      <c r="G755" s="158">
        <f>SUMIF(R756:R859,"&lt;&gt;NOR",G756:G859)</f>
        <v>0</v>
      </c>
      <c r="H755" s="133"/>
      <c r="I755" s="160"/>
      <c r="R755" s="229" t="s">
        <v>125</v>
      </c>
    </row>
    <row r="756" spans="1:47" outlineLevel="1" x14ac:dyDescent="0.2">
      <c r="A756" s="113">
        <v>162</v>
      </c>
      <c r="B756" s="115" t="s">
        <v>768</v>
      </c>
      <c r="C756" s="124" t="s">
        <v>769</v>
      </c>
      <c r="D756" s="143" t="s">
        <v>135</v>
      </c>
      <c r="E756" s="157">
        <v>268.75506000000001</v>
      </c>
      <c r="F756" s="157"/>
      <c r="G756" s="157">
        <f>ROUND(E756*F756,2)</f>
        <v>0</v>
      </c>
      <c r="H756" s="161" t="s">
        <v>1743</v>
      </c>
      <c r="I756" s="160"/>
      <c r="J756" s="160"/>
      <c r="K756" s="160"/>
      <c r="L756" s="160"/>
      <c r="M756" s="160"/>
      <c r="N756" s="160"/>
      <c r="O756" s="160"/>
      <c r="P756" s="160"/>
      <c r="Q756" s="160"/>
      <c r="R756" s="160" t="s">
        <v>129</v>
      </c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</row>
    <row r="757" spans="1:47" outlineLevel="1" x14ac:dyDescent="0.2">
      <c r="A757" s="113"/>
      <c r="B757" s="115"/>
      <c r="C757" s="125" t="s">
        <v>712</v>
      </c>
      <c r="D757" s="144"/>
      <c r="E757" s="136"/>
      <c r="F757" s="157"/>
      <c r="G757" s="157"/>
      <c r="H757" s="161">
        <v>0</v>
      </c>
      <c r="I757" s="160"/>
      <c r="J757" s="160"/>
      <c r="K757" s="160"/>
      <c r="L757" s="160"/>
      <c r="M757" s="160"/>
      <c r="N757" s="160"/>
      <c r="O757" s="160"/>
      <c r="P757" s="160"/>
      <c r="Q757" s="160"/>
      <c r="R757" s="160" t="s">
        <v>131</v>
      </c>
      <c r="S757" s="160">
        <v>0</v>
      </c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</row>
    <row r="758" spans="1:47" ht="22.5" outlineLevel="1" x14ac:dyDescent="0.2">
      <c r="A758" s="113"/>
      <c r="B758" s="115"/>
      <c r="C758" s="125" t="s">
        <v>713</v>
      </c>
      <c r="D758" s="144"/>
      <c r="E758" s="136">
        <v>150.49856</v>
      </c>
      <c r="F758" s="157"/>
      <c r="G758" s="157"/>
      <c r="H758" s="161">
        <v>0</v>
      </c>
      <c r="I758" s="160"/>
      <c r="J758" s="160"/>
      <c r="K758" s="160"/>
      <c r="L758" s="160"/>
      <c r="M758" s="160"/>
      <c r="N758" s="160"/>
      <c r="O758" s="160"/>
      <c r="P758" s="160"/>
      <c r="Q758" s="160"/>
      <c r="R758" s="160" t="s">
        <v>131</v>
      </c>
      <c r="S758" s="160">
        <v>0</v>
      </c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</row>
    <row r="759" spans="1:47" outlineLevel="1" x14ac:dyDescent="0.2">
      <c r="A759" s="113"/>
      <c r="B759" s="115"/>
      <c r="C759" s="125" t="s">
        <v>714</v>
      </c>
      <c r="D759" s="144"/>
      <c r="E759" s="136">
        <v>63.256500000000003</v>
      </c>
      <c r="F759" s="157"/>
      <c r="G759" s="157"/>
      <c r="H759" s="161">
        <v>0</v>
      </c>
      <c r="I759" s="160"/>
      <c r="J759" s="160"/>
      <c r="K759" s="160"/>
      <c r="L759" s="160"/>
      <c r="M759" s="160"/>
      <c r="N759" s="160"/>
      <c r="O759" s="160"/>
      <c r="P759" s="160"/>
      <c r="Q759" s="160"/>
      <c r="R759" s="160" t="s">
        <v>131</v>
      </c>
      <c r="S759" s="160">
        <v>0</v>
      </c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</row>
    <row r="760" spans="1:47" outlineLevel="1" x14ac:dyDescent="0.2">
      <c r="A760" s="113"/>
      <c r="B760" s="115"/>
      <c r="C760" s="125" t="s">
        <v>715</v>
      </c>
      <c r="D760" s="144"/>
      <c r="E760" s="136">
        <v>55</v>
      </c>
      <c r="F760" s="157"/>
      <c r="G760" s="157"/>
      <c r="H760" s="161">
        <v>0</v>
      </c>
      <c r="I760" s="160"/>
      <c r="J760" s="160"/>
      <c r="K760" s="160"/>
      <c r="L760" s="160"/>
      <c r="M760" s="160"/>
      <c r="N760" s="160"/>
      <c r="O760" s="160"/>
      <c r="P760" s="160"/>
      <c r="Q760" s="160"/>
      <c r="R760" s="160" t="s">
        <v>131</v>
      </c>
      <c r="S760" s="160">
        <v>0</v>
      </c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</row>
    <row r="761" spans="1:47" outlineLevel="1" x14ac:dyDescent="0.2">
      <c r="A761" s="113">
        <v>163</v>
      </c>
      <c r="B761" s="115" t="s">
        <v>770</v>
      </c>
      <c r="C761" s="124" t="s">
        <v>771</v>
      </c>
      <c r="D761" s="143" t="s">
        <v>135</v>
      </c>
      <c r="E761" s="157">
        <v>1150.3462999999999</v>
      </c>
      <c r="F761" s="157"/>
      <c r="G761" s="157">
        <f>ROUND(E761*F761,2)</f>
        <v>0</v>
      </c>
      <c r="H761" s="161" t="s">
        <v>1743</v>
      </c>
      <c r="I761" s="160"/>
      <c r="J761" s="160"/>
      <c r="K761" s="160"/>
      <c r="L761" s="160"/>
      <c r="M761" s="160"/>
      <c r="N761" s="160"/>
      <c r="O761" s="160"/>
      <c r="P761" s="160"/>
      <c r="Q761" s="160"/>
      <c r="R761" s="160" t="s">
        <v>129</v>
      </c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</row>
    <row r="762" spans="1:47" outlineLevel="1" x14ac:dyDescent="0.2">
      <c r="A762" s="113"/>
      <c r="B762" s="115"/>
      <c r="C762" s="125" t="s">
        <v>772</v>
      </c>
      <c r="D762" s="144"/>
      <c r="E762" s="136"/>
      <c r="F762" s="157"/>
      <c r="G762" s="157"/>
      <c r="H762" s="161">
        <v>0</v>
      </c>
      <c r="I762" s="160"/>
      <c r="J762" s="160"/>
      <c r="K762" s="160"/>
      <c r="L762" s="160"/>
      <c r="M762" s="160"/>
      <c r="N762" s="160"/>
      <c r="O762" s="160"/>
      <c r="P762" s="160"/>
      <c r="Q762" s="160"/>
      <c r="R762" s="160" t="s">
        <v>131</v>
      </c>
      <c r="S762" s="160">
        <v>0</v>
      </c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</row>
    <row r="763" spans="1:47" outlineLevel="1" x14ac:dyDescent="0.2">
      <c r="A763" s="113"/>
      <c r="B763" s="115"/>
      <c r="C763" s="125" t="s">
        <v>773</v>
      </c>
      <c r="D763" s="144"/>
      <c r="E763" s="136"/>
      <c r="F763" s="157"/>
      <c r="G763" s="157"/>
      <c r="H763" s="161">
        <v>0</v>
      </c>
      <c r="I763" s="160"/>
      <c r="J763" s="160"/>
      <c r="K763" s="160"/>
      <c r="L763" s="160"/>
      <c r="M763" s="160"/>
      <c r="N763" s="160"/>
      <c r="O763" s="160"/>
      <c r="P763" s="160"/>
      <c r="Q763" s="160"/>
      <c r="R763" s="160" t="s">
        <v>131</v>
      </c>
      <c r="S763" s="160">
        <v>0</v>
      </c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</row>
    <row r="764" spans="1:47" outlineLevel="1" x14ac:dyDescent="0.2">
      <c r="A764" s="113"/>
      <c r="B764" s="115"/>
      <c r="C764" s="125" t="s">
        <v>774</v>
      </c>
      <c r="D764" s="144"/>
      <c r="E764" s="136">
        <v>576.19000000000005</v>
      </c>
      <c r="F764" s="157"/>
      <c r="G764" s="157"/>
      <c r="H764" s="161">
        <v>0</v>
      </c>
      <c r="I764" s="160"/>
      <c r="J764" s="160"/>
      <c r="K764" s="160"/>
      <c r="L764" s="160"/>
      <c r="M764" s="160"/>
      <c r="N764" s="160"/>
      <c r="O764" s="160"/>
      <c r="P764" s="160"/>
      <c r="Q764" s="160"/>
      <c r="R764" s="160" t="s">
        <v>131</v>
      </c>
      <c r="S764" s="160">
        <v>0</v>
      </c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</row>
    <row r="765" spans="1:47" outlineLevel="1" x14ac:dyDescent="0.2">
      <c r="A765" s="113"/>
      <c r="B765" s="115"/>
      <c r="C765" s="125" t="s">
        <v>775</v>
      </c>
      <c r="D765" s="144"/>
      <c r="E765" s="136">
        <v>-76.5715</v>
      </c>
      <c r="F765" s="157"/>
      <c r="G765" s="157"/>
      <c r="H765" s="161">
        <v>0</v>
      </c>
      <c r="I765" s="160"/>
      <c r="J765" s="160"/>
      <c r="K765" s="160"/>
      <c r="L765" s="160"/>
      <c r="M765" s="160"/>
      <c r="N765" s="160"/>
      <c r="O765" s="160"/>
      <c r="P765" s="160"/>
      <c r="Q765" s="160"/>
      <c r="R765" s="160" t="s">
        <v>131</v>
      </c>
      <c r="S765" s="160">
        <v>0</v>
      </c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</row>
    <row r="766" spans="1:47" ht="22.5" outlineLevel="1" x14ac:dyDescent="0.2">
      <c r="A766" s="113"/>
      <c r="B766" s="115"/>
      <c r="C766" s="125" t="s">
        <v>776</v>
      </c>
      <c r="D766" s="144"/>
      <c r="E766" s="136">
        <v>-105.8082</v>
      </c>
      <c r="F766" s="157"/>
      <c r="G766" s="157"/>
      <c r="H766" s="161">
        <v>0</v>
      </c>
      <c r="I766" s="160"/>
      <c r="J766" s="160"/>
      <c r="K766" s="160"/>
      <c r="L766" s="160"/>
      <c r="M766" s="160"/>
      <c r="N766" s="160"/>
      <c r="O766" s="160"/>
      <c r="P766" s="160"/>
      <c r="Q766" s="160"/>
      <c r="R766" s="160" t="s">
        <v>131</v>
      </c>
      <c r="S766" s="160">
        <v>0</v>
      </c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</row>
    <row r="767" spans="1:47" outlineLevel="1" x14ac:dyDescent="0.2">
      <c r="A767" s="113"/>
      <c r="B767" s="115"/>
      <c r="C767" s="125" t="s">
        <v>777</v>
      </c>
      <c r="D767" s="144"/>
      <c r="E767" s="136"/>
      <c r="F767" s="157"/>
      <c r="G767" s="157"/>
      <c r="H767" s="161">
        <v>0</v>
      </c>
      <c r="I767" s="160"/>
      <c r="J767" s="160"/>
      <c r="K767" s="160"/>
      <c r="L767" s="160"/>
      <c r="M767" s="160"/>
      <c r="N767" s="160"/>
      <c r="O767" s="160"/>
      <c r="P767" s="160"/>
      <c r="Q767" s="160"/>
      <c r="R767" s="160" t="s">
        <v>131</v>
      </c>
      <c r="S767" s="160">
        <v>0</v>
      </c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</row>
    <row r="768" spans="1:47" outlineLevel="1" x14ac:dyDescent="0.2">
      <c r="A768" s="113"/>
      <c r="B768" s="115"/>
      <c r="C768" s="125" t="s">
        <v>778</v>
      </c>
      <c r="D768" s="144"/>
      <c r="E768" s="136">
        <v>9.1039999999999992</v>
      </c>
      <c r="F768" s="157"/>
      <c r="G768" s="157"/>
      <c r="H768" s="161">
        <v>0</v>
      </c>
      <c r="I768" s="160"/>
      <c r="J768" s="160"/>
      <c r="K768" s="160"/>
      <c r="L768" s="160"/>
      <c r="M768" s="160"/>
      <c r="N768" s="160"/>
      <c r="O768" s="160"/>
      <c r="P768" s="160"/>
      <c r="Q768" s="160"/>
      <c r="R768" s="160" t="s">
        <v>131</v>
      </c>
      <c r="S768" s="160">
        <v>0</v>
      </c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</row>
    <row r="769" spans="1:47" ht="22.5" outlineLevel="1" x14ac:dyDescent="0.2">
      <c r="A769" s="113"/>
      <c r="B769" s="115"/>
      <c r="C769" s="125" t="s">
        <v>779</v>
      </c>
      <c r="D769" s="144"/>
      <c r="E769" s="136">
        <v>8.0120000000000005</v>
      </c>
      <c r="F769" s="157"/>
      <c r="G769" s="157"/>
      <c r="H769" s="161">
        <v>0</v>
      </c>
      <c r="I769" s="160"/>
      <c r="J769" s="160"/>
      <c r="K769" s="160"/>
      <c r="L769" s="160"/>
      <c r="M769" s="160"/>
      <c r="N769" s="160"/>
      <c r="O769" s="160"/>
      <c r="P769" s="160"/>
      <c r="Q769" s="160"/>
      <c r="R769" s="160" t="s">
        <v>131</v>
      </c>
      <c r="S769" s="160">
        <v>0</v>
      </c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</row>
    <row r="770" spans="1:47" ht="22.5" outlineLevel="1" x14ac:dyDescent="0.2">
      <c r="A770" s="113"/>
      <c r="B770" s="115"/>
      <c r="C770" s="125" t="s">
        <v>780</v>
      </c>
      <c r="D770" s="144"/>
      <c r="E770" s="136">
        <v>103.67</v>
      </c>
      <c r="F770" s="157"/>
      <c r="G770" s="157"/>
      <c r="H770" s="161">
        <v>0</v>
      </c>
      <c r="I770" s="160"/>
      <c r="J770" s="160"/>
      <c r="K770" s="160"/>
      <c r="L770" s="160"/>
      <c r="M770" s="160"/>
      <c r="N770" s="160"/>
      <c r="O770" s="160"/>
      <c r="P770" s="160"/>
      <c r="Q770" s="160"/>
      <c r="R770" s="160" t="s">
        <v>131</v>
      </c>
      <c r="S770" s="160">
        <v>0</v>
      </c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</row>
    <row r="771" spans="1:47" ht="33.75" outlineLevel="1" x14ac:dyDescent="0.2">
      <c r="A771" s="113"/>
      <c r="B771" s="115"/>
      <c r="C771" s="125" t="s">
        <v>781</v>
      </c>
      <c r="D771" s="144"/>
      <c r="E771" s="136">
        <v>109.105</v>
      </c>
      <c r="F771" s="157"/>
      <c r="G771" s="157"/>
      <c r="H771" s="161">
        <v>0</v>
      </c>
      <c r="I771" s="160"/>
      <c r="J771" s="160"/>
      <c r="K771" s="160"/>
      <c r="L771" s="160"/>
      <c r="M771" s="160"/>
      <c r="N771" s="160"/>
      <c r="O771" s="160"/>
      <c r="P771" s="160"/>
      <c r="Q771" s="160"/>
      <c r="R771" s="160" t="s">
        <v>131</v>
      </c>
      <c r="S771" s="160">
        <v>0</v>
      </c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</row>
    <row r="772" spans="1:47" ht="22.5" outlineLevel="1" x14ac:dyDescent="0.2">
      <c r="A772" s="113"/>
      <c r="B772" s="115"/>
      <c r="C772" s="125" t="s">
        <v>782</v>
      </c>
      <c r="D772" s="144"/>
      <c r="E772" s="136">
        <v>77.91</v>
      </c>
      <c r="F772" s="157"/>
      <c r="G772" s="157"/>
      <c r="H772" s="161">
        <v>0</v>
      </c>
      <c r="I772" s="160"/>
      <c r="J772" s="160"/>
      <c r="K772" s="160"/>
      <c r="L772" s="160"/>
      <c r="M772" s="160"/>
      <c r="N772" s="160"/>
      <c r="O772" s="160"/>
      <c r="P772" s="160"/>
      <c r="Q772" s="160"/>
      <c r="R772" s="160" t="s">
        <v>131</v>
      </c>
      <c r="S772" s="160">
        <v>0</v>
      </c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</row>
    <row r="773" spans="1:47" outlineLevel="1" x14ac:dyDescent="0.2">
      <c r="A773" s="113"/>
      <c r="B773" s="115"/>
      <c r="C773" s="125" t="s">
        <v>783</v>
      </c>
      <c r="D773" s="144"/>
      <c r="E773" s="136">
        <v>171.255</v>
      </c>
      <c r="F773" s="157"/>
      <c r="G773" s="157"/>
      <c r="H773" s="161">
        <v>0</v>
      </c>
      <c r="I773" s="160"/>
      <c r="J773" s="160"/>
      <c r="K773" s="160"/>
      <c r="L773" s="160"/>
      <c r="M773" s="160"/>
      <c r="N773" s="160"/>
      <c r="O773" s="160"/>
      <c r="P773" s="160"/>
      <c r="Q773" s="160"/>
      <c r="R773" s="160" t="s">
        <v>131</v>
      </c>
      <c r="S773" s="160">
        <v>0</v>
      </c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</row>
    <row r="774" spans="1:47" outlineLevel="1" x14ac:dyDescent="0.2">
      <c r="A774" s="113"/>
      <c r="B774" s="115"/>
      <c r="C774" s="125" t="s">
        <v>784</v>
      </c>
      <c r="D774" s="144"/>
      <c r="E774" s="136">
        <v>138.33000000000001</v>
      </c>
      <c r="F774" s="157"/>
      <c r="G774" s="157"/>
      <c r="H774" s="161">
        <v>0</v>
      </c>
      <c r="I774" s="160"/>
      <c r="J774" s="160"/>
      <c r="K774" s="160"/>
      <c r="L774" s="160"/>
      <c r="M774" s="160"/>
      <c r="N774" s="160"/>
      <c r="O774" s="160"/>
      <c r="P774" s="160"/>
      <c r="Q774" s="160"/>
      <c r="R774" s="160" t="s">
        <v>131</v>
      </c>
      <c r="S774" s="160">
        <v>0</v>
      </c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</row>
    <row r="775" spans="1:47" outlineLevel="1" x14ac:dyDescent="0.2">
      <c r="A775" s="113"/>
      <c r="B775" s="115"/>
      <c r="C775" s="125" t="s">
        <v>785</v>
      </c>
      <c r="D775" s="144"/>
      <c r="E775" s="136">
        <v>75.349999999999994</v>
      </c>
      <c r="F775" s="157"/>
      <c r="G775" s="157"/>
      <c r="H775" s="161">
        <v>0</v>
      </c>
      <c r="I775" s="160"/>
      <c r="J775" s="160"/>
      <c r="K775" s="160"/>
      <c r="L775" s="160"/>
      <c r="M775" s="160"/>
      <c r="N775" s="160"/>
      <c r="O775" s="160"/>
      <c r="P775" s="160"/>
      <c r="Q775" s="160"/>
      <c r="R775" s="160" t="s">
        <v>131</v>
      </c>
      <c r="S775" s="160">
        <v>0</v>
      </c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</row>
    <row r="776" spans="1:47" outlineLevel="1" x14ac:dyDescent="0.2">
      <c r="A776" s="113"/>
      <c r="B776" s="115"/>
      <c r="C776" s="125" t="s">
        <v>786</v>
      </c>
      <c r="D776" s="144"/>
      <c r="E776" s="136">
        <v>63.8</v>
      </c>
      <c r="F776" s="157"/>
      <c r="G776" s="157"/>
      <c r="H776" s="161">
        <v>0</v>
      </c>
      <c r="I776" s="160"/>
      <c r="J776" s="160"/>
      <c r="K776" s="160"/>
      <c r="L776" s="160"/>
      <c r="M776" s="160"/>
      <c r="N776" s="160"/>
      <c r="O776" s="160"/>
      <c r="P776" s="160"/>
      <c r="Q776" s="160"/>
      <c r="R776" s="160" t="s">
        <v>131</v>
      </c>
      <c r="S776" s="160">
        <v>0</v>
      </c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</row>
    <row r="777" spans="1:47" outlineLevel="1" x14ac:dyDescent="0.2">
      <c r="A777" s="113">
        <v>164</v>
      </c>
      <c r="B777" s="115" t="s">
        <v>720</v>
      </c>
      <c r="C777" s="124" t="s">
        <v>721</v>
      </c>
      <c r="D777" s="143" t="s">
        <v>135</v>
      </c>
      <c r="E777" s="157">
        <v>687.50130000000001</v>
      </c>
      <c r="F777" s="157"/>
      <c r="G777" s="157">
        <f>ROUND(E777*F777,2)</f>
        <v>0</v>
      </c>
      <c r="H777" s="161" t="s">
        <v>1743</v>
      </c>
      <c r="I777" s="160"/>
      <c r="J777" s="160"/>
      <c r="K777" s="160"/>
      <c r="L777" s="160"/>
      <c r="M777" s="160"/>
      <c r="N777" s="160"/>
      <c r="O777" s="160"/>
      <c r="P777" s="160"/>
      <c r="Q777" s="160"/>
      <c r="R777" s="160" t="s">
        <v>129</v>
      </c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</row>
    <row r="778" spans="1:47" outlineLevel="1" x14ac:dyDescent="0.2">
      <c r="A778" s="113"/>
      <c r="B778" s="115"/>
      <c r="C778" s="125" t="s">
        <v>772</v>
      </c>
      <c r="D778" s="144"/>
      <c r="E778" s="136"/>
      <c r="F778" s="157"/>
      <c r="G778" s="157"/>
      <c r="H778" s="161">
        <v>0</v>
      </c>
      <c r="I778" s="160"/>
      <c r="J778" s="160"/>
      <c r="K778" s="160"/>
      <c r="L778" s="160"/>
      <c r="M778" s="160"/>
      <c r="N778" s="160"/>
      <c r="O778" s="160"/>
      <c r="P778" s="160"/>
      <c r="Q778" s="160"/>
      <c r="R778" s="160" t="s">
        <v>131</v>
      </c>
      <c r="S778" s="160">
        <v>0</v>
      </c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</row>
    <row r="779" spans="1:47" outlineLevel="1" x14ac:dyDescent="0.2">
      <c r="A779" s="113"/>
      <c r="B779" s="115"/>
      <c r="C779" s="125" t="s">
        <v>773</v>
      </c>
      <c r="D779" s="144"/>
      <c r="E779" s="136"/>
      <c r="F779" s="157"/>
      <c r="G779" s="157"/>
      <c r="H779" s="161">
        <v>0</v>
      </c>
      <c r="I779" s="160"/>
      <c r="J779" s="160"/>
      <c r="K779" s="160"/>
      <c r="L779" s="160"/>
      <c r="M779" s="160"/>
      <c r="N779" s="160"/>
      <c r="O779" s="160"/>
      <c r="P779" s="160"/>
      <c r="Q779" s="160"/>
      <c r="R779" s="160" t="s">
        <v>131</v>
      </c>
      <c r="S779" s="160">
        <v>0</v>
      </c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</row>
    <row r="780" spans="1:47" outlineLevel="1" x14ac:dyDescent="0.2">
      <c r="A780" s="113"/>
      <c r="B780" s="115"/>
      <c r="C780" s="125" t="s">
        <v>774</v>
      </c>
      <c r="D780" s="144"/>
      <c r="E780" s="136">
        <v>576.19000000000005</v>
      </c>
      <c r="F780" s="157"/>
      <c r="G780" s="157"/>
      <c r="H780" s="161">
        <v>0</v>
      </c>
      <c r="I780" s="160"/>
      <c r="J780" s="160"/>
      <c r="K780" s="160"/>
      <c r="L780" s="160"/>
      <c r="M780" s="160"/>
      <c r="N780" s="160"/>
      <c r="O780" s="160"/>
      <c r="P780" s="160"/>
      <c r="Q780" s="160"/>
      <c r="R780" s="160" t="s">
        <v>131</v>
      </c>
      <c r="S780" s="160">
        <v>0</v>
      </c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</row>
    <row r="781" spans="1:47" outlineLevel="1" x14ac:dyDescent="0.2">
      <c r="A781" s="113"/>
      <c r="B781" s="115"/>
      <c r="C781" s="125" t="s">
        <v>775</v>
      </c>
      <c r="D781" s="144"/>
      <c r="E781" s="136">
        <v>-76.5715</v>
      </c>
      <c r="F781" s="157"/>
      <c r="G781" s="157"/>
      <c r="H781" s="161">
        <v>0</v>
      </c>
      <c r="I781" s="160"/>
      <c r="J781" s="160"/>
      <c r="K781" s="160"/>
      <c r="L781" s="160"/>
      <c r="M781" s="160"/>
      <c r="N781" s="160"/>
      <c r="O781" s="160"/>
      <c r="P781" s="160"/>
      <c r="Q781" s="160"/>
      <c r="R781" s="160" t="s">
        <v>131</v>
      </c>
      <c r="S781" s="160">
        <v>0</v>
      </c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</row>
    <row r="782" spans="1:47" ht="22.5" outlineLevel="1" x14ac:dyDescent="0.2">
      <c r="A782" s="113"/>
      <c r="B782" s="115"/>
      <c r="C782" s="125" t="s">
        <v>776</v>
      </c>
      <c r="D782" s="144"/>
      <c r="E782" s="136">
        <v>-105.8082</v>
      </c>
      <c r="F782" s="157"/>
      <c r="G782" s="157"/>
      <c r="H782" s="161">
        <v>0</v>
      </c>
      <c r="I782" s="160"/>
      <c r="J782" s="160"/>
      <c r="K782" s="160"/>
      <c r="L782" s="160"/>
      <c r="M782" s="160"/>
      <c r="N782" s="160"/>
      <c r="O782" s="160"/>
      <c r="P782" s="160"/>
      <c r="Q782" s="160"/>
      <c r="R782" s="160" t="s">
        <v>131</v>
      </c>
      <c r="S782" s="160">
        <v>0</v>
      </c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</row>
    <row r="783" spans="1:47" outlineLevel="1" x14ac:dyDescent="0.2">
      <c r="A783" s="113"/>
      <c r="B783" s="115"/>
      <c r="C783" s="125" t="s">
        <v>777</v>
      </c>
      <c r="D783" s="144"/>
      <c r="E783" s="136"/>
      <c r="F783" s="157"/>
      <c r="G783" s="157"/>
      <c r="H783" s="161">
        <v>0</v>
      </c>
      <c r="I783" s="160"/>
      <c r="J783" s="160"/>
      <c r="K783" s="160"/>
      <c r="L783" s="160"/>
      <c r="M783" s="160"/>
      <c r="N783" s="160"/>
      <c r="O783" s="160"/>
      <c r="P783" s="160"/>
      <c r="Q783" s="160"/>
      <c r="R783" s="160" t="s">
        <v>131</v>
      </c>
      <c r="S783" s="160">
        <v>0</v>
      </c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</row>
    <row r="784" spans="1:47" outlineLevel="1" x14ac:dyDescent="0.2">
      <c r="A784" s="113"/>
      <c r="B784" s="115"/>
      <c r="C784" s="125" t="s">
        <v>778</v>
      </c>
      <c r="D784" s="144"/>
      <c r="E784" s="136">
        <v>9.1039999999999992</v>
      </c>
      <c r="F784" s="157"/>
      <c r="G784" s="157"/>
      <c r="H784" s="161">
        <v>0</v>
      </c>
      <c r="I784" s="160"/>
      <c r="J784" s="160"/>
      <c r="K784" s="160"/>
      <c r="L784" s="160"/>
      <c r="M784" s="160"/>
      <c r="N784" s="160"/>
      <c r="O784" s="160"/>
      <c r="P784" s="160"/>
      <c r="Q784" s="160"/>
      <c r="R784" s="160" t="s">
        <v>131</v>
      </c>
      <c r="S784" s="160">
        <v>0</v>
      </c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</row>
    <row r="785" spans="1:47" ht="22.5" outlineLevel="1" x14ac:dyDescent="0.2">
      <c r="A785" s="113"/>
      <c r="B785" s="115"/>
      <c r="C785" s="125" t="s">
        <v>779</v>
      </c>
      <c r="D785" s="144"/>
      <c r="E785" s="136">
        <v>8.0120000000000005</v>
      </c>
      <c r="F785" s="157"/>
      <c r="G785" s="157"/>
      <c r="H785" s="161">
        <v>0</v>
      </c>
      <c r="I785" s="160"/>
      <c r="J785" s="160"/>
      <c r="K785" s="160"/>
      <c r="L785" s="160"/>
      <c r="M785" s="160"/>
      <c r="N785" s="160"/>
      <c r="O785" s="160"/>
      <c r="P785" s="160"/>
      <c r="Q785" s="160"/>
      <c r="R785" s="160" t="s">
        <v>131</v>
      </c>
      <c r="S785" s="160">
        <v>0</v>
      </c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</row>
    <row r="786" spans="1:47" ht="22.5" outlineLevel="1" x14ac:dyDescent="0.2">
      <c r="A786" s="113"/>
      <c r="B786" s="115"/>
      <c r="C786" s="125" t="s">
        <v>780</v>
      </c>
      <c r="D786" s="144"/>
      <c r="E786" s="136">
        <v>103.67</v>
      </c>
      <c r="F786" s="157"/>
      <c r="G786" s="157"/>
      <c r="H786" s="161">
        <v>0</v>
      </c>
      <c r="I786" s="160"/>
      <c r="J786" s="160"/>
      <c r="K786" s="160"/>
      <c r="L786" s="160"/>
      <c r="M786" s="160"/>
      <c r="N786" s="160"/>
      <c r="O786" s="160"/>
      <c r="P786" s="160"/>
      <c r="Q786" s="160"/>
      <c r="R786" s="160" t="s">
        <v>131</v>
      </c>
      <c r="S786" s="160">
        <v>0</v>
      </c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</row>
    <row r="787" spans="1:47" ht="33.75" outlineLevel="1" x14ac:dyDescent="0.2">
      <c r="A787" s="113"/>
      <c r="B787" s="115"/>
      <c r="C787" s="125" t="s">
        <v>781</v>
      </c>
      <c r="D787" s="144"/>
      <c r="E787" s="136">
        <v>109.105</v>
      </c>
      <c r="F787" s="157"/>
      <c r="G787" s="157"/>
      <c r="H787" s="161">
        <v>0</v>
      </c>
      <c r="I787" s="160"/>
      <c r="J787" s="160"/>
      <c r="K787" s="160"/>
      <c r="L787" s="160"/>
      <c r="M787" s="160"/>
      <c r="N787" s="160"/>
      <c r="O787" s="160"/>
      <c r="P787" s="160"/>
      <c r="Q787" s="160"/>
      <c r="R787" s="160" t="s">
        <v>131</v>
      </c>
      <c r="S787" s="160">
        <v>0</v>
      </c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</row>
    <row r="788" spans="1:47" outlineLevel="1" x14ac:dyDescent="0.2">
      <c r="A788" s="113"/>
      <c r="B788" s="115"/>
      <c r="C788" s="125" t="s">
        <v>786</v>
      </c>
      <c r="D788" s="144"/>
      <c r="E788" s="136">
        <v>63.8</v>
      </c>
      <c r="F788" s="157"/>
      <c r="G788" s="157"/>
      <c r="H788" s="161">
        <v>0</v>
      </c>
      <c r="I788" s="160"/>
      <c r="J788" s="160"/>
      <c r="K788" s="160"/>
      <c r="L788" s="160"/>
      <c r="M788" s="160"/>
      <c r="N788" s="160"/>
      <c r="O788" s="160"/>
      <c r="P788" s="160"/>
      <c r="Q788" s="160"/>
      <c r="R788" s="160" t="s">
        <v>131</v>
      </c>
      <c r="S788" s="160">
        <v>0</v>
      </c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</row>
    <row r="789" spans="1:47" outlineLevel="1" x14ac:dyDescent="0.2">
      <c r="A789" s="113">
        <v>165</v>
      </c>
      <c r="B789" s="115" t="s">
        <v>787</v>
      </c>
      <c r="C789" s="124" t="s">
        <v>788</v>
      </c>
      <c r="D789" s="143" t="s">
        <v>337</v>
      </c>
      <c r="E789" s="157">
        <v>40.799999999999997</v>
      </c>
      <c r="F789" s="157"/>
      <c r="G789" s="157">
        <f>ROUND(E789*F789,2)</f>
        <v>0</v>
      </c>
      <c r="H789" s="161" t="s">
        <v>1743</v>
      </c>
      <c r="I789" s="160"/>
      <c r="J789" s="160"/>
      <c r="K789" s="160"/>
      <c r="L789" s="160"/>
      <c r="M789" s="160"/>
      <c r="N789" s="160"/>
      <c r="O789" s="160"/>
      <c r="P789" s="160"/>
      <c r="Q789" s="160"/>
      <c r="R789" s="160" t="s">
        <v>129</v>
      </c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</row>
    <row r="790" spans="1:47" outlineLevel="1" x14ac:dyDescent="0.2">
      <c r="A790" s="113"/>
      <c r="B790" s="115"/>
      <c r="C790" s="125" t="s">
        <v>772</v>
      </c>
      <c r="D790" s="144"/>
      <c r="E790" s="136"/>
      <c r="F790" s="157"/>
      <c r="G790" s="157"/>
      <c r="H790" s="161">
        <v>0</v>
      </c>
      <c r="I790" s="160"/>
      <c r="J790" s="160"/>
      <c r="K790" s="160"/>
      <c r="L790" s="160"/>
      <c r="M790" s="160"/>
      <c r="N790" s="160"/>
      <c r="O790" s="160"/>
      <c r="P790" s="160"/>
      <c r="Q790" s="160"/>
      <c r="R790" s="160" t="s">
        <v>131</v>
      </c>
      <c r="S790" s="160">
        <v>0</v>
      </c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</row>
    <row r="791" spans="1:47" outlineLevel="1" x14ac:dyDescent="0.2">
      <c r="A791" s="113"/>
      <c r="B791" s="115"/>
      <c r="C791" s="125" t="s">
        <v>773</v>
      </c>
      <c r="D791" s="144"/>
      <c r="E791" s="136"/>
      <c r="F791" s="157"/>
      <c r="G791" s="157"/>
      <c r="H791" s="161">
        <v>0</v>
      </c>
      <c r="I791" s="160"/>
      <c r="J791" s="160"/>
      <c r="K791" s="160"/>
      <c r="L791" s="160"/>
      <c r="M791" s="160"/>
      <c r="N791" s="160"/>
      <c r="O791" s="160"/>
      <c r="P791" s="160"/>
      <c r="Q791" s="160"/>
      <c r="R791" s="160" t="s">
        <v>131</v>
      </c>
      <c r="S791" s="160">
        <v>0</v>
      </c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</row>
    <row r="792" spans="1:47" outlineLevel="1" x14ac:dyDescent="0.2">
      <c r="A792" s="113"/>
      <c r="B792" s="115"/>
      <c r="C792" s="125" t="s">
        <v>789</v>
      </c>
      <c r="D792" s="144"/>
      <c r="E792" s="136">
        <v>40.799999999999997</v>
      </c>
      <c r="F792" s="157"/>
      <c r="G792" s="157"/>
      <c r="H792" s="161">
        <v>0</v>
      </c>
      <c r="I792" s="160"/>
      <c r="J792" s="160"/>
      <c r="K792" s="160"/>
      <c r="L792" s="160"/>
      <c r="M792" s="160"/>
      <c r="N792" s="160"/>
      <c r="O792" s="160"/>
      <c r="P792" s="160"/>
      <c r="Q792" s="160"/>
      <c r="R792" s="160" t="s">
        <v>131</v>
      </c>
      <c r="S792" s="160">
        <v>0</v>
      </c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</row>
    <row r="793" spans="1:47" outlineLevel="1" x14ac:dyDescent="0.2">
      <c r="A793" s="113">
        <v>166</v>
      </c>
      <c r="B793" s="115" t="s">
        <v>790</v>
      </c>
      <c r="C793" s="124" t="s">
        <v>791</v>
      </c>
      <c r="D793" s="143" t="s">
        <v>337</v>
      </c>
      <c r="E793" s="157">
        <v>15.9</v>
      </c>
      <c r="F793" s="157"/>
      <c r="G793" s="157">
        <f>ROUND(E793*F793,2)</f>
        <v>0</v>
      </c>
      <c r="H793" s="161" t="s">
        <v>1744</v>
      </c>
      <c r="I793" s="160"/>
      <c r="J793" s="160"/>
      <c r="K793" s="160"/>
      <c r="L793" s="160"/>
      <c r="M793" s="160"/>
      <c r="N793" s="160"/>
      <c r="O793" s="160"/>
      <c r="P793" s="160"/>
      <c r="Q793" s="160"/>
      <c r="R793" s="160" t="s">
        <v>129</v>
      </c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</row>
    <row r="794" spans="1:47" outlineLevel="1" x14ac:dyDescent="0.2">
      <c r="A794" s="113"/>
      <c r="B794" s="115"/>
      <c r="C794" s="125" t="s">
        <v>772</v>
      </c>
      <c r="D794" s="144"/>
      <c r="E794" s="136"/>
      <c r="F794" s="157"/>
      <c r="G794" s="157"/>
      <c r="H794" s="161">
        <v>0</v>
      </c>
      <c r="I794" s="160"/>
      <c r="J794" s="160"/>
      <c r="K794" s="160"/>
      <c r="L794" s="160"/>
      <c r="M794" s="160"/>
      <c r="N794" s="160"/>
      <c r="O794" s="160"/>
      <c r="P794" s="160"/>
      <c r="Q794" s="160"/>
      <c r="R794" s="160" t="s">
        <v>131</v>
      </c>
      <c r="S794" s="160">
        <v>0</v>
      </c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</row>
    <row r="795" spans="1:47" outlineLevel="1" x14ac:dyDescent="0.2">
      <c r="A795" s="113"/>
      <c r="B795" s="115"/>
      <c r="C795" s="125" t="s">
        <v>773</v>
      </c>
      <c r="D795" s="144"/>
      <c r="E795" s="136"/>
      <c r="F795" s="157"/>
      <c r="G795" s="157"/>
      <c r="H795" s="161">
        <v>0</v>
      </c>
      <c r="I795" s="160"/>
      <c r="J795" s="160"/>
      <c r="K795" s="160"/>
      <c r="L795" s="160"/>
      <c r="M795" s="160"/>
      <c r="N795" s="160"/>
      <c r="O795" s="160"/>
      <c r="P795" s="160"/>
      <c r="Q795" s="160"/>
      <c r="R795" s="160" t="s">
        <v>131</v>
      </c>
      <c r="S795" s="160">
        <v>0</v>
      </c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</row>
    <row r="796" spans="1:47" outlineLevel="1" x14ac:dyDescent="0.2">
      <c r="A796" s="113"/>
      <c r="B796" s="115"/>
      <c r="C796" s="125" t="s">
        <v>792</v>
      </c>
      <c r="D796" s="144"/>
      <c r="E796" s="136">
        <v>15.9</v>
      </c>
      <c r="F796" s="157"/>
      <c r="G796" s="157"/>
      <c r="H796" s="161">
        <v>0</v>
      </c>
      <c r="I796" s="160"/>
      <c r="J796" s="160"/>
      <c r="K796" s="160"/>
      <c r="L796" s="160"/>
      <c r="M796" s="160"/>
      <c r="N796" s="160"/>
      <c r="O796" s="160"/>
      <c r="P796" s="160"/>
      <c r="Q796" s="160"/>
      <c r="R796" s="160" t="s">
        <v>131</v>
      </c>
      <c r="S796" s="160">
        <v>0</v>
      </c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</row>
    <row r="797" spans="1:47" outlineLevel="1" x14ac:dyDescent="0.2">
      <c r="A797" s="113">
        <v>167</v>
      </c>
      <c r="B797" s="115" t="s">
        <v>793</v>
      </c>
      <c r="C797" s="124" t="s">
        <v>794</v>
      </c>
      <c r="D797" s="143" t="s">
        <v>337</v>
      </c>
      <c r="E797" s="157">
        <v>13.7</v>
      </c>
      <c r="F797" s="157"/>
      <c r="G797" s="157">
        <f>ROUND(E797*F797,2)</f>
        <v>0</v>
      </c>
      <c r="H797" s="161" t="s">
        <v>1744</v>
      </c>
      <c r="I797" s="160"/>
      <c r="J797" s="160"/>
      <c r="K797" s="160"/>
      <c r="L797" s="160"/>
      <c r="M797" s="160"/>
      <c r="N797" s="160"/>
      <c r="O797" s="160"/>
      <c r="P797" s="160"/>
      <c r="Q797" s="160"/>
      <c r="R797" s="160" t="s">
        <v>129</v>
      </c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</row>
    <row r="798" spans="1:47" outlineLevel="1" x14ac:dyDescent="0.2">
      <c r="A798" s="113"/>
      <c r="B798" s="115"/>
      <c r="C798" s="125" t="s">
        <v>772</v>
      </c>
      <c r="D798" s="144"/>
      <c r="E798" s="136"/>
      <c r="F798" s="157"/>
      <c r="G798" s="157"/>
      <c r="H798" s="161">
        <v>0</v>
      </c>
      <c r="I798" s="160"/>
      <c r="J798" s="160"/>
      <c r="K798" s="160"/>
      <c r="L798" s="160"/>
      <c r="M798" s="160"/>
      <c r="N798" s="160"/>
      <c r="O798" s="160"/>
      <c r="P798" s="160"/>
      <c r="Q798" s="160"/>
      <c r="R798" s="160" t="s">
        <v>131</v>
      </c>
      <c r="S798" s="160">
        <v>0</v>
      </c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</row>
    <row r="799" spans="1:47" outlineLevel="1" x14ac:dyDescent="0.2">
      <c r="A799" s="113"/>
      <c r="B799" s="115"/>
      <c r="C799" s="125" t="s">
        <v>773</v>
      </c>
      <c r="D799" s="144"/>
      <c r="E799" s="136"/>
      <c r="F799" s="157"/>
      <c r="G799" s="157"/>
      <c r="H799" s="161">
        <v>0</v>
      </c>
      <c r="I799" s="160"/>
      <c r="J799" s="160"/>
      <c r="K799" s="160"/>
      <c r="L799" s="160"/>
      <c r="M799" s="160"/>
      <c r="N799" s="160"/>
      <c r="O799" s="160"/>
      <c r="P799" s="160"/>
      <c r="Q799" s="160"/>
      <c r="R799" s="160" t="s">
        <v>131</v>
      </c>
      <c r="S799" s="160">
        <v>0</v>
      </c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</row>
    <row r="800" spans="1:47" outlineLevel="1" x14ac:dyDescent="0.2">
      <c r="A800" s="113"/>
      <c r="B800" s="115"/>
      <c r="C800" s="125" t="s">
        <v>795</v>
      </c>
      <c r="D800" s="144"/>
      <c r="E800" s="136">
        <v>13.7</v>
      </c>
      <c r="F800" s="157"/>
      <c r="G800" s="157"/>
      <c r="H800" s="161">
        <v>0</v>
      </c>
      <c r="I800" s="160"/>
      <c r="J800" s="160"/>
      <c r="K800" s="160"/>
      <c r="L800" s="160"/>
      <c r="M800" s="160"/>
      <c r="N800" s="160"/>
      <c r="O800" s="160"/>
      <c r="P800" s="160"/>
      <c r="Q800" s="160"/>
      <c r="R800" s="160" t="s">
        <v>131</v>
      </c>
      <c r="S800" s="160">
        <v>0</v>
      </c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</row>
    <row r="801" spans="1:47" outlineLevel="1" x14ac:dyDescent="0.2">
      <c r="A801" s="113">
        <v>168</v>
      </c>
      <c r="B801" s="115" t="s">
        <v>796</v>
      </c>
      <c r="C801" s="124" t="s">
        <v>797</v>
      </c>
      <c r="D801" s="143" t="s">
        <v>135</v>
      </c>
      <c r="E801" s="157">
        <v>77.91</v>
      </c>
      <c r="F801" s="157"/>
      <c r="G801" s="157">
        <f>ROUND(E801*F801,2)</f>
        <v>0</v>
      </c>
      <c r="H801" s="161" t="s">
        <v>1743</v>
      </c>
      <c r="I801" s="160"/>
      <c r="J801" s="160"/>
      <c r="K801" s="160"/>
      <c r="L801" s="160"/>
      <c r="M801" s="160"/>
      <c r="N801" s="160"/>
      <c r="O801" s="160"/>
      <c r="P801" s="160"/>
      <c r="Q801" s="160"/>
      <c r="R801" s="160" t="s">
        <v>129</v>
      </c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</row>
    <row r="802" spans="1:47" outlineLevel="1" x14ac:dyDescent="0.2">
      <c r="A802" s="113"/>
      <c r="B802" s="115"/>
      <c r="C802" s="125" t="s">
        <v>772</v>
      </c>
      <c r="D802" s="144"/>
      <c r="E802" s="136"/>
      <c r="F802" s="157"/>
      <c r="G802" s="157"/>
      <c r="H802" s="161">
        <v>0</v>
      </c>
      <c r="I802" s="160"/>
      <c r="J802" s="160"/>
      <c r="K802" s="160"/>
      <c r="L802" s="160"/>
      <c r="M802" s="160"/>
      <c r="N802" s="160"/>
      <c r="O802" s="160"/>
      <c r="P802" s="160"/>
      <c r="Q802" s="160"/>
      <c r="R802" s="160" t="s">
        <v>131</v>
      </c>
      <c r="S802" s="160">
        <v>0</v>
      </c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</row>
    <row r="803" spans="1:47" outlineLevel="1" x14ac:dyDescent="0.2">
      <c r="A803" s="113"/>
      <c r="B803" s="115"/>
      <c r="C803" s="125" t="s">
        <v>773</v>
      </c>
      <c r="D803" s="144"/>
      <c r="E803" s="136"/>
      <c r="F803" s="157"/>
      <c r="G803" s="157"/>
      <c r="H803" s="161">
        <v>0</v>
      </c>
      <c r="I803" s="160"/>
      <c r="J803" s="160"/>
      <c r="K803" s="160"/>
      <c r="L803" s="160"/>
      <c r="M803" s="160"/>
      <c r="N803" s="160"/>
      <c r="O803" s="160"/>
      <c r="P803" s="160"/>
      <c r="Q803" s="160"/>
      <c r="R803" s="160" t="s">
        <v>131</v>
      </c>
      <c r="S803" s="160">
        <v>0</v>
      </c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</row>
    <row r="804" spans="1:47" ht="22.5" outlineLevel="1" x14ac:dyDescent="0.2">
      <c r="A804" s="113"/>
      <c r="B804" s="115"/>
      <c r="C804" s="125" t="s">
        <v>782</v>
      </c>
      <c r="D804" s="144"/>
      <c r="E804" s="136">
        <v>77.91</v>
      </c>
      <c r="F804" s="157"/>
      <c r="G804" s="157"/>
      <c r="H804" s="161">
        <v>0</v>
      </c>
      <c r="I804" s="160"/>
      <c r="J804" s="160"/>
      <c r="K804" s="160"/>
      <c r="L804" s="160"/>
      <c r="M804" s="160"/>
      <c r="N804" s="160"/>
      <c r="O804" s="160"/>
      <c r="P804" s="160"/>
      <c r="Q804" s="160"/>
      <c r="R804" s="160" t="s">
        <v>131</v>
      </c>
      <c r="S804" s="160">
        <v>0</v>
      </c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</row>
    <row r="805" spans="1:47" ht="22.5" outlineLevel="1" x14ac:dyDescent="0.2">
      <c r="A805" s="113">
        <v>169</v>
      </c>
      <c r="B805" s="115" t="s">
        <v>798</v>
      </c>
      <c r="C805" s="124" t="s">
        <v>799</v>
      </c>
      <c r="D805" s="143" t="s">
        <v>135</v>
      </c>
      <c r="E805" s="157">
        <v>171.255</v>
      </c>
      <c r="F805" s="157"/>
      <c r="G805" s="157">
        <f>ROUND(E805*F805,2)</f>
        <v>0</v>
      </c>
      <c r="H805" s="161" t="s">
        <v>1743</v>
      </c>
      <c r="I805" s="160"/>
      <c r="J805" s="160"/>
      <c r="K805" s="160"/>
      <c r="L805" s="160"/>
      <c r="M805" s="160"/>
      <c r="N805" s="160"/>
      <c r="O805" s="160"/>
      <c r="P805" s="160"/>
      <c r="Q805" s="160"/>
      <c r="R805" s="160" t="s">
        <v>129</v>
      </c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</row>
    <row r="806" spans="1:47" outlineLevel="1" x14ac:dyDescent="0.2">
      <c r="A806" s="113"/>
      <c r="B806" s="115"/>
      <c r="C806" s="125" t="s">
        <v>772</v>
      </c>
      <c r="D806" s="144"/>
      <c r="E806" s="136"/>
      <c r="F806" s="157"/>
      <c r="G806" s="157"/>
      <c r="H806" s="161">
        <v>0</v>
      </c>
      <c r="I806" s="160"/>
      <c r="J806" s="160"/>
      <c r="K806" s="160"/>
      <c r="L806" s="160"/>
      <c r="M806" s="160"/>
      <c r="N806" s="160"/>
      <c r="O806" s="160"/>
      <c r="P806" s="160"/>
      <c r="Q806" s="160"/>
      <c r="R806" s="160" t="s">
        <v>131</v>
      </c>
      <c r="S806" s="160">
        <v>0</v>
      </c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</row>
    <row r="807" spans="1:47" outlineLevel="1" x14ac:dyDescent="0.2">
      <c r="A807" s="113"/>
      <c r="B807" s="115"/>
      <c r="C807" s="125" t="s">
        <v>773</v>
      </c>
      <c r="D807" s="144"/>
      <c r="E807" s="136"/>
      <c r="F807" s="157"/>
      <c r="G807" s="157"/>
      <c r="H807" s="161">
        <v>0</v>
      </c>
      <c r="I807" s="160"/>
      <c r="J807" s="160"/>
      <c r="K807" s="160"/>
      <c r="L807" s="160"/>
      <c r="M807" s="160"/>
      <c r="N807" s="160"/>
      <c r="O807" s="160"/>
      <c r="P807" s="160"/>
      <c r="Q807" s="160"/>
      <c r="R807" s="160" t="s">
        <v>131</v>
      </c>
      <c r="S807" s="160">
        <v>0</v>
      </c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</row>
    <row r="808" spans="1:47" outlineLevel="1" x14ac:dyDescent="0.2">
      <c r="A808" s="113"/>
      <c r="B808" s="115"/>
      <c r="C808" s="125" t="s">
        <v>783</v>
      </c>
      <c r="D808" s="144"/>
      <c r="E808" s="136">
        <v>171.255</v>
      </c>
      <c r="F808" s="157"/>
      <c r="G808" s="157"/>
      <c r="H808" s="161">
        <v>0</v>
      </c>
      <c r="I808" s="160"/>
      <c r="J808" s="160"/>
      <c r="K808" s="160"/>
      <c r="L808" s="160"/>
      <c r="M808" s="160"/>
      <c r="N808" s="160"/>
      <c r="O808" s="160"/>
      <c r="P808" s="160"/>
      <c r="Q808" s="160"/>
      <c r="R808" s="160" t="s">
        <v>131</v>
      </c>
      <c r="S808" s="160">
        <v>0</v>
      </c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</row>
    <row r="809" spans="1:47" ht="22.5" outlineLevel="1" x14ac:dyDescent="0.2">
      <c r="A809" s="113">
        <v>170</v>
      </c>
      <c r="B809" s="115" t="s">
        <v>800</v>
      </c>
      <c r="C809" s="124" t="s">
        <v>801</v>
      </c>
      <c r="D809" s="143" t="s">
        <v>135</v>
      </c>
      <c r="E809" s="157">
        <v>138.33000000000001</v>
      </c>
      <c r="F809" s="157"/>
      <c r="G809" s="157">
        <f>ROUND(E809*F809,2)</f>
        <v>0</v>
      </c>
      <c r="H809" s="161" t="s">
        <v>1743</v>
      </c>
      <c r="I809" s="160"/>
      <c r="J809" s="160"/>
      <c r="K809" s="160"/>
      <c r="L809" s="160"/>
      <c r="M809" s="160"/>
      <c r="N809" s="160"/>
      <c r="O809" s="160"/>
      <c r="P809" s="160"/>
      <c r="Q809" s="160"/>
      <c r="R809" s="160" t="s">
        <v>129</v>
      </c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</row>
    <row r="810" spans="1:47" outlineLevel="1" x14ac:dyDescent="0.2">
      <c r="A810" s="113"/>
      <c r="B810" s="115"/>
      <c r="C810" s="125" t="s">
        <v>772</v>
      </c>
      <c r="D810" s="144"/>
      <c r="E810" s="136"/>
      <c r="F810" s="157"/>
      <c r="G810" s="157"/>
      <c r="H810" s="161">
        <v>0</v>
      </c>
      <c r="I810" s="160"/>
      <c r="J810" s="160"/>
      <c r="K810" s="160"/>
      <c r="L810" s="160"/>
      <c r="M810" s="160"/>
      <c r="N810" s="160"/>
      <c r="O810" s="160"/>
      <c r="P810" s="160"/>
      <c r="Q810" s="160"/>
      <c r="R810" s="160" t="s">
        <v>131</v>
      </c>
      <c r="S810" s="160">
        <v>0</v>
      </c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</row>
    <row r="811" spans="1:47" outlineLevel="1" x14ac:dyDescent="0.2">
      <c r="A811" s="113"/>
      <c r="B811" s="115"/>
      <c r="C811" s="125" t="s">
        <v>773</v>
      </c>
      <c r="D811" s="144"/>
      <c r="E811" s="136"/>
      <c r="F811" s="157"/>
      <c r="G811" s="157"/>
      <c r="H811" s="161">
        <v>0</v>
      </c>
      <c r="I811" s="160"/>
      <c r="J811" s="160"/>
      <c r="K811" s="160"/>
      <c r="L811" s="160"/>
      <c r="M811" s="160"/>
      <c r="N811" s="160"/>
      <c r="O811" s="160"/>
      <c r="P811" s="160"/>
      <c r="Q811" s="160"/>
      <c r="R811" s="160" t="s">
        <v>131</v>
      </c>
      <c r="S811" s="160">
        <v>0</v>
      </c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</row>
    <row r="812" spans="1:47" outlineLevel="1" x14ac:dyDescent="0.2">
      <c r="A812" s="113"/>
      <c r="B812" s="115"/>
      <c r="C812" s="125" t="s">
        <v>784</v>
      </c>
      <c r="D812" s="144"/>
      <c r="E812" s="136">
        <v>138.33000000000001</v>
      </c>
      <c r="F812" s="157"/>
      <c r="G812" s="157"/>
      <c r="H812" s="161">
        <v>0</v>
      </c>
      <c r="I812" s="160"/>
      <c r="J812" s="160"/>
      <c r="K812" s="160"/>
      <c r="L812" s="160"/>
      <c r="M812" s="160"/>
      <c r="N812" s="160"/>
      <c r="O812" s="160"/>
      <c r="P812" s="160"/>
      <c r="Q812" s="160"/>
      <c r="R812" s="160" t="s">
        <v>131</v>
      </c>
      <c r="S812" s="160">
        <v>0</v>
      </c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</row>
    <row r="813" spans="1:47" ht="22.5" outlineLevel="1" x14ac:dyDescent="0.2">
      <c r="A813" s="113">
        <v>171</v>
      </c>
      <c r="B813" s="115" t="s">
        <v>802</v>
      </c>
      <c r="C813" s="124" t="s">
        <v>803</v>
      </c>
      <c r="D813" s="143" t="s">
        <v>135</v>
      </c>
      <c r="E813" s="157">
        <v>75.349999999999994</v>
      </c>
      <c r="F813" s="157"/>
      <c r="G813" s="157">
        <f>ROUND(E813*F813,2)</f>
        <v>0</v>
      </c>
      <c r="H813" s="161" t="s">
        <v>1744</v>
      </c>
      <c r="I813" s="160"/>
      <c r="J813" s="160"/>
      <c r="K813" s="160"/>
      <c r="L813" s="160"/>
      <c r="M813" s="160"/>
      <c r="N813" s="160"/>
      <c r="O813" s="160"/>
      <c r="P813" s="160"/>
      <c r="Q813" s="160"/>
      <c r="R813" s="160" t="s">
        <v>129</v>
      </c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</row>
    <row r="814" spans="1:47" outlineLevel="1" x14ac:dyDescent="0.2">
      <c r="A814" s="113"/>
      <c r="B814" s="115"/>
      <c r="C814" s="125" t="s">
        <v>772</v>
      </c>
      <c r="D814" s="144"/>
      <c r="E814" s="136"/>
      <c r="F814" s="157"/>
      <c r="G814" s="157"/>
      <c r="H814" s="161">
        <v>0</v>
      </c>
      <c r="I814" s="160"/>
      <c r="J814" s="160"/>
      <c r="K814" s="160"/>
      <c r="L814" s="160"/>
      <c r="M814" s="160"/>
      <c r="N814" s="160"/>
      <c r="O814" s="160"/>
      <c r="P814" s="160"/>
      <c r="Q814" s="160"/>
      <c r="R814" s="160" t="s">
        <v>131</v>
      </c>
      <c r="S814" s="160">
        <v>0</v>
      </c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</row>
    <row r="815" spans="1:47" outlineLevel="1" x14ac:dyDescent="0.2">
      <c r="A815" s="113"/>
      <c r="B815" s="115"/>
      <c r="C815" s="125" t="s">
        <v>773</v>
      </c>
      <c r="D815" s="144"/>
      <c r="E815" s="136"/>
      <c r="F815" s="157"/>
      <c r="G815" s="157"/>
      <c r="H815" s="161">
        <v>0</v>
      </c>
      <c r="I815" s="160"/>
      <c r="J815" s="160"/>
      <c r="K815" s="160"/>
      <c r="L815" s="160"/>
      <c r="M815" s="160"/>
      <c r="N815" s="160"/>
      <c r="O815" s="160"/>
      <c r="P815" s="160"/>
      <c r="Q815" s="160"/>
      <c r="R815" s="160" t="s">
        <v>131</v>
      </c>
      <c r="S815" s="160">
        <v>0</v>
      </c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</row>
    <row r="816" spans="1:47" outlineLevel="1" x14ac:dyDescent="0.2">
      <c r="A816" s="113"/>
      <c r="B816" s="115"/>
      <c r="C816" s="125" t="s">
        <v>785</v>
      </c>
      <c r="D816" s="144"/>
      <c r="E816" s="136">
        <v>75.349999999999994</v>
      </c>
      <c r="F816" s="157"/>
      <c r="G816" s="157"/>
      <c r="H816" s="161">
        <v>0</v>
      </c>
      <c r="I816" s="160"/>
      <c r="J816" s="160"/>
      <c r="K816" s="160"/>
      <c r="L816" s="160"/>
      <c r="M816" s="160"/>
      <c r="N816" s="160"/>
      <c r="O816" s="160"/>
      <c r="P816" s="160"/>
      <c r="Q816" s="160"/>
      <c r="R816" s="160" t="s">
        <v>131</v>
      </c>
      <c r="S816" s="160">
        <v>0</v>
      </c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</row>
    <row r="817" spans="1:47" ht="22.5" outlineLevel="1" x14ac:dyDescent="0.2">
      <c r="A817" s="113">
        <v>172</v>
      </c>
      <c r="B817" s="115" t="s">
        <v>804</v>
      </c>
      <c r="C817" s="124" t="s">
        <v>805</v>
      </c>
      <c r="D817" s="143" t="s">
        <v>135</v>
      </c>
      <c r="E817" s="157">
        <v>109.105</v>
      </c>
      <c r="F817" s="157"/>
      <c r="G817" s="157">
        <f>ROUND(E817*F817,2)</f>
        <v>0</v>
      </c>
      <c r="H817" s="161" t="s">
        <v>1744</v>
      </c>
      <c r="I817" s="160"/>
      <c r="J817" s="160"/>
      <c r="K817" s="160"/>
      <c r="L817" s="160"/>
      <c r="M817" s="160"/>
      <c r="N817" s="160"/>
      <c r="O817" s="160"/>
      <c r="P817" s="160"/>
      <c r="Q817" s="160"/>
      <c r="R817" s="160" t="s">
        <v>129</v>
      </c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</row>
    <row r="818" spans="1:47" outlineLevel="1" x14ac:dyDescent="0.2">
      <c r="A818" s="113"/>
      <c r="B818" s="115"/>
      <c r="C818" s="125" t="s">
        <v>772</v>
      </c>
      <c r="D818" s="144"/>
      <c r="E818" s="136"/>
      <c r="F818" s="157"/>
      <c r="G818" s="157"/>
      <c r="H818" s="161">
        <v>0</v>
      </c>
      <c r="I818" s="160"/>
      <c r="J818" s="160"/>
      <c r="K818" s="160"/>
      <c r="L818" s="160"/>
      <c r="M818" s="160"/>
      <c r="N818" s="160"/>
      <c r="O818" s="160"/>
      <c r="P818" s="160"/>
      <c r="Q818" s="160"/>
      <c r="R818" s="160" t="s">
        <v>131</v>
      </c>
      <c r="S818" s="160">
        <v>0</v>
      </c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</row>
    <row r="819" spans="1:47" outlineLevel="1" x14ac:dyDescent="0.2">
      <c r="A819" s="113"/>
      <c r="B819" s="115"/>
      <c r="C819" s="125" t="s">
        <v>773</v>
      </c>
      <c r="D819" s="144"/>
      <c r="E819" s="136"/>
      <c r="F819" s="157"/>
      <c r="G819" s="157"/>
      <c r="H819" s="161">
        <v>0</v>
      </c>
      <c r="I819" s="160"/>
      <c r="J819" s="160"/>
      <c r="K819" s="160"/>
      <c r="L819" s="160"/>
      <c r="M819" s="160"/>
      <c r="N819" s="160"/>
      <c r="O819" s="160"/>
      <c r="P819" s="160"/>
      <c r="Q819" s="160"/>
      <c r="R819" s="160" t="s">
        <v>131</v>
      </c>
      <c r="S819" s="160">
        <v>0</v>
      </c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</row>
    <row r="820" spans="1:47" ht="33.75" outlineLevel="1" x14ac:dyDescent="0.2">
      <c r="A820" s="113"/>
      <c r="B820" s="115"/>
      <c r="C820" s="125" t="s">
        <v>781</v>
      </c>
      <c r="D820" s="144"/>
      <c r="E820" s="136">
        <v>109.105</v>
      </c>
      <c r="F820" s="157"/>
      <c r="G820" s="157"/>
      <c r="H820" s="161">
        <v>0</v>
      </c>
      <c r="I820" s="160"/>
      <c r="J820" s="160"/>
      <c r="K820" s="160"/>
      <c r="L820" s="160"/>
      <c r="M820" s="160"/>
      <c r="N820" s="160"/>
      <c r="O820" s="160"/>
      <c r="P820" s="160"/>
      <c r="Q820" s="160"/>
      <c r="R820" s="160" t="s">
        <v>131</v>
      </c>
      <c r="S820" s="160">
        <v>0</v>
      </c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</row>
    <row r="821" spans="1:47" outlineLevel="1" x14ac:dyDescent="0.2">
      <c r="A821" s="113">
        <v>173</v>
      </c>
      <c r="B821" s="115" t="s">
        <v>806</v>
      </c>
      <c r="C821" s="124" t="s">
        <v>807</v>
      </c>
      <c r="D821" s="143" t="s">
        <v>337</v>
      </c>
      <c r="E821" s="157">
        <v>225.452</v>
      </c>
      <c r="F821" s="157"/>
      <c r="G821" s="157">
        <f>ROUND(E821*F821,2)</f>
        <v>0</v>
      </c>
      <c r="H821" s="161" t="s">
        <v>1743</v>
      </c>
      <c r="I821" s="160"/>
      <c r="J821" s="160"/>
      <c r="K821" s="160"/>
      <c r="L821" s="160"/>
      <c r="M821" s="160"/>
      <c r="N821" s="160"/>
      <c r="O821" s="160"/>
      <c r="P821" s="160"/>
      <c r="Q821" s="160"/>
      <c r="R821" s="160" t="s">
        <v>129</v>
      </c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</row>
    <row r="822" spans="1:47" ht="22.5" outlineLevel="1" x14ac:dyDescent="0.2">
      <c r="A822" s="113"/>
      <c r="B822" s="115"/>
      <c r="C822" s="125" t="s">
        <v>718</v>
      </c>
      <c r="D822" s="144"/>
      <c r="E822" s="136">
        <v>107.41200000000001</v>
      </c>
      <c r="F822" s="157"/>
      <c r="G822" s="157"/>
      <c r="H822" s="161">
        <v>0</v>
      </c>
      <c r="I822" s="160"/>
      <c r="J822" s="160"/>
      <c r="K822" s="160"/>
      <c r="L822" s="160"/>
      <c r="M822" s="160"/>
      <c r="N822" s="160"/>
      <c r="O822" s="160"/>
      <c r="P822" s="160"/>
      <c r="Q822" s="160"/>
      <c r="R822" s="160" t="s">
        <v>131</v>
      </c>
      <c r="S822" s="160">
        <v>0</v>
      </c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</row>
    <row r="823" spans="1:47" outlineLevel="1" x14ac:dyDescent="0.2">
      <c r="A823" s="113"/>
      <c r="B823" s="115"/>
      <c r="C823" s="125" t="s">
        <v>719</v>
      </c>
      <c r="D823" s="144"/>
      <c r="E823" s="136">
        <v>118.04</v>
      </c>
      <c r="F823" s="157"/>
      <c r="G823" s="157"/>
      <c r="H823" s="161">
        <v>0</v>
      </c>
      <c r="I823" s="160"/>
      <c r="J823" s="160"/>
      <c r="K823" s="160"/>
      <c r="L823" s="160"/>
      <c r="M823" s="160"/>
      <c r="N823" s="160"/>
      <c r="O823" s="160"/>
      <c r="P823" s="160"/>
      <c r="Q823" s="160"/>
      <c r="R823" s="160" t="s">
        <v>131</v>
      </c>
      <c r="S823" s="160">
        <v>0</v>
      </c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</row>
    <row r="824" spans="1:47" outlineLevel="1" x14ac:dyDescent="0.2">
      <c r="A824" s="113">
        <v>174</v>
      </c>
      <c r="B824" s="115" t="s">
        <v>808</v>
      </c>
      <c r="C824" s="124" t="s">
        <v>809</v>
      </c>
      <c r="D824" s="143" t="s">
        <v>337</v>
      </c>
      <c r="E824" s="157">
        <v>271.65199999999999</v>
      </c>
      <c r="F824" s="157"/>
      <c r="G824" s="157">
        <f>ROUND(E824*F824,2)</f>
        <v>0</v>
      </c>
      <c r="H824" s="161" t="s">
        <v>1743</v>
      </c>
      <c r="I824" s="160"/>
      <c r="J824" s="160"/>
      <c r="K824" s="160"/>
      <c r="L824" s="160"/>
      <c r="M824" s="160"/>
      <c r="N824" s="160"/>
      <c r="O824" s="160"/>
      <c r="P824" s="160"/>
      <c r="Q824" s="160"/>
      <c r="R824" s="160" t="s">
        <v>129</v>
      </c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</row>
    <row r="825" spans="1:47" ht="22.5" outlineLevel="1" x14ac:dyDescent="0.2">
      <c r="A825" s="113"/>
      <c r="B825" s="115"/>
      <c r="C825" s="125" t="s">
        <v>718</v>
      </c>
      <c r="D825" s="144"/>
      <c r="E825" s="136">
        <v>107.41200000000001</v>
      </c>
      <c r="F825" s="157"/>
      <c r="G825" s="157"/>
      <c r="H825" s="161">
        <v>0</v>
      </c>
      <c r="I825" s="160"/>
      <c r="J825" s="160"/>
      <c r="K825" s="160"/>
      <c r="L825" s="160"/>
      <c r="M825" s="160"/>
      <c r="N825" s="160"/>
      <c r="O825" s="160"/>
      <c r="P825" s="160"/>
      <c r="Q825" s="160"/>
      <c r="R825" s="160" t="s">
        <v>131</v>
      </c>
      <c r="S825" s="160">
        <v>0</v>
      </c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</row>
    <row r="826" spans="1:47" outlineLevel="1" x14ac:dyDescent="0.2">
      <c r="A826" s="113"/>
      <c r="B826" s="115"/>
      <c r="C826" s="125" t="s">
        <v>719</v>
      </c>
      <c r="D826" s="144"/>
      <c r="E826" s="136">
        <v>118.04</v>
      </c>
      <c r="F826" s="157"/>
      <c r="G826" s="157"/>
      <c r="H826" s="161">
        <v>0</v>
      </c>
      <c r="I826" s="160"/>
      <c r="J826" s="160"/>
      <c r="K826" s="160"/>
      <c r="L826" s="160"/>
      <c r="M826" s="160"/>
      <c r="N826" s="160"/>
      <c r="O826" s="160"/>
      <c r="P826" s="160"/>
      <c r="Q826" s="160"/>
      <c r="R826" s="160" t="s">
        <v>131</v>
      </c>
      <c r="S826" s="160">
        <v>0</v>
      </c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</row>
    <row r="827" spans="1:47" outlineLevel="1" x14ac:dyDescent="0.2">
      <c r="A827" s="113"/>
      <c r="B827" s="115"/>
      <c r="C827" s="125" t="s">
        <v>810</v>
      </c>
      <c r="D827" s="144"/>
      <c r="E827" s="136">
        <v>46.2</v>
      </c>
      <c r="F827" s="157"/>
      <c r="G827" s="157"/>
      <c r="H827" s="161">
        <v>0</v>
      </c>
      <c r="I827" s="160"/>
      <c r="J827" s="160"/>
      <c r="K827" s="160"/>
      <c r="L827" s="160"/>
      <c r="M827" s="160"/>
      <c r="N827" s="160"/>
      <c r="O827" s="160"/>
      <c r="P827" s="160"/>
      <c r="Q827" s="160"/>
      <c r="R827" s="160" t="s">
        <v>131</v>
      </c>
      <c r="S827" s="160">
        <v>0</v>
      </c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</row>
    <row r="828" spans="1:47" outlineLevel="1" x14ac:dyDescent="0.2">
      <c r="A828" s="113">
        <v>175</v>
      </c>
      <c r="B828" s="115" t="s">
        <v>811</v>
      </c>
      <c r="C828" s="124" t="s">
        <v>812</v>
      </c>
      <c r="D828" s="143" t="s">
        <v>337</v>
      </c>
      <c r="E828" s="157">
        <v>43.72</v>
      </c>
      <c r="F828" s="157"/>
      <c r="G828" s="157">
        <f>ROUND(E828*F828,2)</f>
        <v>0</v>
      </c>
      <c r="H828" s="161" t="s">
        <v>1743</v>
      </c>
      <c r="I828" s="160"/>
      <c r="J828" s="160"/>
      <c r="K828" s="160"/>
      <c r="L828" s="160"/>
      <c r="M828" s="160"/>
      <c r="N828" s="160"/>
      <c r="O828" s="160"/>
      <c r="P828" s="160"/>
      <c r="Q828" s="160"/>
      <c r="R828" s="160" t="s">
        <v>129</v>
      </c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</row>
    <row r="829" spans="1:47" outlineLevel="1" x14ac:dyDescent="0.2">
      <c r="A829" s="113"/>
      <c r="B829" s="115"/>
      <c r="C829" s="125" t="s">
        <v>813</v>
      </c>
      <c r="D829" s="144"/>
      <c r="E829" s="136">
        <v>43.72</v>
      </c>
      <c r="F829" s="157"/>
      <c r="G829" s="157"/>
      <c r="H829" s="161">
        <v>0</v>
      </c>
      <c r="I829" s="160"/>
      <c r="J829" s="160"/>
      <c r="K829" s="160"/>
      <c r="L829" s="160"/>
      <c r="M829" s="160"/>
      <c r="N829" s="160"/>
      <c r="O829" s="160"/>
      <c r="P829" s="160"/>
      <c r="Q829" s="160"/>
      <c r="R829" s="160" t="s">
        <v>131</v>
      </c>
      <c r="S829" s="160">
        <v>0</v>
      </c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</row>
    <row r="830" spans="1:47" outlineLevel="1" x14ac:dyDescent="0.2">
      <c r="A830" s="113">
        <v>176</v>
      </c>
      <c r="B830" s="115" t="s">
        <v>814</v>
      </c>
      <c r="C830" s="124" t="s">
        <v>815</v>
      </c>
      <c r="D830" s="143" t="s">
        <v>337</v>
      </c>
      <c r="E830" s="157">
        <v>64.2</v>
      </c>
      <c r="F830" s="157"/>
      <c r="G830" s="157">
        <f>ROUND(E830*F830,2)</f>
        <v>0</v>
      </c>
      <c r="H830" s="161" t="s">
        <v>1743</v>
      </c>
      <c r="I830" s="160"/>
      <c r="J830" s="160"/>
      <c r="K830" s="160"/>
      <c r="L830" s="160"/>
      <c r="M830" s="160"/>
      <c r="N830" s="160"/>
      <c r="O830" s="160"/>
      <c r="P830" s="160"/>
      <c r="Q830" s="160"/>
      <c r="R830" s="160" t="s">
        <v>129</v>
      </c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</row>
    <row r="831" spans="1:47" outlineLevel="1" x14ac:dyDescent="0.2">
      <c r="A831" s="113"/>
      <c r="B831" s="115"/>
      <c r="C831" s="125" t="s">
        <v>816</v>
      </c>
      <c r="D831" s="144"/>
      <c r="E831" s="136">
        <v>64.2</v>
      </c>
      <c r="F831" s="157"/>
      <c r="G831" s="157"/>
      <c r="H831" s="161">
        <v>0</v>
      </c>
      <c r="I831" s="160"/>
      <c r="J831" s="160"/>
      <c r="K831" s="160"/>
      <c r="L831" s="160"/>
      <c r="M831" s="160"/>
      <c r="N831" s="160"/>
      <c r="O831" s="160"/>
      <c r="P831" s="160"/>
      <c r="Q831" s="160"/>
      <c r="R831" s="160" t="s">
        <v>131</v>
      </c>
      <c r="S831" s="160">
        <v>0</v>
      </c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</row>
    <row r="832" spans="1:47" outlineLevel="1" x14ac:dyDescent="0.2">
      <c r="A832" s="113">
        <v>177</v>
      </c>
      <c r="B832" s="115" t="s">
        <v>817</v>
      </c>
      <c r="C832" s="124" t="s">
        <v>818</v>
      </c>
      <c r="D832" s="143" t="s">
        <v>135</v>
      </c>
      <c r="E832" s="157">
        <v>687.50130000000001</v>
      </c>
      <c r="F832" s="157"/>
      <c r="G832" s="157">
        <f>ROUND(E832*F832,2)</f>
        <v>0</v>
      </c>
      <c r="H832" s="161" t="s">
        <v>1743</v>
      </c>
      <c r="I832" s="160"/>
      <c r="J832" s="160"/>
      <c r="K832" s="160"/>
      <c r="L832" s="160"/>
      <c r="M832" s="160"/>
      <c r="N832" s="160"/>
      <c r="O832" s="160"/>
      <c r="P832" s="160"/>
      <c r="Q832" s="160"/>
      <c r="R832" s="160" t="s">
        <v>129</v>
      </c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</row>
    <row r="833" spans="1:47" outlineLevel="1" x14ac:dyDescent="0.2">
      <c r="A833" s="113"/>
      <c r="B833" s="115"/>
      <c r="C833" s="125" t="s">
        <v>772</v>
      </c>
      <c r="D833" s="144"/>
      <c r="E833" s="136"/>
      <c r="F833" s="157"/>
      <c r="G833" s="157"/>
      <c r="H833" s="161">
        <v>0</v>
      </c>
      <c r="I833" s="160"/>
      <c r="J833" s="160"/>
      <c r="K833" s="160"/>
      <c r="L833" s="160"/>
      <c r="M833" s="160"/>
      <c r="N833" s="160"/>
      <c r="O833" s="160"/>
      <c r="P833" s="160"/>
      <c r="Q833" s="160"/>
      <c r="R833" s="160" t="s">
        <v>131</v>
      </c>
      <c r="S833" s="160">
        <v>0</v>
      </c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</row>
    <row r="834" spans="1:47" outlineLevel="1" x14ac:dyDescent="0.2">
      <c r="A834" s="113"/>
      <c r="B834" s="115"/>
      <c r="C834" s="125" t="s">
        <v>773</v>
      </c>
      <c r="D834" s="144"/>
      <c r="E834" s="136"/>
      <c r="F834" s="157"/>
      <c r="G834" s="157"/>
      <c r="H834" s="161">
        <v>0</v>
      </c>
      <c r="I834" s="160"/>
      <c r="J834" s="160"/>
      <c r="K834" s="160"/>
      <c r="L834" s="160"/>
      <c r="M834" s="160"/>
      <c r="N834" s="160"/>
      <c r="O834" s="160"/>
      <c r="P834" s="160"/>
      <c r="Q834" s="160"/>
      <c r="R834" s="160" t="s">
        <v>131</v>
      </c>
      <c r="S834" s="160">
        <v>0</v>
      </c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</row>
    <row r="835" spans="1:47" outlineLevel="1" x14ac:dyDescent="0.2">
      <c r="A835" s="113"/>
      <c r="B835" s="115"/>
      <c r="C835" s="125" t="s">
        <v>774</v>
      </c>
      <c r="D835" s="144"/>
      <c r="E835" s="136">
        <v>576.19000000000005</v>
      </c>
      <c r="F835" s="157"/>
      <c r="G835" s="157"/>
      <c r="H835" s="161">
        <v>0</v>
      </c>
      <c r="I835" s="160"/>
      <c r="J835" s="160"/>
      <c r="K835" s="160"/>
      <c r="L835" s="160"/>
      <c r="M835" s="160"/>
      <c r="N835" s="160"/>
      <c r="O835" s="160"/>
      <c r="P835" s="160"/>
      <c r="Q835" s="160"/>
      <c r="R835" s="160" t="s">
        <v>131</v>
      </c>
      <c r="S835" s="160">
        <v>0</v>
      </c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</row>
    <row r="836" spans="1:47" outlineLevel="1" x14ac:dyDescent="0.2">
      <c r="A836" s="113"/>
      <c r="B836" s="115"/>
      <c r="C836" s="125" t="s">
        <v>775</v>
      </c>
      <c r="D836" s="144"/>
      <c r="E836" s="136">
        <v>-76.5715</v>
      </c>
      <c r="F836" s="157"/>
      <c r="G836" s="157"/>
      <c r="H836" s="161">
        <v>0</v>
      </c>
      <c r="I836" s="160"/>
      <c r="J836" s="160"/>
      <c r="K836" s="160"/>
      <c r="L836" s="160"/>
      <c r="M836" s="160"/>
      <c r="N836" s="160"/>
      <c r="O836" s="160"/>
      <c r="P836" s="160"/>
      <c r="Q836" s="160"/>
      <c r="R836" s="160" t="s">
        <v>131</v>
      </c>
      <c r="S836" s="160">
        <v>0</v>
      </c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</row>
    <row r="837" spans="1:47" ht="22.5" outlineLevel="1" x14ac:dyDescent="0.2">
      <c r="A837" s="113"/>
      <c r="B837" s="115"/>
      <c r="C837" s="125" t="s">
        <v>776</v>
      </c>
      <c r="D837" s="144"/>
      <c r="E837" s="136">
        <v>-105.8082</v>
      </c>
      <c r="F837" s="157"/>
      <c r="G837" s="157"/>
      <c r="H837" s="161">
        <v>0</v>
      </c>
      <c r="I837" s="160"/>
      <c r="J837" s="160"/>
      <c r="K837" s="160"/>
      <c r="L837" s="160"/>
      <c r="M837" s="160"/>
      <c r="N837" s="160"/>
      <c r="O837" s="160"/>
      <c r="P837" s="160"/>
      <c r="Q837" s="160"/>
      <c r="R837" s="160" t="s">
        <v>131</v>
      </c>
      <c r="S837" s="160">
        <v>0</v>
      </c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</row>
    <row r="838" spans="1:47" outlineLevel="1" x14ac:dyDescent="0.2">
      <c r="A838" s="113"/>
      <c r="B838" s="115"/>
      <c r="C838" s="125" t="s">
        <v>777</v>
      </c>
      <c r="D838" s="144"/>
      <c r="E838" s="136"/>
      <c r="F838" s="157"/>
      <c r="G838" s="157"/>
      <c r="H838" s="161">
        <v>0</v>
      </c>
      <c r="I838" s="160"/>
      <c r="J838" s="160"/>
      <c r="K838" s="160"/>
      <c r="L838" s="160"/>
      <c r="M838" s="160"/>
      <c r="N838" s="160"/>
      <c r="O838" s="160"/>
      <c r="P838" s="160"/>
      <c r="Q838" s="160"/>
      <c r="R838" s="160" t="s">
        <v>131</v>
      </c>
      <c r="S838" s="160">
        <v>0</v>
      </c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</row>
    <row r="839" spans="1:47" outlineLevel="1" x14ac:dyDescent="0.2">
      <c r="A839" s="113"/>
      <c r="B839" s="115"/>
      <c r="C839" s="125" t="s">
        <v>778</v>
      </c>
      <c r="D839" s="144"/>
      <c r="E839" s="136">
        <v>9.1039999999999992</v>
      </c>
      <c r="F839" s="157"/>
      <c r="G839" s="157"/>
      <c r="H839" s="161">
        <v>0</v>
      </c>
      <c r="I839" s="160"/>
      <c r="J839" s="160"/>
      <c r="K839" s="160"/>
      <c r="L839" s="160"/>
      <c r="M839" s="160"/>
      <c r="N839" s="160"/>
      <c r="O839" s="160"/>
      <c r="P839" s="160"/>
      <c r="Q839" s="160"/>
      <c r="R839" s="160" t="s">
        <v>131</v>
      </c>
      <c r="S839" s="160">
        <v>0</v>
      </c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</row>
    <row r="840" spans="1:47" ht="22.5" outlineLevel="1" x14ac:dyDescent="0.2">
      <c r="A840" s="113"/>
      <c r="B840" s="115"/>
      <c r="C840" s="125" t="s">
        <v>779</v>
      </c>
      <c r="D840" s="144"/>
      <c r="E840" s="136">
        <v>8.0120000000000005</v>
      </c>
      <c r="F840" s="157"/>
      <c r="G840" s="157"/>
      <c r="H840" s="161">
        <v>0</v>
      </c>
      <c r="I840" s="160"/>
      <c r="J840" s="160"/>
      <c r="K840" s="160"/>
      <c r="L840" s="160"/>
      <c r="M840" s="160"/>
      <c r="N840" s="160"/>
      <c r="O840" s="160"/>
      <c r="P840" s="160"/>
      <c r="Q840" s="160"/>
      <c r="R840" s="160" t="s">
        <v>131</v>
      </c>
      <c r="S840" s="160">
        <v>0</v>
      </c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</row>
    <row r="841" spans="1:47" ht="22.5" outlineLevel="1" x14ac:dyDescent="0.2">
      <c r="A841" s="113"/>
      <c r="B841" s="115"/>
      <c r="C841" s="125" t="s">
        <v>780</v>
      </c>
      <c r="D841" s="144"/>
      <c r="E841" s="136">
        <v>103.67</v>
      </c>
      <c r="F841" s="157"/>
      <c r="G841" s="157"/>
      <c r="H841" s="161">
        <v>0</v>
      </c>
      <c r="I841" s="160"/>
      <c r="J841" s="160"/>
      <c r="K841" s="160"/>
      <c r="L841" s="160"/>
      <c r="M841" s="160"/>
      <c r="N841" s="160"/>
      <c r="O841" s="160"/>
      <c r="P841" s="160"/>
      <c r="Q841" s="160"/>
      <c r="R841" s="160" t="s">
        <v>131</v>
      </c>
      <c r="S841" s="160">
        <v>0</v>
      </c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</row>
    <row r="842" spans="1:47" ht="33.75" outlineLevel="1" x14ac:dyDescent="0.2">
      <c r="A842" s="113"/>
      <c r="B842" s="115"/>
      <c r="C842" s="125" t="s">
        <v>781</v>
      </c>
      <c r="D842" s="144"/>
      <c r="E842" s="136">
        <v>109.105</v>
      </c>
      <c r="F842" s="157"/>
      <c r="G842" s="157"/>
      <c r="H842" s="161">
        <v>0</v>
      </c>
      <c r="I842" s="160"/>
      <c r="J842" s="160"/>
      <c r="K842" s="160"/>
      <c r="L842" s="160"/>
      <c r="M842" s="160"/>
      <c r="N842" s="160"/>
      <c r="O842" s="160"/>
      <c r="P842" s="160"/>
      <c r="Q842" s="160"/>
      <c r="R842" s="160" t="s">
        <v>131</v>
      </c>
      <c r="S842" s="160">
        <v>0</v>
      </c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</row>
    <row r="843" spans="1:47" outlineLevel="1" x14ac:dyDescent="0.2">
      <c r="A843" s="113"/>
      <c r="B843" s="115"/>
      <c r="C843" s="125" t="s">
        <v>786</v>
      </c>
      <c r="D843" s="144"/>
      <c r="E843" s="136">
        <v>63.8</v>
      </c>
      <c r="F843" s="157"/>
      <c r="G843" s="157"/>
      <c r="H843" s="161">
        <v>0</v>
      </c>
      <c r="I843" s="160"/>
      <c r="J843" s="160"/>
      <c r="K843" s="160"/>
      <c r="L843" s="160"/>
      <c r="M843" s="160"/>
      <c r="N843" s="160"/>
      <c r="O843" s="160"/>
      <c r="P843" s="160"/>
      <c r="Q843" s="160"/>
      <c r="R843" s="160" t="s">
        <v>131</v>
      </c>
      <c r="S843" s="160">
        <v>0</v>
      </c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</row>
    <row r="844" spans="1:47" outlineLevel="1" x14ac:dyDescent="0.2">
      <c r="A844" s="113">
        <v>178</v>
      </c>
      <c r="B844" s="115" t="s">
        <v>819</v>
      </c>
      <c r="C844" s="124" t="s">
        <v>820</v>
      </c>
      <c r="D844" s="143" t="s">
        <v>135</v>
      </c>
      <c r="E844" s="157">
        <v>687.50130000000001</v>
      </c>
      <c r="F844" s="157"/>
      <c r="G844" s="157">
        <f>ROUND(E844*F844,2)</f>
        <v>0</v>
      </c>
      <c r="H844" s="161" t="s">
        <v>1743</v>
      </c>
      <c r="I844" s="160"/>
      <c r="J844" s="160"/>
      <c r="K844" s="160"/>
      <c r="L844" s="160"/>
      <c r="M844" s="160"/>
      <c r="N844" s="160"/>
      <c r="O844" s="160"/>
      <c r="P844" s="160"/>
      <c r="Q844" s="160"/>
      <c r="R844" s="160" t="s">
        <v>129</v>
      </c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</row>
    <row r="845" spans="1:47" outlineLevel="1" x14ac:dyDescent="0.2">
      <c r="A845" s="113"/>
      <c r="B845" s="115"/>
      <c r="C845" s="125" t="s">
        <v>772</v>
      </c>
      <c r="D845" s="144"/>
      <c r="E845" s="136"/>
      <c r="F845" s="157"/>
      <c r="G845" s="157"/>
      <c r="H845" s="161">
        <v>0</v>
      </c>
      <c r="I845" s="160"/>
      <c r="J845" s="160"/>
      <c r="K845" s="160"/>
      <c r="L845" s="160"/>
      <c r="M845" s="160"/>
      <c r="N845" s="160"/>
      <c r="O845" s="160"/>
      <c r="P845" s="160"/>
      <c r="Q845" s="160"/>
      <c r="R845" s="160" t="s">
        <v>131</v>
      </c>
      <c r="S845" s="160">
        <v>0</v>
      </c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</row>
    <row r="846" spans="1:47" outlineLevel="1" x14ac:dyDescent="0.2">
      <c r="A846" s="113"/>
      <c r="B846" s="115"/>
      <c r="C846" s="125" t="s">
        <v>773</v>
      </c>
      <c r="D846" s="144"/>
      <c r="E846" s="136"/>
      <c r="F846" s="157"/>
      <c r="G846" s="157"/>
      <c r="H846" s="161">
        <v>0</v>
      </c>
      <c r="I846" s="160"/>
      <c r="J846" s="160"/>
      <c r="K846" s="160"/>
      <c r="L846" s="160"/>
      <c r="M846" s="160"/>
      <c r="N846" s="160"/>
      <c r="O846" s="160"/>
      <c r="P846" s="160"/>
      <c r="Q846" s="160"/>
      <c r="R846" s="160" t="s">
        <v>131</v>
      </c>
      <c r="S846" s="160">
        <v>0</v>
      </c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</row>
    <row r="847" spans="1:47" outlineLevel="1" x14ac:dyDescent="0.2">
      <c r="A847" s="113"/>
      <c r="B847" s="115"/>
      <c r="C847" s="125" t="s">
        <v>774</v>
      </c>
      <c r="D847" s="144"/>
      <c r="E847" s="136">
        <v>576.19000000000005</v>
      </c>
      <c r="F847" s="157"/>
      <c r="G847" s="157"/>
      <c r="H847" s="161">
        <v>0</v>
      </c>
      <c r="I847" s="160"/>
      <c r="J847" s="160"/>
      <c r="K847" s="160"/>
      <c r="L847" s="160"/>
      <c r="M847" s="160"/>
      <c r="N847" s="160"/>
      <c r="O847" s="160"/>
      <c r="P847" s="160"/>
      <c r="Q847" s="160"/>
      <c r="R847" s="160" t="s">
        <v>131</v>
      </c>
      <c r="S847" s="160">
        <v>0</v>
      </c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</row>
    <row r="848" spans="1:47" outlineLevel="1" x14ac:dyDescent="0.2">
      <c r="A848" s="113"/>
      <c r="B848" s="115"/>
      <c r="C848" s="125" t="s">
        <v>775</v>
      </c>
      <c r="D848" s="144"/>
      <c r="E848" s="136">
        <v>-76.5715</v>
      </c>
      <c r="F848" s="157"/>
      <c r="G848" s="157"/>
      <c r="H848" s="161">
        <v>0</v>
      </c>
      <c r="I848" s="160"/>
      <c r="J848" s="160"/>
      <c r="K848" s="160"/>
      <c r="L848" s="160"/>
      <c r="M848" s="160"/>
      <c r="N848" s="160"/>
      <c r="O848" s="160"/>
      <c r="P848" s="160"/>
      <c r="Q848" s="160"/>
      <c r="R848" s="160" t="s">
        <v>131</v>
      </c>
      <c r="S848" s="160">
        <v>0</v>
      </c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</row>
    <row r="849" spans="1:47" ht="22.5" outlineLevel="1" x14ac:dyDescent="0.2">
      <c r="A849" s="113"/>
      <c r="B849" s="115"/>
      <c r="C849" s="125" t="s">
        <v>776</v>
      </c>
      <c r="D849" s="144"/>
      <c r="E849" s="136">
        <v>-105.8082</v>
      </c>
      <c r="F849" s="157"/>
      <c r="G849" s="157"/>
      <c r="H849" s="161">
        <v>0</v>
      </c>
      <c r="I849" s="160"/>
      <c r="J849" s="160"/>
      <c r="K849" s="160"/>
      <c r="L849" s="160"/>
      <c r="M849" s="160"/>
      <c r="N849" s="160"/>
      <c r="O849" s="160"/>
      <c r="P849" s="160"/>
      <c r="Q849" s="160"/>
      <c r="R849" s="160" t="s">
        <v>131</v>
      </c>
      <c r="S849" s="160">
        <v>0</v>
      </c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</row>
    <row r="850" spans="1:47" outlineLevel="1" x14ac:dyDescent="0.2">
      <c r="A850" s="113"/>
      <c r="B850" s="115"/>
      <c r="C850" s="125" t="s">
        <v>777</v>
      </c>
      <c r="D850" s="144"/>
      <c r="E850" s="136"/>
      <c r="F850" s="157"/>
      <c r="G850" s="157"/>
      <c r="H850" s="161">
        <v>0</v>
      </c>
      <c r="I850" s="160"/>
      <c r="J850" s="160"/>
      <c r="K850" s="160"/>
      <c r="L850" s="160"/>
      <c r="M850" s="160"/>
      <c r="N850" s="160"/>
      <c r="O850" s="160"/>
      <c r="P850" s="160"/>
      <c r="Q850" s="160"/>
      <c r="R850" s="160" t="s">
        <v>131</v>
      </c>
      <c r="S850" s="160">
        <v>0</v>
      </c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</row>
    <row r="851" spans="1:47" outlineLevel="1" x14ac:dyDescent="0.2">
      <c r="A851" s="113"/>
      <c r="B851" s="115"/>
      <c r="C851" s="125" t="s">
        <v>778</v>
      </c>
      <c r="D851" s="144"/>
      <c r="E851" s="136">
        <v>9.1039999999999992</v>
      </c>
      <c r="F851" s="157"/>
      <c r="G851" s="157"/>
      <c r="H851" s="161">
        <v>0</v>
      </c>
      <c r="I851" s="160"/>
      <c r="J851" s="160"/>
      <c r="K851" s="160"/>
      <c r="L851" s="160"/>
      <c r="M851" s="160"/>
      <c r="N851" s="160"/>
      <c r="O851" s="160"/>
      <c r="P851" s="160"/>
      <c r="Q851" s="160"/>
      <c r="R851" s="160" t="s">
        <v>131</v>
      </c>
      <c r="S851" s="160">
        <v>0</v>
      </c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</row>
    <row r="852" spans="1:47" ht="22.5" outlineLevel="1" x14ac:dyDescent="0.2">
      <c r="A852" s="113"/>
      <c r="B852" s="115"/>
      <c r="C852" s="125" t="s">
        <v>779</v>
      </c>
      <c r="D852" s="144"/>
      <c r="E852" s="136">
        <v>8.0120000000000005</v>
      </c>
      <c r="F852" s="157"/>
      <c r="G852" s="157"/>
      <c r="H852" s="161">
        <v>0</v>
      </c>
      <c r="I852" s="160"/>
      <c r="J852" s="160"/>
      <c r="K852" s="160"/>
      <c r="L852" s="160"/>
      <c r="M852" s="160"/>
      <c r="N852" s="160"/>
      <c r="O852" s="160"/>
      <c r="P852" s="160"/>
      <c r="Q852" s="160"/>
      <c r="R852" s="160" t="s">
        <v>131</v>
      </c>
      <c r="S852" s="160">
        <v>0</v>
      </c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</row>
    <row r="853" spans="1:47" ht="22.5" outlineLevel="1" x14ac:dyDescent="0.2">
      <c r="A853" s="113"/>
      <c r="B853" s="115"/>
      <c r="C853" s="125" t="s">
        <v>780</v>
      </c>
      <c r="D853" s="144"/>
      <c r="E853" s="136">
        <v>103.67</v>
      </c>
      <c r="F853" s="157"/>
      <c r="G853" s="157"/>
      <c r="H853" s="161">
        <v>0</v>
      </c>
      <c r="I853" s="160"/>
      <c r="J853" s="160"/>
      <c r="K853" s="160"/>
      <c r="L853" s="160"/>
      <c r="M853" s="160"/>
      <c r="N853" s="160"/>
      <c r="O853" s="160"/>
      <c r="P853" s="160"/>
      <c r="Q853" s="160"/>
      <c r="R853" s="160" t="s">
        <v>131</v>
      </c>
      <c r="S853" s="160">
        <v>0</v>
      </c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</row>
    <row r="854" spans="1:47" ht="33.75" outlineLevel="1" x14ac:dyDescent="0.2">
      <c r="A854" s="113"/>
      <c r="B854" s="115"/>
      <c r="C854" s="125" t="s">
        <v>781</v>
      </c>
      <c r="D854" s="144"/>
      <c r="E854" s="136">
        <v>109.105</v>
      </c>
      <c r="F854" s="157"/>
      <c r="G854" s="157"/>
      <c r="H854" s="161">
        <v>0</v>
      </c>
      <c r="I854" s="160"/>
      <c r="J854" s="160"/>
      <c r="K854" s="160"/>
      <c r="L854" s="160"/>
      <c r="M854" s="160"/>
      <c r="N854" s="160"/>
      <c r="O854" s="160"/>
      <c r="P854" s="160"/>
      <c r="Q854" s="160"/>
      <c r="R854" s="160" t="s">
        <v>131</v>
      </c>
      <c r="S854" s="160">
        <v>0</v>
      </c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</row>
    <row r="855" spans="1:47" outlineLevel="1" x14ac:dyDescent="0.2">
      <c r="A855" s="113"/>
      <c r="B855" s="115"/>
      <c r="C855" s="125" t="s">
        <v>786</v>
      </c>
      <c r="D855" s="144"/>
      <c r="E855" s="136">
        <v>63.8</v>
      </c>
      <c r="F855" s="157"/>
      <c r="G855" s="157"/>
      <c r="H855" s="161">
        <v>0</v>
      </c>
      <c r="I855" s="160"/>
      <c r="J855" s="160"/>
      <c r="K855" s="160"/>
      <c r="L855" s="160"/>
      <c r="M855" s="160"/>
      <c r="N855" s="160"/>
      <c r="O855" s="160"/>
      <c r="P855" s="160"/>
      <c r="Q855" s="160"/>
      <c r="R855" s="160" t="s">
        <v>131</v>
      </c>
      <c r="S855" s="160">
        <v>0</v>
      </c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</row>
    <row r="856" spans="1:47" outlineLevel="1" x14ac:dyDescent="0.2">
      <c r="A856" s="113">
        <v>179</v>
      </c>
      <c r="B856" s="115" t="s">
        <v>821</v>
      </c>
      <c r="C856" s="124" t="s">
        <v>822</v>
      </c>
      <c r="D856" s="143" t="s">
        <v>128</v>
      </c>
      <c r="E856" s="157">
        <v>1.8</v>
      </c>
      <c r="F856" s="157"/>
      <c r="G856" s="157">
        <f>ROUND(E856*F856,2)</f>
        <v>0</v>
      </c>
      <c r="H856" s="161" t="s">
        <v>1744</v>
      </c>
      <c r="I856" s="160"/>
      <c r="J856" s="160"/>
      <c r="K856" s="160"/>
      <c r="L856" s="160"/>
      <c r="M856" s="160"/>
      <c r="N856" s="160"/>
      <c r="O856" s="160"/>
      <c r="P856" s="160"/>
      <c r="Q856" s="160"/>
      <c r="R856" s="160" t="s">
        <v>129</v>
      </c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</row>
    <row r="857" spans="1:47" outlineLevel="1" x14ac:dyDescent="0.2">
      <c r="A857" s="113"/>
      <c r="B857" s="115"/>
      <c r="C857" s="125" t="s">
        <v>772</v>
      </c>
      <c r="D857" s="144"/>
      <c r="E857" s="136"/>
      <c r="F857" s="157"/>
      <c r="G857" s="157"/>
      <c r="H857" s="161">
        <v>0</v>
      </c>
      <c r="I857" s="160"/>
      <c r="J857" s="160"/>
      <c r="K857" s="160"/>
      <c r="L857" s="160"/>
      <c r="M857" s="160"/>
      <c r="N857" s="160"/>
      <c r="O857" s="160"/>
      <c r="P857" s="160"/>
      <c r="Q857" s="160"/>
      <c r="R857" s="160" t="s">
        <v>131</v>
      </c>
      <c r="S857" s="160">
        <v>0</v>
      </c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</row>
    <row r="858" spans="1:47" outlineLevel="1" x14ac:dyDescent="0.2">
      <c r="A858" s="113"/>
      <c r="B858" s="115"/>
      <c r="C858" s="125" t="s">
        <v>773</v>
      </c>
      <c r="D858" s="144"/>
      <c r="E858" s="136"/>
      <c r="F858" s="157"/>
      <c r="G858" s="157"/>
      <c r="H858" s="161">
        <v>0</v>
      </c>
      <c r="I858" s="160"/>
      <c r="J858" s="160"/>
      <c r="K858" s="160"/>
      <c r="L858" s="160"/>
      <c r="M858" s="160"/>
      <c r="N858" s="160"/>
      <c r="O858" s="160"/>
      <c r="P858" s="160"/>
      <c r="Q858" s="160"/>
      <c r="R858" s="160" t="s">
        <v>131</v>
      </c>
      <c r="S858" s="160">
        <v>0</v>
      </c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</row>
    <row r="859" spans="1:47" outlineLevel="1" x14ac:dyDescent="0.2">
      <c r="A859" s="113"/>
      <c r="B859" s="115"/>
      <c r="C859" s="125" t="s">
        <v>823</v>
      </c>
      <c r="D859" s="144"/>
      <c r="E859" s="136">
        <v>1.8</v>
      </c>
      <c r="F859" s="157"/>
      <c r="G859" s="157"/>
      <c r="H859" s="161">
        <v>0</v>
      </c>
      <c r="I859" s="160"/>
      <c r="J859" s="160"/>
      <c r="K859" s="160"/>
      <c r="L859" s="160"/>
      <c r="M859" s="160"/>
      <c r="N859" s="160"/>
      <c r="O859" s="160"/>
      <c r="P859" s="160"/>
      <c r="Q859" s="160"/>
      <c r="R859" s="160" t="s">
        <v>131</v>
      </c>
      <c r="S859" s="160">
        <v>0</v>
      </c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</row>
    <row r="860" spans="1:47" x14ac:dyDescent="0.2">
      <c r="A860" s="114" t="s">
        <v>124</v>
      </c>
      <c r="B860" s="116" t="s">
        <v>64</v>
      </c>
      <c r="C860" s="126" t="s">
        <v>65</v>
      </c>
      <c r="D860" s="145"/>
      <c r="E860" s="158"/>
      <c r="F860" s="158"/>
      <c r="G860" s="158">
        <f>SUMIF(R861:R943,"&lt;&gt;NOR",G861:G943)</f>
        <v>0</v>
      </c>
      <c r="H860" s="133"/>
      <c r="I860" s="160"/>
      <c r="R860" s="229" t="s">
        <v>125</v>
      </c>
    </row>
    <row r="861" spans="1:47" outlineLevel="1" x14ac:dyDescent="0.2">
      <c r="A861" s="113">
        <v>180</v>
      </c>
      <c r="B861" s="115" t="s">
        <v>824</v>
      </c>
      <c r="C861" s="124" t="s">
        <v>825</v>
      </c>
      <c r="D861" s="143" t="s">
        <v>135</v>
      </c>
      <c r="E861" s="157">
        <v>326.8</v>
      </c>
      <c r="F861" s="157"/>
      <c r="G861" s="157">
        <f>ROUND(E861*F861,2)</f>
        <v>0</v>
      </c>
      <c r="H861" s="161" t="s">
        <v>1743</v>
      </c>
      <c r="I861" s="160"/>
      <c r="J861" s="160"/>
      <c r="K861" s="160"/>
      <c r="L861" s="160"/>
      <c r="M861" s="160"/>
      <c r="N861" s="160"/>
      <c r="O861" s="160"/>
      <c r="P861" s="160"/>
      <c r="Q861" s="160"/>
      <c r="R861" s="160" t="s">
        <v>129</v>
      </c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</row>
    <row r="862" spans="1:47" outlineLevel="1" x14ac:dyDescent="0.2">
      <c r="A862" s="113"/>
      <c r="B862" s="115"/>
      <c r="C862" s="125" t="s">
        <v>826</v>
      </c>
      <c r="D862" s="144"/>
      <c r="E862" s="136"/>
      <c r="F862" s="157"/>
      <c r="G862" s="157"/>
      <c r="H862" s="161">
        <v>0</v>
      </c>
      <c r="I862" s="160"/>
      <c r="J862" s="160"/>
      <c r="K862" s="160"/>
      <c r="L862" s="160"/>
      <c r="M862" s="160"/>
      <c r="N862" s="160"/>
      <c r="O862" s="160"/>
      <c r="P862" s="160"/>
      <c r="Q862" s="160"/>
      <c r="R862" s="160" t="s">
        <v>131</v>
      </c>
      <c r="S862" s="160">
        <v>0</v>
      </c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</row>
    <row r="863" spans="1:47" outlineLevel="1" x14ac:dyDescent="0.2">
      <c r="A863" s="113"/>
      <c r="B863" s="115"/>
      <c r="C863" s="125" t="s">
        <v>773</v>
      </c>
      <c r="D863" s="144"/>
      <c r="E863" s="136"/>
      <c r="F863" s="157"/>
      <c r="G863" s="157"/>
      <c r="H863" s="161">
        <v>0</v>
      </c>
      <c r="I863" s="160"/>
      <c r="J863" s="160"/>
      <c r="K863" s="160"/>
      <c r="L863" s="160"/>
      <c r="M863" s="160"/>
      <c r="N863" s="160"/>
      <c r="O863" s="160"/>
      <c r="P863" s="160"/>
      <c r="Q863" s="160"/>
      <c r="R863" s="160" t="s">
        <v>131</v>
      </c>
      <c r="S863" s="160">
        <v>0</v>
      </c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</row>
    <row r="864" spans="1:47" outlineLevel="1" x14ac:dyDescent="0.2">
      <c r="A864" s="113"/>
      <c r="B864" s="115"/>
      <c r="C864" s="125" t="s">
        <v>827</v>
      </c>
      <c r="D864" s="144"/>
      <c r="E864" s="136">
        <v>297.2</v>
      </c>
      <c r="F864" s="157"/>
      <c r="G864" s="157"/>
      <c r="H864" s="161">
        <v>0</v>
      </c>
      <c r="I864" s="160"/>
      <c r="J864" s="160"/>
      <c r="K864" s="160"/>
      <c r="L864" s="160"/>
      <c r="M864" s="160"/>
      <c r="N864" s="160"/>
      <c r="O864" s="160"/>
      <c r="P864" s="160"/>
      <c r="Q864" s="160"/>
      <c r="R864" s="160" t="s">
        <v>131</v>
      </c>
      <c r="S864" s="160">
        <v>0</v>
      </c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</row>
    <row r="865" spans="1:47" outlineLevel="1" x14ac:dyDescent="0.2">
      <c r="A865" s="113"/>
      <c r="B865" s="115"/>
      <c r="C865" s="125" t="s">
        <v>828</v>
      </c>
      <c r="D865" s="144"/>
      <c r="E865" s="136">
        <v>29.6</v>
      </c>
      <c r="F865" s="157"/>
      <c r="G865" s="157"/>
      <c r="H865" s="161">
        <v>0</v>
      </c>
      <c r="I865" s="160"/>
      <c r="J865" s="160"/>
      <c r="K865" s="160"/>
      <c r="L865" s="160"/>
      <c r="M865" s="160"/>
      <c r="N865" s="160"/>
      <c r="O865" s="160"/>
      <c r="P865" s="160"/>
      <c r="Q865" s="160"/>
      <c r="R865" s="160" t="s">
        <v>131</v>
      </c>
      <c r="S865" s="160">
        <v>0</v>
      </c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</row>
    <row r="866" spans="1:47" outlineLevel="1" x14ac:dyDescent="0.2">
      <c r="A866" s="113">
        <v>181</v>
      </c>
      <c r="B866" s="115" t="s">
        <v>829</v>
      </c>
      <c r="C866" s="124" t="s">
        <v>830</v>
      </c>
      <c r="D866" s="143" t="s">
        <v>135</v>
      </c>
      <c r="E866" s="157">
        <v>653.6</v>
      </c>
      <c r="F866" s="157"/>
      <c r="G866" s="157">
        <f>ROUND(E866*F866,2)</f>
        <v>0</v>
      </c>
      <c r="H866" s="161" t="s">
        <v>1743</v>
      </c>
      <c r="I866" s="160"/>
      <c r="J866" s="160"/>
      <c r="K866" s="160"/>
      <c r="L866" s="160"/>
      <c r="M866" s="160"/>
      <c r="N866" s="160"/>
      <c r="O866" s="160"/>
      <c r="P866" s="160"/>
      <c r="Q866" s="160"/>
      <c r="R866" s="160" t="s">
        <v>129</v>
      </c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</row>
    <row r="867" spans="1:47" outlineLevel="1" x14ac:dyDescent="0.2">
      <c r="A867" s="113"/>
      <c r="B867" s="115"/>
      <c r="C867" s="125" t="s">
        <v>826</v>
      </c>
      <c r="D867" s="144"/>
      <c r="E867" s="136"/>
      <c r="F867" s="157"/>
      <c r="G867" s="157"/>
      <c r="H867" s="161">
        <v>0</v>
      </c>
      <c r="I867" s="160"/>
      <c r="J867" s="160"/>
      <c r="K867" s="160"/>
      <c r="L867" s="160"/>
      <c r="M867" s="160"/>
      <c r="N867" s="160"/>
      <c r="O867" s="160"/>
      <c r="P867" s="160"/>
      <c r="Q867" s="160"/>
      <c r="R867" s="160" t="s">
        <v>131</v>
      </c>
      <c r="S867" s="160">
        <v>0</v>
      </c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</row>
    <row r="868" spans="1:47" outlineLevel="1" x14ac:dyDescent="0.2">
      <c r="A868" s="113"/>
      <c r="B868" s="115"/>
      <c r="C868" s="125" t="s">
        <v>773</v>
      </c>
      <c r="D868" s="144"/>
      <c r="E868" s="136"/>
      <c r="F868" s="157"/>
      <c r="G868" s="157"/>
      <c r="H868" s="161">
        <v>0</v>
      </c>
      <c r="I868" s="160"/>
      <c r="J868" s="160"/>
      <c r="K868" s="160"/>
      <c r="L868" s="160"/>
      <c r="M868" s="160"/>
      <c r="N868" s="160"/>
      <c r="O868" s="160"/>
      <c r="P868" s="160"/>
      <c r="Q868" s="160"/>
      <c r="R868" s="160" t="s">
        <v>131</v>
      </c>
      <c r="S868" s="160">
        <v>0</v>
      </c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</row>
    <row r="869" spans="1:47" outlineLevel="1" x14ac:dyDescent="0.2">
      <c r="A869" s="113"/>
      <c r="B869" s="115"/>
      <c r="C869" s="125" t="s">
        <v>831</v>
      </c>
      <c r="D869" s="144"/>
      <c r="E869" s="136">
        <v>594.4</v>
      </c>
      <c r="F869" s="157"/>
      <c r="G869" s="157"/>
      <c r="H869" s="161">
        <v>0</v>
      </c>
      <c r="I869" s="160"/>
      <c r="J869" s="160"/>
      <c r="K869" s="160"/>
      <c r="L869" s="160"/>
      <c r="M869" s="160"/>
      <c r="N869" s="160"/>
      <c r="O869" s="160"/>
      <c r="P869" s="160"/>
      <c r="Q869" s="160"/>
      <c r="R869" s="160" t="s">
        <v>131</v>
      </c>
      <c r="S869" s="160">
        <v>0</v>
      </c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</row>
    <row r="870" spans="1:47" outlineLevel="1" x14ac:dyDescent="0.2">
      <c r="A870" s="113"/>
      <c r="B870" s="115"/>
      <c r="C870" s="125" t="s">
        <v>832</v>
      </c>
      <c r="D870" s="144"/>
      <c r="E870" s="136">
        <v>59.2</v>
      </c>
      <c r="F870" s="157"/>
      <c r="G870" s="157"/>
      <c r="H870" s="161">
        <v>0</v>
      </c>
      <c r="I870" s="160"/>
      <c r="J870" s="160"/>
      <c r="K870" s="160"/>
      <c r="L870" s="160"/>
      <c r="M870" s="160"/>
      <c r="N870" s="160"/>
      <c r="O870" s="160"/>
      <c r="P870" s="160"/>
      <c r="Q870" s="160"/>
      <c r="R870" s="160" t="s">
        <v>131</v>
      </c>
      <c r="S870" s="160">
        <v>0</v>
      </c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</row>
    <row r="871" spans="1:47" outlineLevel="1" x14ac:dyDescent="0.2">
      <c r="A871" s="113">
        <v>182</v>
      </c>
      <c r="B871" s="115" t="s">
        <v>833</v>
      </c>
      <c r="C871" s="124" t="s">
        <v>834</v>
      </c>
      <c r="D871" s="143" t="s">
        <v>135</v>
      </c>
      <c r="E871" s="157">
        <v>484.1</v>
      </c>
      <c r="F871" s="157"/>
      <c r="G871" s="157">
        <f>ROUND(E871*F871,2)</f>
        <v>0</v>
      </c>
      <c r="H871" s="161" t="s">
        <v>1743</v>
      </c>
      <c r="I871" s="160"/>
      <c r="J871" s="160"/>
      <c r="K871" s="160"/>
      <c r="L871" s="160"/>
      <c r="M871" s="160"/>
      <c r="N871" s="160"/>
      <c r="O871" s="160"/>
      <c r="P871" s="160"/>
      <c r="Q871" s="160"/>
      <c r="R871" s="160" t="s">
        <v>129</v>
      </c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</row>
    <row r="872" spans="1:47" outlineLevel="1" x14ac:dyDescent="0.2">
      <c r="A872" s="113">
        <v>183</v>
      </c>
      <c r="B872" s="115" t="s">
        <v>835</v>
      </c>
      <c r="C872" s="124" t="s">
        <v>836</v>
      </c>
      <c r="D872" s="143" t="s">
        <v>135</v>
      </c>
      <c r="E872" s="157">
        <v>927.5</v>
      </c>
      <c r="F872" s="157"/>
      <c r="G872" s="157">
        <f>ROUND(E872*F872,2)</f>
        <v>0</v>
      </c>
      <c r="H872" s="161" t="s">
        <v>1743</v>
      </c>
      <c r="I872" s="160"/>
      <c r="J872" s="160"/>
      <c r="K872" s="160"/>
      <c r="L872" s="160"/>
      <c r="M872" s="160"/>
      <c r="N872" s="160"/>
      <c r="O872" s="160"/>
      <c r="P872" s="160"/>
      <c r="Q872" s="160"/>
      <c r="R872" s="160" t="s">
        <v>129</v>
      </c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</row>
    <row r="873" spans="1:47" outlineLevel="1" x14ac:dyDescent="0.2">
      <c r="A873" s="113"/>
      <c r="B873" s="115"/>
      <c r="C873" s="125" t="s">
        <v>826</v>
      </c>
      <c r="D873" s="144"/>
      <c r="E873" s="136"/>
      <c r="F873" s="157"/>
      <c r="G873" s="157"/>
      <c r="H873" s="161">
        <v>0</v>
      </c>
      <c r="I873" s="160"/>
      <c r="J873" s="160"/>
      <c r="K873" s="160"/>
      <c r="L873" s="160"/>
      <c r="M873" s="160"/>
      <c r="N873" s="160"/>
      <c r="O873" s="160"/>
      <c r="P873" s="160"/>
      <c r="Q873" s="160"/>
      <c r="R873" s="160" t="s">
        <v>131</v>
      </c>
      <c r="S873" s="160">
        <v>0</v>
      </c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</row>
    <row r="874" spans="1:47" outlineLevel="1" x14ac:dyDescent="0.2">
      <c r="A874" s="113"/>
      <c r="B874" s="115"/>
      <c r="C874" s="125" t="s">
        <v>773</v>
      </c>
      <c r="D874" s="144"/>
      <c r="E874" s="136"/>
      <c r="F874" s="157"/>
      <c r="G874" s="157"/>
      <c r="H874" s="161">
        <v>0</v>
      </c>
      <c r="I874" s="160"/>
      <c r="J874" s="160"/>
      <c r="K874" s="160"/>
      <c r="L874" s="160"/>
      <c r="M874" s="160"/>
      <c r="N874" s="160"/>
      <c r="O874" s="160"/>
      <c r="P874" s="160"/>
      <c r="Q874" s="160"/>
      <c r="R874" s="160" t="s">
        <v>131</v>
      </c>
      <c r="S874" s="160">
        <v>0</v>
      </c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</row>
    <row r="875" spans="1:47" outlineLevel="1" x14ac:dyDescent="0.2">
      <c r="A875" s="113"/>
      <c r="B875" s="115"/>
      <c r="C875" s="125" t="s">
        <v>837</v>
      </c>
      <c r="D875" s="144"/>
      <c r="E875" s="136">
        <v>471.8</v>
      </c>
      <c r="F875" s="157"/>
      <c r="G875" s="157"/>
      <c r="H875" s="161">
        <v>0</v>
      </c>
      <c r="I875" s="160"/>
      <c r="J875" s="160"/>
      <c r="K875" s="160"/>
      <c r="L875" s="160"/>
      <c r="M875" s="160"/>
      <c r="N875" s="160"/>
      <c r="O875" s="160"/>
      <c r="P875" s="160"/>
      <c r="Q875" s="160"/>
      <c r="R875" s="160" t="s">
        <v>131</v>
      </c>
      <c r="S875" s="160">
        <v>0</v>
      </c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</row>
    <row r="876" spans="1:47" outlineLevel="1" x14ac:dyDescent="0.2">
      <c r="A876" s="113"/>
      <c r="B876" s="115"/>
      <c r="C876" s="125" t="s">
        <v>838</v>
      </c>
      <c r="D876" s="144"/>
      <c r="E876" s="136">
        <v>22.3</v>
      </c>
      <c r="F876" s="157"/>
      <c r="G876" s="157"/>
      <c r="H876" s="161">
        <v>0</v>
      </c>
      <c r="I876" s="160"/>
      <c r="J876" s="160"/>
      <c r="K876" s="160"/>
      <c r="L876" s="160"/>
      <c r="M876" s="160"/>
      <c r="N876" s="160"/>
      <c r="O876" s="160"/>
      <c r="P876" s="160"/>
      <c r="Q876" s="160"/>
      <c r="R876" s="160" t="s">
        <v>131</v>
      </c>
      <c r="S876" s="160">
        <v>0</v>
      </c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</row>
    <row r="877" spans="1:47" outlineLevel="1" x14ac:dyDescent="0.2">
      <c r="A877" s="113"/>
      <c r="B877" s="115"/>
      <c r="C877" s="125" t="s">
        <v>839</v>
      </c>
      <c r="D877" s="144"/>
      <c r="E877" s="136">
        <v>415</v>
      </c>
      <c r="F877" s="157"/>
      <c r="G877" s="157"/>
      <c r="H877" s="161">
        <v>0</v>
      </c>
      <c r="I877" s="160"/>
      <c r="J877" s="160"/>
      <c r="K877" s="160"/>
      <c r="L877" s="160"/>
      <c r="M877" s="160"/>
      <c r="N877" s="160"/>
      <c r="O877" s="160"/>
      <c r="P877" s="160"/>
      <c r="Q877" s="160"/>
      <c r="R877" s="160" t="s">
        <v>131</v>
      </c>
      <c r="S877" s="160">
        <v>0</v>
      </c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</row>
    <row r="878" spans="1:47" outlineLevel="1" x14ac:dyDescent="0.2">
      <c r="A878" s="113"/>
      <c r="B878" s="115"/>
      <c r="C878" s="125" t="s">
        <v>840</v>
      </c>
      <c r="D878" s="144"/>
      <c r="E878" s="136">
        <v>18.399999999999999</v>
      </c>
      <c r="F878" s="157"/>
      <c r="G878" s="157"/>
      <c r="H878" s="161">
        <v>0</v>
      </c>
      <c r="I878" s="160"/>
      <c r="J878" s="160"/>
      <c r="K878" s="160"/>
      <c r="L878" s="160"/>
      <c r="M878" s="160"/>
      <c r="N878" s="160"/>
      <c r="O878" s="160"/>
      <c r="P878" s="160"/>
      <c r="Q878" s="160"/>
      <c r="R878" s="160" t="s">
        <v>131</v>
      </c>
      <c r="S878" s="160">
        <v>0</v>
      </c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</row>
    <row r="879" spans="1:47" ht="22.5" outlineLevel="1" x14ac:dyDescent="0.2">
      <c r="A879" s="113">
        <v>184</v>
      </c>
      <c r="B879" s="115" t="s">
        <v>841</v>
      </c>
      <c r="C879" s="124" t="s">
        <v>842</v>
      </c>
      <c r="D879" s="143" t="s">
        <v>135</v>
      </c>
      <c r="E879" s="157">
        <v>655.19000000000005</v>
      </c>
      <c r="F879" s="157"/>
      <c r="G879" s="157">
        <f>ROUND(E879*F879,2)</f>
        <v>0</v>
      </c>
      <c r="H879" s="161" t="s">
        <v>1743</v>
      </c>
      <c r="I879" s="160"/>
      <c r="J879" s="160"/>
      <c r="K879" s="160"/>
      <c r="L879" s="160"/>
      <c r="M879" s="160"/>
      <c r="N879" s="160"/>
      <c r="O879" s="160"/>
      <c r="P879" s="160"/>
      <c r="Q879" s="160"/>
      <c r="R879" s="160" t="s">
        <v>129</v>
      </c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</row>
    <row r="880" spans="1:47" outlineLevel="1" x14ac:dyDescent="0.2">
      <c r="A880" s="113"/>
      <c r="B880" s="115"/>
      <c r="C880" s="125" t="s">
        <v>826</v>
      </c>
      <c r="D880" s="144"/>
      <c r="E880" s="136"/>
      <c r="F880" s="157"/>
      <c r="G880" s="157"/>
      <c r="H880" s="161">
        <v>0</v>
      </c>
      <c r="I880" s="160"/>
      <c r="J880" s="160"/>
      <c r="K880" s="160"/>
      <c r="L880" s="160"/>
      <c r="M880" s="160"/>
      <c r="N880" s="160"/>
      <c r="O880" s="160"/>
      <c r="P880" s="160"/>
      <c r="Q880" s="160"/>
      <c r="R880" s="160" t="s">
        <v>131</v>
      </c>
      <c r="S880" s="160">
        <v>0</v>
      </c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</row>
    <row r="881" spans="1:47" outlineLevel="1" x14ac:dyDescent="0.2">
      <c r="A881" s="113"/>
      <c r="B881" s="115"/>
      <c r="C881" s="125" t="s">
        <v>773</v>
      </c>
      <c r="D881" s="144"/>
      <c r="E881" s="136"/>
      <c r="F881" s="157"/>
      <c r="G881" s="157"/>
      <c r="H881" s="161">
        <v>0</v>
      </c>
      <c r="I881" s="160"/>
      <c r="J881" s="160"/>
      <c r="K881" s="160"/>
      <c r="L881" s="160"/>
      <c r="M881" s="160"/>
      <c r="N881" s="160"/>
      <c r="O881" s="160"/>
      <c r="P881" s="160"/>
      <c r="Q881" s="160"/>
      <c r="R881" s="160" t="s">
        <v>131</v>
      </c>
      <c r="S881" s="160">
        <v>0</v>
      </c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</row>
    <row r="882" spans="1:47" outlineLevel="1" x14ac:dyDescent="0.2">
      <c r="A882" s="113"/>
      <c r="B882" s="115"/>
      <c r="C882" s="125" t="s">
        <v>843</v>
      </c>
      <c r="D882" s="144"/>
      <c r="E882" s="136">
        <v>235.9</v>
      </c>
      <c r="F882" s="157"/>
      <c r="G882" s="157"/>
      <c r="H882" s="161">
        <v>0</v>
      </c>
      <c r="I882" s="160"/>
      <c r="J882" s="160"/>
      <c r="K882" s="160"/>
      <c r="L882" s="160"/>
      <c r="M882" s="160"/>
      <c r="N882" s="160"/>
      <c r="O882" s="160"/>
      <c r="P882" s="160"/>
      <c r="Q882" s="160"/>
      <c r="R882" s="160" t="s">
        <v>131</v>
      </c>
      <c r="S882" s="160">
        <v>0</v>
      </c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</row>
    <row r="883" spans="1:47" outlineLevel="1" x14ac:dyDescent="0.2">
      <c r="A883" s="113"/>
      <c r="B883" s="115"/>
      <c r="C883" s="125" t="s">
        <v>844</v>
      </c>
      <c r="D883" s="144"/>
      <c r="E883" s="136">
        <v>207.5</v>
      </c>
      <c r="F883" s="157"/>
      <c r="G883" s="157"/>
      <c r="H883" s="161">
        <v>0</v>
      </c>
      <c r="I883" s="160"/>
      <c r="J883" s="160"/>
      <c r="K883" s="160"/>
      <c r="L883" s="160"/>
      <c r="M883" s="160"/>
      <c r="N883" s="160"/>
      <c r="O883" s="160"/>
      <c r="P883" s="160"/>
      <c r="Q883" s="160"/>
      <c r="R883" s="160" t="s">
        <v>131</v>
      </c>
      <c r="S883" s="160">
        <v>0</v>
      </c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</row>
    <row r="884" spans="1:47" outlineLevel="1" x14ac:dyDescent="0.2">
      <c r="A884" s="113"/>
      <c r="B884" s="115"/>
      <c r="C884" s="125" t="s">
        <v>244</v>
      </c>
      <c r="D884" s="144"/>
      <c r="E884" s="136"/>
      <c r="F884" s="157"/>
      <c r="G884" s="157"/>
      <c r="H884" s="161">
        <v>0</v>
      </c>
      <c r="I884" s="160"/>
      <c r="J884" s="160"/>
      <c r="K884" s="160"/>
      <c r="L884" s="160"/>
      <c r="M884" s="160"/>
      <c r="N884" s="160"/>
      <c r="O884" s="160"/>
      <c r="P884" s="160"/>
      <c r="Q884" s="160"/>
      <c r="R884" s="160" t="s">
        <v>131</v>
      </c>
      <c r="S884" s="160">
        <v>0</v>
      </c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</row>
    <row r="885" spans="1:47" outlineLevel="1" x14ac:dyDescent="0.2">
      <c r="A885" s="113"/>
      <c r="B885" s="115"/>
      <c r="C885" s="125" t="s">
        <v>845</v>
      </c>
      <c r="D885" s="144"/>
      <c r="E885" s="136"/>
      <c r="F885" s="157"/>
      <c r="G885" s="157"/>
      <c r="H885" s="161">
        <v>0</v>
      </c>
      <c r="I885" s="160"/>
      <c r="J885" s="160"/>
      <c r="K885" s="160"/>
      <c r="L885" s="160"/>
      <c r="M885" s="160"/>
      <c r="N885" s="160"/>
      <c r="O885" s="160"/>
      <c r="P885" s="160"/>
      <c r="Q885" s="160"/>
      <c r="R885" s="160" t="s">
        <v>131</v>
      </c>
      <c r="S885" s="160">
        <v>0</v>
      </c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</row>
    <row r="886" spans="1:47" outlineLevel="1" x14ac:dyDescent="0.2">
      <c r="A886" s="113"/>
      <c r="B886" s="115"/>
      <c r="C886" s="125" t="s">
        <v>846</v>
      </c>
      <c r="D886" s="144"/>
      <c r="E886" s="136">
        <v>174.5</v>
      </c>
      <c r="F886" s="157"/>
      <c r="G886" s="157"/>
      <c r="H886" s="161">
        <v>0</v>
      </c>
      <c r="I886" s="160"/>
      <c r="J886" s="160"/>
      <c r="K886" s="160"/>
      <c r="L886" s="160"/>
      <c r="M886" s="160"/>
      <c r="N886" s="160"/>
      <c r="O886" s="160"/>
      <c r="P886" s="160"/>
      <c r="Q886" s="160"/>
      <c r="R886" s="160" t="s">
        <v>131</v>
      </c>
      <c r="S886" s="160">
        <v>0</v>
      </c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</row>
    <row r="887" spans="1:47" outlineLevel="1" x14ac:dyDescent="0.2">
      <c r="A887" s="113"/>
      <c r="B887" s="115"/>
      <c r="C887" s="125" t="s">
        <v>847</v>
      </c>
      <c r="D887" s="144"/>
      <c r="E887" s="136">
        <v>11.09</v>
      </c>
      <c r="F887" s="157"/>
      <c r="G887" s="157"/>
      <c r="H887" s="161">
        <v>0</v>
      </c>
      <c r="I887" s="160"/>
      <c r="J887" s="160"/>
      <c r="K887" s="160"/>
      <c r="L887" s="160"/>
      <c r="M887" s="160"/>
      <c r="N887" s="160"/>
      <c r="O887" s="160"/>
      <c r="P887" s="160"/>
      <c r="Q887" s="160"/>
      <c r="R887" s="160" t="s">
        <v>131</v>
      </c>
      <c r="S887" s="160">
        <v>0</v>
      </c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</row>
    <row r="888" spans="1:47" outlineLevel="1" x14ac:dyDescent="0.2">
      <c r="A888" s="113"/>
      <c r="B888" s="115"/>
      <c r="C888" s="125" t="s">
        <v>848</v>
      </c>
      <c r="D888" s="144"/>
      <c r="E888" s="136">
        <v>26.2</v>
      </c>
      <c r="F888" s="157"/>
      <c r="G888" s="157"/>
      <c r="H888" s="161">
        <v>0</v>
      </c>
      <c r="I888" s="160"/>
      <c r="J888" s="160"/>
      <c r="K888" s="160"/>
      <c r="L888" s="160"/>
      <c r="M888" s="160"/>
      <c r="N888" s="160"/>
      <c r="O888" s="160"/>
      <c r="P888" s="160"/>
      <c r="Q888" s="160"/>
      <c r="R888" s="160" t="s">
        <v>131</v>
      </c>
      <c r="S888" s="160">
        <v>0</v>
      </c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</row>
    <row r="889" spans="1:47" outlineLevel="1" x14ac:dyDescent="0.2">
      <c r="A889" s="113">
        <v>185</v>
      </c>
      <c r="B889" s="115" t="s">
        <v>849</v>
      </c>
      <c r="C889" s="124" t="s">
        <v>850</v>
      </c>
      <c r="D889" s="143" t="s">
        <v>135</v>
      </c>
      <c r="E889" s="157">
        <v>1635.59</v>
      </c>
      <c r="F889" s="157"/>
      <c r="G889" s="157">
        <f>ROUND(E889*F889,2)</f>
        <v>0</v>
      </c>
      <c r="H889" s="161" t="s">
        <v>1743</v>
      </c>
      <c r="I889" s="160"/>
      <c r="J889" s="160"/>
      <c r="K889" s="160"/>
      <c r="L889" s="160"/>
      <c r="M889" s="160"/>
      <c r="N889" s="160"/>
      <c r="O889" s="160"/>
      <c r="P889" s="160"/>
      <c r="Q889" s="160"/>
      <c r="R889" s="160" t="s">
        <v>129</v>
      </c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</row>
    <row r="890" spans="1:47" outlineLevel="1" x14ac:dyDescent="0.2">
      <c r="A890" s="113"/>
      <c r="B890" s="115"/>
      <c r="C890" s="125" t="s">
        <v>851</v>
      </c>
      <c r="D890" s="144"/>
      <c r="E890" s="136">
        <v>1635.59</v>
      </c>
      <c r="F890" s="157"/>
      <c r="G890" s="157"/>
      <c r="H890" s="161">
        <v>0</v>
      </c>
      <c r="I890" s="160"/>
      <c r="J890" s="160"/>
      <c r="K890" s="160"/>
      <c r="L890" s="160"/>
      <c r="M890" s="160"/>
      <c r="N890" s="160"/>
      <c r="O890" s="160"/>
      <c r="P890" s="160"/>
      <c r="Q890" s="160"/>
      <c r="R890" s="160" t="s">
        <v>131</v>
      </c>
      <c r="S890" s="160">
        <v>0</v>
      </c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</row>
    <row r="891" spans="1:47" outlineLevel="1" x14ac:dyDescent="0.2">
      <c r="A891" s="113">
        <v>186</v>
      </c>
      <c r="B891" s="115" t="s">
        <v>852</v>
      </c>
      <c r="C891" s="124" t="s">
        <v>853</v>
      </c>
      <c r="D891" s="143" t="s">
        <v>128</v>
      </c>
      <c r="E891" s="157">
        <v>25.92</v>
      </c>
      <c r="F891" s="157"/>
      <c r="G891" s="157">
        <f>ROUND(E891*F891,2)</f>
        <v>0</v>
      </c>
      <c r="H891" s="161" t="s">
        <v>1743</v>
      </c>
      <c r="I891" s="160"/>
      <c r="J891" s="160"/>
      <c r="K891" s="160"/>
      <c r="L891" s="160"/>
      <c r="M891" s="160"/>
      <c r="N891" s="160"/>
      <c r="O891" s="160"/>
      <c r="P891" s="160"/>
      <c r="Q891" s="160"/>
      <c r="R891" s="160" t="s">
        <v>129</v>
      </c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</row>
    <row r="892" spans="1:47" outlineLevel="1" x14ac:dyDescent="0.2">
      <c r="A892" s="113"/>
      <c r="B892" s="115"/>
      <c r="C892" s="125" t="s">
        <v>854</v>
      </c>
      <c r="D892" s="144"/>
      <c r="E892" s="136"/>
      <c r="F892" s="157"/>
      <c r="G892" s="157"/>
      <c r="H892" s="161">
        <v>0</v>
      </c>
      <c r="I892" s="160"/>
      <c r="J892" s="160"/>
      <c r="K892" s="160"/>
      <c r="L892" s="160"/>
      <c r="M892" s="160"/>
      <c r="N892" s="160"/>
      <c r="O892" s="160"/>
      <c r="P892" s="160"/>
      <c r="Q892" s="160"/>
      <c r="R892" s="160" t="s">
        <v>131</v>
      </c>
      <c r="S892" s="160">
        <v>0</v>
      </c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</row>
    <row r="893" spans="1:47" outlineLevel="1" x14ac:dyDescent="0.2">
      <c r="A893" s="113"/>
      <c r="B893" s="115"/>
      <c r="C893" s="125" t="s">
        <v>773</v>
      </c>
      <c r="D893" s="144"/>
      <c r="E893" s="136"/>
      <c r="F893" s="157"/>
      <c r="G893" s="157"/>
      <c r="H893" s="161">
        <v>0</v>
      </c>
      <c r="I893" s="160"/>
      <c r="J893" s="160"/>
      <c r="K893" s="160"/>
      <c r="L893" s="160"/>
      <c r="M893" s="160"/>
      <c r="N893" s="160"/>
      <c r="O893" s="160"/>
      <c r="P893" s="160"/>
      <c r="Q893" s="160"/>
      <c r="R893" s="160" t="s">
        <v>131</v>
      </c>
      <c r="S893" s="160">
        <v>0</v>
      </c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</row>
    <row r="894" spans="1:47" outlineLevel="1" x14ac:dyDescent="0.2">
      <c r="A894" s="113"/>
      <c r="B894" s="115"/>
      <c r="C894" s="125" t="s">
        <v>855</v>
      </c>
      <c r="D894" s="144"/>
      <c r="E894" s="136">
        <v>25.92</v>
      </c>
      <c r="F894" s="157"/>
      <c r="G894" s="157"/>
      <c r="H894" s="161">
        <v>0</v>
      </c>
      <c r="I894" s="160"/>
      <c r="J894" s="160"/>
      <c r="K894" s="160"/>
      <c r="L894" s="160"/>
      <c r="M894" s="160"/>
      <c r="N894" s="160"/>
      <c r="O894" s="160"/>
      <c r="P894" s="160"/>
      <c r="Q894" s="160"/>
      <c r="R894" s="160" t="s">
        <v>131</v>
      </c>
      <c r="S894" s="160">
        <v>0</v>
      </c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</row>
    <row r="895" spans="1:47" outlineLevel="1" x14ac:dyDescent="0.2">
      <c r="A895" s="113">
        <v>187</v>
      </c>
      <c r="B895" s="115" t="s">
        <v>856</v>
      </c>
      <c r="C895" s="124" t="s">
        <v>857</v>
      </c>
      <c r="D895" s="143" t="s">
        <v>128</v>
      </c>
      <c r="E895" s="157">
        <v>39.933999999999997</v>
      </c>
      <c r="F895" s="157"/>
      <c r="G895" s="157">
        <f>ROUND(E895*F895,2)</f>
        <v>0</v>
      </c>
      <c r="H895" s="161" t="s">
        <v>1743</v>
      </c>
      <c r="I895" s="160"/>
      <c r="J895" s="160"/>
      <c r="K895" s="160"/>
      <c r="L895" s="160"/>
      <c r="M895" s="160"/>
      <c r="N895" s="160"/>
      <c r="O895" s="160"/>
      <c r="P895" s="160"/>
      <c r="Q895" s="160"/>
      <c r="R895" s="160" t="s">
        <v>129</v>
      </c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</row>
    <row r="896" spans="1:47" outlineLevel="1" x14ac:dyDescent="0.2">
      <c r="A896" s="113"/>
      <c r="B896" s="115"/>
      <c r="C896" s="125" t="s">
        <v>826</v>
      </c>
      <c r="D896" s="144"/>
      <c r="E896" s="136"/>
      <c r="F896" s="157"/>
      <c r="G896" s="157"/>
      <c r="H896" s="161">
        <v>0</v>
      </c>
      <c r="I896" s="160"/>
      <c r="J896" s="160"/>
      <c r="K896" s="160"/>
      <c r="L896" s="160"/>
      <c r="M896" s="160"/>
      <c r="N896" s="160"/>
      <c r="O896" s="160"/>
      <c r="P896" s="160"/>
      <c r="Q896" s="160"/>
      <c r="R896" s="160" t="s">
        <v>131</v>
      </c>
      <c r="S896" s="160">
        <v>0</v>
      </c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</row>
    <row r="897" spans="1:47" outlineLevel="1" x14ac:dyDescent="0.2">
      <c r="A897" s="113"/>
      <c r="B897" s="115"/>
      <c r="C897" s="125" t="s">
        <v>773</v>
      </c>
      <c r="D897" s="144"/>
      <c r="E897" s="136"/>
      <c r="F897" s="157"/>
      <c r="G897" s="157"/>
      <c r="H897" s="161">
        <v>0</v>
      </c>
      <c r="I897" s="160"/>
      <c r="J897" s="160"/>
      <c r="K897" s="160"/>
      <c r="L897" s="160"/>
      <c r="M897" s="160"/>
      <c r="N897" s="160"/>
      <c r="O897" s="160"/>
      <c r="P897" s="160"/>
      <c r="Q897" s="160"/>
      <c r="R897" s="160" t="s">
        <v>131</v>
      </c>
      <c r="S897" s="160">
        <v>0</v>
      </c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</row>
    <row r="898" spans="1:47" outlineLevel="1" x14ac:dyDescent="0.2">
      <c r="A898" s="113"/>
      <c r="B898" s="115"/>
      <c r="C898" s="125" t="s">
        <v>845</v>
      </c>
      <c r="D898" s="144"/>
      <c r="E898" s="136"/>
      <c r="F898" s="157"/>
      <c r="G898" s="157"/>
      <c r="H898" s="161">
        <v>0</v>
      </c>
      <c r="I898" s="160"/>
      <c r="J898" s="160"/>
      <c r="K898" s="160"/>
      <c r="L898" s="160"/>
      <c r="M898" s="160"/>
      <c r="N898" s="160"/>
      <c r="O898" s="160"/>
      <c r="P898" s="160"/>
      <c r="Q898" s="160"/>
      <c r="R898" s="160" t="s">
        <v>131</v>
      </c>
      <c r="S898" s="160">
        <v>0</v>
      </c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</row>
    <row r="899" spans="1:47" outlineLevel="1" x14ac:dyDescent="0.2">
      <c r="A899" s="113"/>
      <c r="B899" s="115"/>
      <c r="C899" s="127" t="s">
        <v>858</v>
      </c>
      <c r="D899" s="146"/>
      <c r="E899" s="137"/>
      <c r="F899" s="157"/>
      <c r="G899" s="157"/>
      <c r="H899" s="161">
        <v>0</v>
      </c>
      <c r="I899" s="160"/>
      <c r="J899" s="160"/>
      <c r="K899" s="160"/>
      <c r="L899" s="160"/>
      <c r="M899" s="160"/>
      <c r="N899" s="160"/>
      <c r="O899" s="160"/>
      <c r="P899" s="160"/>
      <c r="Q899" s="160"/>
      <c r="R899" s="160" t="s">
        <v>131</v>
      </c>
      <c r="S899" s="160">
        <v>2</v>
      </c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</row>
    <row r="900" spans="1:47" outlineLevel="1" x14ac:dyDescent="0.2">
      <c r="A900" s="113"/>
      <c r="B900" s="115"/>
      <c r="C900" s="128" t="s">
        <v>859</v>
      </c>
      <c r="D900" s="146"/>
      <c r="E900" s="137">
        <v>174.5</v>
      </c>
      <c r="F900" s="157"/>
      <c r="G900" s="157"/>
      <c r="H900" s="161">
        <v>0</v>
      </c>
      <c r="I900" s="160"/>
      <c r="J900" s="160"/>
      <c r="K900" s="160"/>
      <c r="L900" s="160"/>
      <c r="M900" s="160"/>
      <c r="N900" s="160"/>
      <c r="O900" s="160"/>
      <c r="P900" s="160"/>
      <c r="Q900" s="160"/>
      <c r="R900" s="160" t="s">
        <v>131</v>
      </c>
      <c r="S900" s="160">
        <v>2</v>
      </c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</row>
    <row r="901" spans="1:47" outlineLevel="1" x14ac:dyDescent="0.2">
      <c r="A901" s="113"/>
      <c r="B901" s="115"/>
      <c r="C901" s="128" t="s">
        <v>860</v>
      </c>
      <c r="D901" s="146"/>
      <c r="E901" s="137">
        <v>11.09</v>
      </c>
      <c r="F901" s="157"/>
      <c r="G901" s="157"/>
      <c r="H901" s="161">
        <v>0</v>
      </c>
      <c r="I901" s="160"/>
      <c r="J901" s="160"/>
      <c r="K901" s="160"/>
      <c r="L901" s="160"/>
      <c r="M901" s="160"/>
      <c r="N901" s="160"/>
      <c r="O901" s="160"/>
      <c r="P901" s="160"/>
      <c r="Q901" s="160"/>
      <c r="R901" s="160" t="s">
        <v>131</v>
      </c>
      <c r="S901" s="160">
        <v>2</v>
      </c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</row>
    <row r="902" spans="1:47" outlineLevel="1" x14ac:dyDescent="0.2">
      <c r="A902" s="113"/>
      <c r="B902" s="115"/>
      <c r="C902" s="128" t="s">
        <v>861</v>
      </c>
      <c r="D902" s="146"/>
      <c r="E902" s="137">
        <v>26.2</v>
      </c>
      <c r="F902" s="157"/>
      <c r="G902" s="157"/>
      <c r="H902" s="161">
        <v>0</v>
      </c>
      <c r="I902" s="160"/>
      <c r="J902" s="160"/>
      <c r="K902" s="160"/>
      <c r="L902" s="160"/>
      <c r="M902" s="160"/>
      <c r="N902" s="160"/>
      <c r="O902" s="160"/>
      <c r="P902" s="160"/>
      <c r="Q902" s="160"/>
      <c r="R902" s="160" t="s">
        <v>131</v>
      </c>
      <c r="S902" s="160">
        <v>2</v>
      </c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</row>
    <row r="903" spans="1:47" outlineLevel="1" x14ac:dyDescent="0.2">
      <c r="A903" s="113"/>
      <c r="B903" s="115"/>
      <c r="C903" s="128" t="s">
        <v>862</v>
      </c>
      <c r="D903" s="146"/>
      <c r="E903" s="137">
        <v>187.55</v>
      </c>
      <c r="F903" s="157"/>
      <c r="G903" s="157"/>
      <c r="H903" s="161">
        <v>0</v>
      </c>
      <c r="I903" s="160"/>
      <c r="J903" s="160"/>
      <c r="K903" s="160"/>
      <c r="L903" s="160"/>
      <c r="M903" s="160"/>
      <c r="N903" s="160"/>
      <c r="O903" s="160"/>
      <c r="P903" s="160"/>
      <c r="Q903" s="160"/>
      <c r="R903" s="160" t="s">
        <v>131</v>
      </c>
      <c r="S903" s="160">
        <v>2</v>
      </c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</row>
    <row r="904" spans="1:47" outlineLevel="1" x14ac:dyDescent="0.2">
      <c r="A904" s="113"/>
      <c r="B904" s="115"/>
      <c r="C904" s="127" t="s">
        <v>863</v>
      </c>
      <c r="D904" s="146"/>
      <c r="E904" s="137"/>
      <c r="F904" s="157"/>
      <c r="G904" s="157"/>
      <c r="H904" s="161">
        <v>0</v>
      </c>
      <c r="I904" s="160"/>
      <c r="J904" s="160"/>
      <c r="K904" s="160"/>
      <c r="L904" s="160"/>
      <c r="M904" s="160"/>
      <c r="N904" s="160"/>
      <c r="O904" s="160"/>
      <c r="P904" s="160"/>
      <c r="Q904" s="160"/>
      <c r="R904" s="160" t="s">
        <v>131</v>
      </c>
      <c r="S904" s="160">
        <v>0</v>
      </c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</row>
    <row r="905" spans="1:47" outlineLevel="1" x14ac:dyDescent="0.2">
      <c r="A905" s="113"/>
      <c r="B905" s="115"/>
      <c r="C905" s="125" t="s">
        <v>864</v>
      </c>
      <c r="D905" s="144"/>
      <c r="E905" s="136">
        <v>39.933999999999997</v>
      </c>
      <c r="F905" s="157"/>
      <c r="G905" s="157"/>
      <c r="H905" s="161">
        <v>0</v>
      </c>
      <c r="I905" s="160"/>
      <c r="J905" s="160"/>
      <c r="K905" s="160"/>
      <c r="L905" s="160"/>
      <c r="M905" s="160"/>
      <c r="N905" s="160"/>
      <c r="O905" s="160"/>
      <c r="P905" s="160"/>
      <c r="Q905" s="160"/>
      <c r="R905" s="160" t="s">
        <v>131</v>
      </c>
      <c r="S905" s="160">
        <v>0</v>
      </c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</row>
    <row r="906" spans="1:47" outlineLevel="1" x14ac:dyDescent="0.2">
      <c r="A906" s="113">
        <v>188</v>
      </c>
      <c r="B906" s="115" t="s">
        <v>865</v>
      </c>
      <c r="C906" s="124" t="s">
        <v>866</v>
      </c>
      <c r="D906" s="143" t="s">
        <v>128</v>
      </c>
      <c r="E906" s="157">
        <v>25.92</v>
      </c>
      <c r="F906" s="157"/>
      <c r="G906" s="157">
        <f>ROUND(E906*F906,2)</f>
        <v>0</v>
      </c>
      <c r="H906" s="161" t="s">
        <v>1743</v>
      </c>
      <c r="I906" s="160"/>
      <c r="J906" s="160"/>
      <c r="K906" s="160"/>
      <c r="L906" s="160"/>
      <c r="M906" s="160"/>
      <c r="N906" s="160"/>
      <c r="O906" s="160"/>
      <c r="P906" s="160"/>
      <c r="Q906" s="160"/>
      <c r="R906" s="160" t="s">
        <v>129</v>
      </c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</row>
    <row r="907" spans="1:47" outlineLevel="1" x14ac:dyDescent="0.2">
      <c r="A907" s="113"/>
      <c r="B907" s="115"/>
      <c r="C907" s="125" t="s">
        <v>854</v>
      </c>
      <c r="D907" s="144"/>
      <c r="E907" s="136"/>
      <c r="F907" s="157"/>
      <c r="G907" s="157"/>
      <c r="H907" s="161">
        <v>0</v>
      </c>
      <c r="I907" s="160"/>
      <c r="J907" s="160"/>
      <c r="K907" s="160"/>
      <c r="L907" s="160"/>
      <c r="M907" s="160"/>
      <c r="N907" s="160"/>
      <c r="O907" s="160"/>
      <c r="P907" s="160"/>
      <c r="Q907" s="160"/>
      <c r="R907" s="160" t="s">
        <v>131</v>
      </c>
      <c r="S907" s="160">
        <v>0</v>
      </c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</row>
    <row r="908" spans="1:47" outlineLevel="1" x14ac:dyDescent="0.2">
      <c r="A908" s="113"/>
      <c r="B908" s="115"/>
      <c r="C908" s="125" t="s">
        <v>773</v>
      </c>
      <c r="D908" s="144"/>
      <c r="E908" s="136"/>
      <c r="F908" s="157"/>
      <c r="G908" s="157"/>
      <c r="H908" s="161">
        <v>0</v>
      </c>
      <c r="I908" s="160"/>
      <c r="J908" s="160"/>
      <c r="K908" s="160"/>
      <c r="L908" s="160"/>
      <c r="M908" s="160"/>
      <c r="N908" s="160"/>
      <c r="O908" s="160"/>
      <c r="P908" s="160"/>
      <c r="Q908" s="160"/>
      <c r="R908" s="160" t="s">
        <v>131</v>
      </c>
      <c r="S908" s="160">
        <v>0</v>
      </c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</row>
    <row r="909" spans="1:47" outlineLevel="1" x14ac:dyDescent="0.2">
      <c r="A909" s="113"/>
      <c r="B909" s="115"/>
      <c r="C909" s="125" t="s">
        <v>855</v>
      </c>
      <c r="D909" s="144"/>
      <c r="E909" s="136">
        <v>25.92</v>
      </c>
      <c r="F909" s="157"/>
      <c r="G909" s="157"/>
      <c r="H909" s="161">
        <v>0</v>
      </c>
      <c r="I909" s="160"/>
      <c r="J909" s="160"/>
      <c r="K909" s="160"/>
      <c r="L909" s="160"/>
      <c r="M909" s="160"/>
      <c r="N909" s="160"/>
      <c r="O909" s="160"/>
      <c r="P909" s="160"/>
      <c r="Q909" s="160"/>
      <c r="R909" s="160" t="s">
        <v>131</v>
      </c>
      <c r="S909" s="160">
        <v>0</v>
      </c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</row>
    <row r="910" spans="1:47" outlineLevel="1" x14ac:dyDescent="0.2">
      <c r="A910" s="113">
        <v>189</v>
      </c>
      <c r="B910" s="115" t="s">
        <v>867</v>
      </c>
      <c r="C910" s="124" t="s">
        <v>868</v>
      </c>
      <c r="D910" s="143" t="s">
        <v>128</v>
      </c>
      <c r="E910" s="157">
        <v>39.933999999999997</v>
      </c>
      <c r="F910" s="157"/>
      <c r="G910" s="157">
        <f>ROUND(E910*F910,2)</f>
        <v>0</v>
      </c>
      <c r="H910" s="161" t="s">
        <v>1743</v>
      </c>
      <c r="I910" s="160"/>
      <c r="J910" s="160"/>
      <c r="K910" s="160"/>
      <c r="L910" s="160"/>
      <c r="M910" s="160"/>
      <c r="N910" s="160"/>
      <c r="O910" s="160"/>
      <c r="P910" s="160"/>
      <c r="Q910" s="160"/>
      <c r="R910" s="160" t="s">
        <v>129</v>
      </c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</row>
    <row r="911" spans="1:47" outlineLevel="1" x14ac:dyDescent="0.2">
      <c r="A911" s="113"/>
      <c r="B911" s="115"/>
      <c r="C911" s="125" t="s">
        <v>826</v>
      </c>
      <c r="D911" s="144"/>
      <c r="E911" s="136"/>
      <c r="F911" s="157"/>
      <c r="G911" s="157"/>
      <c r="H911" s="161">
        <v>0</v>
      </c>
      <c r="I911" s="160"/>
      <c r="J911" s="160"/>
      <c r="K911" s="160"/>
      <c r="L911" s="160"/>
      <c r="M911" s="160"/>
      <c r="N911" s="160"/>
      <c r="O911" s="160"/>
      <c r="P911" s="160"/>
      <c r="Q911" s="160"/>
      <c r="R911" s="160" t="s">
        <v>131</v>
      </c>
      <c r="S911" s="160">
        <v>0</v>
      </c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</row>
    <row r="912" spans="1:47" outlineLevel="1" x14ac:dyDescent="0.2">
      <c r="A912" s="113"/>
      <c r="B912" s="115"/>
      <c r="C912" s="125" t="s">
        <v>773</v>
      </c>
      <c r="D912" s="144"/>
      <c r="E912" s="136"/>
      <c r="F912" s="157"/>
      <c r="G912" s="157"/>
      <c r="H912" s="161">
        <v>0</v>
      </c>
      <c r="I912" s="160"/>
      <c r="J912" s="160"/>
      <c r="K912" s="160"/>
      <c r="L912" s="160"/>
      <c r="M912" s="160"/>
      <c r="N912" s="160"/>
      <c r="O912" s="160"/>
      <c r="P912" s="160"/>
      <c r="Q912" s="160"/>
      <c r="R912" s="160" t="s">
        <v>131</v>
      </c>
      <c r="S912" s="160">
        <v>0</v>
      </c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</row>
    <row r="913" spans="1:47" outlineLevel="1" x14ac:dyDescent="0.2">
      <c r="A913" s="113"/>
      <c r="B913" s="115"/>
      <c r="C913" s="125" t="s">
        <v>845</v>
      </c>
      <c r="D913" s="144"/>
      <c r="E913" s="136"/>
      <c r="F913" s="157"/>
      <c r="G913" s="157"/>
      <c r="H913" s="161">
        <v>0</v>
      </c>
      <c r="I913" s="160"/>
      <c r="J913" s="160"/>
      <c r="K913" s="160"/>
      <c r="L913" s="160"/>
      <c r="M913" s="160"/>
      <c r="N913" s="160"/>
      <c r="O913" s="160"/>
      <c r="P913" s="160"/>
      <c r="Q913" s="160"/>
      <c r="R913" s="160" t="s">
        <v>131</v>
      </c>
      <c r="S913" s="160">
        <v>0</v>
      </c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</row>
    <row r="914" spans="1:47" outlineLevel="1" x14ac:dyDescent="0.2">
      <c r="A914" s="113"/>
      <c r="B914" s="115"/>
      <c r="C914" s="127" t="s">
        <v>858</v>
      </c>
      <c r="D914" s="146"/>
      <c r="E914" s="137"/>
      <c r="F914" s="157"/>
      <c r="G914" s="157"/>
      <c r="H914" s="161">
        <v>0</v>
      </c>
      <c r="I914" s="160"/>
      <c r="J914" s="160"/>
      <c r="K914" s="160"/>
      <c r="L914" s="160"/>
      <c r="M914" s="160"/>
      <c r="N914" s="160"/>
      <c r="O914" s="160"/>
      <c r="P914" s="160"/>
      <c r="Q914" s="160"/>
      <c r="R914" s="160" t="s">
        <v>131</v>
      </c>
      <c r="S914" s="160">
        <v>2</v>
      </c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</row>
    <row r="915" spans="1:47" outlineLevel="1" x14ac:dyDescent="0.2">
      <c r="A915" s="113"/>
      <c r="B915" s="115"/>
      <c r="C915" s="128" t="s">
        <v>859</v>
      </c>
      <c r="D915" s="146"/>
      <c r="E915" s="137">
        <v>174.5</v>
      </c>
      <c r="F915" s="157"/>
      <c r="G915" s="157"/>
      <c r="H915" s="161">
        <v>0</v>
      </c>
      <c r="I915" s="160"/>
      <c r="J915" s="160"/>
      <c r="K915" s="160"/>
      <c r="L915" s="160"/>
      <c r="M915" s="160"/>
      <c r="N915" s="160"/>
      <c r="O915" s="160"/>
      <c r="P915" s="160"/>
      <c r="Q915" s="160"/>
      <c r="R915" s="160" t="s">
        <v>131</v>
      </c>
      <c r="S915" s="160">
        <v>2</v>
      </c>
      <c r="T915" s="160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</row>
    <row r="916" spans="1:47" outlineLevel="1" x14ac:dyDescent="0.2">
      <c r="A916" s="113"/>
      <c r="B916" s="115"/>
      <c r="C916" s="128" t="s">
        <v>860</v>
      </c>
      <c r="D916" s="146"/>
      <c r="E916" s="137">
        <v>11.09</v>
      </c>
      <c r="F916" s="157"/>
      <c r="G916" s="157"/>
      <c r="H916" s="161">
        <v>0</v>
      </c>
      <c r="I916" s="160"/>
      <c r="J916" s="160"/>
      <c r="K916" s="160"/>
      <c r="L916" s="160"/>
      <c r="M916" s="160"/>
      <c r="N916" s="160"/>
      <c r="O916" s="160"/>
      <c r="P916" s="160"/>
      <c r="Q916" s="160"/>
      <c r="R916" s="160" t="s">
        <v>131</v>
      </c>
      <c r="S916" s="160">
        <v>2</v>
      </c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</row>
    <row r="917" spans="1:47" outlineLevel="1" x14ac:dyDescent="0.2">
      <c r="A917" s="113"/>
      <c r="B917" s="115"/>
      <c r="C917" s="128" t="s">
        <v>861</v>
      </c>
      <c r="D917" s="146"/>
      <c r="E917" s="137">
        <v>26.2</v>
      </c>
      <c r="F917" s="157"/>
      <c r="G917" s="157"/>
      <c r="H917" s="161">
        <v>0</v>
      </c>
      <c r="I917" s="160"/>
      <c r="J917" s="160"/>
      <c r="K917" s="160"/>
      <c r="L917" s="160"/>
      <c r="M917" s="160"/>
      <c r="N917" s="160"/>
      <c r="O917" s="160"/>
      <c r="P917" s="160"/>
      <c r="Q917" s="160"/>
      <c r="R917" s="160" t="s">
        <v>131</v>
      </c>
      <c r="S917" s="160">
        <v>2</v>
      </c>
      <c r="T917" s="160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</row>
    <row r="918" spans="1:47" outlineLevel="1" x14ac:dyDescent="0.2">
      <c r="A918" s="113"/>
      <c r="B918" s="115"/>
      <c r="C918" s="128" t="s">
        <v>862</v>
      </c>
      <c r="D918" s="146"/>
      <c r="E918" s="137">
        <v>187.55</v>
      </c>
      <c r="F918" s="157"/>
      <c r="G918" s="157"/>
      <c r="H918" s="161">
        <v>0</v>
      </c>
      <c r="I918" s="160"/>
      <c r="J918" s="160"/>
      <c r="K918" s="160"/>
      <c r="L918" s="160"/>
      <c r="M918" s="160"/>
      <c r="N918" s="160"/>
      <c r="O918" s="160"/>
      <c r="P918" s="160"/>
      <c r="Q918" s="160"/>
      <c r="R918" s="160" t="s">
        <v>131</v>
      </c>
      <c r="S918" s="160">
        <v>2</v>
      </c>
      <c r="T918" s="160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</row>
    <row r="919" spans="1:47" outlineLevel="1" x14ac:dyDescent="0.2">
      <c r="A919" s="113"/>
      <c r="B919" s="115"/>
      <c r="C919" s="127" t="s">
        <v>863</v>
      </c>
      <c r="D919" s="146"/>
      <c r="E919" s="137"/>
      <c r="F919" s="157"/>
      <c r="G919" s="157"/>
      <c r="H919" s="161">
        <v>0</v>
      </c>
      <c r="I919" s="160"/>
      <c r="J919" s="160"/>
      <c r="K919" s="160"/>
      <c r="L919" s="160"/>
      <c r="M919" s="160"/>
      <c r="N919" s="160"/>
      <c r="O919" s="160"/>
      <c r="P919" s="160"/>
      <c r="Q919" s="160"/>
      <c r="R919" s="160" t="s">
        <v>131</v>
      </c>
      <c r="S919" s="160">
        <v>0</v>
      </c>
      <c r="T919" s="160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</row>
    <row r="920" spans="1:47" outlineLevel="1" x14ac:dyDescent="0.2">
      <c r="A920" s="113"/>
      <c r="B920" s="115"/>
      <c r="C920" s="125" t="s">
        <v>864</v>
      </c>
      <c r="D920" s="144"/>
      <c r="E920" s="136">
        <v>39.933999999999997</v>
      </c>
      <c r="F920" s="157"/>
      <c r="G920" s="157"/>
      <c r="H920" s="161">
        <v>0</v>
      </c>
      <c r="I920" s="160"/>
      <c r="J920" s="160"/>
      <c r="K920" s="160"/>
      <c r="L920" s="160"/>
      <c r="M920" s="160"/>
      <c r="N920" s="160"/>
      <c r="O920" s="160"/>
      <c r="P920" s="160"/>
      <c r="Q920" s="160"/>
      <c r="R920" s="160" t="s">
        <v>131</v>
      </c>
      <c r="S920" s="160">
        <v>0</v>
      </c>
      <c r="T920" s="160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</row>
    <row r="921" spans="1:47" ht="22.5" outlineLevel="1" x14ac:dyDescent="0.2">
      <c r="A921" s="113">
        <v>190</v>
      </c>
      <c r="B921" s="115" t="s">
        <v>869</v>
      </c>
      <c r="C921" s="124" t="s">
        <v>870</v>
      </c>
      <c r="D921" s="143" t="s">
        <v>238</v>
      </c>
      <c r="E921" s="157">
        <v>3.6933740400000001</v>
      </c>
      <c r="F921" s="157"/>
      <c r="G921" s="157">
        <f>ROUND(E921*F921,2)</f>
        <v>0</v>
      </c>
      <c r="H921" s="161" t="s">
        <v>1743</v>
      </c>
      <c r="I921" s="160"/>
      <c r="J921" s="160"/>
      <c r="K921" s="160"/>
      <c r="L921" s="160"/>
      <c r="M921" s="160"/>
      <c r="N921" s="160"/>
      <c r="O921" s="160"/>
      <c r="P921" s="160"/>
      <c r="Q921" s="160"/>
      <c r="R921" s="160" t="s">
        <v>129</v>
      </c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</row>
    <row r="922" spans="1:47" outlineLevel="1" x14ac:dyDescent="0.2">
      <c r="A922" s="113"/>
      <c r="B922" s="115"/>
      <c r="C922" s="125" t="s">
        <v>826</v>
      </c>
      <c r="D922" s="144"/>
      <c r="E922" s="136"/>
      <c r="F922" s="157"/>
      <c r="G922" s="157"/>
      <c r="H922" s="161">
        <v>0</v>
      </c>
      <c r="I922" s="160"/>
      <c r="J922" s="160"/>
      <c r="K922" s="160"/>
      <c r="L922" s="160"/>
      <c r="M922" s="160"/>
      <c r="N922" s="160"/>
      <c r="O922" s="160"/>
      <c r="P922" s="160"/>
      <c r="Q922" s="160"/>
      <c r="R922" s="160" t="s">
        <v>131</v>
      </c>
      <c r="S922" s="160">
        <v>0</v>
      </c>
      <c r="T922" s="160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</row>
    <row r="923" spans="1:47" outlineLevel="1" x14ac:dyDescent="0.2">
      <c r="A923" s="113"/>
      <c r="B923" s="115"/>
      <c r="C923" s="125" t="s">
        <v>773</v>
      </c>
      <c r="D923" s="144"/>
      <c r="E923" s="136"/>
      <c r="F923" s="157"/>
      <c r="G923" s="157"/>
      <c r="H923" s="161">
        <v>0</v>
      </c>
      <c r="I923" s="160"/>
      <c r="J923" s="160"/>
      <c r="K923" s="160"/>
      <c r="L923" s="160"/>
      <c r="M923" s="160"/>
      <c r="N923" s="160"/>
      <c r="O923" s="160"/>
      <c r="P923" s="160"/>
      <c r="Q923" s="160"/>
      <c r="R923" s="160" t="s">
        <v>131</v>
      </c>
      <c r="S923" s="160">
        <v>0</v>
      </c>
      <c r="T923" s="160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</row>
    <row r="924" spans="1:47" outlineLevel="1" x14ac:dyDescent="0.2">
      <c r="A924" s="113"/>
      <c r="B924" s="115"/>
      <c r="C924" s="125" t="s">
        <v>845</v>
      </c>
      <c r="D924" s="144"/>
      <c r="E924" s="136"/>
      <c r="F924" s="157"/>
      <c r="G924" s="157"/>
      <c r="H924" s="161">
        <v>0</v>
      </c>
      <c r="I924" s="160"/>
      <c r="J924" s="160"/>
      <c r="K924" s="160"/>
      <c r="L924" s="160"/>
      <c r="M924" s="160"/>
      <c r="N924" s="160"/>
      <c r="O924" s="160"/>
      <c r="P924" s="160"/>
      <c r="Q924" s="160"/>
      <c r="R924" s="160" t="s">
        <v>131</v>
      </c>
      <c r="S924" s="160">
        <v>0</v>
      </c>
      <c r="T924" s="160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</row>
    <row r="925" spans="1:47" outlineLevel="1" x14ac:dyDescent="0.2">
      <c r="A925" s="113"/>
      <c r="B925" s="115"/>
      <c r="C925" s="127" t="s">
        <v>858</v>
      </c>
      <c r="D925" s="146"/>
      <c r="E925" s="137"/>
      <c r="F925" s="157"/>
      <c r="G925" s="157"/>
      <c r="H925" s="161">
        <v>0</v>
      </c>
      <c r="I925" s="160"/>
      <c r="J925" s="160"/>
      <c r="K925" s="160"/>
      <c r="L925" s="160"/>
      <c r="M925" s="160"/>
      <c r="N925" s="160"/>
      <c r="O925" s="160"/>
      <c r="P925" s="160"/>
      <c r="Q925" s="160"/>
      <c r="R925" s="160" t="s">
        <v>131</v>
      </c>
      <c r="S925" s="160">
        <v>2</v>
      </c>
      <c r="T925" s="160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</row>
    <row r="926" spans="1:47" outlineLevel="1" x14ac:dyDescent="0.2">
      <c r="A926" s="113"/>
      <c r="B926" s="115"/>
      <c r="C926" s="128" t="s">
        <v>859</v>
      </c>
      <c r="D926" s="146"/>
      <c r="E926" s="137">
        <v>174.5</v>
      </c>
      <c r="F926" s="157"/>
      <c r="G926" s="157"/>
      <c r="H926" s="161">
        <v>0</v>
      </c>
      <c r="I926" s="160"/>
      <c r="J926" s="160"/>
      <c r="K926" s="160"/>
      <c r="L926" s="160"/>
      <c r="M926" s="160"/>
      <c r="N926" s="160"/>
      <c r="O926" s="160"/>
      <c r="P926" s="160"/>
      <c r="Q926" s="160"/>
      <c r="R926" s="160" t="s">
        <v>131</v>
      </c>
      <c r="S926" s="160">
        <v>2</v>
      </c>
      <c r="T926" s="160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</row>
    <row r="927" spans="1:47" outlineLevel="1" x14ac:dyDescent="0.2">
      <c r="A927" s="113"/>
      <c r="B927" s="115"/>
      <c r="C927" s="128" t="s">
        <v>860</v>
      </c>
      <c r="D927" s="146"/>
      <c r="E927" s="137">
        <v>11.09</v>
      </c>
      <c r="F927" s="157"/>
      <c r="G927" s="157"/>
      <c r="H927" s="161">
        <v>0</v>
      </c>
      <c r="I927" s="160"/>
      <c r="J927" s="160"/>
      <c r="K927" s="160"/>
      <c r="L927" s="160"/>
      <c r="M927" s="160"/>
      <c r="N927" s="160"/>
      <c r="O927" s="160"/>
      <c r="P927" s="160"/>
      <c r="Q927" s="160"/>
      <c r="R927" s="160" t="s">
        <v>131</v>
      </c>
      <c r="S927" s="160">
        <v>2</v>
      </c>
      <c r="T927" s="160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0"/>
      <c r="AU927" s="160"/>
    </row>
    <row r="928" spans="1:47" outlineLevel="1" x14ac:dyDescent="0.2">
      <c r="A928" s="113"/>
      <c r="B928" s="115"/>
      <c r="C928" s="128" t="s">
        <v>861</v>
      </c>
      <c r="D928" s="146"/>
      <c r="E928" s="137">
        <v>26.2</v>
      </c>
      <c r="F928" s="157"/>
      <c r="G928" s="157"/>
      <c r="H928" s="161">
        <v>0</v>
      </c>
      <c r="I928" s="160"/>
      <c r="J928" s="160"/>
      <c r="K928" s="160"/>
      <c r="L928" s="160"/>
      <c r="M928" s="160"/>
      <c r="N928" s="160"/>
      <c r="O928" s="160"/>
      <c r="P928" s="160"/>
      <c r="Q928" s="160"/>
      <c r="R928" s="160" t="s">
        <v>131</v>
      </c>
      <c r="S928" s="160">
        <v>2</v>
      </c>
      <c r="T928" s="160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</row>
    <row r="929" spans="1:47" outlineLevel="1" x14ac:dyDescent="0.2">
      <c r="A929" s="113"/>
      <c r="B929" s="115"/>
      <c r="C929" s="128" t="s">
        <v>862</v>
      </c>
      <c r="D929" s="146"/>
      <c r="E929" s="137">
        <v>187.55</v>
      </c>
      <c r="F929" s="157"/>
      <c r="G929" s="157"/>
      <c r="H929" s="161">
        <v>0</v>
      </c>
      <c r="I929" s="160"/>
      <c r="J929" s="160"/>
      <c r="K929" s="160"/>
      <c r="L929" s="160"/>
      <c r="M929" s="160"/>
      <c r="N929" s="160"/>
      <c r="O929" s="160"/>
      <c r="P929" s="160"/>
      <c r="Q929" s="160"/>
      <c r="R929" s="160" t="s">
        <v>131</v>
      </c>
      <c r="S929" s="160">
        <v>2</v>
      </c>
      <c r="T929" s="160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</row>
    <row r="930" spans="1:47" outlineLevel="1" x14ac:dyDescent="0.2">
      <c r="A930" s="113"/>
      <c r="B930" s="115"/>
      <c r="C930" s="127" t="s">
        <v>863</v>
      </c>
      <c r="D930" s="146"/>
      <c r="E930" s="137"/>
      <c r="F930" s="157"/>
      <c r="G930" s="157"/>
      <c r="H930" s="161">
        <v>0</v>
      </c>
      <c r="I930" s="160"/>
      <c r="J930" s="160"/>
      <c r="K930" s="160"/>
      <c r="L930" s="160"/>
      <c r="M930" s="160"/>
      <c r="N930" s="160"/>
      <c r="O930" s="160"/>
      <c r="P930" s="160"/>
      <c r="Q930" s="160"/>
      <c r="R930" s="160" t="s">
        <v>131</v>
      </c>
      <c r="S930" s="160">
        <v>0</v>
      </c>
      <c r="T930" s="160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</row>
    <row r="931" spans="1:47" outlineLevel="1" x14ac:dyDescent="0.2">
      <c r="A931" s="113"/>
      <c r="B931" s="115"/>
      <c r="C931" s="125" t="s">
        <v>871</v>
      </c>
      <c r="D931" s="144"/>
      <c r="E931" s="136">
        <v>2.0390300400000001</v>
      </c>
      <c r="F931" s="157"/>
      <c r="G931" s="157"/>
      <c r="H931" s="161">
        <v>0</v>
      </c>
      <c r="I931" s="160"/>
      <c r="J931" s="160"/>
      <c r="K931" s="160"/>
      <c r="L931" s="160"/>
      <c r="M931" s="160"/>
      <c r="N931" s="160"/>
      <c r="O931" s="160"/>
      <c r="P931" s="160"/>
      <c r="Q931" s="160"/>
      <c r="R931" s="160" t="s">
        <v>131</v>
      </c>
      <c r="S931" s="160">
        <v>0</v>
      </c>
      <c r="T931" s="160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</row>
    <row r="932" spans="1:47" outlineLevel="1" x14ac:dyDescent="0.2">
      <c r="A932" s="113"/>
      <c r="B932" s="115"/>
      <c r="C932" s="125" t="s">
        <v>244</v>
      </c>
      <c r="D932" s="144"/>
      <c r="E932" s="136"/>
      <c r="F932" s="157"/>
      <c r="G932" s="157"/>
      <c r="H932" s="161">
        <v>0</v>
      </c>
      <c r="I932" s="160"/>
      <c r="J932" s="160"/>
      <c r="K932" s="160"/>
      <c r="L932" s="160"/>
      <c r="M932" s="160"/>
      <c r="N932" s="160"/>
      <c r="O932" s="160"/>
      <c r="P932" s="160"/>
      <c r="Q932" s="160"/>
      <c r="R932" s="160" t="s">
        <v>131</v>
      </c>
      <c r="S932" s="160">
        <v>0</v>
      </c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</row>
    <row r="933" spans="1:47" outlineLevel="1" x14ac:dyDescent="0.2">
      <c r="A933" s="113"/>
      <c r="B933" s="115"/>
      <c r="C933" s="125" t="s">
        <v>854</v>
      </c>
      <c r="D933" s="144"/>
      <c r="E933" s="136"/>
      <c r="F933" s="157"/>
      <c r="G933" s="157"/>
      <c r="H933" s="161">
        <v>0</v>
      </c>
      <c r="I933" s="160"/>
      <c r="J933" s="160"/>
      <c r="K933" s="160"/>
      <c r="L933" s="160"/>
      <c r="M933" s="160"/>
      <c r="N933" s="160"/>
      <c r="O933" s="160"/>
      <c r="P933" s="160"/>
      <c r="Q933" s="160"/>
      <c r="R933" s="160" t="s">
        <v>131</v>
      </c>
      <c r="S933" s="160">
        <v>0</v>
      </c>
      <c r="T933" s="160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</row>
    <row r="934" spans="1:47" outlineLevel="1" x14ac:dyDescent="0.2">
      <c r="A934" s="113"/>
      <c r="B934" s="115"/>
      <c r="C934" s="125" t="s">
        <v>773</v>
      </c>
      <c r="D934" s="144"/>
      <c r="E934" s="136"/>
      <c r="F934" s="157"/>
      <c r="G934" s="157"/>
      <c r="H934" s="161">
        <v>0</v>
      </c>
      <c r="I934" s="160"/>
      <c r="J934" s="160"/>
      <c r="K934" s="160"/>
      <c r="L934" s="160"/>
      <c r="M934" s="160"/>
      <c r="N934" s="160"/>
      <c r="O934" s="160"/>
      <c r="P934" s="160"/>
      <c r="Q934" s="160"/>
      <c r="R934" s="160" t="s">
        <v>131</v>
      </c>
      <c r="S934" s="160">
        <v>0</v>
      </c>
      <c r="T934" s="160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</row>
    <row r="935" spans="1:47" outlineLevel="1" x14ac:dyDescent="0.2">
      <c r="A935" s="113"/>
      <c r="B935" s="115"/>
      <c r="C935" s="125" t="s">
        <v>872</v>
      </c>
      <c r="D935" s="144"/>
      <c r="E935" s="136">
        <v>1.654344</v>
      </c>
      <c r="F935" s="157"/>
      <c r="G935" s="157"/>
      <c r="H935" s="161">
        <v>0</v>
      </c>
      <c r="I935" s="160"/>
      <c r="J935" s="160"/>
      <c r="K935" s="160"/>
      <c r="L935" s="160"/>
      <c r="M935" s="160"/>
      <c r="N935" s="160"/>
      <c r="O935" s="160"/>
      <c r="P935" s="160"/>
      <c r="Q935" s="160"/>
      <c r="R935" s="160" t="s">
        <v>131</v>
      </c>
      <c r="S935" s="160">
        <v>0</v>
      </c>
      <c r="T935" s="160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</row>
    <row r="936" spans="1:47" ht="22.5" outlineLevel="1" x14ac:dyDescent="0.2">
      <c r="A936" s="113">
        <v>191</v>
      </c>
      <c r="B936" s="115" t="s">
        <v>873</v>
      </c>
      <c r="C936" s="124" t="s">
        <v>874</v>
      </c>
      <c r="D936" s="143" t="s">
        <v>135</v>
      </c>
      <c r="E936" s="157">
        <v>25</v>
      </c>
      <c r="F936" s="157"/>
      <c r="G936" s="157">
        <f>ROUND(E936*F936,2)</f>
        <v>0</v>
      </c>
      <c r="H936" s="161" t="s">
        <v>1744</v>
      </c>
      <c r="I936" s="160"/>
      <c r="J936" s="160"/>
      <c r="K936" s="160"/>
      <c r="L936" s="160"/>
      <c r="M936" s="160"/>
      <c r="N936" s="160"/>
      <c r="O936" s="160"/>
      <c r="P936" s="160"/>
      <c r="Q936" s="160"/>
      <c r="R936" s="160" t="s">
        <v>129</v>
      </c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</row>
    <row r="937" spans="1:47" outlineLevel="1" x14ac:dyDescent="0.2">
      <c r="A937" s="113"/>
      <c r="B937" s="115"/>
      <c r="C937" s="125" t="s">
        <v>854</v>
      </c>
      <c r="D937" s="144"/>
      <c r="E937" s="136"/>
      <c r="F937" s="157"/>
      <c r="G937" s="157"/>
      <c r="H937" s="161">
        <v>0</v>
      </c>
      <c r="I937" s="160"/>
      <c r="J937" s="160"/>
      <c r="K937" s="160"/>
      <c r="L937" s="160"/>
      <c r="M937" s="160"/>
      <c r="N937" s="160"/>
      <c r="O937" s="160"/>
      <c r="P937" s="160"/>
      <c r="Q937" s="160"/>
      <c r="R937" s="160" t="s">
        <v>131</v>
      </c>
      <c r="S937" s="160">
        <v>0</v>
      </c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</row>
    <row r="938" spans="1:47" outlineLevel="1" x14ac:dyDescent="0.2">
      <c r="A938" s="113"/>
      <c r="B938" s="115"/>
      <c r="C938" s="125" t="s">
        <v>773</v>
      </c>
      <c r="D938" s="144"/>
      <c r="E938" s="136"/>
      <c r="F938" s="157"/>
      <c r="G938" s="157"/>
      <c r="H938" s="161">
        <v>0</v>
      </c>
      <c r="I938" s="160"/>
      <c r="J938" s="160"/>
      <c r="K938" s="160"/>
      <c r="L938" s="160"/>
      <c r="M938" s="160"/>
      <c r="N938" s="160"/>
      <c r="O938" s="160"/>
      <c r="P938" s="160"/>
      <c r="Q938" s="160"/>
      <c r="R938" s="160" t="s">
        <v>131</v>
      </c>
      <c r="S938" s="160">
        <v>0</v>
      </c>
      <c r="T938" s="160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</row>
    <row r="939" spans="1:47" outlineLevel="1" x14ac:dyDescent="0.2">
      <c r="A939" s="113"/>
      <c r="B939" s="115"/>
      <c r="C939" s="125" t="s">
        <v>875</v>
      </c>
      <c r="D939" s="144"/>
      <c r="E939" s="136">
        <v>25</v>
      </c>
      <c r="F939" s="157"/>
      <c r="G939" s="157"/>
      <c r="H939" s="161">
        <v>0</v>
      </c>
      <c r="I939" s="160"/>
      <c r="J939" s="160"/>
      <c r="K939" s="160"/>
      <c r="L939" s="160"/>
      <c r="M939" s="160"/>
      <c r="N939" s="160"/>
      <c r="O939" s="160"/>
      <c r="P939" s="160"/>
      <c r="Q939" s="160"/>
      <c r="R939" s="160" t="s">
        <v>131</v>
      </c>
      <c r="S939" s="160">
        <v>0</v>
      </c>
      <c r="T939" s="160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</row>
    <row r="940" spans="1:47" outlineLevel="1" x14ac:dyDescent="0.2">
      <c r="A940" s="113">
        <v>192</v>
      </c>
      <c r="B940" s="115" t="s">
        <v>876</v>
      </c>
      <c r="C940" s="124" t="s">
        <v>877</v>
      </c>
      <c r="D940" s="143" t="s">
        <v>135</v>
      </c>
      <c r="E940" s="157">
        <v>27.5</v>
      </c>
      <c r="F940" s="157"/>
      <c r="G940" s="157">
        <f>ROUND(E940*F940,2)</f>
        <v>0</v>
      </c>
      <c r="H940" s="161" t="s">
        <v>1743</v>
      </c>
      <c r="I940" s="160"/>
      <c r="J940" s="160"/>
      <c r="K940" s="160"/>
      <c r="L940" s="160"/>
      <c r="M940" s="160"/>
      <c r="N940" s="160"/>
      <c r="O940" s="160"/>
      <c r="P940" s="160"/>
      <c r="Q940" s="160"/>
      <c r="R940" s="160" t="s">
        <v>193</v>
      </c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</row>
    <row r="941" spans="1:47" outlineLevel="1" x14ac:dyDescent="0.2">
      <c r="A941" s="113"/>
      <c r="B941" s="115"/>
      <c r="C941" s="125" t="s">
        <v>854</v>
      </c>
      <c r="D941" s="144"/>
      <c r="E941" s="136"/>
      <c r="F941" s="157"/>
      <c r="G941" s="157"/>
      <c r="H941" s="161">
        <v>0</v>
      </c>
      <c r="I941" s="160"/>
      <c r="J941" s="160"/>
      <c r="K941" s="160"/>
      <c r="L941" s="160"/>
      <c r="M941" s="160"/>
      <c r="N941" s="160"/>
      <c r="O941" s="160"/>
      <c r="P941" s="160"/>
      <c r="Q941" s="160"/>
      <c r="R941" s="160" t="s">
        <v>131</v>
      </c>
      <c r="S941" s="160">
        <v>0</v>
      </c>
      <c r="T941" s="160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</row>
    <row r="942" spans="1:47" outlineLevel="1" x14ac:dyDescent="0.2">
      <c r="A942" s="113"/>
      <c r="B942" s="115"/>
      <c r="C942" s="125" t="s">
        <v>773</v>
      </c>
      <c r="D942" s="144"/>
      <c r="E942" s="136"/>
      <c r="F942" s="157"/>
      <c r="G942" s="157"/>
      <c r="H942" s="161">
        <v>0</v>
      </c>
      <c r="I942" s="160"/>
      <c r="J942" s="160"/>
      <c r="K942" s="160"/>
      <c r="L942" s="160"/>
      <c r="M942" s="160"/>
      <c r="N942" s="160"/>
      <c r="O942" s="160"/>
      <c r="P942" s="160"/>
      <c r="Q942" s="160"/>
      <c r="R942" s="160" t="s">
        <v>131</v>
      </c>
      <c r="S942" s="160">
        <v>0</v>
      </c>
      <c r="T942" s="160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</row>
    <row r="943" spans="1:47" outlineLevel="1" x14ac:dyDescent="0.2">
      <c r="A943" s="113"/>
      <c r="B943" s="115"/>
      <c r="C943" s="125" t="s">
        <v>878</v>
      </c>
      <c r="D943" s="144"/>
      <c r="E943" s="136">
        <v>27.5</v>
      </c>
      <c r="F943" s="157"/>
      <c r="G943" s="157"/>
      <c r="H943" s="161">
        <v>0</v>
      </c>
      <c r="I943" s="160"/>
      <c r="J943" s="160"/>
      <c r="K943" s="160"/>
      <c r="L943" s="160"/>
      <c r="M943" s="160"/>
      <c r="N943" s="160"/>
      <c r="O943" s="160"/>
      <c r="P943" s="160"/>
      <c r="Q943" s="160"/>
      <c r="R943" s="160" t="s">
        <v>131</v>
      </c>
      <c r="S943" s="160">
        <v>0</v>
      </c>
      <c r="T943" s="160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</row>
    <row r="944" spans="1:47" x14ac:dyDescent="0.2">
      <c r="A944" s="114" t="s">
        <v>124</v>
      </c>
      <c r="B944" s="116" t="s">
        <v>66</v>
      </c>
      <c r="C944" s="126" t="s">
        <v>67</v>
      </c>
      <c r="D944" s="145"/>
      <c r="E944" s="158"/>
      <c r="F944" s="158"/>
      <c r="G944" s="158">
        <f>SUMIF(R945:R948,"&lt;&gt;NOR",G945:G948)</f>
        <v>0</v>
      </c>
      <c r="H944" s="133"/>
      <c r="I944" s="160"/>
      <c r="R944" s="229" t="s">
        <v>125</v>
      </c>
    </row>
    <row r="945" spans="1:47" outlineLevel="1" x14ac:dyDescent="0.2">
      <c r="A945" s="113">
        <v>193</v>
      </c>
      <c r="B945" s="115" t="s">
        <v>879</v>
      </c>
      <c r="C945" s="124" t="s">
        <v>880</v>
      </c>
      <c r="D945" s="143" t="s">
        <v>135</v>
      </c>
      <c r="E945" s="157">
        <v>82.864999999999995</v>
      </c>
      <c r="F945" s="157"/>
      <c r="G945" s="157">
        <f>ROUND(E945*F945,2)</f>
        <v>0</v>
      </c>
      <c r="H945" s="161" t="s">
        <v>1743</v>
      </c>
      <c r="I945" s="160"/>
      <c r="J945" s="160"/>
      <c r="K945" s="160"/>
      <c r="L945" s="160"/>
      <c r="M945" s="160"/>
      <c r="N945" s="160"/>
      <c r="O945" s="160"/>
      <c r="P945" s="160"/>
      <c r="Q945" s="160"/>
      <c r="R945" s="160" t="s">
        <v>129</v>
      </c>
      <c r="S945" s="160"/>
      <c r="T945" s="160"/>
      <c r="U945" s="16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  <c r="AH945" s="160"/>
      <c r="AI945" s="160"/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</row>
    <row r="946" spans="1:47" outlineLevel="1" x14ac:dyDescent="0.2">
      <c r="A946" s="113"/>
      <c r="B946" s="115"/>
      <c r="C946" s="125" t="s">
        <v>881</v>
      </c>
      <c r="D946" s="144"/>
      <c r="E946" s="136">
        <v>82.864999999999995</v>
      </c>
      <c r="F946" s="157"/>
      <c r="G946" s="157"/>
      <c r="H946" s="161">
        <v>0</v>
      </c>
      <c r="I946" s="160"/>
      <c r="J946" s="160"/>
      <c r="K946" s="160"/>
      <c r="L946" s="160"/>
      <c r="M946" s="160"/>
      <c r="N946" s="160"/>
      <c r="O946" s="160"/>
      <c r="P946" s="160"/>
      <c r="Q946" s="160"/>
      <c r="R946" s="160" t="s">
        <v>131</v>
      </c>
      <c r="S946" s="160">
        <v>0</v>
      </c>
      <c r="T946" s="160"/>
      <c r="U946" s="16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0"/>
      <c r="AI946" s="160"/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</row>
    <row r="947" spans="1:47" outlineLevel="1" x14ac:dyDescent="0.2">
      <c r="A947" s="113">
        <v>194</v>
      </c>
      <c r="B947" s="115" t="s">
        <v>882</v>
      </c>
      <c r="C947" s="124" t="s">
        <v>883</v>
      </c>
      <c r="D947" s="143" t="s">
        <v>135</v>
      </c>
      <c r="E947" s="157">
        <v>30</v>
      </c>
      <c r="F947" s="157"/>
      <c r="G947" s="157">
        <f>ROUND(E947*F947,2)</f>
        <v>0</v>
      </c>
      <c r="H947" s="161" t="s">
        <v>1743</v>
      </c>
      <c r="I947" s="160"/>
      <c r="J947" s="160"/>
      <c r="K947" s="160"/>
      <c r="L947" s="160"/>
      <c r="M947" s="160"/>
      <c r="N947" s="160"/>
      <c r="O947" s="160"/>
      <c r="P947" s="160"/>
      <c r="Q947" s="160"/>
      <c r="R947" s="160" t="s">
        <v>129</v>
      </c>
      <c r="S947" s="160"/>
      <c r="T947" s="160"/>
      <c r="U947" s="16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  <c r="AH947" s="160"/>
      <c r="AI947" s="160"/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</row>
    <row r="948" spans="1:47" outlineLevel="1" x14ac:dyDescent="0.2">
      <c r="A948" s="113"/>
      <c r="B948" s="115"/>
      <c r="C948" s="125" t="s">
        <v>884</v>
      </c>
      <c r="D948" s="144"/>
      <c r="E948" s="136">
        <v>30</v>
      </c>
      <c r="F948" s="157"/>
      <c r="G948" s="157"/>
      <c r="H948" s="161">
        <v>0</v>
      </c>
      <c r="I948" s="160"/>
      <c r="J948" s="160"/>
      <c r="K948" s="160"/>
      <c r="L948" s="160"/>
      <c r="M948" s="160"/>
      <c r="N948" s="160"/>
      <c r="O948" s="160"/>
      <c r="P948" s="160"/>
      <c r="Q948" s="160"/>
      <c r="R948" s="160" t="s">
        <v>131</v>
      </c>
      <c r="S948" s="160">
        <v>0</v>
      </c>
      <c r="T948" s="160"/>
      <c r="U948" s="16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</row>
    <row r="949" spans="1:47" x14ac:dyDescent="0.2">
      <c r="A949" s="114" t="s">
        <v>124</v>
      </c>
      <c r="B949" s="116" t="s">
        <v>68</v>
      </c>
      <c r="C949" s="126" t="s">
        <v>69</v>
      </c>
      <c r="D949" s="145"/>
      <c r="E949" s="158"/>
      <c r="F949" s="158"/>
      <c r="G949" s="158">
        <f>SUMIF(R950:R991,"&lt;&gt;NOR",G950:G991)</f>
        <v>0</v>
      </c>
      <c r="H949" s="133"/>
      <c r="I949" s="160"/>
      <c r="R949" s="229" t="s">
        <v>125</v>
      </c>
    </row>
    <row r="950" spans="1:47" outlineLevel="1" x14ac:dyDescent="0.2">
      <c r="A950" s="113">
        <v>195</v>
      </c>
      <c r="B950" s="115" t="s">
        <v>885</v>
      </c>
      <c r="C950" s="124" t="s">
        <v>886</v>
      </c>
      <c r="D950" s="143" t="s">
        <v>135</v>
      </c>
      <c r="E950" s="157">
        <v>888.9</v>
      </c>
      <c r="F950" s="157"/>
      <c r="G950" s="157">
        <f>ROUND(E950*F950,2)</f>
        <v>0</v>
      </c>
      <c r="H950" s="161" t="s">
        <v>1743</v>
      </c>
      <c r="I950" s="160"/>
      <c r="J950" s="160"/>
      <c r="K950" s="160"/>
      <c r="L950" s="160"/>
      <c r="M950" s="160"/>
      <c r="N950" s="160"/>
      <c r="O950" s="160"/>
      <c r="P950" s="160"/>
      <c r="Q950" s="160"/>
      <c r="R950" s="160" t="s">
        <v>129</v>
      </c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</row>
    <row r="951" spans="1:47" outlineLevel="1" x14ac:dyDescent="0.2">
      <c r="A951" s="113"/>
      <c r="B951" s="115"/>
      <c r="C951" s="125" t="s">
        <v>826</v>
      </c>
      <c r="D951" s="144"/>
      <c r="E951" s="136"/>
      <c r="F951" s="157"/>
      <c r="G951" s="157"/>
      <c r="H951" s="161">
        <v>0</v>
      </c>
      <c r="I951" s="160"/>
      <c r="J951" s="160"/>
      <c r="K951" s="160"/>
      <c r="L951" s="160"/>
      <c r="M951" s="160"/>
      <c r="N951" s="160"/>
      <c r="O951" s="160"/>
      <c r="P951" s="160"/>
      <c r="Q951" s="160"/>
      <c r="R951" s="160" t="s">
        <v>131</v>
      </c>
      <c r="S951" s="160">
        <v>0</v>
      </c>
      <c r="T951" s="160"/>
      <c r="U951" s="16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</row>
    <row r="952" spans="1:47" outlineLevel="1" x14ac:dyDescent="0.2">
      <c r="A952" s="113"/>
      <c r="B952" s="115"/>
      <c r="C952" s="125" t="s">
        <v>773</v>
      </c>
      <c r="D952" s="144"/>
      <c r="E952" s="136"/>
      <c r="F952" s="157"/>
      <c r="G952" s="157"/>
      <c r="H952" s="161">
        <v>0</v>
      </c>
      <c r="I952" s="160"/>
      <c r="J952" s="160"/>
      <c r="K952" s="160"/>
      <c r="L952" s="160"/>
      <c r="M952" s="160"/>
      <c r="N952" s="160"/>
      <c r="O952" s="160"/>
      <c r="P952" s="160"/>
      <c r="Q952" s="160"/>
      <c r="R952" s="160" t="s">
        <v>131</v>
      </c>
      <c r="S952" s="160">
        <v>0</v>
      </c>
      <c r="T952" s="160"/>
      <c r="U952" s="160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</row>
    <row r="953" spans="1:47" outlineLevel="1" x14ac:dyDescent="0.2">
      <c r="A953" s="113"/>
      <c r="B953" s="115"/>
      <c r="C953" s="125" t="s">
        <v>843</v>
      </c>
      <c r="D953" s="144"/>
      <c r="E953" s="136">
        <v>235.9</v>
      </c>
      <c r="F953" s="157"/>
      <c r="G953" s="157"/>
      <c r="H953" s="161">
        <v>0</v>
      </c>
      <c r="I953" s="160"/>
      <c r="J953" s="160"/>
      <c r="K953" s="160"/>
      <c r="L953" s="160"/>
      <c r="M953" s="160"/>
      <c r="N953" s="160"/>
      <c r="O953" s="160"/>
      <c r="P953" s="160"/>
      <c r="Q953" s="160"/>
      <c r="R953" s="160" t="s">
        <v>131</v>
      </c>
      <c r="S953" s="160">
        <v>0</v>
      </c>
      <c r="T953" s="160"/>
      <c r="U953" s="16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</row>
    <row r="954" spans="1:47" outlineLevel="1" x14ac:dyDescent="0.2">
      <c r="A954" s="113"/>
      <c r="B954" s="115"/>
      <c r="C954" s="125" t="s">
        <v>838</v>
      </c>
      <c r="D954" s="144"/>
      <c r="E954" s="136">
        <v>22.3</v>
      </c>
      <c r="F954" s="157"/>
      <c r="G954" s="157"/>
      <c r="H954" s="161">
        <v>0</v>
      </c>
      <c r="I954" s="160"/>
      <c r="J954" s="160"/>
      <c r="K954" s="160"/>
      <c r="L954" s="160"/>
      <c r="M954" s="160"/>
      <c r="N954" s="160"/>
      <c r="O954" s="160"/>
      <c r="P954" s="160"/>
      <c r="Q954" s="160"/>
      <c r="R954" s="160" t="s">
        <v>131</v>
      </c>
      <c r="S954" s="160">
        <v>0</v>
      </c>
      <c r="T954" s="160"/>
      <c r="U954" s="16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</row>
    <row r="955" spans="1:47" outlineLevel="1" x14ac:dyDescent="0.2">
      <c r="A955" s="113"/>
      <c r="B955" s="115"/>
      <c r="C955" s="125" t="s">
        <v>828</v>
      </c>
      <c r="D955" s="144"/>
      <c r="E955" s="136">
        <v>29.6</v>
      </c>
      <c r="F955" s="157"/>
      <c r="G955" s="157"/>
      <c r="H955" s="161">
        <v>0</v>
      </c>
      <c r="I955" s="160"/>
      <c r="J955" s="160"/>
      <c r="K955" s="160"/>
      <c r="L955" s="160"/>
      <c r="M955" s="160"/>
      <c r="N955" s="160"/>
      <c r="O955" s="160"/>
      <c r="P955" s="160"/>
      <c r="Q955" s="160"/>
      <c r="R955" s="160" t="s">
        <v>131</v>
      </c>
      <c r="S955" s="160">
        <v>0</v>
      </c>
      <c r="T955" s="160"/>
      <c r="U955" s="16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</row>
    <row r="956" spans="1:47" outlineLevel="1" x14ac:dyDescent="0.2">
      <c r="A956" s="113"/>
      <c r="B956" s="115"/>
      <c r="C956" s="125" t="s">
        <v>844</v>
      </c>
      <c r="D956" s="144"/>
      <c r="E956" s="136">
        <v>207.5</v>
      </c>
      <c r="F956" s="157"/>
      <c r="G956" s="157"/>
      <c r="H956" s="161">
        <v>0</v>
      </c>
      <c r="I956" s="160"/>
      <c r="J956" s="160"/>
      <c r="K956" s="160"/>
      <c r="L956" s="160"/>
      <c r="M956" s="160"/>
      <c r="N956" s="160"/>
      <c r="O956" s="160"/>
      <c r="P956" s="160"/>
      <c r="Q956" s="160"/>
      <c r="R956" s="160" t="s">
        <v>131</v>
      </c>
      <c r="S956" s="160">
        <v>0</v>
      </c>
      <c r="T956" s="160"/>
      <c r="U956" s="16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</row>
    <row r="957" spans="1:47" outlineLevel="1" x14ac:dyDescent="0.2">
      <c r="A957" s="113"/>
      <c r="B957" s="115"/>
      <c r="C957" s="125" t="s">
        <v>840</v>
      </c>
      <c r="D957" s="144"/>
      <c r="E957" s="136">
        <v>18.399999999999999</v>
      </c>
      <c r="F957" s="157"/>
      <c r="G957" s="157"/>
      <c r="H957" s="161">
        <v>0</v>
      </c>
      <c r="I957" s="160"/>
      <c r="J957" s="160"/>
      <c r="K957" s="160"/>
      <c r="L957" s="160"/>
      <c r="M957" s="160"/>
      <c r="N957" s="160"/>
      <c r="O957" s="160"/>
      <c r="P957" s="160"/>
      <c r="Q957" s="160"/>
      <c r="R957" s="160" t="s">
        <v>131</v>
      </c>
      <c r="S957" s="160">
        <v>0</v>
      </c>
      <c r="T957" s="160"/>
      <c r="U957" s="16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  <c r="AH957" s="160"/>
      <c r="AI957" s="160"/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</row>
    <row r="958" spans="1:47" outlineLevel="1" x14ac:dyDescent="0.2">
      <c r="A958" s="113"/>
      <c r="B958" s="115"/>
      <c r="C958" s="125" t="s">
        <v>845</v>
      </c>
      <c r="D958" s="144"/>
      <c r="E958" s="136"/>
      <c r="F958" s="157"/>
      <c r="G958" s="157"/>
      <c r="H958" s="161">
        <v>0</v>
      </c>
      <c r="I958" s="160"/>
      <c r="J958" s="160"/>
      <c r="K958" s="160"/>
      <c r="L958" s="160"/>
      <c r="M958" s="160"/>
      <c r="N958" s="160"/>
      <c r="O958" s="160"/>
      <c r="P958" s="160"/>
      <c r="Q958" s="160"/>
      <c r="R958" s="160" t="s">
        <v>131</v>
      </c>
      <c r="S958" s="160">
        <v>0</v>
      </c>
      <c r="T958" s="160"/>
      <c r="U958" s="16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  <c r="AH958" s="160"/>
      <c r="AI958" s="160"/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</row>
    <row r="959" spans="1:47" outlineLevel="1" x14ac:dyDescent="0.2">
      <c r="A959" s="113"/>
      <c r="B959" s="115"/>
      <c r="C959" s="125" t="s">
        <v>846</v>
      </c>
      <c r="D959" s="144"/>
      <c r="E959" s="136">
        <v>174.5</v>
      </c>
      <c r="F959" s="157"/>
      <c r="G959" s="157"/>
      <c r="H959" s="161">
        <v>0</v>
      </c>
      <c r="I959" s="160"/>
      <c r="J959" s="160"/>
      <c r="K959" s="160"/>
      <c r="L959" s="160"/>
      <c r="M959" s="160"/>
      <c r="N959" s="160"/>
      <c r="O959" s="160"/>
      <c r="P959" s="160"/>
      <c r="Q959" s="160"/>
      <c r="R959" s="160" t="s">
        <v>131</v>
      </c>
      <c r="S959" s="160">
        <v>0</v>
      </c>
      <c r="T959" s="160"/>
      <c r="U959" s="16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  <c r="AH959" s="160"/>
      <c r="AI959" s="160"/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</row>
    <row r="960" spans="1:47" outlineLevel="1" x14ac:dyDescent="0.2">
      <c r="A960" s="113"/>
      <c r="B960" s="115"/>
      <c r="C960" s="125" t="s">
        <v>848</v>
      </c>
      <c r="D960" s="144"/>
      <c r="E960" s="136">
        <v>26.2</v>
      </c>
      <c r="F960" s="157"/>
      <c r="G960" s="157"/>
      <c r="H960" s="161">
        <v>0</v>
      </c>
      <c r="I960" s="160"/>
      <c r="J960" s="160"/>
      <c r="K960" s="160"/>
      <c r="L960" s="160"/>
      <c r="M960" s="160"/>
      <c r="N960" s="160"/>
      <c r="O960" s="160"/>
      <c r="P960" s="160"/>
      <c r="Q960" s="160"/>
      <c r="R960" s="160" t="s">
        <v>131</v>
      </c>
      <c r="S960" s="160">
        <v>0</v>
      </c>
      <c r="T960" s="160"/>
      <c r="U960" s="16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</row>
    <row r="961" spans="1:47" outlineLevel="1" x14ac:dyDescent="0.2">
      <c r="A961" s="113"/>
      <c r="B961" s="115"/>
      <c r="C961" s="125" t="s">
        <v>887</v>
      </c>
      <c r="D961" s="144"/>
      <c r="E961" s="136">
        <v>174.5</v>
      </c>
      <c r="F961" s="157"/>
      <c r="G961" s="157"/>
      <c r="H961" s="161">
        <v>0</v>
      </c>
      <c r="I961" s="160"/>
      <c r="J961" s="160"/>
      <c r="K961" s="160"/>
      <c r="L961" s="160"/>
      <c r="M961" s="160"/>
      <c r="N961" s="160"/>
      <c r="O961" s="160"/>
      <c r="P961" s="160"/>
      <c r="Q961" s="160"/>
      <c r="R961" s="160" t="s">
        <v>131</v>
      </c>
      <c r="S961" s="160">
        <v>0</v>
      </c>
      <c r="T961" s="160"/>
      <c r="U961" s="16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</row>
    <row r="962" spans="1:47" outlineLevel="1" x14ac:dyDescent="0.2">
      <c r="A962" s="113">
        <v>196</v>
      </c>
      <c r="B962" s="115" t="s">
        <v>888</v>
      </c>
      <c r="C962" s="124" t="s">
        <v>889</v>
      </c>
      <c r="D962" s="143" t="s">
        <v>128</v>
      </c>
      <c r="E962" s="157">
        <v>2373.4899999999998</v>
      </c>
      <c r="F962" s="157"/>
      <c r="G962" s="157">
        <f>ROUND(E962*F962,2)</f>
        <v>0</v>
      </c>
      <c r="H962" s="161" t="s">
        <v>1743</v>
      </c>
      <c r="I962" s="160"/>
      <c r="J962" s="160"/>
      <c r="K962" s="160"/>
      <c r="L962" s="160"/>
      <c r="M962" s="160"/>
      <c r="N962" s="160"/>
      <c r="O962" s="160"/>
      <c r="P962" s="160"/>
      <c r="Q962" s="160"/>
      <c r="R962" s="160" t="s">
        <v>129</v>
      </c>
      <c r="S962" s="160"/>
      <c r="T962" s="160"/>
      <c r="U962" s="16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</row>
    <row r="963" spans="1:47" outlineLevel="1" x14ac:dyDescent="0.2">
      <c r="A963" s="113"/>
      <c r="B963" s="115"/>
      <c r="C963" s="125" t="s">
        <v>890</v>
      </c>
      <c r="D963" s="144"/>
      <c r="E963" s="136">
        <v>2373.4899999999998</v>
      </c>
      <c r="F963" s="157"/>
      <c r="G963" s="157"/>
      <c r="H963" s="161">
        <v>0</v>
      </c>
      <c r="I963" s="160"/>
      <c r="J963" s="160"/>
      <c r="K963" s="160"/>
      <c r="L963" s="160"/>
      <c r="M963" s="160"/>
      <c r="N963" s="160"/>
      <c r="O963" s="160"/>
      <c r="P963" s="160"/>
      <c r="Q963" s="160"/>
      <c r="R963" s="160" t="s">
        <v>131</v>
      </c>
      <c r="S963" s="160">
        <v>0</v>
      </c>
      <c r="T963" s="160"/>
      <c r="U963" s="16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</row>
    <row r="964" spans="1:47" outlineLevel="1" x14ac:dyDescent="0.2">
      <c r="A964" s="113">
        <v>197</v>
      </c>
      <c r="B964" s="115" t="s">
        <v>891</v>
      </c>
      <c r="C964" s="124" t="s">
        <v>892</v>
      </c>
      <c r="D964" s="143" t="s">
        <v>128</v>
      </c>
      <c r="E964" s="157">
        <v>14240.94</v>
      </c>
      <c r="F964" s="157"/>
      <c r="G964" s="157">
        <f>ROUND(E964*F964,2)</f>
        <v>0</v>
      </c>
      <c r="H964" s="161" t="s">
        <v>1743</v>
      </c>
      <c r="I964" s="160"/>
      <c r="J964" s="160"/>
      <c r="K964" s="160"/>
      <c r="L964" s="160"/>
      <c r="M964" s="160"/>
      <c r="N964" s="160"/>
      <c r="O964" s="160"/>
      <c r="P964" s="160"/>
      <c r="Q964" s="160"/>
      <c r="R964" s="160" t="s">
        <v>129</v>
      </c>
      <c r="S964" s="160"/>
      <c r="T964" s="160"/>
      <c r="U964" s="16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</row>
    <row r="965" spans="1:47" outlineLevel="1" x14ac:dyDescent="0.2">
      <c r="A965" s="113"/>
      <c r="B965" s="115"/>
      <c r="C965" s="125" t="s">
        <v>893</v>
      </c>
      <c r="D965" s="144"/>
      <c r="E965" s="136">
        <v>14240.94</v>
      </c>
      <c r="F965" s="157"/>
      <c r="G965" s="157"/>
      <c r="H965" s="161">
        <v>0</v>
      </c>
      <c r="I965" s="160"/>
      <c r="J965" s="160"/>
      <c r="K965" s="160"/>
      <c r="L965" s="160"/>
      <c r="M965" s="160"/>
      <c r="N965" s="160"/>
      <c r="O965" s="160"/>
      <c r="P965" s="160"/>
      <c r="Q965" s="160"/>
      <c r="R965" s="160" t="s">
        <v>131</v>
      </c>
      <c r="S965" s="160">
        <v>0</v>
      </c>
      <c r="T965" s="160"/>
      <c r="U965" s="160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</row>
    <row r="966" spans="1:47" outlineLevel="1" x14ac:dyDescent="0.2">
      <c r="A966" s="113">
        <v>198</v>
      </c>
      <c r="B966" s="115" t="s">
        <v>894</v>
      </c>
      <c r="C966" s="124" t="s">
        <v>895</v>
      </c>
      <c r="D966" s="143" t="s">
        <v>128</v>
      </c>
      <c r="E966" s="157">
        <v>2373.4899999999998</v>
      </c>
      <c r="F966" s="157"/>
      <c r="G966" s="157">
        <f>ROUND(E966*F966,2)</f>
        <v>0</v>
      </c>
      <c r="H966" s="161" t="s">
        <v>1743</v>
      </c>
      <c r="I966" s="160"/>
      <c r="J966" s="160"/>
      <c r="K966" s="160"/>
      <c r="L966" s="160"/>
      <c r="M966" s="160"/>
      <c r="N966" s="160"/>
      <c r="O966" s="160"/>
      <c r="P966" s="160"/>
      <c r="Q966" s="160"/>
      <c r="R966" s="160" t="s">
        <v>129</v>
      </c>
      <c r="S966" s="160"/>
      <c r="T966" s="160"/>
      <c r="U966" s="16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</row>
    <row r="967" spans="1:47" outlineLevel="1" x14ac:dyDescent="0.2">
      <c r="A967" s="113"/>
      <c r="B967" s="115"/>
      <c r="C967" s="125" t="s">
        <v>890</v>
      </c>
      <c r="D967" s="144"/>
      <c r="E967" s="136">
        <v>2373.4899999999998</v>
      </c>
      <c r="F967" s="157"/>
      <c r="G967" s="157"/>
      <c r="H967" s="161">
        <v>0</v>
      </c>
      <c r="I967" s="160"/>
      <c r="J967" s="160"/>
      <c r="K967" s="160"/>
      <c r="L967" s="160"/>
      <c r="M967" s="160"/>
      <c r="N967" s="160"/>
      <c r="O967" s="160"/>
      <c r="P967" s="160"/>
      <c r="Q967" s="160"/>
      <c r="R967" s="160" t="s">
        <v>131</v>
      </c>
      <c r="S967" s="160">
        <v>0</v>
      </c>
      <c r="T967" s="160"/>
      <c r="U967" s="16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</row>
    <row r="968" spans="1:47" ht="22.5" outlineLevel="1" x14ac:dyDescent="0.2">
      <c r="A968" s="113">
        <v>199</v>
      </c>
      <c r="B968" s="115" t="s">
        <v>896</v>
      </c>
      <c r="C968" s="124" t="s">
        <v>897</v>
      </c>
      <c r="D968" s="143" t="s">
        <v>135</v>
      </c>
      <c r="E968" s="157">
        <v>885.92</v>
      </c>
      <c r="F968" s="157"/>
      <c r="G968" s="157">
        <f>ROUND(E968*F968,2)</f>
        <v>0</v>
      </c>
      <c r="H968" s="161" t="s">
        <v>1743</v>
      </c>
      <c r="I968" s="160"/>
      <c r="J968" s="160"/>
      <c r="K968" s="160"/>
      <c r="L968" s="160"/>
      <c r="M968" s="160"/>
      <c r="N968" s="160"/>
      <c r="O968" s="160"/>
      <c r="P968" s="160"/>
      <c r="Q968" s="160"/>
      <c r="R968" s="160" t="s">
        <v>129</v>
      </c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</row>
    <row r="969" spans="1:47" outlineLevel="1" x14ac:dyDescent="0.2">
      <c r="A969" s="113"/>
      <c r="B969" s="115"/>
      <c r="C969" s="125" t="s">
        <v>898</v>
      </c>
      <c r="D969" s="144"/>
      <c r="E969" s="136">
        <v>589.91999999999996</v>
      </c>
      <c r="F969" s="157"/>
      <c r="G969" s="157"/>
      <c r="H969" s="161">
        <v>0</v>
      </c>
      <c r="I969" s="160"/>
      <c r="J969" s="160"/>
      <c r="K969" s="160"/>
      <c r="L969" s="160"/>
      <c r="M969" s="160"/>
      <c r="N969" s="160"/>
      <c r="O969" s="160"/>
      <c r="P969" s="160"/>
      <c r="Q969" s="160"/>
      <c r="R969" s="160" t="s">
        <v>131</v>
      </c>
      <c r="S969" s="160">
        <v>0</v>
      </c>
      <c r="T969" s="160"/>
      <c r="U969" s="16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  <c r="AH969" s="160"/>
      <c r="AI969" s="160"/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</row>
    <row r="970" spans="1:47" outlineLevel="1" x14ac:dyDescent="0.2">
      <c r="A970" s="113"/>
      <c r="B970" s="115"/>
      <c r="C970" s="125" t="s">
        <v>899</v>
      </c>
      <c r="D970" s="144"/>
      <c r="E970" s="136">
        <v>296</v>
      </c>
      <c r="F970" s="157"/>
      <c r="G970" s="157"/>
      <c r="H970" s="161">
        <v>0</v>
      </c>
      <c r="I970" s="160"/>
      <c r="J970" s="160"/>
      <c r="K970" s="160"/>
      <c r="L970" s="160"/>
      <c r="M970" s="160"/>
      <c r="N970" s="160"/>
      <c r="O970" s="160"/>
      <c r="P970" s="160"/>
      <c r="Q970" s="160"/>
      <c r="R970" s="160" t="s">
        <v>131</v>
      </c>
      <c r="S970" s="160">
        <v>0</v>
      </c>
      <c r="T970" s="160"/>
      <c r="U970" s="16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  <c r="AH970" s="160"/>
      <c r="AI970" s="160"/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</row>
    <row r="971" spans="1:47" outlineLevel="1" x14ac:dyDescent="0.2">
      <c r="A971" s="113">
        <v>200</v>
      </c>
      <c r="B971" s="115" t="s">
        <v>900</v>
      </c>
      <c r="C971" s="124" t="s">
        <v>901</v>
      </c>
      <c r="D971" s="143" t="s">
        <v>135</v>
      </c>
      <c r="E971" s="157">
        <v>5315.52</v>
      </c>
      <c r="F971" s="157"/>
      <c r="G971" s="157">
        <f>ROUND(E971*F971,2)</f>
        <v>0</v>
      </c>
      <c r="H971" s="161" t="s">
        <v>1743</v>
      </c>
      <c r="I971" s="160"/>
      <c r="J971" s="160"/>
      <c r="K971" s="160"/>
      <c r="L971" s="160"/>
      <c r="M971" s="160"/>
      <c r="N971" s="160"/>
      <c r="O971" s="160"/>
      <c r="P971" s="160"/>
      <c r="Q971" s="160"/>
      <c r="R971" s="160" t="s">
        <v>129</v>
      </c>
      <c r="S971" s="160"/>
      <c r="T971" s="160"/>
      <c r="U971" s="16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  <c r="AH971" s="160"/>
      <c r="AI971" s="160"/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</row>
    <row r="972" spans="1:47" outlineLevel="1" x14ac:dyDescent="0.2">
      <c r="A972" s="113"/>
      <c r="B972" s="115"/>
      <c r="C972" s="125" t="s">
        <v>902</v>
      </c>
      <c r="D972" s="144"/>
      <c r="E972" s="136">
        <v>3539.52</v>
      </c>
      <c r="F972" s="157"/>
      <c r="G972" s="157"/>
      <c r="H972" s="161">
        <v>0</v>
      </c>
      <c r="I972" s="160"/>
      <c r="J972" s="160"/>
      <c r="K972" s="160"/>
      <c r="L972" s="160"/>
      <c r="M972" s="160"/>
      <c r="N972" s="160"/>
      <c r="O972" s="160"/>
      <c r="P972" s="160"/>
      <c r="Q972" s="160"/>
      <c r="R972" s="160" t="s">
        <v>131</v>
      </c>
      <c r="S972" s="160">
        <v>0</v>
      </c>
      <c r="T972" s="160"/>
      <c r="U972" s="16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  <c r="AH972" s="160"/>
      <c r="AI972" s="160"/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</row>
    <row r="973" spans="1:47" outlineLevel="1" x14ac:dyDescent="0.2">
      <c r="A973" s="113"/>
      <c r="B973" s="115"/>
      <c r="C973" s="125" t="s">
        <v>903</v>
      </c>
      <c r="D973" s="144"/>
      <c r="E973" s="136">
        <v>1776</v>
      </c>
      <c r="F973" s="157"/>
      <c r="G973" s="157"/>
      <c r="H973" s="161">
        <v>0</v>
      </c>
      <c r="I973" s="160"/>
      <c r="J973" s="160"/>
      <c r="K973" s="160"/>
      <c r="L973" s="160"/>
      <c r="M973" s="160"/>
      <c r="N973" s="160"/>
      <c r="O973" s="160"/>
      <c r="P973" s="160"/>
      <c r="Q973" s="160"/>
      <c r="R973" s="160" t="s">
        <v>131</v>
      </c>
      <c r="S973" s="160">
        <v>0</v>
      </c>
      <c r="T973" s="160"/>
      <c r="U973" s="16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  <c r="AH973" s="160"/>
      <c r="AI973" s="160"/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</row>
    <row r="974" spans="1:47" ht="22.5" outlineLevel="1" x14ac:dyDescent="0.2">
      <c r="A974" s="113">
        <v>201</v>
      </c>
      <c r="B974" s="115" t="s">
        <v>904</v>
      </c>
      <c r="C974" s="124" t="s">
        <v>905</v>
      </c>
      <c r="D974" s="143" t="s">
        <v>135</v>
      </c>
      <c r="E974" s="157">
        <v>885.92</v>
      </c>
      <c r="F974" s="157"/>
      <c r="G974" s="157">
        <f>ROUND(E974*F974,2)</f>
        <v>0</v>
      </c>
      <c r="H974" s="161" t="s">
        <v>1743</v>
      </c>
      <c r="I974" s="160"/>
      <c r="J974" s="160"/>
      <c r="K974" s="160"/>
      <c r="L974" s="160"/>
      <c r="M974" s="160"/>
      <c r="N974" s="160"/>
      <c r="O974" s="160"/>
      <c r="P974" s="160"/>
      <c r="Q974" s="160"/>
      <c r="R974" s="160" t="s">
        <v>129</v>
      </c>
      <c r="S974" s="160"/>
      <c r="T974" s="160"/>
      <c r="U974" s="16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  <c r="AH974" s="160"/>
      <c r="AI974" s="160"/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</row>
    <row r="975" spans="1:47" outlineLevel="1" x14ac:dyDescent="0.2">
      <c r="A975" s="113"/>
      <c r="B975" s="115"/>
      <c r="C975" s="125" t="s">
        <v>898</v>
      </c>
      <c r="D975" s="144"/>
      <c r="E975" s="136">
        <v>589.91999999999996</v>
      </c>
      <c r="F975" s="157"/>
      <c r="G975" s="157"/>
      <c r="H975" s="161">
        <v>0</v>
      </c>
      <c r="I975" s="160"/>
      <c r="J975" s="160"/>
      <c r="K975" s="160"/>
      <c r="L975" s="160"/>
      <c r="M975" s="160"/>
      <c r="N975" s="160"/>
      <c r="O975" s="160"/>
      <c r="P975" s="160"/>
      <c r="Q975" s="160"/>
      <c r="R975" s="160" t="s">
        <v>131</v>
      </c>
      <c r="S975" s="160">
        <v>0</v>
      </c>
      <c r="T975" s="160"/>
      <c r="U975" s="16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  <c r="AH975" s="160"/>
      <c r="AI975" s="160"/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</row>
    <row r="976" spans="1:47" outlineLevel="1" x14ac:dyDescent="0.2">
      <c r="A976" s="113"/>
      <c r="B976" s="115"/>
      <c r="C976" s="125" t="s">
        <v>899</v>
      </c>
      <c r="D976" s="144"/>
      <c r="E976" s="136">
        <v>296</v>
      </c>
      <c r="F976" s="157"/>
      <c r="G976" s="157"/>
      <c r="H976" s="161">
        <v>0</v>
      </c>
      <c r="I976" s="160"/>
      <c r="J976" s="160"/>
      <c r="K976" s="160"/>
      <c r="L976" s="160"/>
      <c r="M976" s="160"/>
      <c r="N976" s="160"/>
      <c r="O976" s="160"/>
      <c r="P976" s="160"/>
      <c r="Q976" s="160"/>
      <c r="R976" s="160" t="s">
        <v>131</v>
      </c>
      <c r="S976" s="160">
        <v>0</v>
      </c>
      <c r="T976" s="160"/>
      <c r="U976" s="16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  <c r="AH976" s="160"/>
      <c r="AI976" s="160"/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</row>
    <row r="977" spans="1:47" outlineLevel="1" x14ac:dyDescent="0.2">
      <c r="A977" s="113">
        <v>202</v>
      </c>
      <c r="B977" s="115" t="s">
        <v>906</v>
      </c>
      <c r="C977" s="124" t="s">
        <v>907</v>
      </c>
      <c r="D977" s="143" t="s">
        <v>135</v>
      </c>
      <c r="E977" s="157">
        <v>885.92</v>
      </c>
      <c r="F977" s="157"/>
      <c r="G977" s="157">
        <f>ROUND(E977*F977,2)</f>
        <v>0</v>
      </c>
      <c r="H977" s="161" t="s">
        <v>1743</v>
      </c>
      <c r="I977" s="160"/>
      <c r="J977" s="160"/>
      <c r="K977" s="160"/>
      <c r="L977" s="160"/>
      <c r="M977" s="160"/>
      <c r="N977" s="160"/>
      <c r="O977" s="160"/>
      <c r="P977" s="160"/>
      <c r="Q977" s="160"/>
      <c r="R977" s="160" t="s">
        <v>129</v>
      </c>
      <c r="S977" s="160"/>
      <c r="T977" s="160"/>
      <c r="U977" s="16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  <c r="AH977" s="160"/>
      <c r="AI977" s="160"/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</row>
    <row r="978" spans="1:47" outlineLevel="1" x14ac:dyDescent="0.2">
      <c r="A978" s="113"/>
      <c r="B978" s="115"/>
      <c r="C978" s="125" t="s">
        <v>898</v>
      </c>
      <c r="D978" s="144"/>
      <c r="E978" s="136">
        <v>589.91999999999996</v>
      </c>
      <c r="F978" s="157"/>
      <c r="G978" s="157"/>
      <c r="H978" s="161">
        <v>0</v>
      </c>
      <c r="I978" s="160"/>
      <c r="J978" s="160"/>
      <c r="K978" s="160"/>
      <c r="L978" s="160"/>
      <c r="M978" s="160"/>
      <c r="N978" s="160"/>
      <c r="O978" s="160"/>
      <c r="P978" s="160"/>
      <c r="Q978" s="160"/>
      <c r="R978" s="160" t="s">
        <v>131</v>
      </c>
      <c r="S978" s="160">
        <v>0</v>
      </c>
      <c r="T978" s="160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</row>
    <row r="979" spans="1:47" outlineLevel="1" x14ac:dyDescent="0.2">
      <c r="A979" s="113"/>
      <c r="B979" s="115"/>
      <c r="C979" s="125" t="s">
        <v>899</v>
      </c>
      <c r="D979" s="144"/>
      <c r="E979" s="136">
        <v>296</v>
      </c>
      <c r="F979" s="157"/>
      <c r="G979" s="157"/>
      <c r="H979" s="161">
        <v>0</v>
      </c>
      <c r="I979" s="160"/>
      <c r="J979" s="160"/>
      <c r="K979" s="160"/>
      <c r="L979" s="160"/>
      <c r="M979" s="160"/>
      <c r="N979" s="160"/>
      <c r="O979" s="160"/>
      <c r="P979" s="160"/>
      <c r="Q979" s="160"/>
      <c r="R979" s="160" t="s">
        <v>131</v>
      </c>
      <c r="S979" s="160">
        <v>0</v>
      </c>
      <c r="T979" s="160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</row>
    <row r="980" spans="1:47" outlineLevel="1" x14ac:dyDescent="0.2">
      <c r="A980" s="113">
        <v>203</v>
      </c>
      <c r="B980" s="115" t="s">
        <v>908</v>
      </c>
      <c r="C980" s="124" t="s">
        <v>909</v>
      </c>
      <c r="D980" s="143" t="s">
        <v>135</v>
      </c>
      <c r="E980" s="157">
        <v>5315.52</v>
      </c>
      <c r="F980" s="157"/>
      <c r="G980" s="157">
        <f>ROUND(E980*F980,2)</f>
        <v>0</v>
      </c>
      <c r="H980" s="161" t="s">
        <v>1743</v>
      </c>
      <c r="I980" s="160"/>
      <c r="J980" s="160"/>
      <c r="K980" s="160"/>
      <c r="L980" s="160"/>
      <c r="M980" s="160"/>
      <c r="N980" s="160"/>
      <c r="O980" s="160"/>
      <c r="P980" s="160"/>
      <c r="Q980" s="160"/>
      <c r="R980" s="160" t="s">
        <v>129</v>
      </c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</row>
    <row r="981" spans="1:47" outlineLevel="1" x14ac:dyDescent="0.2">
      <c r="A981" s="113"/>
      <c r="B981" s="115"/>
      <c r="C981" s="125" t="s">
        <v>902</v>
      </c>
      <c r="D981" s="144"/>
      <c r="E981" s="136">
        <v>3539.52</v>
      </c>
      <c r="F981" s="157"/>
      <c r="G981" s="157"/>
      <c r="H981" s="161">
        <v>0</v>
      </c>
      <c r="I981" s="160"/>
      <c r="J981" s="160"/>
      <c r="K981" s="160"/>
      <c r="L981" s="160"/>
      <c r="M981" s="160"/>
      <c r="N981" s="160"/>
      <c r="O981" s="160"/>
      <c r="P981" s="160"/>
      <c r="Q981" s="160"/>
      <c r="R981" s="160" t="s">
        <v>131</v>
      </c>
      <c r="S981" s="160">
        <v>0</v>
      </c>
      <c r="T981" s="160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</row>
    <row r="982" spans="1:47" outlineLevel="1" x14ac:dyDescent="0.2">
      <c r="A982" s="113"/>
      <c r="B982" s="115"/>
      <c r="C982" s="125" t="s">
        <v>903</v>
      </c>
      <c r="D982" s="144"/>
      <c r="E982" s="136">
        <v>1776</v>
      </c>
      <c r="F982" s="157"/>
      <c r="G982" s="157"/>
      <c r="H982" s="161">
        <v>0</v>
      </c>
      <c r="I982" s="160"/>
      <c r="J982" s="160"/>
      <c r="K982" s="160"/>
      <c r="L982" s="160"/>
      <c r="M982" s="160"/>
      <c r="N982" s="160"/>
      <c r="O982" s="160"/>
      <c r="P982" s="160"/>
      <c r="Q982" s="160"/>
      <c r="R982" s="160" t="s">
        <v>131</v>
      </c>
      <c r="S982" s="160">
        <v>0</v>
      </c>
      <c r="T982" s="160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</row>
    <row r="983" spans="1:47" outlineLevel="1" x14ac:dyDescent="0.2">
      <c r="A983" s="113">
        <v>204</v>
      </c>
      <c r="B983" s="115" t="s">
        <v>910</v>
      </c>
      <c r="C983" s="124" t="s">
        <v>911</v>
      </c>
      <c r="D983" s="143" t="s">
        <v>135</v>
      </c>
      <c r="E983" s="157">
        <v>885.92</v>
      </c>
      <c r="F983" s="157"/>
      <c r="G983" s="157">
        <f>ROUND(E983*F983,2)</f>
        <v>0</v>
      </c>
      <c r="H983" s="161" t="s">
        <v>1743</v>
      </c>
      <c r="I983" s="160"/>
      <c r="J983" s="160"/>
      <c r="K983" s="160"/>
      <c r="L983" s="160"/>
      <c r="M983" s="160"/>
      <c r="N983" s="160"/>
      <c r="O983" s="160"/>
      <c r="P983" s="160"/>
      <c r="Q983" s="160"/>
      <c r="R983" s="160" t="s">
        <v>129</v>
      </c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</row>
    <row r="984" spans="1:47" outlineLevel="1" x14ac:dyDescent="0.2">
      <c r="A984" s="113"/>
      <c r="B984" s="115"/>
      <c r="C984" s="125" t="s">
        <v>898</v>
      </c>
      <c r="D984" s="144"/>
      <c r="E984" s="136">
        <v>589.91999999999996</v>
      </c>
      <c r="F984" s="157"/>
      <c r="G984" s="157"/>
      <c r="H984" s="161">
        <v>0</v>
      </c>
      <c r="I984" s="160"/>
      <c r="J984" s="160"/>
      <c r="K984" s="160"/>
      <c r="L984" s="160"/>
      <c r="M984" s="160"/>
      <c r="N984" s="160"/>
      <c r="O984" s="160"/>
      <c r="P984" s="160"/>
      <c r="Q984" s="160"/>
      <c r="R984" s="160" t="s">
        <v>131</v>
      </c>
      <c r="S984" s="160">
        <v>0</v>
      </c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</row>
    <row r="985" spans="1:47" outlineLevel="1" x14ac:dyDescent="0.2">
      <c r="A985" s="113"/>
      <c r="B985" s="115"/>
      <c r="C985" s="125" t="s">
        <v>899</v>
      </c>
      <c r="D985" s="144"/>
      <c r="E985" s="136">
        <v>296</v>
      </c>
      <c r="F985" s="157"/>
      <c r="G985" s="157"/>
      <c r="H985" s="161">
        <v>0</v>
      </c>
      <c r="I985" s="160"/>
      <c r="J985" s="160"/>
      <c r="K985" s="160"/>
      <c r="L985" s="160"/>
      <c r="M985" s="160"/>
      <c r="N985" s="160"/>
      <c r="O985" s="160"/>
      <c r="P985" s="160"/>
      <c r="Q985" s="160"/>
      <c r="R985" s="160" t="s">
        <v>131</v>
      </c>
      <c r="S985" s="160">
        <v>0</v>
      </c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</row>
    <row r="986" spans="1:47" outlineLevel="1" x14ac:dyDescent="0.2">
      <c r="A986" s="113">
        <v>205</v>
      </c>
      <c r="B986" s="115" t="s">
        <v>912</v>
      </c>
      <c r="C986" s="124" t="s">
        <v>913</v>
      </c>
      <c r="D986" s="143" t="s">
        <v>337</v>
      </c>
      <c r="E986" s="157">
        <v>4.5999999999999996</v>
      </c>
      <c r="F986" s="157"/>
      <c r="G986" s="157">
        <f>ROUND(E986*F986,2)</f>
        <v>0</v>
      </c>
      <c r="H986" s="161" t="s">
        <v>1743</v>
      </c>
      <c r="I986" s="160"/>
      <c r="J986" s="160"/>
      <c r="K986" s="160"/>
      <c r="L986" s="160"/>
      <c r="M986" s="160"/>
      <c r="N986" s="160"/>
      <c r="O986" s="160"/>
      <c r="P986" s="160"/>
      <c r="Q986" s="160"/>
      <c r="R986" s="160" t="s">
        <v>129</v>
      </c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</row>
    <row r="987" spans="1:47" outlineLevel="1" x14ac:dyDescent="0.2">
      <c r="A987" s="113"/>
      <c r="B987" s="115"/>
      <c r="C987" s="125" t="s">
        <v>914</v>
      </c>
      <c r="D987" s="144"/>
      <c r="E987" s="136">
        <v>4.5999999999999996</v>
      </c>
      <c r="F987" s="157"/>
      <c r="G987" s="157"/>
      <c r="H987" s="161">
        <v>0</v>
      </c>
      <c r="I987" s="160"/>
      <c r="J987" s="160"/>
      <c r="K987" s="160"/>
      <c r="L987" s="160"/>
      <c r="M987" s="160"/>
      <c r="N987" s="160"/>
      <c r="O987" s="160"/>
      <c r="P987" s="160"/>
      <c r="Q987" s="160"/>
      <c r="R987" s="160" t="s">
        <v>131</v>
      </c>
      <c r="S987" s="160">
        <v>0</v>
      </c>
      <c r="T987" s="160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</row>
    <row r="988" spans="1:47" outlineLevel="1" x14ac:dyDescent="0.2">
      <c r="A988" s="113">
        <v>206</v>
      </c>
      <c r="B988" s="115" t="s">
        <v>915</v>
      </c>
      <c r="C988" s="124" t="s">
        <v>916</v>
      </c>
      <c r="D988" s="143" t="s">
        <v>337</v>
      </c>
      <c r="E988" s="157">
        <v>27.6</v>
      </c>
      <c r="F988" s="157"/>
      <c r="G988" s="157">
        <f>ROUND(E988*F988,2)</f>
        <v>0</v>
      </c>
      <c r="H988" s="161" t="s">
        <v>1743</v>
      </c>
      <c r="I988" s="160"/>
      <c r="J988" s="160"/>
      <c r="K988" s="160"/>
      <c r="L988" s="160"/>
      <c r="M988" s="160"/>
      <c r="N988" s="160"/>
      <c r="O988" s="160"/>
      <c r="P988" s="160"/>
      <c r="Q988" s="160"/>
      <c r="R988" s="160" t="s">
        <v>129</v>
      </c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</row>
    <row r="989" spans="1:47" outlineLevel="1" x14ac:dyDescent="0.2">
      <c r="A989" s="113"/>
      <c r="B989" s="115"/>
      <c r="C989" s="125" t="s">
        <v>917</v>
      </c>
      <c r="D989" s="144"/>
      <c r="E989" s="136">
        <v>27.6</v>
      </c>
      <c r="F989" s="157"/>
      <c r="G989" s="157"/>
      <c r="H989" s="161">
        <v>0</v>
      </c>
      <c r="I989" s="160"/>
      <c r="J989" s="160"/>
      <c r="K989" s="160"/>
      <c r="L989" s="160"/>
      <c r="M989" s="160"/>
      <c r="N989" s="160"/>
      <c r="O989" s="160"/>
      <c r="P989" s="160"/>
      <c r="Q989" s="160"/>
      <c r="R989" s="160" t="s">
        <v>131</v>
      </c>
      <c r="S989" s="160">
        <v>0</v>
      </c>
      <c r="T989" s="160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</row>
    <row r="990" spans="1:47" outlineLevel="1" x14ac:dyDescent="0.2">
      <c r="A990" s="113">
        <v>207</v>
      </c>
      <c r="B990" s="115" t="s">
        <v>918</v>
      </c>
      <c r="C990" s="124" t="s">
        <v>919</v>
      </c>
      <c r="D990" s="143" t="s">
        <v>337</v>
      </c>
      <c r="E990" s="157">
        <v>4.5999999999999996</v>
      </c>
      <c r="F990" s="157"/>
      <c r="G990" s="157">
        <f>ROUND(E990*F990,2)</f>
        <v>0</v>
      </c>
      <c r="H990" s="161" t="s">
        <v>1743</v>
      </c>
      <c r="I990" s="160"/>
      <c r="J990" s="160"/>
      <c r="K990" s="160"/>
      <c r="L990" s="160"/>
      <c r="M990" s="160"/>
      <c r="N990" s="160"/>
      <c r="O990" s="160"/>
      <c r="P990" s="160"/>
      <c r="Q990" s="160"/>
      <c r="R990" s="160" t="s">
        <v>129</v>
      </c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</row>
    <row r="991" spans="1:47" outlineLevel="1" x14ac:dyDescent="0.2">
      <c r="A991" s="113"/>
      <c r="B991" s="115"/>
      <c r="C991" s="125" t="s">
        <v>914</v>
      </c>
      <c r="D991" s="144"/>
      <c r="E991" s="136">
        <v>4.5999999999999996</v>
      </c>
      <c r="F991" s="157"/>
      <c r="G991" s="157"/>
      <c r="H991" s="161">
        <v>0</v>
      </c>
      <c r="I991" s="160"/>
      <c r="J991" s="160"/>
      <c r="K991" s="160"/>
      <c r="L991" s="160"/>
      <c r="M991" s="160"/>
      <c r="N991" s="160"/>
      <c r="O991" s="160"/>
      <c r="P991" s="160"/>
      <c r="Q991" s="160"/>
      <c r="R991" s="160" t="s">
        <v>131</v>
      </c>
      <c r="S991" s="160">
        <v>0</v>
      </c>
      <c r="T991" s="160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</row>
    <row r="992" spans="1:47" x14ac:dyDescent="0.2">
      <c r="A992" s="114" t="s">
        <v>124</v>
      </c>
      <c r="B992" s="116" t="s">
        <v>70</v>
      </c>
      <c r="C992" s="126" t="s">
        <v>71</v>
      </c>
      <c r="D992" s="145"/>
      <c r="E992" s="158"/>
      <c r="F992" s="158"/>
      <c r="G992" s="158">
        <f>SUMIF(R993:R1025,"&lt;&gt;NOR",G993:G1025)</f>
        <v>0</v>
      </c>
      <c r="H992" s="133"/>
      <c r="I992" s="160"/>
      <c r="R992" s="229" t="s">
        <v>125</v>
      </c>
    </row>
    <row r="993" spans="1:47" outlineLevel="1" x14ac:dyDescent="0.2">
      <c r="A993" s="113">
        <v>208</v>
      </c>
      <c r="B993" s="115" t="s">
        <v>920</v>
      </c>
      <c r="C993" s="124" t="s">
        <v>921</v>
      </c>
      <c r="D993" s="143" t="s">
        <v>135</v>
      </c>
      <c r="E993" s="157">
        <v>1186.0999999999999</v>
      </c>
      <c r="F993" s="157"/>
      <c r="G993" s="157">
        <f>ROUND(E993*F993,2)</f>
        <v>0</v>
      </c>
      <c r="H993" s="161" t="s">
        <v>1743</v>
      </c>
      <c r="I993" s="160"/>
      <c r="J993" s="160"/>
      <c r="K993" s="160"/>
      <c r="L993" s="160"/>
      <c r="M993" s="160"/>
      <c r="N993" s="160"/>
      <c r="O993" s="160"/>
      <c r="P993" s="160"/>
      <c r="Q993" s="160"/>
      <c r="R993" s="160" t="s">
        <v>129</v>
      </c>
      <c r="S993" s="160"/>
      <c r="T993" s="160"/>
      <c r="U993" s="16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  <c r="AH993" s="160"/>
      <c r="AI993" s="160"/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</row>
    <row r="994" spans="1:47" outlineLevel="1" x14ac:dyDescent="0.2">
      <c r="A994" s="113"/>
      <c r="B994" s="115"/>
      <c r="C994" s="125" t="s">
        <v>826</v>
      </c>
      <c r="D994" s="144"/>
      <c r="E994" s="136"/>
      <c r="F994" s="157"/>
      <c r="G994" s="157"/>
      <c r="H994" s="161">
        <v>0</v>
      </c>
      <c r="I994" s="160"/>
      <c r="J994" s="160"/>
      <c r="K994" s="160"/>
      <c r="L994" s="160"/>
      <c r="M994" s="160"/>
      <c r="N994" s="160"/>
      <c r="O994" s="160"/>
      <c r="P994" s="160"/>
      <c r="Q994" s="160"/>
      <c r="R994" s="160" t="s">
        <v>131</v>
      </c>
      <c r="S994" s="160">
        <v>0</v>
      </c>
      <c r="T994" s="160"/>
      <c r="U994" s="16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  <c r="AH994" s="160"/>
      <c r="AI994" s="160"/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</row>
    <row r="995" spans="1:47" outlineLevel="1" x14ac:dyDescent="0.2">
      <c r="A995" s="113"/>
      <c r="B995" s="115"/>
      <c r="C995" s="125" t="s">
        <v>773</v>
      </c>
      <c r="D995" s="144"/>
      <c r="E995" s="136"/>
      <c r="F995" s="157"/>
      <c r="G995" s="157"/>
      <c r="H995" s="161">
        <v>0</v>
      </c>
      <c r="I995" s="160"/>
      <c r="J995" s="160"/>
      <c r="K995" s="160"/>
      <c r="L995" s="160"/>
      <c r="M995" s="160"/>
      <c r="N995" s="160"/>
      <c r="O995" s="160"/>
      <c r="P995" s="160"/>
      <c r="Q995" s="160"/>
      <c r="R995" s="160" t="s">
        <v>131</v>
      </c>
      <c r="S995" s="160">
        <v>0</v>
      </c>
      <c r="T995" s="160"/>
      <c r="U995" s="16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  <c r="AH995" s="160"/>
      <c r="AI995" s="160"/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</row>
    <row r="996" spans="1:47" outlineLevel="1" x14ac:dyDescent="0.2">
      <c r="A996" s="113"/>
      <c r="B996" s="115"/>
      <c r="C996" s="125" t="s">
        <v>827</v>
      </c>
      <c r="D996" s="144"/>
      <c r="E996" s="136">
        <v>297.2</v>
      </c>
      <c r="F996" s="157"/>
      <c r="G996" s="157"/>
      <c r="H996" s="161">
        <v>0</v>
      </c>
      <c r="I996" s="160"/>
      <c r="J996" s="160"/>
      <c r="K996" s="160"/>
      <c r="L996" s="160"/>
      <c r="M996" s="160"/>
      <c r="N996" s="160"/>
      <c r="O996" s="160"/>
      <c r="P996" s="160"/>
      <c r="Q996" s="160"/>
      <c r="R996" s="160" t="s">
        <v>131</v>
      </c>
      <c r="S996" s="160">
        <v>0</v>
      </c>
      <c r="T996" s="160"/>
      <c r="U996" s="16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  <c r="AH996" s="160"/>
      <c r="AI996" s="160"/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</row>
    <row r="997" spans="1:47" outlineLevel="1" x14ac:dyDescent="0.2">
      <c r="A997" s="113"/>
      <c r="B997" s="115"/>
      <c r="C997" s="125" t="s">
        <v>843</v>
      </c>
      <c r="D997" s="144"/>
      <c r="E997" s="136">
        <v>235.9</v>
      </c>
      <c r="F997" s="157"/>
      <c r="G997" s="157"/>
      <c r="H997" s="161">
        <v>0</v>
      </c>
      <c r="I997" s="160"/>
      <c r="J997" s="160"/>
      <c r="K997" s="160"/>
      <c r="L997" s="160"/>
      <c r="M997" s="160"/>
      <c r="N997" s="160"/>
      <c r="O997" s="160"/>
      <c r="P997" s="160"/>
      <c r="Q997" s="160"/>
      <c r="R997" s="160" t="s">
        <v>131</v>
      </c>
      <c r="S997" s="160">
        <v>0</v>
      </c>
      <c r="T997" s="160"/>
      <c r="U997" s="16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  <c r="AH997" s="160"/>
      <c r="AI997" s="160"/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</row>
    <row r="998" spans="1:47" outlineLevel="1" x14ac:dyDescent="0.2">
      <c r="A998" s="113"/>
      <c r="B998" s="115"/>
      <c r="C998" s="125" t="s">
        <v>838</v>
      </c>
      <c r="D998" s="144"/>
      <c r="E998" s="136">
        <v>22.3</v>
      </c>
      <c r="F998" s="157"/>
      <c r="G998" s="157"/>
      <c r="H998" s="161">
        <v>0</v>
      </c>
      <c r="I998" s="160"/>
      <c r="J998" s="160"/>
      <c r="K998" s="160"/>
      <c r="L998" s="160"/>
      <c r="M998" s="160"/>
      <c r="N998" s="160"/>
      <c r="O998" s="160"/>
      <c r="P998" s="160"/>
      <c r="Q998" s="160"/>
      <c r="R998" s="160" t="s">
        <v>131</v>
      </c>
      <c r="S998" s="160">
        <v>0</v>
      </c>
      <c r="T998" s="160"/>
      <c r="U998" s="16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  <c r="AH998" s="160"/>
      <c r="AI998" s="160"/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</row>
    <row r="999" spans="1:47" outlineLevel="1" x14ac:dyDescent="0.2">
      <c r="A999" s="113"/>
      <c r="B999" s="115"/>
      <c r="C999" s="125" t="s">
        <v>828</v>
      </c>
      <c r="D999" s="144"/>
      <c r="E999" s="136">
        <v>29.6</v>
      </c>
      <c r="F999" s="157"/>
      <c r="G999" s="157"/>
      <c r="H999" s="161">
        <v>0</v>
      </c>
      <c r="I999" s="160"/>
      <c r="J999" s="160"/>
      <c r="K999" s="160"/>
      <c r="L999" s="160"/>
      <c r="M999" s="160"/>
      <c r="N999" s="160"/>
      <c r="O999" s="160"/>
      <c r="P999" s="160"/>
      <c r="Q999" s="160"/>
      <c r="R999" s="160" t="s">
        <v>131</v>
      </c>
      <c r="S999" s="160">
        <v>0</v>
      </c>
      <c r="T999" s="160"/>
      <c r="U999" s="16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  <c r="AH999" s="160"/>
      <c r="AI999" s="160"/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</row>
    <row r="1000" spans="1:47" outlineLevel="1" x14ac:dyDescent="0.2">
      <c r="A1000" s="113"/>
      <c r="B1000" s="115"/>
      <c r="C1000" s="125" t="s">
        <v>844</v>
      </c>
      <c r="D1000" s="144"/>
      <c r="E1000" s="136">
        <v>207.5</v>
      </c>
      <c r="F1000" s="157"/>
      <c r="G1000" s="157"/>
      <c r="H1000" s="161">
        <v>0</v>
      </c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 t="s">
        <v>131</v>
      </c>
      <c r="S1000" s="160">
        <v>0</v>
      </c>
      <c r="T1000" s="160"/>
      <c r="U1000" s="16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</row>
    <row r="1001" spans="1:47" outlineLevel="1" x14ac:dyDescent="0.2">
      <c r="A1001" s="113"/>
      <c r="B1001" s="115"/>
      <c r="C1001" s="125" t="s">
        <v>840</v>
      </c>
      <c r="D1001" s="144"/>
      <c r="E1001" s="136">
        <v>18.399999999999999</v>
      </c>
      <c r="F1001" s="157"/>
      <c r="G1001" s="157"/>
      <c r="H1001" s="161">
        <v>0</v>
      </c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 t="s">
        <v>131</v>
      </c>
      <c r="S1001" s="160">
        <v>0</v>
      </c>
      <c r="T1001" s="160"/>
      <c r="U1001" s="160"/>
      <c r="V1001" s="160"/>
      <c r="W1001" s="160"/>
      <c r="X1001" s="160"/>
      <c r="Y1001" s="160"/>
      <c r="Z1001" s="160"/>
      <c r="AA1001" s="160"/>
      <c r="AB1001" s="160"/>
      <c r="AC1001" s="160"/>
      <c r="AD1001" s="160"/>
      <c r="AE1001" s="160"/>
      <c r="AF1001" s="160"/>
      <c r="AG1001" s="160"/>
      <c r="AH1001" s="160"/>
      <c r="AI1001" s="160"/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</row>
    <row r="1002" spans="1:47" outlineLevel="1" x14ac:dyDescent="0.2">
      <c r="A1002" s="113"/>
      <c r="B1002" s="115"/>
      <c r="C1002" s="125" t="s">
        <v>845</v>
      </c>
      <c r="D1002" s="144"/>
      <c r="E1002" s="136"/>
      <c r="F1002" s="157"/>
      <c r="G1002" s="157"/>
      <c r="H1002" s="161">
        <v>0</v>
      </c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 t="s">
        <v>131</v>
      </c>
      <c r="S1002" s="160">
        <v>0</v>
      </c>
      <c r="T1002" s="160"/>
      <c r="U1002" s="160"/>
      <c r="V1002" s="160"/>
      <c r="W1002" s="160"/>
      <c r="X1002" s="160"/>
      <c r="Y1002" s="160"/>
      <c r="Z1002" s="160"/>
      <c r="AA1002" s="160"/>
      <c r="AB1002" s="160"/>
      <c r="AC1002" s="160"/>
      <c r="AD1002" s="160"/>
      <c r="AE1002" s="160"/>
      <c r="AF1002" s="160"/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</row>
    <row r="1003" spans="1:47" outlineLevel="1" x14ac:dyDescent="0.2">
      <c r="A1003" s="113"/>
      <c r="B1003" s="115"/>
      <c r="C1003" s="125" t="s">
        <v>846</v>
      </c>
      <c r="D1003" s="144"/>
      <c r="E1003" s="136">
        <v>174.5</v>
      </c>
      <c r="F1003" s="157"/>
      <c r="G1003" s="157"/>
      <c r="H1003" s="161">
        <v>0</v>
      </c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 t="s">
        <v>131</v>
      </c>
      <c r="S1003" s="160">
        <v>0</v>
      </c>
      <c r="T1003" s="160"/>
      <c r="U1003" s="160"/>
      <c r="V1003" s="160"/>
      <c r="W1003" s="160"/>
      <c r="X1003" s="160"/>
      <c r="Y1003" s="160"/>
      <c r="Z1003" s="160"/>
      <c r="AA1003" s="160"/>
      <c r="AB1003" s="160"/>
      <c r="AC1003" s="160"/>
      <c r="AD1003" s="160"/>
      <c r="AE1003" s="160"/>
      <c r="AF1003" s="160"/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</row>
    <row r="1004" spans="1:47" outlineLevel="1" x14ac:dyDescent="0.2">
      <c r="A1004" s="113"/>
      <c r="B1004" s="115"/>
      <c r="C1004" s="125" t="s">
        <v>848</v>
      </c>
      <c r="D1004" s="144"/>
      <c r="E1004" s="136">
        <v>26.2</v>
      </c>
      <c r="F1004" s="157"/>
      <c r="G1004" s="157"/>
      <c r="H1004" s="161">
        <v>0</v>
      </c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 t="s">
        <v>131</v>
      </c>
      <c r="S1004" s="160">
        <v>0</v>
      </c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</row>
    <row r="1005" spans="1:47" outlineLevel="1" x14ac:dyDescent="0.2">
      <c r="A1005" s="113"/>
      <c r="B1005" s="115"/>
      <c r="C1005" s="125" t="s">
        <v>887</v>
      </c>
      <c r="D1005" s="144"/>
      <c r="E1005" s="136">
        <v>174.5</v>
      </c>
      <c r="F1005" s="157"/>
      <c r="G1005" s="157"/>
      <c r="H1005" s="161">
        <v>0</v>
      </c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 t="s">
        <v>131</v>
      </c>
      <c r="S1005" s="160">
        <v>0</v>
      </c>
      <c r="T1005" s="160"/>
      <c r="U1005" s="160"/>
      <c r="V1005" s="160"/>
      <c r="W1005" s="160"/>
      <c r="X1005" s="160"/>
      <c r="Y1005" s="160"/>
      <c r="Z1005" s="160"/>
      <c r="AA1005" s="160"/>
      <c r="AB1005" s="160"/>
      <c r="AC1005" s="160"/>
      <c r="AD1005" s="160"/>
      <c r="AE1005" s="160"/>
      <c r="AF1005" s="160"/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</row>
    <row r="1006" spans="1:47" outlineLevel="1" x14ac:dyDescent="0.2">
      <c r="A1006" s="113">
        <v>209</v>
      </c>
      <c r="B1006" s="115" t="s">
        <v>922</v>
      </c>
      <c r="C1006" s="124" t="s">
        <v>923</v>
      </c>
      <c r="D1006" s="143" t="s">
        <v>135</v>
      </c>
      <c r="E1006" s="157">
        <v>1186.0999999999999</v>
      </c>
      <c r="F1006" s="157"/>
      <c r="G1006" s="157">
        <f>ROUND(E1006*F1006,2)</f>
        <v>0</v>
      </c>
      <c r="H1006" s="161" t="s">
        <v>1743</v>
      </c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 t="s">
        <v>129</v>
      </c>
      <c r="S1006" s="160"/>
      <c r="T1006" s="160"/>
      <c r="U1006" s="160"/>
      <c r="V1006" s="160"/>
      <c r="W1006" s="160"/>
      <c r="X1006" s="160"/>
      <c r="Y1006" s="160"/>
      <c r="Z1006" s="160"/>
      <c r="AA1006" s="160"/>
      <c r="AB1006" s="160"/>
      <c r="AC1006" s="160"/>
      <c r="AD1006" s="160"/>
      <c r="AE1006" s="160"/>
      <c r="AF1006" s="160"/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</row>
    <row r="1007" spans="1:47" outlineLevel="1" x14ac:dyDescent="0.2">
      <c r="A1007" s="113"/>
      <c r="B1007" s="115"/>
      <c r="C1007" s="125" t="s">
        <v>826</v>
      </c>
      <c r="D1007" s="144"/>
      <c r="E1007" s="136"/>
      <c r="F1007" s="157"/>
      <c r="G1007" s="157"/>
      <c r="H1007" s="161">
        <v>0</v>
      </c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 t="s">
        <v>131</v>
      </c>
      <c r="S1007" s="160">
        <v>0</v>
      </c>
      <c r="T1007" s="160"/>
      <c r="U1007" s="160"/>
      <c r="V1007" s="160"/>
      <c r="W1007" s="160"/>
      <c r="X1007" s="160"/>
      <c r="Y1007" s="160"/>
      <c r="Z1007" s="160"/>
      <c r="AA1007" s="160"/>
      <c r="AB1007" s="160"/>
      <c r="AC1007" s="160"/>
      <c r="AD1007" s="160"/>
      <c r="AE1007" s="160"/>
      <c r="AF1007" s="160"/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</row>
    <row r="1008" spans="1:47" outlineLevel="1" x14ac:dyDescent="0.2">
      <c r="A1008" s="113"/>
      <c r="B1008" s="115"/>
      <c r="C1008" s="125" t="s">
        <v>773</v>
      </c>
      <c r="D1008" s="144"/>
      <c r="E1008" s="136"/>
      <c r="F1008" s="157"/>
      <c r="G1008" s="157"/>
      <c r="H1008" s="161">
        <v>0</v>
      </c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 t="s">
        <v>131</v>
      </c>
      <c r="S1008" s="160">
        <v>0</v>
      </c>
      <c r="T1008" s="160"/>
      <c r="U1008" s="160"/>
      <c r="V1008" s="160"/>
      <c r="W1008" s="160"/>
      <c r="X1008" s="160"/>
      <c r="Y1008" s="160"/>
      <c r="Z1008" s="160"/>
      <c r="AA1008" s="160"/>
      <c r="AB1008" s="160"/>
      <c r="AC1008" s="160"/>
      <c r="AD1008" s="160"/>
      <c r="AE1008" s="160"/>
      <c r="AF1008" s="160"/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</row>
    <row r="1009" spans="1:47" outlineLevel="1" x14ac:dyDescent="0.2">
      <c r="A1009" s="113"/>
      <c r="B1009" s="115"/>
      <c r="C1009" s="125" t="s">
        <v>827</v>
      </c>
      <c r="D1009" s="144"/>
      <c r="E1009" s="136">
        <v>297.2</v>
      </c>
      <c r="F1009" s="157"/>
      <c r="G1009" s="157"/>
      <c r="H1009" s="161">
        <v>0</v>
      </c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 t="s">
        <v>131</v>
      </c>
      <c r="S1009" s="160">
        <v>0</v>
      </c>
      <c r="T1009" s="160"/>
      <c r="U1009" s="160"/>
      <c r="V1009" s="160"/>
      <c r="W1009" s="160"/>
      <c r="X1009" s="160"/>
      <c r="Y1009" s="160"/>
      <c r="Z1009" s="160"/>
      <c r="AA1009" s="160"/>
      <c r="AB1009" s="160"/>
      <c r="AC1009" s="160"/>
      <c r="AD1009" s="160"/>
      <c r="AE1009" s="160"/>
      <c r="AF1009" s="160"/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</row>
    <row r="1010" spans="1:47" outlineLevel="1" x14ac:dyDescent="0.2">
      <c r="A1010" s="113"/>
      <c r="B1010" s="115"/>
      <c r="C1010" s="125" t="s">
        <v>843</v>
      </c>
      <c r="D1010" s="144"/>
      <c r="E1010" s="136">
        <v>235.9</v>
      </c>
      <c r="F1010" s="157"/>
      <c r="G1010" s="157"/>
      <c r="H1010" s="161">
        <v>0</v>
      </c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 t="s">
        <v>131</v>
      </c>
      <c r="S1010" s="160">
        <v>0</v>
      </c>
      <c r="T1010" s="160"/>
      <c r="U1010" s="160"/>
      <c r="V1010" s="160"/>
      <c r="W1010" s="160"/>
      <c r="X1010" s="160"/>
      <c r="Y1010" s="160"/>
      <c r="Z1010" s="160"/>
      <c r="AA1010" s="160"/>
      <c r="AB1010" s="160"/>
      <c r="AC1010" s="160"/>
      <c r="AD1010" s="160"/>
      <c r="AE1010" s="160"/>
      <c r="AF1010" s="160"/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</row>
    <row r="1011" spans="1:47" outlineLevel="1" x14ac:dyDescent="0.2">
      <c r="A1011" s="113"/>
      <c r="B1011" s="115"/>
      <c r="C1011" s="125" t="s">
        <v>838</v>
      </c>
      <c r="D1011" s="144"/>
      <c r="E1011" s="136">
        <v>22.3</v>
      </c>
      <c r="F1011" s="157"/>
      <c r="G1011" s="157"/>
      <c r="H1011" s="161">
        <v>0</v>
      </c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 t="s">
        <v>131</v>
      </c>
      <c r="S1011" s="160">
        <v>0</v>
      </c>
      <c r="T1011" s="160"/>
      <c r="U1011" s="160"/>
      <c r="V1011" s="160"/>
      <c r="W1011" s="160"/>
      <c r="X1011" s="160"/>
      <c r="Y1011" s="160"/>
      <c r="Z1011" s="160"/>
      <c r="AA1011" s="160"/>
      <c r="AB1011" s="160"/>
      <c r="AC1011" s="160"/>
      <c r="AD1011" s="160"/>
      <c r="AE1011" s="160"/>
      <c r="AF1011" s="160"/>
      <c r="AG1011" s="160"/>
      <c r="AH1011" s="160"/>
      <c r="AI1011" s="160"/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</row>
    <row r="1012" spans="1:47" outlineLevel="1" x14ac:dyDescent="0.2">
      <c r="A1012" s="113"/>
      <c r="B1012" s="115"/>
      <c r="C1012" s="125" t="s">
        <v>828</v>
      </c>
      <c r="D1012" s="144"/>
      <c r="E1012" s="136">
        <v>29.6</v>
      </c>
      <c r="F1012" s="157"/>
      <c r="G1012" s="157"/>
      <c r="H1012" s="161">
        <v>0</v>
      </c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 t="s">
        <v>131</v>
      </c>
      <c r="S1012" s="160">
        <v>0</v>
      </c>
      <c r="T1012" s="160"/>
      <c r="U1012" s="160"/>
      <c r="V1012" s="160"/>
      <c r="W1012" s="160"/>
      <c r="X1012" s="160"/>
      <c r="Y1012" s="160"/>
      <c r="Z1012" s="160"/>
      <c r="AA1012" s="160"/>
      <c r="AB1012" s="160"/>
      <c r="AC1012" s="160"/>
      <c r="AD1012" s="160"/>
      <c r="AE1012" s="160"/>
      <c r="AF1012" s="160"/>
      <c r="AG1012" s="160"/>
      <c r="AH1012" s="160"/>
      <c r="AI1012" s="160"/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</row>
    <row r="1013" spans="1:47" outlineLevel="1" x14ac:dyDescent="0.2">
      <c r="A1013" s="113"/>
      <c r="B1013" s="115"/>
      <c r="C1013" s="125" t="s">
        <v>844</v>
      </c>
      <c r="D1013" s="144"/>
      <c r="E1013" s="136">
        <v>207.5</v>
      </c>
      <c r="F1013" s="157"/>
      <c r="G1013" s="157"/>
      <c r="H1013" s="161">
        <v>0</v>
      </c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 t="s">
        <v>131</v>
      </c>
      <c r="S1013" s="160">
        <v>0</v>
      </c>
      <c r="T1013" s="160"/>
      <c r="U1013" s="160"/>
      <c r="V1013" s="160"/>
      <c r="W1013" s="160"/>
      <c r="X1013" s="160"/>
      <c r="Y1013" s="160"/>
      <c r="Z1013" s="160"/>
      <c r="AA1013" s="160"/>
      <c r="AB1013" s="160"/>
      <c r="AC1013" s="160"/>
      <c r="AD1013" s="160"/>
      <c r="AE1013" s="160"/>
      <c r="AF1013" s="160"/>
      <c r="AG1013" s="160"/>
      <c r="AH1013" s="160"/>
      <c r="AI1013" s="160"/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</row>
    <row r="1014" spans="1:47" outlineLevel="1" x14ac:dyDescent="0.2">
      <c r="A1014" s="113"/>
      <c r="B1014" s="115"/>
      <c r="C1014" s="125" t="s">
        <v>840</v>
      </c>
      <c r="D1014" s="144"/>
      <c r="E1014" s="136">
        <v>18.399999999999999</v>
      </c>
      <c r="F1014" s="157"/>
      <c r="G1014" s="157"/>
      <c r="H1014" s="161">
        <v>0</v>
      </c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 t="s">
        <v>131</v>
      </c>
      <c r="S1014" s="160">
        <v>0</v>
      </c>
      <c r="T1014" s="160"/>
      <c r="U1014" s="160"/>
      <c r="V1014" s="160"/>
      <c r="W1014" s="160"/>
      <c r="X1014" s="160"/>
      <c r="Y1014" s="160"/>
      <c r="Z1014" s="160"/>
      <c r="AA1014" s="160"/>
      <c r="AB1014" s="160"/>
      <c r="AC1014" s="160"/>
      <c r="AD1014" s="160"/>
      <c r="AE1014" s="160"/>
      <c r="AF1014" s="160"/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</row>
    <row r="1015" spans="1:47" outlineLevel="1" x14ac:dyDescent="0.2">
      <c r="A1015" s="113"/>
      <c r="B1015" s="115"/>
      <c r="C1015" s="125" t="s">
        <v>845</v>
      </c>
      <c r="D1015" s="144"/>
      <c r="E1015" s="136"/>
      <c r="F1015" s="157"/>
      <c r="G1015" s="157"/>
      <c r="H1015" s="161">
        <v>0</v>
      </c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 t="s">
        <v>131</v>
      </c>
      <c r="S1015" s="160">
        <v>0</v>
      </c>
      <c r="T1015" s="160"/>
      <c r="U1015" s="160"/>
      <c r="V1015" s="160"/>
      <c r="W1015" s="160"/>
      <c r="X1015" s="160"/>
      <c r="Y1015" s="160"/>
      <c r="Z1015" s="160"/>
      <c r="AA1015" s="160"/>
      <c r="AB1015" s="160"/>
      <c r="AC1015" s="160"/>
      <c r="AD1015" s="160"/>
      <c r="AE1015" s="160"/>
      <c r="AF1015" s="160"/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</row>
    <row r="1016" spans="1:47" outlineLevel="1" x14ac:dyDescent="0.2">
      <c r="A1016" s="113"/>
      <c r="B1016" s="115"/>
      <c r="C1016" s="125" t="s">
        <v>846</v>
      </c>
      <c r="D1016" s="144"/>
      <c r="E1016" s="136">
        <v>174.5</v>
      </c>
      <c r="F1016" s="157"/>
      <c r="G1016" s="157"/>
      <c r="H1016" s="161">
        <v>0</v>
      </c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 t="s">
        <v>131</v>
      </c>
      <c r="S1016" s="160">
        <v>0</v>
      </c>
      <c r="T1016" s="160"/>
      <c r="U1016" s="160"/>
      <c r="V1016" s="160"/>
      <c r="W1016" s="160"/>
      <c r="X1016" s="160"/>
      <c r="Y1016" s="160"/>
      <c r="Z1016" s="160"/>
      <c r="AA1016" s="160"/>
      <c r="AB1016" s="160"/>
      <c r="AC1016" s="160"/>
      <c r="AD1016" s="160"/>
      <c r="AE1016" s="160"/>
      <c r="AF1016" s="160"/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</row>
    <row r="1017" spans="1:47" outlineLevel="1" x14ac:dyDescent="0.2">
      <c r="A1017" s="113"/>
      <c r="B1017" s="115"/>
      <c r="C1017" s="125" t="s">
        <v>848</v>
      </c>
      <c r="D1017" s="144"/>
      <c r="E1017" s="136">
        <v>26.2</v>
      </c>
      <c r="F1017" s="157"/>
      <c r="G1017" s="157"/>
      <c r="H1017" s="161">
        <v>0</v>
      </c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 t="s">
        <v>131</v>
      </c>
      <c r="S1017" s="160">
        <v>0</v>
      </c>
      <c r="T1017" s="160"/>
      <c r="U1017" s="160"/>
      <c r="V1017" s="160"/>
      <c r="W1017" s="160"/>
      <c r="X1017" s="160"/>
      <c r="Y1017" s="160"/>
      <c r="Z1017" s="160"/>
      <c r="AA1017" s="160"/>
      <c r="AB1017" s="160"/>
      <c r="AC1017" s="160"/>
      <c r="AD1017" s="160"/>
      <c r="AE1017" s="160"/>
      <c r="AF1017" s="160"/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</row>
    <row r="1018" spans="1:47" outlineLevel="1" x14ac:dyDescent="0.2">
      <c r="A1018" s="113"/>
      <c r="B1018" s="115"/>
      <c r="C1018" s="125" t="s">
        <v>887</v>
      </c>
      <c r="D1018" s="144"/>
      <c r="E1018" s="136">
        <v>174.5</v>
      </c>
      <c r="F1018" s="157"/>
      <c r="G1018" s="157"/>
      <c r="H1018" s="161">
        <v>0</v>
      </c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 t="s">
        <v>131</v>
      </c>
      <c r="S1018" s="160">
        <v>0</v>
      </c>
      <c r="T1018" s="160"/>
      <c r="U1018" s="160"/>
      <c r="V1018" s="160"/>
      <c r="W1018" s="160"/>
      <c r="X1018" s="160"/>
      <c r="Y1018" s="160"/>
      <c r="Z1018" s="160"/>
      <c r="AA1018" s="160"/>
      <c r="AB1018" s="160"/>
      <c r="AC1018" s="160"/>
      <c r="AD1018" s="160"/>
      <c r="AE1018" s="160"/>
      <c r="AF1018" s="160"/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</row>
    <row r="1019" spans="1:47" outlineLevel="1" x14ac:dyDescent="0.2">
      <c r="A1019" s="113">
        <v>210</v>
      </c>
      <c r="B1019" s="115" t="s">
        <v>924</v>
      </c>
      <c r="C1019" s="124" t="s">
        <v>925</v>
      </c>
      <c r="D1019" s="143" t="s">
        <v>926</v>
      </c>
      <c r="E1019" s="157">
        <v>210</v>
      </c>
      <c r="F1019" s="157"/>
      <c r="G1019" s="157">
        <f>ROUND(E1019*F1019,2)</f>
        <v>0</v>
      </c>
      <c r="H1019" s="161" t="s">
        <v>1744</v>
      </c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 t="s">
        <v>129</v>
      </c>
      <c r="S1019" s="160"/>
      <c r="T1019" s="160"/>
      <c r="U1019" s="160"/>
      <c r="V1019" s="160"/>
      <c r="W1019" s="160"/>
      <c r="X1019" s="160"/>
      <c r="Y1019" s="160"/>
      <c r="Z1019" s="160"/>
      <c r="AA1019" s="160"/>
      <c r="AB1019" s="160"/>
      <c r="AC1019" s="160"/>
      <c r="AD1019" s="160"/>
      <c r="AE1019" s="160"/>
      <c r="AF1019" s="160"/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</row>
    <row r="1020" spans="1:47" outlineLevel="1" x14ac:dyDescent="0.2">
      <c r="A1020" s="113"/>
      <c r="B1020" s="115"/>
      <c r="C1020" s="125" t="s">
        <v>927</v>
      </c>
      <c r="D1020" s="144"/>
      <c r="E1020" s="136">
        <v>210</v>
      </c>
      <c r="F1020" s="157"/>
      <c r="G1020" s="157"/>
      <c r="H1020" s="161">
        <v>0</v>
      </c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 t="s">
        <v>131</v>
      </c>
      <c r="S1020" s="160">
        <v>0</v>
      </c>
      <c r="T1020" s="160"/>
      <c r="U1020" s="160"/>
      <c r="V1020" s="160"/>
      <c r="W1020" s="160"/>
      <c r="X1020" s="160"/>
      <c r="Y1020" s="160"/>
      <c r="Z1020" s="160"/>
      <c r="AA1020" s="160"/>
      <c r="AB1020" s="160"/>
      <c r="AC1020" s="160"/>
      <c r="AD1020" s="160"/>
      <c r="AE1020" s="160"/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</row>
    <row r="1021" spans="1:47" outlineLevel="1" x14ac:dyDescent="0.2">
      <c r="A1021" s="113">
        <v>211</v>
      </c>
      <c r="B1021" s="115" t="s">
        <v>928</v>
      </c>
      <c r="C1021" s="124" t="s">
        <v>929</v>
      </c>
      <c r="D1021" s="143" t="s">
        <v>185</v>
      </c>
      <c r="E1021" s="157">
        <v>160</v>
      </c>
      <c r="F1021" s="157"/>
      <c r="G1021" s="157">
        <f>ROUND(E1021*F1021,2)</f>
        <v>0</v>
      </c>
      <c r="H1021" s="161" t="s">
        <v>1743</v>
      </c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 t="s">
        <v>129</v>
      </c>
      <c r="S1021" s="160"/>
      <c r="T1021" s="160"/>
      <c r="U1021" s="160"/>
      <c r="V1021" s="160"/>
      <c r="W1021" s="160"/>
      <c r="X1021" s="160"/>
      <c r="Y1021" s="160"/>
      <c r="Z1021" s="160"/>
      <c r="AA1021" s="160"/>
      <c r="AB1021" s="160"/>
      <c r="AC1021" s="160"/>
      <c r="AD1021" s="160"/>
      <c r="AE1021" s="160"/>
      <c r="AF1021" s="160"/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</row>
    <row r="1022" spans="1:47" outlineLevel="1" x14ac:dyDescent="0.2">
      <c r="A1022" s="113"/>
      <c r="B1022" s="115"/>
      <c r="C1022" s="125" t="s">
        <v>930</v>
      </c>
      <c r="D1022" s="144"/>
      <c r="E1022" s="136">
        <v>160</v>
      </c>
      <c r="F1022" s="157"/>
      <c r="G1022" s="157"/>
      <c r="H1022" s="161">
        <v>0</v>
      </c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 t="s">
        <v>131</v>
      </c>
      <c r="S1022" s="160">
        <v>0</v>
      </c>
      <c r="T1022" s="160"/>
      <c r="U1022" s="160"/>
      <c r="V1022" s="160"/>
      <c r="W1022" s="160"/>
      <c r="X1022" s="160"/>
      <c r="Y1022" s="160"/>
      <c r="Z1022" s="160"/>
      <c r="AA1022" s="160"/>
      <c r="AB1022" s="160"/>
      <c r="AC1022" s="160"/>
      <c r="AD1022" s="160"/>
      <c r="AE1022" s="160"/>
      <c r="AF1022" s="160"/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</row>
    <row r="1023" spans="1:47" ht="22.5" outlineLevel="1" x14ac:dyDescent="0.2">
      <c r="A1023" s="113">
        <v>212</v>
      </c>
      <c r="B1023" s="115" t="s">
        <v>931</v>
      </c>
      <c r="C1023" s="124" t="s">
        <v>932</v>
      </c>
      <c r="D1023" s="143" t="s">
        <v>330</v>
      </c>
      <c r="E1023" s="157">
        <v>8</v>
      </c>
      <c r="F1023" s="157"/>
      <c r="G1023" s="157">
        <f>ROUND(E1023*F1023,2)</f>
        <v>0</v>
      </c>
      <c r="H1023" s="161" t="s">
        <v>1743</v>
      </c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 t="s">
        <v>129</v>
      </c>
      <c r="S1023" s="160"/>
      <c r="T1023" s="160"/>
      <c r="U1023" s="160"/>
      <c r="V1023" s="160"/>
      <c r="W1023" s="160"/>
      <c r="X1023" s="160"/>
      <c r="Y1023" s="160"/>
      <c r="Z1023" s="160"/>
      <c r="AA1023" s="160"/>
      <c r="AB1023" s="160"/>
      <c r="AC1023" s="160"/>
      <c r="AD1023" s="160"/>
      <c r="AE1023" s="160"/>
      <c r="AF1023" s="160"/>
      <c r="AG1023" s="160"/>
      <c r="AH1023" s="160"/>
      <c r="AI1023" s="160"/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</row>
    <row r="1024" spans="1:47" outlineLevel="1" x14ac:dyDescent="0.2">
      <c r="A1024" s="113"/>
      <c r="B1024" s="115"/>
      <c r="C1024" s="125" t="s">
        <v>199</v>
      </c>
      <c r="D1024" s="144"/>
      <c r="E1024" s="136"/>
      <c r="F1024" s="157"/>
      <c r="G1024" s="157"/>
      <c r="H1024" s="161">
        <v>0</v>
      </c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 t="s">
        <v>131</v>
      </c>
      <c r="S1024" s="160">
        <v>0</v>
      </c>
      <c r="T1024" s="160"/>
      <c r="U1024" s="160"/>
      <c r="V1024" s="160"/>
      <c r="W1024" s="160"/>
      <c r="X1024" s="160"/>
      <c r="Y1024" s="160"/>
      <c r="Z1024" s="160"/>
      <c r="AA1024" s="160"/>
      <c r="AB1024" s="160"/>
      <c r="AC1024" s="160"/>
      <c r="AD1024" s="160"/>
      <c r="AE1024" s="160"/>
      <c r="AF1024" s="160"/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</row>
    <row r="1025" spans="1:47" outlineLevel="1" x14ac:dyDescent="0.2">
      <c r="A1025" s="113"/>
      <c r="B1025" s="115"/>
      <c r="C1025" s="125" t="s">
        <v>933</v>
      </c>
      <c r="D1025" s="144"/>
      <c r="E1025" s="136">
        <v>8</v>
      </c>
      <c r="F1025" s="157"/>
      <c r="G1025" s="157"/>
      <c r="H1025" s="161">
        <v>0</v>
      </c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 t="s">
        <v>131</v>
      </c>
      <c r="S1025" s="160">
        <v>0</v>
      </c>
      <c r="T1025" s="160"/>
      <c r="U1025" s="160"/>
      <c r="V1025" s="160"/>
      <c r="W1025" s="160"/>
      <c r="X1025" s="160"/>
      <c r="Y1025" s="160"/>
      <c r="Z1025" s="160"/>
      <c r="AA1025" s="160"/>
      <c r="AB1025" s="160"/>
      <c r="AC1025" s="160"/>
      <c r="AD1025" s="160"/>
      <c r="AE1025" s="160"/>
      <c r="AF1025" s="160"/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</row>
    <row r="1026" spans="1:47" x14ac:dyDescent="0.2">
      <c r="A1026" s="114" t="s">
        <v>124</v>
      </c>
      <c r="B1026" s="116" t="s">
        <v>72</v>
      </c>
      <c r="C1026" s="126" t="s">
        <v>73</v>
      </c>
      <c r="D1026" s="145"/>
      <c r="E1026" s="158"/>
      <c r="F1026" s="158"/>
      <c r="G1026" s="158">
        <f>SUMIF(R1027:R1276,"&lt;&gt;NOR",G1027:G1276)</f>
        <v>0</v>
      </c>
      <c r="H1026" s="133"/>
      <c r="I1026" s="160"/>
      <c r="R1026" s="229" t="s">
        <v>125</v>
      </c>
    </row>
    <row r="1027" spans="1:47" outlineLevel="1" x14ac:dyDescent="0.2">
      <c r="A1027" s="113">
        <v>213</v>
      </c>
      <c r="B1027" s="115" t="s">
        <v>934</v>
      </c>
      <c r="C1027" s="124" t="s">
        <v>935</v>
      </c>
      <c r="D1027" s="143" t="s">
        <v>330</v>
      </c>
      <c r="E1027" s="157">
        <v>1</v>
      </c>
      <c r="F1027" s="157"/>
      <c r="G1027" s="157">
        <f>ROUND(E1027*F1027,2)</f>
        <v>0</v>
      </c>
      <c r="H1027" s="161" t="s">
        <v>1744</v>
      </c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 t="s">
        <v>129</v>
      </c>
      <c r="S1027" s="160"/>
      <c r="T1027" s="160"/>
      <c r="U1027" s="160"/>
      <c r="V1027" s="160"/>
      <c r="W1027" s="160"/>
      <c r="X1027" s="160"/>
      <c r="Y1027" s="160"/>
      <c r="Z1027" s="160"/>
      <c r="AA1027" s="160"/>
      <c r="AB1027" s="160"/>
      <c r="AC1027" s="160"/>
      <c r="AD1027" s="160"/>
      <c r="AE1027" s="160"/>
      <c r="AF1027" s="160"/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</row>
    <row r="1028" spans="1:47" outlineLevel="1" x14ac:dyDescent="0.2">
      <c r="A1028" s="113"/>
      <c r="B1028" s="115"/>
      <c r="C1028" s="125" t="s">
        <v>449</v>
      </c>
      <c r="D1028" s="144"/>
      <c r="E1028" s="136">
        <v>1</v>
      </c>
      <c r="F1028" s="157"/>
      <c r="G1028" s="157"/>
      <c r="H1028" s="161">
        <v>0</v>
      </c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 t="s">
        <v>131</v>
      </c>
      <c r="S1028" s="160">
        <v>0</v>
      </c>
      <c r="T1028" s="160"/>
      <c r="U1028" s="160"/>
      <c r="V1028" s="160"/>
      <c r="W1028" s="160"/>
      <c r="X1028" s="160"/>
      <c r="Y1028" s="160"/>
      <c r="Z1028" s="160"/>
      <c r="AA1028" s="160"/>
      <c r="AB1028" s="160"/>
      <c r="AC1028" s="160"/>
      <c r="AD1028" s="160"/>
      <c r="AE1028" s="160"/>
      <c r="AF1028" s="160"/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</row>
    <row r="1029" spans="1:47" outlineLevel="1" x14ac:dyDescent="0.2">
      <c r="A1029" s="113">
        <v>214</v>
      </c>
      <c r="B1029" s="115" t="s">
        <v>936</v>
      </c>
      <c r="C1029" s="124" t="s">
        <v>937</v>
      </c>
      <c r="D1029" s="143" t="s">
        <v>128</v>
      </c>
      <c r="E1029" s="157">
        <v>4.8449999999999998</v>
      </c>
      <c r="F1029" s="157"/>
      <c r="G1029" s="157">
        <f>ROUND(E1029*F1029,2)</f>
        <v>0</v>
      </c>
      <c r="H1029" s="161" t="s">
        <v>1743</v>
      </c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 t="s">
        <v>129</v>
      </c>
      <c r="S1029" s="160"/>
      <c r="T1029" s="160"/>
      <c r="U1029" s="160"/>
      <c r="V1029" s="160"/>
      <c r="W1029" s="160"/>
      <c r="X1029" s="160"/>
      <c r="Y1029" s="160"/>
      <c r="Z1029" s="160"/>
      <c r="AA1029" s="160"/>
      <c r="AB1029" s="160"/>
      <c r="AC1029" s="160"/>
      <c r="AD1029" s="160"/>
      <c r="AE1029" s="160"/>
      <c r="AF1029" s="160"/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</row>
    <row r="1030" spans="1:47" outlineLevel="1" x14ac:dyDescent="0.2">
      <c r="A1030" s="113"/>
      <c r="B1030" s="115"/>
      <c r="C1030" s="125" t="s">
        <v>938</v>
      </c>
      <c r="D1030" s="144"/>
      <c r="E1030" s="136">
        <v>4.8449999999999998</v>
      </c>
      <c r="F1030" s="157"/>
      <c r="G1030" s="157"/>
      <c r="H1030" s="161">
        <v>0</v>
      </c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 t="s">
        <v>131</v>
      </c>
      <c r="S1030" s="160">
        <v>0</v>
      </c>
      <c r="T1030" s="160"/>
      <c r="U1030" s="160"/>
      <c r="V1030" s="160"/>
      <c r="W1030" s="160"/>
      <c r="X1030" s="160"/>
      <c r="Y1030" s="160"/>
      <c r="Z1030" s="160"/>
      <c r="AA1030" s="160"/>
      <c r="AB1030" s="160"/>
      <c r="AC1030" s="160"/>
      <c r="AD1030" s="160"/>
      <c r="AE1030" s="160"/>
      <c r="AF1030" s="160"/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</row>
    <row r="1031" spans="1:47" outlineLevel="1" x14ac:dyDescent="0.2">
      <c r="A1031" s="113">
        <v>215</v>
      </c>
      <c r="B1031" s="115" t="s">
        <v>939</v>
      </c>
      <c r="C1031" s="124" t="s">
        <v>940</v>
      </c>
      <c r="D1031" s="143" t="s">
        <v>330</v>
      </c>
      <c r="E1031" s="157">
        <v>18</v>
      </c>
      <c r="F1031" s="157"/>
      <c r="G1031" s="157">
        <f>ROUND(E1031*F1031,2)</f>
        <v>0</v>
      </c>
      <c r="H1031" s="161" t="s">
        <v>1743</v>
      </c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 t="s">
        <v>129</v>
      </c>
      <c r="S1031" s="160"/>
      <c r="T1031" s="160"/>
      <c r="U1031" s="160"/>
      <c r="V1031" s="160"/>
      <c r="W1031" s="160"/>
      <c r="X1031" s="160"/>
      <c r="Y1031" s="160"/>
      <c r="Z1031" s="160"/>
      <c r="AA1031" s="160"/>
      <c r="AB1031" s="160"/>
      <c r="AC1031" s="160"/>
      <c r="AD1031" s="160"/>
      <c r="AE1031" s="160"/>
      <c r="AF1031" s="160"/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</row>
    <row r="1032" spans="1:47" outlineLevel="1" x14ac:dyDescent="0.2">
      <c r="A1032" s="113"/>
      <c r="B1032" s="115"/>
      <c r="C1032" s="125" t="s">
        <v>941</v>
      </c>
      <c r="D1032" s="144"/>
      <c r="E1032" s="136">
        <v>6</v>
      </c>
      <c r="F1032" s="157"/>
      <c r="G1032" s="157"/>
      <c r="H1032" s="161">
        <v>0</v>
      </c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 t="s">
        <v>131</v>
      </c>
      <c r="S1032" s="160">
        <v>0</v>
      </c>
      <c r="T1032" s="160"/>
      <c r="U1032" s="160"/>
      <c r="V1032" s="160"/>
      <c r="W1032" s="160"/>
      <c r="X1032" s="160"/>
      <c r="Y1032" s="160"/>
      <c r="Z1032" s="160"/>
      <c r="AA1032" s="160"/>
      <c r="AB1032" s="160"/>
      <c r="AC1032" s="160"/>
      <c r="AD1032" s="160"/>
      <c r="AE1032" s="160"/>
      <c r="AF1032" s="160"/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</row>
    <row r="1033" spans="1:47" outlineLevel="1" x14ac:dyDescent="0.2">
      <c r="A1033" s="113"/>
      <c r="B1033" s="115"/>
      <c r="C1033" s="125" t="s">
        <v>942</v>
      </c>
      <c r="D1033" s="144"/>
      <c r="E1033" s="136">
        <v>9</v>
      </c>
      <c r="F1033" s="157"/>
      <c r="G1033" s="157"/>
      <c r="H1033" s="161">
        <v>0</v>
      </c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 t="s">
        <v>131</v>
      </c>
      <c r="S1033" s="160">
        <v>0</v>
      </c>
      <c r="T1033" s="160"/>
      <c r="U1033" s="160"/>
      <c r="V1033" s="160"/>
      <c r="W1033" s="160"/>
      <c r="X1033" s="160"/>
      <c r="Y1033" s="160"/>
      <c r="Z1033" s="160"/>
      <c r="AA1033" s="160"/>
      <c r="AB1033" s="160"/>
      <c r="AC1033" s="160"/>
      <c r="AD1033" s="160"/>
      <c r="AE1033" s="160"/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</row>
    <row r="1034" spans="1:47" outlineLevel="1" x14ac:dyDescent="0.2">
      <c r="A1034" s="113"/>
      <c r="B1034" s="115"/>
      <c r="C1034" s="125" t="s">
        <v>943</v>
      </c>
      <c r="D1034" s="144"/>
      <c r="E1034" s="136">
        <v>2</v>
      </c>
      <c r="F1034" s="157"/>
      <c r="G1034" s="157"/>
      <c r="H1034" s="161">
        <v>0</v>
      </c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 t="s">
        <v>131</v>
      </c>
      <c r="S1034" s="160">
        <v>0</v>
      </c>
      <c r="T1034" s="160"/>
      <c r="U1034" s="16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</row>
    <row r="1035" spans="1:47" outlineLevel="1" x14ac:dyDescent="0.2">
      <c r="A1035" s="113"/>
      <c r="B1035" s="115"/>
      <c r="C1035" s="125" t="s">
        <v>944</v>
      </c>
      <c r="D1035" s="144"/>
      <c r="E1035" s="136">
        <v>1</v>
      </c>
      <c r="F1035" s="157"/>
      <c r="G1035" s="157"/>
      <c r="H1035" s="161">
        <v>0</v>
      </c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 t="s">
        <v>131</v>
      </c>
      <c r="S1035" s="160">
        <v>0</v>
      </c>
      <c r="T1035" s="160"/>
      <c r="U1035" s="16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</row>
    <row r="1036" spans="1:47" outlineLevel="1" x14ac:dyDescent="0.2">
      <c r="A1036" s="113">
        <v>216</v>
      </c>
      <c r="B1036" s="115" t="s">
        <v>945</v>
      </c>
      <c r="C1036" s="124" t="s">
        <v>946</v>
      </c>
      <c r="D1036" s="143" t="s">
        <v>330</v>
      </c>
      <c r="E1036" s="157">
        <v>10</v>
      </c>
      <c r="F1036" s="157"/>
      <c r="G1036" s="157">
        <f>ROUND(E1036*F1036,2)</f>
        <v>0</v>
      </c>
      <c r="H1036" s="161" t="s">
        <v>1743</v>
      </c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 t="s">
        <v>129</v>
      </c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</row>
    <row r="1037" spans="1:47" outlineLevel="1" x14ac:dyDescent="0.2">
      <c r="A1037" s="113"/>
      <c r="B1037" s="115"/>
      <c r="C1037" s="125" t="s">
        <v>947</v>
      </c>
      <c r="D1037" s="144"/>
      <c r="E1037" s="136">
        <v>6</v>
      </c>
      <c r="F1037" s="157"/>
      <c r="G1037" s="157"/>
      <c r="H1037" s="161">
        <v>0</v>
      </c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 t="s">
        <v>131</v>
      </c>
      <c r="S1037" s="160">
        <v>0</v>
      </c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</row>
    <row r="1038" spans="1:47" outlineLevel="1" x14ac:dyDescent="0.2">
      <c r="A1038" s="113"/>
      <c r="B1038" s="115"/>
      <c r="C1038" s="125" t="s">
        <v>948</v>
      </c>
      <c r="D1038" s="144"/>
      <c r="E1038" s="136">
        <v>2</v>
      </c>
      <c r="F1038" s="157"/>
      <c r="G1038" s="157"/>
      <c r="H1038" s="161">
        <v>0</v>
      </c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 t="s">
        <v>131</v>
      </c>
      <c r="S1038" s="160">
        <v>0</v>
      </c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</row>
    <row r="1039" spans="1:47" outlineLevel="1" x14ac:dyDescent="0.2">
      <c r="A1039" s="113"/>
      <c r="B1039" s="115"/>
      <c r="C1039" s="125" t="s">
        <v>949</v>
      </c>
      <c r="D1039" s="144"/>
      <c r="E1039" s="136">
        <v>1</v>
      </c>
      <c r="F1039" s="157"/>
      <c r="G1039" s="157"/>
      <c r="H1039" s="161">
        <v>0</v>
      </c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 t="s">
        <v>131</v>
      </c>
      <c r="S1039" s="160">
        <v>0</v>
      </c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</row>
    <row r="1040" spans="1:47" outlineLevel="1" x14ac:dyDescent="0.2">
      <c r="A1040" s="113"/>
      <c r="B1040" s="115"/>
      <c r="C1040" s="125" t="s">
        <v>944</v>
      </c>
      <c r="D1040" s="144"/>
      <c r="E1040" s="136">
        <v>1</v>
      </c>
      <c r="F1040" s="157"/>
      <c r="G1040" s="157"/>
      <c r="H1040" s="161">
        <v>0</v>
      </c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 t="s">
        <v>131</v>
      </c>
      <c r="S1040" s="160">
        <v>0</v>
      </c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</row>
    <row r="1041" spans="1:47" outlineLevel="1" x14ac:dyDescent="0.2">
      <c r="A1041" s="113">
        <v>217</v>
      </c>
      <c r="B1041" s="115" t="s">
        <v>950</v>
      </c>
      <c r="C1041" s="124" t="s">
        <v>951</v>
      </c>
      <c r="D1041" s="143" t="s">
        <v>330</v>
      </c>
      <c r="E1041" s="157">
        <v>50</v>
      </c>
      <c r="F1041" s="157"/>
      <c r="G1041" s="157">
        <f>ROUND(E1041*F1041,2)</f>
        <v>0</v>
      </c>
      <c r="H1041" s="161" t="s">
        <v>1743</v>
      </c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 t="s">
        <v>129</v>
      </c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</row>
    <row r="1042" spans="1:47" outlineLevel="1" x14ac:dyDescent="0.2">
      <c r="A1042" s="113"/>
      <c r="B1042" s="115"/>
      <c r="C1042" s="125" t="s">
        <v>952</v>
      </c>
      <c r="D1042" s="144"/>
      <c r="E1042" s="136">
        <v>12</v>
      </c>
      <c r="F1042" s="157"/>
      <c r="G1042" s="157"/>
      <c r="H1042" s="161">
        <v>0</v>
      </c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 t="s">
        <v>131</v>
      </c>
      <c r="S1042" s="160">
        <v>0</v>
      </c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</row>
    <row r="1043" spans="1:47" outlineLevel="1" x14ac:dyDescent="0.2">
      <c r="A1043" s="113"/>
      <c r="B1043" s="115"/>
      <c r="C1043" s="125" t="s">
        <v>953</v>
      </c>
      <c r="D1043" s="144"/>
      <c r="E1043" s="136">
        <v>29</v>
      </c>
      <c r="F1043" s="157"/>
      <c r="G1043" s="157"/>
      <c r="H1043" s="161">
        <v>0</v>
      </c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 t="s">
        <v>131</v>
      </c>
      <c r="S1043" s="160">
        <v>0</v>
      </c>
      <c r="T1043" s="160"/>
      <c r="U1043" s="160"/>
      <c r="V1043" s="160"/>
      <c r="W1043" s="160"/>
      <c r="X1043" s="160"/>
      <c r="Y1043" s="160"/>
      <c r="Z1043" s="160"/>
      <c r="AA1043" s="160"/>
      <c r="AB1043" s="160"/>
      <c r="AC1043" s="160"/>
      <c r="AD1043" s="160"/>
      <c r="AE1043" s="160"/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</row>
    <row r="1044" spans="1:47" outlineLevel="1" x14ac:dyDescent="0.2">
      <c r="A1044" s="113"/>
      <c r="B1044" s="115"/>
      <c r="C1044" s="125" t="s">
        <v>954</v>
      </c>
      <c r="D1044" s="144"/>
      <c r="E1044" s="136">
        <v>8</v>
      </c>
      <c r="F1044" s="157"/>
      <c r="G1044" s="157"/>
      <c r="H1044" s="161">
        <v>0</v>
      </c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 t="s">
        <v>131</v>
      </c>
      <c r="S1044" s="160">
        <v>0</v>
      </c>
      <c r="T1044" s="160"/>
      <c r="U1044" s="160"/>
      <c r="V1044" s="160"/>
      <c r="W1044" s="160"/>
      <c r="X1044" s="160"/>
      <c r="Y1044" s="160"/>
      <c r="Z1044" s="160"/>
      <c r="AA1044" s="160"/>
      <c r="AB1044" s="160"/>
      <c r="AC1044" s="160"/>
      <c r="AD1044" s="160"/>
      <c r="AE1044" s="160"/>
      <c r="AF1044" s="160"/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</row>
    <row r="1045" spans="1:47" outlineLevel="1" x14ac:dyDescent="0.2">
      <c r="A1045" s="113"/>
      <c r="B1045" s="115"/>
      <c r="C1045" s="125" t="s">
        <v>944</v>
      </c>
      <c r="D1045" s="144"/>
      <c r="E1045" s="136">
        <v>1</v>
      </c>
      <c r="F1045" s="157"/>
      <c r="G1045" s="157"/>
      <c r="H1045" s="161">
        <v>0</v>
      </c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 t="s">
        <v>131</v>
      </c>
      <c r="S1045" s="160">
        <v>0</v>
      </c>
      <c r="T1045" s="160"/>
      <c r="U1045" s="16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</row>
    <row r="1046" spans="1:47" outlineLevel="1" x14ac:dyDescent="0.2">
      <c r="A1046" s="113">
        <v>218</v>
      </c>
      <c r="B1046" s="115" t="s">
        <v>955</v>
      </c>
      <c r="C1046" s="124" t="s">
        <v>956</v>
      </c>
      <c r="D1046" s="143" t="s">
        <v>135</v>
      </c>
      <c r="E1046" s="157">
        <v>4.5309999999999997</v>
      </c>
      <c r="F1046" s="157"/>
      <c r="G1046" s="157">
        <f>ROUND(E1046*F1046,2)</f>
        <v>0</v>
      </c>
      <c r="H1046" s="161" t="s">
        <v>1743</v>
      </c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 t="s">
        <v>129</v>
      </c>
      <c r="S1046" s="160"/>
      <c r="T1046" s="160"/>
      <c r="U1046" s="16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</row>
    <row r="1047" spans="1:47" outlineLevel="1" x14ac:dyDescent="0.2">
      <c r="A1047" s="113"/>
      <c r="B1047" s="115"/>
      <c r="C1047" s="125" t="s">
        <v>957</v>
      </c>
      <c r="D1047" s="144"/>
      <c r="E1047" s="136"/>
      <c r="F1047" s="157"/>
      <c r="G1047" s="157"/>
      <c r="H1047" s="161">
        <v>0</v>
      </c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 t="s">
        <v>131</v>
      </c>
      <c r="S1047" s="160">
        <v>0</v>
      </c>
      <c r="T1047" s="160"/>
      <c r="U1047" s="16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</row>
    <row r="1048" spans="1:47" outlineLevel="1" x14ac:dyDescent="0.2">
      <c r="A1048" s="113"/>
      <c r="B1048" s="115"/>
      <c r="C1048" s="125" t="s">
        <v>958</v>
      </c>
      <c r="D1048" s="144"/>
      <c r="E1048" s="136">
        <v>4.5309999999999997</v>
      </c>
      <c r="F1048" s="157"/>
      <c r="G1048" s="157"/>
      <c r="H1048" s="161">
        <v>0</v>
      </c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 t="s">
        <v>131</v>
      </c>
      <c r="S1048" s="160">
        <v>0</v>
      </c>
      <c r="T1048" s="160"/>
      <c r="U1048" s="160"/>
      <c r="V1048" s="160"/>
      <c r="W1048" s="160"/>
      <c r="X1048" s="160"/>
      <c r="Y1048" s="160"/>
      <c r="Z1048" s="160"/>
      <c r="AA1048" s="160"/>
      <c r="AB1048" s="160"/>
      <c r="AC1048" s="160"/>
      <c r="AD1048" s="160"/>
      <c r="AE1048" s="160"/>
      <c r="AF1048" s="160"/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</row>
    <row r="1049" spans="1:47" outlineLevel="1" x14ac:dyDescent="0.2">
      <c r="A1049" s="113"/>
      <c r="B1049" s="115"/>
      <c r="C1049" s="125" t="s">
        <v>542</v>
      </c>
      <c r="D1049" s="144"/>
      <c r="E1049" s="136"/>
      <c r="F1049" s="157"/>
      <c r="G1049" s="157"/>
      <c r="H1049" s="161">
        <v>0</v>
      </c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 t="s">
        <v>131</v>
      </c>
      <c r="S1049" s="160">
        <v>0</v>
      </c>
      <c r="T1049" s="160"/>
      <c r="U1049" s="160"/>
      <c r="V1049" s="160"/>
      <c r="W1049" s="160"/>
      <c r="X1049" s="160"/>
      <c r="Y1049" s="160"/>
      <c r="Z1049" s="160"/>
      <c r="AA1049" s="160"/>
      <c r="AB1049" s="160"/>
      <c r="AC1049" s="160"/>
      <c r="AD1049" s="160"/>
      <c r="AE1049" s="160"/>
      <c r="AF1049" s="160"/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</row>
    <row r="1050" spans="1:47" outlineLevel="1" x14ac:dyDescent="0.2">
      <c r="A1050" s="113"/>
      <c r="B1050" s="115"/>
      <c r="C1050" s="125" t="s">
        <v>390</v>
      </c>
      <c r="D1050" s="144"/>
      <c r="E1050" s="136"/>
      <c r="F1050" s="157"/>
      <c r="G1050" s="157"/>
      <c r="H1050" s="161">
        <v>0</v>
      </c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 t="s">
        <v>131</v>
      </c>
      <c r="S1050" s="160">
        <v>0</v>
      </c>
      <c r="T1050" s="160"/>
      <c r="U1050" s="160"/>
      <c r="V1050" s="160"/>
      <c r="W1050" s="160"/>
      <c r="X1050" s="160"/>
      <c r="Y1050" s="160"/>
      <c r="Z1050" s="160"/>
      <c r="AA1050" s="160"/>
      <c r="AB1050" s="160"/>
      <c r="AC1050" s="160"/>
      <c r="AD1050" s="160"/>
      <c r="AE1050" s="160"/>
      <c r="AF1050" s="160"/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</row>
    <row r="1051" spans="1:47" outlineLevel="1" x14ac:dyDescent="0.2">
      <c r="A1051" s="113">
        <v>219</v>
      </c>
      <c r="B1051" s="115" t="s">
        <v>959</v>
      </c>
      <c r="C1051" s="124" t="s">
        <v>960</v>
      </c>
      <c r="D1051" s="143" t="s">
        <v>135</v>
      </c>
      <c r="E1051" s="157">
        <v>24.500499999999999</v>
      </c>
      <c r="F1051" s="157"/>
      <c r="G1051" s="157">
        <f>ROUND(E1051*F1051,2)</f>
        <v>0</v>
      </c>
      <c r="H1051" s="161" t="s">
        <v>1743</v>
      </c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 t="s">
        <v>129</v>
      </c>
      <c r="S1051" s="160"/>
      <c r="T1051" s="160"/>
      <c r="U1051" s="160"/>
      <c r="V1051" s="160"/>
      <c r="W1051" s="160"/>
      <c r="X1051" s="160"/>
      <c r="Y1051" s="160"/>
      <c r="Z1051" s="160"/>
      <c r="AA1051" s="160"/>
      <c r="AB1051" s="160"/>
      <c r="AC1051" s="160"/>
      <c r="AD1051" s="160"/>
      <c r="AE1051" s="160"/>
      <c r="AF1051" s="160"/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</row>
    <row r="1052" spans="1:47" outlineLevel="1" x14ac:dyDescent="0.2">
      <c r="A1052" s="113"/>
      <c r="B1052" s="115"/>
      <c r="C1052" s="125" t="s">
        <v>961</v>
      </c>
      <c r="D1052" s="144"/>
      <c r="E1052" s="136">
        <v>10.047000000000001</v>
      </c>
      <c r="F1052" s="157"/>
      <c r="G1052" s="157"/>
      <c r="H1052" s="161">
        <v>0</v>
      </c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 t="s">
        <v>131</v>
      </c>
      <c r="S1052" s="160">
        <v>0</v>
      </c>
      <c r="T1052" s="160"/>
      <c r="U1052" s="160"/>
      <c r="V1052" s="160"/>
      <c r="W1052" s="160"/>
      <c r="X1052" s="160"/>
      <c r="Y1052" s="160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</row>
    <row r="1053" spans="1:47" outlineLevel="1" x14ac:dyDescent="0.2">
      <c r="A1053" s="113"/>
      <c r="B1053" s="115"/>
      <c r="C1053" s="125" t="s">
        <v>962</v>
      </c>
      <c r="D1053" s="144"/>
      <c r="E1053" s="136">
        <v>9.6270000000000007</v>
      </c>
      <c r="F1053" s="157"/>
      <c r="G1053" s="157"/>
      <c r="H1053" s="161">
        <v>0</v>
      </c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 t="s">
        <v>131</v>
      </c>
      <c r="S1053" s="160">
        <v>0</v>
      </c>
      <c r="T1053" s="160"/>
      <c r="U1053" s="160"/>
      <c r="V1053" s="160"/>
      <c r="W1053" s="160"/>
      <c r="X1053" s="160"/>
      <c r="Y1053" s="160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</row>
    <row r="1054" spans="1:47" outlineLevel="1" x14ac:dyDescent="0.2">
      <c r="A1054" s="113"/>
      <c r="B1054" s="115"/>
      <c r="C1054" s="125" t="s">
        <v>963</v>
      </c>
      <c r="D1054" s="144"/>
      <c r="E1054" s="136">
        <v>3.1520000000000001</v>
      </c>
      <c r="F1054" s="157"/>
      <c r="G1054" s="157"/>
      <c r="H1054" s="161">
        <v>0</v>
      </c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 t="s">
        <v>131</v>
      </c>
      <c r="S1054" s="160">
        <v>0</v>
      </c>
      <c r="T1054" s="160"/>
      <c r="U1054" s="160"/>
      <c r="V1054" s="160"/>
      <c r="W1054" s="160"/>
      <c r="X1054" s="160"/>
      <c r="Y1054" s="160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</row>
    <row r="1055" spans="1:47" outlineLevel="1" x14ac:dyDescent="0.2">
      <c r="A1055" s="113"/>
      <c r="B1055" s="115"/>
      <c r="C1055" s="125" t="s">
        <v>964</v>
      </c>
      <c r="D1055" s="144"/>
      <c r="E1055" s="136">
        <v>1.6745000000000001</v>
      </c>
      <c r="F1055" s="157"/>
      <c r="G1055" s="157"/>
      <c r="H1055" s="161">
        <v>0</v>
      </c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 t="s">
        <v>131</v>
      </c>
      <c r="S1055" s="160">
        <v>0</v>
      </c>
      <c r="T1055" s="160"/>
      <c r="U1055" s="160"/>
      <c r="V1055" s="160"/>
      <c r="W1055" s="160"/>
      <c r="X1055" s="160"/>
      <c r="Y1055" s="160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</row>
    <row r="1056" spans="1:47" outlineLevel="1" x14ac:dyDescent="0.2">
      <c r="A1056" s="113">
        <v>220</v>
      </c>
      <c r="B1056" s="115" t="s">
        <v>965</v>
      </c>
      <c r="C1056" s="124" t="s">
        <v>966</v>
      </c>
      <c r="D1056" s="143" t="s">
        <v>135</v>
      </c>
      <c r="E1056" s="157">
        <v>48.715000000000003</v>
      </c>
      <c r="F1056" s="157"/>
      <c r="G1056" s="157">
        <f>ROUND(E1056*F1056,2)</f>
        <v>0</v>
      </c>
      <c r="H1056" s="161" t="s">
        <v>1743</v>
      </c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 t="s">
        <v>129</v>
      </c>
      <c r="S1056" s="160"/>
      <c r="T1056" s="160"/>
      <c r="U1056" s="160"/>
      <c r="V1056" s="160"/>
      <c r="W1056" s="160"/>
      <c r="X1056" s="160"/>
      <c r="Y1056" s="160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</row>
    <row r="1057" spans="1:47" outlineLevel="1" x14ac:dyDescent="0.2">
      <c r="A1057" s="113"/>
      <c r="B1057" s="115"/>
      <c r="C1057" s="125" t="s">
        <v>967</v>
      </c>
      <c r="D1057" s="144"/>
      <c r="E1057" s="136">
        <v>29.465</v>
      </c>
      <c r="F1057" s="157"/>
      <c r="G1057" s="157"/>
      <c r="H1057" s="161">
        <v>0</v>
      </c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 t="s">
        <v>131</v>
      </c>
      <c r="S1057" s="160">
        <v>0</v>
      </c>
      <c r="T1057" s="160"/>
      <c r="U1057" s="160"/>
      <c r="V1057" s="160"/>
      <c r="W1057" s="160"/>
      <c r="X1057" s="160"/>
      <c r="Y1057" s="160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</row>
    <row r="1058" spans="1:47" outlineLevel="1" x14ac:dyDescent="0.2">
      <c r="A1058" s="113"/>
      <c r="B1058" s="115"/>
      <c r="C1058" s="125" t="s">
        <v>968</v>
      </c>
      <c r="D1058" s="144"/>
      <c r="E1058" s="136">
        <v>12.49</v>
      </c>
      <c r="F1058" s="157"/>
      <c r="G1058" s="157"/>
      <c r="H1058" s="161">
        <v>0</v>
      </c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 t="s">
        <v>131</v>
      </c>
      <c r="S1058" s="160">
        <v>0</v>
      </c>
      <c r="T1058" s="160"/>
      <c r="U1058" s="160"/>
      <c r="V1058" s="160"/>
      <c r="W1058" s="160"/>
      <c r="X1058" s="160"/>
      <c r="Y1058" s="160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</row>
    <row r="1059" spans="1:47" outlineLevel="1" x14ac:dyDescent="0.2">
      <c r="A1059" s="113"/>
      <c r="B1059" s="115"/>
      <c r="C1059" s="125" t="s">
        <v>969</v>
      </c>
      <c r="D1059" s="144"/>
      <c r="E1059" s="136">
        <v>3.38</v>
      </c>
      <c r="F1059" s="157"/>
      <c r="G1059" s="157"/>
      <c r="H1059" s="161">
        <v>0</v>
      </c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 t="s">
        <v>131</v>
      </c>
      <c r="S1059" s="160">
        <v>0</v>
      </c>
      <c r="T1059" s="160"/>
      <c r="U1059" s="16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</row>
    <row r="1060" spans="1:47" outlineLevel="1" x14ac:dyDescent="0.2">
      <c r="A1060" s="113"/>
      <c r="B1060" s="115"/>
      <c r="C1060" s="125" t="s">
        <v>970</v>
      </c>
      <c r="D1060" s="144"/>
      <c r="E1060" s="136">
        <v>3.38</v>
      </c>
      <c r="F1060" s="157"/>
      <c r="G1060" s="157"/>
      <c r="H1060" s="161">
        <v>0</v>
      </c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 t="s">
        <v>131</v>
      </c>
      <c r="S1060" s="160">
        <v>0</v>
      </c>
      <c r="T1060" s="160"/>
      <c r="U1060" s="16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</row>
    <row r="1061" spans="1:47" outlineLevel="1" x14ac:dyDescent="0.2">
      <c r="A1061" s="113">
        <v>221</v>
      </c>
      <c r="B1061" s="115" t="s">
        <v>971</v>
      </c>
      <c r="C1061" s="124" t="s">
        <v>972</v>
      </c>
      <c r="D1061" s="143" t="s">
        <v>135</v>
      </c>
      <c r="E1061" s="157">
        <v>67.855000000000004</v>
      </c>
      <c r="F1061" s="157"/>
      <c r="G1061" s="157">
        <f>ROUND(E1061*F1061,2)</f>
        <v>0</v>
      </c>
      <c r="H1061" s="161" t="s">
        <v>1743</v>
      </c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 t="s">
        <v>129</v>
      </c>
      <c r="S1061" s="160"/>
      <c r="T1061" s="160"/>
      <c r="U1061" s="160"/>
      <c r="V1061" s="160"/>
      <c r="W1061" s="160"/>
      <c r="X1061" s="160"/>
      <c r="Y1061" s="160"/>
      <c r="Z1061" s="160"/>
      <c r="AA1061" s="160"/>
      <c r="AB1061" s="160"/>
      <c r="AC1061" s="160"/>
      <c r="AD1061" s="160"/>
      <c r="AE1061" s="160"/>
      <c r="AF1061" s="160"/>
      <c r="AG1061" s="160"/>
      <c r="AH1061" s="160"/>
      <c r="AI1061" s="160"/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</row>
    <row r="1062" spans="1:47" ht="22.5" outlineLevel="1" x14ac:dyDescent="0.2">
      <c r="A1062" s="113"/>
      <c r="B1062" s="115"/>
      <c r="C1062" s="125" t="s">
        <v>973</v>
      </c>
      <c r="D1062" s="144"/>
      <c r="E1062" s="136">
        <v>19.377500000000001</v>
      </c>
      <c r="F1062" s="157"/>
      <c r="G1062" s="157"/>
      <c r="H1062" s="161">
        <v>0</v>
      </c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 t="s">
        <v>131</v>
      </c>
      <c r="S1062" s="160">
        <v>0</v>
      </c>
      <c r="T1062" s="160"/>
      <c r="U1062" s="160"/>
      <c r="V1062" s="160"/>
      <c r="W1062" s="160"/>
      <c r="X1062" s="160"/>
      <c r="Y1062" s="160"/>
      <c r="Z1062" s="160"/>
      <c r="AA1062" s="160"/>
      <c r="AB1062" s="160"/>
      <c r="AC1062" s="160"/>
      <c r="AD1062" s="160"/>
      <c r="AE1062" s="160"/>
      <c r="AF1062" s="160"/>
      <c r="AG1062" s="160"/>
      <c r="AH1062" s="160"/>
      <c r="AI1062" s="160"/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</row>
    <row r="1063" spans="1:47" ht="22.5" outlineLevel="1" x14ac:dyDescent="0.2">
      <c r="A1063" s="113"/>
      <c r="B1063" s="115"/>
      <c r="C1063" s="125" t="s">
        <v>974</v>
      </c>
      <c r="D1063" s="144"/>
      <c r="E1063" s="136">
        <v>25.907499999999999</v>
      </c>
      <c r="F1063" s="157"/>
      <c r="G1063" s="157"/>
      <c r="H1063" s="161">
        <v>0</v>
      </c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 t="s">
        <v>131</v>
      </c>
      <c r="S1063" s="160">
        <v>0</v>
      </c>
      <c r="T1063" s="160"/>
      <c r="U1063" s="160"/>
      <c r="V1063" s="160"/>
      <c r="W1063" s="160"/>
      <c r="X1063" s="160"/>
      <c r="Y1063" s="160"/>
      <c r="Z1063" s="160"/>
      <c r="AA1063" s="160"/>
      <c r="AB1063" s="160"/>
      <c r="AC1063" s="160"/>
      <c r="AD1063" s="160"/>
      <c r="AE1063" s="160"/>
      <c r="AF1063" s="160"/>
      <c r="AG1063" s="160"/>
      <c r="AH1063" s="160"/>
      <c r="AI1063" s="160"/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</row>
    <row r="1064" spans="1:47" outlineLevel="1" x14ac:dyDescent="0.2">
      <c r="A1064" s="113"/>
      <c r="B1064" s="115"/>
      <c r="C1064" s="125" t="s">
        <v>975</v>
      </c>
      <c r="D1064" s="144"/>
      <c r="E1064" s="136">
        <v>21.14</v>
      </c>
      <c r="F1064" s="157"/>
      <c r="G1064" s="157"/>
      <c r="H1064" s="161">
        <v>0</v>
      </c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 t="s">
        <v>131</v>
      </c>
      <c r="S1064" s="160">
        <v>0</v>
      </c>
      <c r="T1064" s="160"/>
      <c r="U1064" s="160"/>
      <c r="V1064" s="160"/>
      <c r="W1064" s="160"/>
      <c r="X1064" s="160"/>
      <c r="Y1064" s="160"/>
      <c r="Z1064" s="160"/>
      <c r="AA1064" s="160"/>
      <c r="AB1064" s="160"/>
      <c r="AC1064" s="160"/>
      <c r="AD1064" s="160"/>
      <c r="AE1064" s="160"/>
      <c r="AF1064" s="160"/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</row>
    <row r="1065" spans="1:47" outlineLevel="1" x14ac:dyDescent="0.2">
      <c r="A1065" s="113"/>
      <c r="B1065" s="115"/>
      <c r="C1065" s="125" t="s">
        <v>976</v>
      </c>
      <c r="D1065" s="144"/>
      <c r="E1065" s="136">
        <v>1.43</v>
      </c>
      <c r="F1065" s="157"/>
      <c r="G1065" s="157"/>
      <c r="H1065" s="161">
        <v>0</v>
      </c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 t="s">
        <v>131</v>
      </c>
      <c r="S1065" s="160">
        <v>0</v>
      </c>
      <c r="T1065" s="160"/>
      <c r="U1065" s="160"/>
      <c r="V1065" s="160"/>
      <c r="W1065" s="160"/>
      <c r="X1065" s="160"/>
      <c r="Y1065" s="160"/>
      <c r="Z1065" s="160"/>
      <c r="AA1065" s="160"/>
      <c r="AB1065" s="160"/>
      <c r="AC1065" s="160"/>
      <c r="AD1065" s="160"/>
      <c r="AE1065" s="160"/>
      <c r="AF1065" s="160"/>
      <c r="AG1065" s="160"/>
      <c r="AH1065" s="160"/>
      <c r="AI1065" s="160"/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</row>
    <row r="1066" spans="1:47" outlineLevel="1" x14ac:dyDescent="0.2">
      <c r="A1066" s="113">
        <v>222</v>
      </c>
      <c r="B1066" s="115" t="s">
        <v>977</v>
      </c>
      <c r="C1066" s="124" t="s">
        <v>978</v>
      </c>
      <c r="D1066" s="143" t="s">
        <v>337</v>
      </c>
      <c r="E1066" s="157">
        <v>37.299999999999997</v>
      </c>
      <c r="F1066" s="157"/>
      <c r="G1066" s="157">
        <f>ROUND(E1066*F1066,2)</f>
        <v>0</v>
      </c>
      <c r="H1066" s="161" t="s">
        <v>1743</v>
      </c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 t="s">
        <v>129</v>
      </c>
      <c r="S1066" s="160"/>
      <c r="T1066" s="160"/>
      <c r="U1066" s="160"/>
      <c r="V1066" s="160"/>
      <c r="W1066" s="160"/>
      <c r="X1066" s="160"/>
      <c r="Y1066" s="160"/>
      <c r="Z1066" s="160"/>
      <c r="AA1066" s="160"/>
      <c r="AB1066" s="160"/>
      <c r="AC1066" s="160"/>
      <c r="AD1066" s="160"/>
      <c r="AE1066" s="160"/>
      <c r="AF1066" s="160"/>
      <c r="AG1066" s="160"/>
      <c r="AH1066" s="160"/>
      <c r="AI1066" s="160"/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</row>
    <row r="1067" spans="1:47" outlineLevel="1" x14ac:dyDescent="0.2">
      <c r="A1067" s="113"/>
      <c r="B1067" s="115"/>
      <c r="C1067" s="125" t="s">
        <v>979</v>
      </c>
      <c r="D1067" s="144"/>
      <c r="E1067" s="136">
        <v>12.5</v>
      </c>
      <c r="F1067" s="157"/>
      <c r="G1067" s="157"/>
      <c r="H1067" s="161">
        <v>0</v>
      </c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 t="s">
        <v>131</v>
      </c>
      <c r="S1067" s="160">
        <v>0</v>
      </c>
      <c r="T1067" s="160"/>
      <c r="U1067" s="160"/>
      <c r="V1067" s="160"/>
      <c r="W1067" s="160"/>
      <c r="X1067" s="160"/>
      <c r="Y1067" s="160"/>
      <c r="Z1067" s="160"/>
      <c r="AA1067" s="160"/>
      <c r="AB1067" s="160"/>
      <c r="AC1067" s="160"/>
      <c r="AD1067" s="160"/>
      <c r="AE1067" s="160"/>
      <c r="AF1067" s="160"/>
      <c r="AG1067" s="160"/>
      <c r="AH1067" s="160"/>
      <c r="AI1067" s="160"/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</row>
    <row r="1068" spans="1:47" outlineLevel="1" x14ac:dyDescent="0.2">
      <c r="A1068" s="113"/>
      <c r="B1068" s="115"/>
      <c r="C1068" s="125" t="s">
        <v>980</v>
      </c>
      <c r="D1068" s="144"/>
      <c r="E1068" s="136">
        <v>14.8</v>
      </c>
      <c r="F1068" s="157"/>
      <c r="G1068" s="157"/>
      <c r="H1068" s="161">
        <v>0</v>
      </c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 t="s">
        <v>131</v>
      </c>
      <c r="S1068" s="160">
        <v>0</v>
      </c>
      <c r="T1068" s="160"/>
      <c r="U1068" s="160"/>
      <c r="V1068" s="160"/>
      <c r="W1068" s="160"/>
      <c r="X1068" s="160"/>
      <c r="Y1068" s="160"/>
      <c r="Z1068" s="160"/>
      <c r="AA1068" s="160"/>
      <c r="AB1068" s="160"/>
      <c r="AC1068" s="160"/>
      <c r="AD1068" s="160"/>
      <c r="AE1068" s="160"/>
      <c r="AF1068" s="160"/>
      <c r="AG1068" s="160"/>
      <c r="AH1068" s="160"/>
      <c r="AI1068" s="160"/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</row>
    <row r="1069" spans="1:47" outlineLevel="1" x14ac:dyDescent="0.2">
      <c r="A1069" s="113"/>
      <c r="B1069" s="115"/>
      <c r="C1069" s="125" t="s">
        <v>981</v>
      </c>
      <c r="D1069" s="144"/>
      <c r="E1069" s="136">
        <v>8.6999999999999993</v>
      </c>
      <c r="F1069" s="157"/>
      <c r="G1069" s="157"/>
      <c r="H1069" s="161">
        <v>0</v>
      </c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 t="s">
        <v>131</v>
      </c>
      <c r="S1069" s="160">
        <v>0</v>
      </c>
      <c r="T1069" s="160"/>
      <c r="U1069" s="160"/>
      <c r="V1069" s="160"/>
      <c r="W1069" s="160"/>
      <c r="X1069" s="160"/>
      <c r="Y1069" s="160"/>
      <c r="Z1069" s="160"/>
      <c r="AA1069" s="160"/>
      <c r="AB1069" s="160"/>
      <c r="AC1069" s="160"/>
      <c r="AD1069" s="160"/>
      <c r="AE1069" s="160"/>
      <c r="AF1069" s="160"/>
      <c r="AG1069" s="160"/>
      <c r="AH1069" s="160"/>
      <c r="AI1069" s="160"/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</row>
    <row r="1070" spans="1:47" outlineLevel="1" x14ac:dyDescent="0.2">
      <c r="A1070" s="113"/>
      <c r="B1070" s="115"/>
      <c r="C1070" s="125" t="s">
        <v>982</v>
      </c>
      <c r="D1070" s="144"/>
      <c r="E1070" s="136">
        <v>1.3</v>
      </c>
      <c r="F1070" s="157"/>
      <c r="G1070" s="157"/>
      <c r="H1070" s="161">
        <v>0</v>
      </c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 t="s">
        <v>131</v>
      </c>
      <c r="S1070" s="160">
        <v>0</v>
      </c>
      <c r="T1070" s="160"/>
      <c r="U1070" s="160"/>
      <c r="V1070" s="160"/>
      <c r="W1070" s="160"/>
      <c r="X1070" s="160"/>
      <c r="Y1070" s="160"/>
      <c r="Z1070" s="160"/>
      <c r="AA1070" s="160"/>
      <c r="AB1070" s="160"/>
      <c r="AC1070" s="160"/>
      <c r="AD1070" s="160"/>
      <c r="AE1070" s="160"/>
      <c r="AF1070" s="160"/>
      <c r="AG1070" s="160"/>
      <c r="AH1070" s="160"/>
      <c r="AI1070" s="160"/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</row>
    <row r="1071" spans="1:47" outlineLevel="1" x14ac:dyDescent="0.2">
      <c r="A1071" s="113">
        <v>223</v>
      </c>
      <c r="B1071" s="115" t="s">
        <v>983</v>
      </c>
      <c r="C1071" s="124" t="s">
        <v>984</v>
      </c>
      <c r="D1071" s="143" t="s">
        <v>337</v>
      </c>
      <c r="E1071" s="157">
        <v>37.299999999999997</v>
      </c>
      <c r="F1071" s="157"/>
      <c r="G1071" s="157">
        <f>ROUND(E1071*F1071,2)</f>
        <v>0</v>
      </c>
      <c r="H1071" s="161" t="s">
        <v>1743</v>
      </c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 t="s">
        <v>129</v>
      </c>
      <c r="S1071" s="160"/>
      <c r="T1071" s="160"/>
      <c r="U1071" s="160"/>
      <c r="V1071" s="160"/>
      <c r="W1071" s="160"/>
      <c r="X1071" s="160"/>
      <c r="Y1071" s="160"/>
      <c r="Z1071" s="160"/>
      <c r="AA1071" s="160"/>
      <c r="AB1071" s="160"/>
      <c r="AC1071" s="160"/>
      <c r="AD1071" s="160"/>
      <c r="AE1071" s="160"/>
      <c r="AF1071" s="160"/>
      <c r="AG1071" s="160"/>
      <c r="AH1071" s="160"/>
      <c r="AI1071" s="160"/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</row>
    <row r="1072" spans="1:47" outlineLevel="1" x14ac:dyDescent="0.2">
      <c r="A1072" s="113"/>
      <c r="B1072" s="115"/>
      <c r="C1072" s="125" t="s">
        <v>979</v>
      </c>
      <c r="D1072" s="144"/>
      <c r="E1072" s="136">
        <v>12.5</v>
      </c>
      <c r="F1072" s="157"/>
      <c r="G1072" s="157"/>
      <c r="H1072" s="161">
        <v>0</v>
      </c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 t="s">
        <v>131</v>
      </c>
      <c r="S1072" s="160">
        <v>0</v>
      </c>
      <c r="T1072" s="160"/>
      <c r="U1072" s="160"/>
      <c r="V1072" s="160"/>
      <c r="W1072" s="160"/>
      <c r="X1072" s="160"/>
      <c r="Y1072" s="160"/>
      <c r="Z1072" s="160"/>
      <c r="AA1072" s="160"/>
      <c r="AB1072" s="160"/>
      <c r="AC1072" s="160"/>
      <c r="AD1072" s="160"/>
      <c r="AE1072" s="160"/>
      <c r="AF1072" s="160"/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</row>
    <row r="1073" spans="1:47" outlineLevel="1" x14ac:dyDescent="0.2">
      <c r="A1073" s="113"/>
      <c r="B1073" s="115"/>
      <c r="C1073" s="125" t="s">
        <v>980</v>
      </c>
      <c r="D1073" s="144"/>
      <c r="E1073" s="136">
        <v>14.8</v>
      </c>
      <c r="F1073" s="157"/>
      <c r="G1073" s="157"/>
      <c r="H1073" s="161">
        <v>0</v>
      </c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 t="s">
        <v>131</v>
      </c>
      <c r="S1073" s="160">
        <v>0</v>
      </c>
      <c r="T1073" s="160"/>
      <c r="U1073" s="160"/>
      <c r="V1073" s="160"/>
      <c r="W1073" s="160"/>
      <c r="X1073" s="160"/>
      <c r="Y1073" s="160"/>
      <c r="Z1073" s="160"/>
      <c r="AA1073" s="160"/>
      <c r="AB1073" s="160"/>
      <c r="AC1073" s="160"/>
      <c r="AD1073" s="160"/>
      <c r="AE1073" s="160"/>
      <c r="AF1073" s="160"/>
      <c r="AG1073" s="160"/>
      <c r="AH1073" s="160"/>
      <c r="AI1073" s="160"/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</row>
    <row r="1074" spans="1:47" outlineLevel="1" x14ac:dyDescent="0.2">
      <c r="A1074" s="113"/>
      <c r="B1074" s="115"/>
      <c r="C1074" s="125" t="s">
        <v>981</v>
      </c>
      <c r="D1074" s="144"/>
      <c r="E1074" s="136">
        <v>8.6999999999999993</v>
      </c>
      <c r="F1074" s="157"/>
      <c r="G1074" s="157"/>
      <c r="H1074" s="161">
        <v>0</v>
      </c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 t="s">
        <v>131</v>
      </c>
      <c r="S1074" s="160">
        <v>0</v>
      </c>
      <c r="T1074" s="160"/>
      <c r="U1074" s="160"/>
      <c r="V1074" s="160"/>
      <c r="W1074" s="160"/>
      <c r="X1074" s="160"/>
      <c r="Y1074" s="160"/>
      <c r="Z1074" s="160"/>
      <c r="AA1074" s="160"/>
      <c r="AB1074" s="160"/>
      <c r="AC1074" s="160"/>
      <c r="AD1074" s="160"/>
      <c r="AE1074" s="160"/>
      <c r="AF1074" s="160"/>
      <c r="AG1074" s="160"/>
      <c r="AH1074" s="160"/>
      <c r="AI1074" s="160"/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</row>
    <row r="1075" spans="1:47" outlineLevel="1" x14ac:dyDescent="0.2">
      <c r="A1075" s="113"/>
      <c r="B1075" s="115"/>
      <c r="C1075" s="125" t="s">
        <v>982</v>
      </c>
      <c r="D1075" s="144"/>
      <c r="E1075" s="136">
        <v>1.3</v>
      </c>
      <c r="F1075" s="157"/>
      <c r="G1075" s="157"/>
      <c r="H1075" s="161">
        <v>0</v>
      </c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 t="s">
        <v>131</v>
      </c>
      <c r="S1075" s="160">
        <v>0</v>
      </c>
      <c r="T1075" s="160"/>
      <c r="U1075" s="160"/>
      <c r="V1075" s="160"/>
      <c r="W1075" s="160"/>
      <c r="X1075" s="160"/>
      <c r="Y1075" s="160"/>
      <c r="Z1075" s="160"/>
      <c r="AA1075" s="160"/>
      <c r="AB1075" s="160"/>
      <c r="AC1075" s="160"/>
      <c r="AD1075" s="160"/>
      <c r="AE1075" s="160"/>
      <c r="AF1075" s="160"/>
      <c r="AG1075" s="160"/>
      <c r="AH1075" s="160"/>
      <c r="AI1075" s="160"/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</row>
    <row r="1076" spans="1:47" outlineLevel="1" x14ac:dyDescent="0.2">
      <c r="A1076" s="113">
        <v>224</v>
      </c>
      <c r="B1076" s="115" t="s">
        <v>985</v>
      </c>
      <c r="C1076" s="124" t="s">
        <v>986</v>
      </c>
      <c r="D1076" s="143" t="s">
        <v>135</v>
      </c>
      <c r="E1076" s="157">
        <v>10.824</v>
      </c>
      <c r="F1076" s="157"/>
      <c r="G1076" s="157">
        <f>ROUND(E1076*F1076,2)</f>
        <v>0</v>
      </c>
      <c r="H1076" s="161" t="s">
        <v>1743</v>
      </c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 t="s">
        <v>129</v>
      </c>
      <c r="S1076" s="160"/>
      <c r="T1076" s="160"/>
      <c r="U1076" s="160"/>
      <c r="V1076" s="160"/>
      <c r="W1076" s="160"/>
      <c r="X1076" s="160"/>
      <c r="Y1076" s="160"/>
      <c r="Z1076" s="160"/>
      <c r="AA1076" s="160"/>
      <c r="AB1076" s="160"/>
      <c r="AC1076" s="160"/>
      <c r="AD1076" s="160"/>
      <c r="AE1076" s="160"/>
      <c r="AF1076" s="160"/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</row>
    <row r="1077" spans="1:47" outlineLevel="1" x14ac:dyDescent="0.2">
      <c r="A1077" s="113"/>
      <c r="B1077" s="115"/>
      <c r="C1077" s="125" t="s">
        <v>957</v>
      </c>
      <c r="D1077" s="144"/>
      <c r="E1077" s="136"/>
      <c r="F1077" s="157"/>
      <c r="G1077" s="157"/>
      <c r="H1077" s="161">
        <v>0</v>
      </c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 t="s">
        <v>131</v>
      </c>
      <c r="S1077" s="160">
        <v>0</v>
      </c>
      <c r="T1077" s="160"/>
      <c r="U1077" s="160"/>
      <c r="V1077" s="160"/>
      <c r="W1077" s="160"/>
      <c r="X1077" s="160"/>
      <c r="Y1077" s="160"/>
      <c r="Z1077" s="160"/>
      <c r="AA1077" s="160"/>
      <c r="AB1077" s="160"/>
      <c r="AC1077" s="160"/>
      <c r="AD1077" s="160"/>
      <c r="AE1077" s="160"/>
      <c r="AF1077" s="160"/>
      <c r="AG1077" s="160"/>
      <c r="AH1077" s="160"/>
      <c r="AI1077" s="160"/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</row>
    <row r="1078" spans="1:47" outlineLevel="1" x14ac:dyDescent="0.2">
      <c r="A1078" s="113"/>
      <c r="B1078" s="115"/>
      <c r="C1078" s="125" t="s">
        <v>987</v>
      </c>
      <c r="D1078" s="144"/>
      <c r="E1078" s="136">
        <v>10.824</v>
      </c>
      <c r="F1078" s="157"/>
      <c r="G1078" s="157"/>
      <c r="H1078" s="161">
        <v>0</v>
      </c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 t="s">
        <v>131</v>
      </c>
      <c r="S1078" s="160">
        <v>0</v>
      </c>
      <c r="T1078" s="160"/>
      <c r="U1078" s="160"/>
      <c r="V1078" s="160"/>
      <c r="W1078" s="160"/>
      <c r="X1078" s="160"/>
      <c r="Y1078" s="160"/>
      <c r="Z1078" s="160"/>
      <c r="AA1078" s="160"/>
      <c r="AB1078" s="160"/>
      <c r="AC1078" s="160"/>
      <c r="AD1078" s="160"/>
      <c r="AE1078" s="160"/>
      <c r="AF1078" s="160"/>
      <c r="AG1078" s="160"/>
      <c r="AH1078" s="160"/>
      <c r="AI1078" s="160"/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</row>
    <row r="1079" spans="1:47" outlineLevel="1" x14ac:dyDescent="0.2">
      <c r="A1079" s="113"/>
      <c r="B1079" s="115"/>
      <c r="C1079" s="125" t="s">
        <v>542</v>
      </c>
      <c r="D1079" s="144"/>
      <c r="E1079" s="136"/>
      <c r="F1079" s="157"/>
      <c r="G1079" s="157"/>
      <c r="H1079" s="161">
        <v>0</v>
      </c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 t="s">
        <v>131</v>
      </c>
      <c r="S1079" s="160">
        <v>0</v>
      </c>
      <c r="T1079" s="160"/>
      <c r="U1079" s="160"/>
      <c r="V1079" s="160"/>
      <c r="W1079" s="160"/>
      <c r="X1079" s="160"/>
      <c r="Y1079" s="160"/>
      <c r="Z1079" s="160"/>
      <c r="AA1079" s="160"/>
      <c r="AB1079" s="160"/>
      <c r="AC1079" s="160"/>
      <c r="AD1079" s="160"/>
      <c r="AE1079" s="160"/>
      <c r="AF1079" s="160"/>
      <c r="AG1079" s="160"/>
      <c r="AH1079" s="160"/>
      <c r="AI1079" s="160"/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</row>
    <row r="1080" spans="1:47" outlineLevel="1" x14ac:dyDescent="0.2">
      <c r="A1080" s="113"/>
      <c r="B1080" s="115"/>
      <c r="C1080" s="125" t="s">
        <v>390</v>
      </c>
      <c r="D1080" s="144"/>
      <c r="E1080" s="136"/>
      <c r="F1080" s="157"/>
      <c r="G1080" s="157"/>
      <c r="H1080" s="161">
        <v>0</v>
      </c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 t="s">
        <v>131</v>
      </c>
      <c r="S1080" s="160">
        <v>0</v>
      </c>
      <c r="T1080" s="160"/>
      <c r="U1080" s="160"/>
      <c r="V1080" s="160"/>
      <c r="W1080" s="160"/>
      <c r="X1080" s="160"/>
      <c r="Y1080" s="160"/>
      <c r="Z1080" s="160"/>
      <c r="AA1080" s="160"/>
      <c r="AB1080" s="160"/>
      <c r="AC1080" s="160"/>
      <c r="AD1080" s="160"/>
      <c r="AE1080" s="160"/>
      <c r="AF1080" s="160"/>
      <c r="AG1080" s="160"/>
      <c r="AH1080" s="160"/>
      <c r="AI1080" s="160"/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</row>
    <row r="1081" spans="1:47" outlineLevel="1" x14ac:dyDescent="0.2">
      <c r="A1081" s="113">
        <v>225</v>
      </c>
      <c r="B1081" s="115" t="s">
        <v>988</v>
      </c>
      <c r="C1081" s="124" t="s">
        <v>989</v>
      </c>
      <c r="D1081" s="143" t="s">
        <v>135</v>
      </c>
      <c r="E1081" s="157">
        <v>30.448</v>
      </c>
      <c r="F1081" s="157"/>
      <c r="G1081" s="157">
        <f>ROUND(E1081*F1081,2)</f>
        <v>0</v>
      </c>
      <c r="H1081" s="161" t="s">
        <v>1743</v>
      </c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 t="s">
        <v>129</v>
      </c>
      <c r="S1081" s="160"/>
      <c r="T1081" s="160"/>
      <c r="U1081" s="160"/>
      <c r="V1081" s="160"/>
      <c r="W1081" s="160"/>
      <c r="X1081" s="160"/>
      <c r="Y1081" s="160"/>
      <c r="Z1081" s="160"/>
      <c r="AA1081" s="160"/>
      <c r="AB1081" s="160"/>
      <c r="AC1081" s="160"/>
      <c r="AD1081" s="160"/>
      <c r="AE1081" s="160"/>
      <c r="AF1081" s="160"/>
      <c r="AG1081" s="160"/>
      <c r="AH1081" s="160"/>
      <c r="AI1081" s="160"/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</row>
    <row r="1082" spans="1:47" outlineLevel="1" x14ac:dyDescent="0.2">
      <c r="A1082" s="113"/>
      <c r="B1082" s="115"/>
      <c r="C1082" s="125" t="s">
        <v>990</v>
      </c>
      <c r="D1082" s="144"/>
      <c r="E1082" s="136">
        <v>7.0209999999999999</v>
      </c>
      <c r="F1082" s="157"/>
      <c r="G1082" s="157"/>
      <c r="H1082" s="161">
        <v>0</v>
      </c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 t="s">
        <v>131</v>
      </c>
      <c r="S1082" s="160">
        <v>0</v>
      </c>
      <c r="T1082" s="160"/>
      <c r="U1082" s="160"/>
      <c r="V1082" s="160"/>
      <c r="W1082" s="160"/>
      <c r="X1082" s="160"/>
      <c r="Y1082" s="160"/>
      <c r="Z1082" s="160"/>
      <c r="AA1082" s="160"/>
      <c r="AB1082" s="160"/>
      <c r="AC1082" s="160"/>
      <c r="AD1082" s="160"/>
      <c r="AE1082" s="160"/>
      <c r="AF1082" s="160"/>
      <c r="AG1082" s="160"/>
      <c r="AH1082" s="160"/>
      <c r="AI1082" s="160"/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</row>
    <row r="1083" spans="1:47" outlineLevel="1" x14ac:dyDescent="0.2">
      <c r="A1083" s="113"/>
      <c r="B1083" s="115"/>
      <c r="C1083" s="125" t="s">
        <v>991</v>
      </c>
      <c r="D1083" s="144"/>
      <c r="E1083" s="136">
        <v>23.427</v>
      </c>
      <c r="F1083" s="157"/>
      <c r="G1083" s="157"/>
      <c r="H1083" s="161">
        <v>0</v>
      </c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 t="s">
        <v>131</v>
      </c>
      <c r="S1083" s="160">
        <v>0</v>
      </c>
      <c r="T1083" s="160"/>
      <c r="U1083" s="160"/>
      <c r="V1083" s="160"/>
      <c r="W1083" s="160"/>
      <c r="X1083" s="160"/>
      <c r="Y1083" s="160"/>
      <c r="Z1083" s="160"/>
      <c r="AA1083" s="160"/>
      <c r="AB1083" s="160"/>
      <c r="AC1083" s="160"/>
      <c r="AD1083" s="160"/>
      <c r="AE1083" s="160"/>
      <c r="AF1083" s="160"/>
      <c r="AG1083" s="160"/>
      <c r="AH1083" s="160"/>
      <c r="AI1083" s="160"/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</row>
    <row r="1084" spans="1:47" outlineLevel="1" x14ac:dyDescent="0.2">
      <c r="A1084" s="113"/>
      <c r="B1084" s="115"/>
      <c r="C1084" s="125" t="s">
        <v>542</v>
      </c>
      <c r="D1084" s="144"/>
      <c r="E1084" s="136"/>
      <c r="F1084" s="157"/>
      <c r="G1084" s="157"/>
      <c r="H1084" s="161">
        <v>0</v>
      </c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 t="s">
        <v>131</v>
      </c>
      <c r="S1084" s="160">
        <v>0</v>
      </c>
      <c r="T1084" s="160"/>
      <c r="U1084" s="160"/>
      <c r="V1084" s="160"/>
      <c r="W1084" s="160"/>
      <c r="X1084" s="160"/>
      <c r="Y1084" s="160"/>
      <c r="Z1084" s="160"/>
      <c r="AA1084" s="160"/>
      <c r="AB1084" s="160"/>
      <c r="AC1084" s="160"/>
      <c r="AD1084" s="160"/>
      <c r="AE1084" s="160"/>
      <c r="AF1084" s="160"/>
      <c r="AG1084" s="160"/>
      <c r="AH1084" s="160"/>
      <c r="AI1084" s="160"/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</row>
    <row r="1085" spans="1:47" outlineLevel="1" x14ac:dyDescent="0.2">
      <c r="A1085" s="113"/>
      <c r="B1085" s="115"/>
      <c r="C1085" s="125" t="s">
        <v>390</v>
      </c>
      <c r="D1085" s="144"/>
      <c r="E1085" s="136"/>
      <c r="F1085" s="157"/>
      <c r="G1085" s="157"/>
      <c r="H1085" s="161">
        <v>0</v>
      </c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 t="s">
        <v>131</v>
      </c>
      <c r="S1085" s="160">
        <v>0</v>
      </c>
      <c r="T1085" s="160"/>
      <c r="U1085" s="160"/>
      <c r="V1085" s="160"/>
      <c r="W1085" s="160"/>
      <c r="X1085" s="160"/>
      <c r="Y1085" s="160"/>
      <c r="Z1085" s="160"/>
      <c r="AA1085" s="160"/>
      <c r="AB1085" s="160"/>
      <c r="AC1085" s="160"/>
      <c r="AD1085" s="160"/>
      <c r="AE1085" s="160"/>
      <c r="AF1085" s="160"/>
      <c r="AG1085" s="160"/>
      <c r="AH1085" s="160"/>
      <c r="AI1085" s="160"/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</row>
    <row r="1086" spans="1:47" outlineLevel="1" x14ac:dyDescent="0.2">
      <c r="A1086" s="113">
        <v>226</v>
      </c>
      <c r="B1086" s="115" t="s">
        <v>992</v>
      </c>
      <c r="C1086" s="124" t="s">
        <v>993</v>
      </c>
      <c r="D1086" s="143" t="s">
        <v>135</v>
      </c>
      <c r="E1086" s="157">
        <v>62.170999999999999</v>
      </c>
      <c r="F1086" s="157"/>
      <c r="G1086" s="157">
        <f>ROUND(E1086*F1086,2)</f>
        <v>0</v>
      </c>
      <c r="H1086" s="161" t="s">
        <v>1743</v>
      </c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 t="s">
        <v>129</v>
      </c>
      <c r="S1086" s="160"/>
      <c r="T1086" s="160"/>
      <c r="U1086" s="160"/>
      <c r="V1086" s="160"/>
      <c r="W1086" s="160"/>
      <c r="X1086" s="160"/>
      <c r="Y1086" s="160"/>
      <c r="Z1086" s="160"/>
      <c r="AA1086" s="160"/>
      <c r="AB1086" s="160"/>
      <c r="AC1086" s="160"/>
      <c r="AD1086" s="160"/>
      <c r="AE1086" s="160"/>
      <c r="AF1086" s="160"/>
      <c r="AG1086" s="160"/>
      <c r="AH1086" s="160"/>
      <c r="AI1086" s="160"/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</row>
    <row r="1087" spans="1:47" outlineLevel="1" x14ac:dyDescent="0.2">
      <c r="A1087" s="113"/>
      <c r="B1087" s="115"/>
      <c r="C1087" s="125" t="s">
        <v>994</v>
      </c>
      <c r="D1087" s="144"/>
      <c r="E1087" s="136">
        <v>14.144</v>
      </c>
      <c r="F1087" s="157"/>
      <c r="G1087" s="157"/>
      <c r="H1087" s="161">
        <v>0</v>
      </c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 t="s">
        <v>131</v>
      </c>
      <c r="S1087" s="160">
        <v>0</v>
      </c>
      <c r="T1087" s="160"/>
      <c r="U1087" s="160"/>
      <c r="V1087" s="160"/>
      <c r="W1087" s="160"/>
      <c r="X1087" s="160"/>
      <c r="Y1087" s="160"/>
      <c r="Z1087" s="160"/>
      <c r="AA1087" s="160"/>
      <c r="AB1087" s="160"/>
      <c r="AC1087" s="160"/>
      <c r="AD1087" s="160"/>
      <c r="AE1087" s="160"/>
      <c r="AF1087" s="160"/>
      <c r="AG1087" s="160"/>
      <c r="AH1087" s="160"/>
      <c r="AI1087" s="160"/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</row>
    <row r="1088" spans="1:47" outlineLevel="1" x14ac:dyDescent="0.2">
      <c r="A1088" s="113"/>
      <c r="B1088" s="115"/>
      <c r="C1088" s="125" t="s">
        <v>995</v>
      </c>
      <c r="D1088" s="144"/>
      <c r="E1088" s="136">
        <v>40.738999999999997</v>
      </c>
      <c r="F1088" s="157"/>
      <c r="G1088" s="157"/>
      <c r="H1088" s="161">
        <v>0</v>
      </c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 t="s">
        <v>131</v>
      </c>
      <c r="S1088" s="160">
        <v>0</v>
      </c>
      <c r="T1088" s="160"/>
      <c r="U1088" s="160"/>
      <c r="V1088" s="160"/>
      <c r="W1088" s="160"/>
      <c r="X1088" s="160"/>
      <c r="Y1088" s="160"/>
      <c r="Z1088" s="160"/>
      <c r="AA1088" s="160"/>
      <c r="AB1088" s="160"/>
      <c r="AC1088" s="160"/>
      <c r="AD1088" s="160"/>
      <c r="AE1088" s="160"/>
      <c r="AF1088" s="160"/>
      <c r="AG1088" s="160"/>
      <c r="AH1088" s="160"/>
      <c r="AI1088" s="160"/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</row>
    <row r="1089" spans="1:47" outlineLevel="1" x14ac:dyDescent="0.2">
      <c r="A1089" s="113"/>
      <c r="B1089" s="115"/>
      <c r="C1089" s="125" t="s">
        <v>996</v>
      </c>
      <c r="D1089" s="144"/>
      <c r="E1089" s="136">
        <v>7.2880000000000003</v>
      </c>
      <c r="F1089" s="157"/>
      <c r="G1089" s="157"/>
      <c r="H1089" s="161">
        <v>0</v>
      </c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 t="s">
        <v>131</v>
      </c>
      <c r="S1089" s="160">
        <v>0</v>
      </c>
      <c r="T1089" s="160"/>
      <c r="U1089" s="160"/>
      <c r="V1089" s="160"/>
      <c r="W1089" s="160"/>
      <c r="X1089" s="160"/>
      <c r="Y1089" s="160"/>
      <c r="Z1089" s="160"/>
      <c r="AA1089" s="160"/>
      <c r="AB1089" s="160"/>
      <c r="AC1089" s="160"/>
      <c r="AD1089" s="160"/>
      <c r="AE1089" s="160"/>
      <c r="AF1089" s="160"/>
      <c r="AG1089" s="160"/>
      <c r="AH1089" s="160"/>
      <c r="AI1089" s="160"/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</row>
    <row r="1090" spans="1:47" outlineLevel="1" x14ac:dyDescent="0.2">
      <c r="A1090" s="113"/>
      <c r="B1090" s="115"/>
      <c r="C1090" s="125" t="s">
        <v>390</v>
      </c>
      <c r="D1090" s="144"/>
      <c r="E1090" s="136"/>
      <c r="F1090" s="157"/>
      <c r="G1090" s="157"/>
      <c r="H1090" s="161">
        <v>0</v>
      </c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 t="s">
        <v>131</v>
      </c>
      <c r="S1090" s="160">
        <v>0</v>
      </c>
      <c r="T1090" s="160"/>
      <c r="U1090" s="160"/>
      <c r="V1090" s="160"/>
      <c r="W1090" s="160"/>
      <c r="X1090" s="160"/>
      <c r="Y1090" s="160"/>
      <c r="Z1090" s="160"/>
      <c r="AA1090" s="160"/>
      <c r="AB1090" s="160"/>
      <c r="AC1090" s="160"/>
      <c r="AD1090" s="160"/>
      <c r="AE1090" s="160"/>
      <c r="AF1090" s="160"/>
      <c r="AG1090" s="160"/>
      <c r="AH1090" s="160"/>
      <c r="AI1090" s="160"/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</row>
    <row r="1091" spans="1:47" outlineLevel="1" x14ac:dyDescent="0.2">
      <c r="A1091" s="113">
        <v>227</v>
      </c>
      <c r="B1091" s="115" t="s">
        <v>997</v>
      </c>
      <c r="C1091" s="124" t="s">
        <v>998</v>
      </c>
      <c r="D1091" s="143" t="s">
        <v>128</v>
      </c>
      <c r="E1091" s="157">
        <v>60.209305000000001</v>
      </c>
      <c r="F1091" s="157"/>
      <c r="G1091" s="157">
        <f>ROUND(E1091*F1091,2)</f>
        <v>0</v>
      </c>
      <c r="H1091" s="161" t="s">
        <v>1743</v>
      </c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 t="s">
        <v>129</v>
      </c>
      <c r="S1091" s="160"/>
      <c r="T1091" s="160"/>
      <c r="U1091" s="160"/>
      <c r="V1091" s="160"/>
      <c r="W1091" s="160"/>
      <c r="X1091" s="160"/>
      <c r="Y1091" s="160"/>
      <c r="Z1091" s="160"/>
      <c r="AA1091" s="160"/>
      <c r="AB1091" s="160"/>
      <c r="AC1091" s="160"/>
      <c r="AD1091" s="160"/>
      <c r="AE1091" s="160"/>
      <c r="AF1091" s="160"/>
      <c r="AG1091" s="160"/>
      <c r="AH1091" s="160"/>
      <c r="AI1091" s="160"/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</row>
    <row r="1092" spans="1:47" ht="33.75" outlineLevel="1" x14ac:dyDescent="0.2">
      <c r="A1092" s="113"/>
      <c r="B1092" s="115"/>
      <c r="C1092" s="125" t="s">
        <v>999</v>
      </c>
      <c r="D1092" s="144"/>
      <c r="E1092" s="136">
        <v>18.326899999999998</v>
      </c>
      <c r="F1092" s="157"/>
      <c r="G1092" s="157"/>
      <c r="H1092" s="161">
        <v>0</v>
      </c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 t="s">
        <v>131</v>
      </c>
      <c r="S1092" s="160">
        <v>0</v>
      </c>
      <c r="T1092" s="160"/>
      <c r="U1092" s="16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</row>
    <row r="1093" spans="1:47" ht="33.75" outlineLevel="1" x14ac:dyDescent="0.2">
      <c r="A1093" s="113"/>
      <c r="B1093" s="115"/>
      <c r="C1093" s="125" t="s">
        <v>1000</v>
      </c>
      <c r="D1093" s="144"/>
      <c r="E1093" s="136">
        <v>22.949005</v>
      </c>
      <c r="F1093" s="157"/>
      <c r="G1093" s="157"/>
      <c r="H1093" s="161">
        <v>0</v>
      </c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 t="s">
        <v>131</v>
      </c>
      <c r="S1093" s="160">
        <v>0</v>
      </c>
      <c r="T1093" s="160"/>
      <c r="U1093" s="16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</row>
    <row r="1094" spans="1:47" ht="22.5" outlineLevel="1" x14ac:dyDescent="0.2">
      <c r="A1094" s="113"/>
      <c r="B1094" s="115"/>
      <c r="C1094" s="125" t="s">
        <v>1001</v>
      </c>
      <c r="D1094" s="144"/>
      <c r="E1094" s="136">
        <v>6.1734999999999998</v>
      </c>
      <c r="F1094" s="157"/>
      <c r="G1094" s="157"/>
      <c r="H1094" s="161">
        <v>0</v>
      </c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 t="s">
        <v>131</v>
      </c>
      <c r="S1094" s="160">
        <v>0</v>
      </c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</row>
    <row r="1095" spans="1:47" outlineLevel="1" x14ac:dyDescent="0.2">
      <c r="A1095" s="113"/>
      <c r="B1095" s="115"/>
      <c r="C1095" s="125" t="s">
        <v>1002</v>
      </c>
      <c r="D1095" s="144"/>
      <c r="E1095" s="136">
        <v>12.7599</v>
      </c>
      <c r="F1095" s="157"/>
      <c r="G1095" s="157"/>
      <c r="H1095" s="161">
        <v>0</v>
      </c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 t="s">
        <v>131</v>
      </c>
      <c r="S1095" s="160">
        <v>0</v>
      </c>
      <c r="T1095" s="160"/>
      <c r="U1095" s="160"/>
      <c r="V1095" s="160"/>
      <c r="W1095" s="160"/>
      <c r="X1095" s="160"/>
      <c r="Y1095" s="160"/>
      <c r="Z1095" s="160"/>
      <c r="AA1095" s="160"/>
      <c r="AB1095" s="160"/>
      <c r="AC1095" s="160"/>
      <c r="AD1095" s="160"/>
      <c r="AE1095" s="160"/>
      <c r="AF1095" s="160"/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</row>
    <row r="1096" spans="1:47" outlineLevel="1" x14ac:dyDescent="0.2">
      <c r="A1096" s="113">
        <v>228</v>
      </c>
      <c r="B1096" s="115" t="s">
        <v>1003</v>
      </c>
      <c r="C1096" s="124" t="s">
        <v>1004</v>
      </c>
      <c r="D1096" s="143" t="s">
        <v>135</v>
      </c>
      <c r="E1096" s="157">
        <v>57.358499999999999</v>
      </c>
      <c r="F1096" s="157"/>
      <c r="G1096" s="157">
        <f>ROUND(E1096*F1096,2)</f>
        <v>0</v>
      </c>
      <c r="H1096" s="161" t="s">
        <v>1743</v>
      </c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 t="s">
        <v>129</v>
      </c>
      <c r="S1096" s="160"/>
      <c r="T1096" s="160"/>
      <c r="U1096" s="16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</row>
    <row r="1097" spans="1:47" ht="22.5" outlineLevel="1" x14ac:dyDescent="0.2">
      <c r="A1097" s="113"/>
      <c r="B1097" s="115"/>
      <c r="C1097" s="125" t="s">
        <v>1005</v>
      </c>
      <c r="D1097" s="144"/>
      <c r="E1097" s="136">
        <v>13.122</v>
      </c>
      <c r="F1097" s="157"/>
      <c r="G1097" s="157"/>
      <c r="H1097" s="161">
        <v>0</v>
      </c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 t="s">
        <v>131</v>
      </c>
      <c r="S1097" s="160">
        <v>0</v>
      </c>
      <c r="T1097" s="160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</row>
    <row r="1098" spans="1:47" ht="22.5" outlineLevel="1" x14ac:dyDescent="0.2">
      <c r="A1098" s="113"/>
      <c r="B1098" s="115"/>
      <c r="C1098" s="125" t="s">
        <v>1006</v>
      </c>
      <c r="D1098" s="144"/>
      <c r="E1098" s="136">
        <v>26.419</v>
      </c>
      <c r="F1098" s="157"/>
      <c r="G1098" s="157"/>
      <c r="H1098" s="161">
        <v>0</v>
      </c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 t="s">
        <v>131</v>
      </c>
      <c r="S1098" s="160">
        <v>0</v>
      </c>
      <c r="T1098" s="160"/>
      <c r="U1098" s="16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</row>
    <row r="1099" spans="1:47" ht="22.5" outlineLevel="1" x14ac:dyDescent="0.2">
      <c r="A1099" s="113"/>
      <c r="B1099" s="115"/>
      <c r="C1099" s="125" t="s">
        <v>1007</v>
      </c>
      <c r="D1099" s="144"/>
      <c r="E1099" s="136">
        <v>9.4384999999999994</v>
      </c>
      <c r="F1099" s="157"/>
      <c r="G1099" s="157"/>
      <c r="H1099" s="161">
        <v>0</v>
      </c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 t="s">
        <v>131</v>
      </c>
      <c r="S1099" s="160">
        <v>0</v>
      </c>
      <c r="T1099" s="160"/>
      <c r="U1099" s="16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</row>
    <row r="1100" spans="1:47" outlineLevel="1" x14ac:dyDescent="0.2">
      <c r="A1100" s="113"/>
      <c r="B1100" s="115"/>
      <c r="C1100" s="125" t="s">
        <v>1008</v>
      </c>
      <c r="D1100" s="144"/>
      <c r="E1100" s="136">
        <v>8.3789999999999996</v>
      </c>
      <c r="F1100" s="157"/>
      <c r="G1100" s="157"/>
      <c r="H1100" s="161">
        <v>0</v>
      </c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 t="s">
        <v>131</v>
      </c>
      <c r="S1100" s="160">
        <v>0</v>
      </c>
      <c r="T1100" s="160"/>
      <c r="U1100" s="16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</row>
    <row r="1101" spans="1:47" ht="22.5" outlineLevel="1" x14ac:dyDescent="0.2">
      <c r="A1101" s="113">
        <v>229</v>
      </c>
      <c r="B1101" s="115" t="s">
        <v>1009</v>
      </c>
      <c r="C1101" s="124" t="s">
        <v>1010</v>
      </c>
      <c r="D1101" s="143" t="s">
        <v>135</v>
      </c>
      <c r="E1101" s="157">
        <v>76.47999999999999</v>
      </c>
      <c r="F1101" s="157"/>
      <c r="G1101" s="157">
        <f>ROUND(E1101*F1101,2)</f>
        <v>0</v>
      </c>
      <c r="H1101" s="161" t="s">
        <v>1743</v>
      </c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 t="s">
        <v>129</v>
      </c>
      <c r="S1101" s="160"/>
      <c r="T1101" s="160"/>
      <c r="U1101" s="160"/>
      <c r="V1101" s="160"/>
      <c r="W1101" s="160"/>
      <c r="X1101" s="160"/>
      <c r="Y1101" s="160"/>
      <c r="Z1101" s="160"/>
      <c r="AA1101" s="160"/>
      <c r="AB1101" s="160"/>
      <c r="AC1101" s="160"/>
      <c r="AD1101" s="160"/>
      <c r="AE1101" s="160"/>
      <c r="AF1101" s="160"/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</row>
    <row r="1102" spans="1:47" outlineLevel="1" x14ac:dyDescent="0.2">
      <c r="A1102" s="113"/>
      <c r="B1102" s="115"/>
      <c r="C1102" s="125" t="s">
        <v>1011</v>
      </c>
      <c r="D1102" s="144"/>
      <c r="E1102" s="136">
        <v>32.68</v>
      </c>
      <c r="F1102" s="157"/>
      <c r="G1102" s="157"/>
      <c r="H1102" s="161">
        <v>0</v>
      </c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 t="s">
        <v>131</v>
      </c>
      <c r="S1102" s="160">
        <v>0</v>
      </c>
      <c r="T1102" s="160"/>
      <c r="U1102" s="160"/>
      <c r="V1102" s="160"/>
      <c r="W1102" s="160"/>
      <c r="X1102" s="160"/>
      <c r="Y1102" s="160"/>
      <c r="Z1102" s="160"/>
      <c r="AA1102" s="160"/>
      <c r="AB1102" s="160"/>
      <c r="AC1102" s="160"/>
      <c r="AD1102" s="160"/>
      <c r="AE1102" s="160"/>
      <c r="AF1102" s="160"/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</row>
    <row r="1103" spans="1:47" outlineLevel="1" x14ac:dyDescent="0.2">
      <c r="A1103" s="113"/>
      <c r="B1103" s="115"/>
      <c r="C1103" s="125" t="s">
        <v>1012</v>
      </c>
      <c r="D1103" s="144"/>
      <c r="E1103" s="136">
        <v>37.700000000000003</v>
      </c>
      <c r="F1103" s="157"/>
      <c r="G1103" s="157"/>
      <c r="H1103" s="161">
        <v>0</v>
      </c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 t="s">
        <v>131</v>
      </c>
      <c r="S1103" s="160">
        <v>0</v>
      </c>
      <c r="T1103" s="160"/>
      <c r="U1103" s="160"/>
      <c r="V1103" s="160"/>
      <c r="W1103" s="160"/>
      <c r="X1103" s="160"/>
      <c r="Y1103" s="160"/>
      <c r="Z1103" s="160"/>
      <c r="AA1103" s="160"/>
      <c r="AB1103" s="160"/>
      <c r="AC1103" s="160"/>
      <c r="AD1103" s="160"/>
      <c r="AE1103" s="160"/>
      <c r="AF1103" s="160"/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</row>
    <row r="1104" spans="1:47" outlineLevel="1" x14ac:dyDescent="0.2">
      <c r="A1104" s="113"/>
      <c r="B1104" s="115"/>
      <c r="C1104" s="125" t="s">
        <v>1013</v>
      </c>
      <c r="D1104" s="144"/>
      <c r="E1104" s="136">
        <v>6.1</v>
      </c>
      <c r="F1104" s="157"/>
      <c r="G1104" s="157"/>
      <c r="H1104" s="161">
        <v>0</v>
      </c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 t="s">
        <v>131</v>
      </c>
      <c r="S1104" s="160">
        <v>0</v>
      </c>
      <c r="T1104" s="160"/>
      <c r="U1104" s="160"/>
      <c r="V1104" s="160"/>
      <c r="W1104" s="160"/>
      <c r="X1104" s="160"/>
      <c r="Y1104" s="160"/>
      <c r="Z1104" s="160"/>
      <c r="AA1104" s="160"/>
      <c r="AB1104" s="160"/>
      <c r="AC1104" s="160"/>
      <c r="AD1104" s="160"/>
      <c r="AE1104" s="160"/>
      <c r="AF1104" s="160"/>
      <c r="AG1104" s="160"/>
      <c r="AH1104" s="160"/>
      <c r="AI1104" s="160"/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</row>
    <row r="1105" spans="1:47" outlineLevel="1" x14ac:dyDescent="0.2">
      <c r="A1105" s="113"/>
      <c r="B1105" s="115"/>
      <c r="C1105" s="125" t="s">
        <v>390</v>
      </c>
      <c r="D1105" s="144"/>
      <c r="E1105" s="136"/>
      <c r="F1105" s="157"/>
      <c r="G1105" s="157"/>
      <c r="H1105" s="161">
        <v>0</v>
      </c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 t="s">
        <v>131</v>
      </c>
      <c r="S1105" s="160">
        <v>0</v>
      </c>
      <c r="T1105" s="160"/>
      <c r="U1105" s="160"/>
      <c r="V1105" s="160"/>
      <c r="W1105" s="160"/>
      <c r="X1105" s="160"/>
      <c r="Y1105" s="160"/>
      <c r="Z1105" s="160"/>
      <c r="AA1105" s="160"/>
      <c r="AB1105" s="160"/>
      <c r="AC1105" s="160"/>
      <c r="AD1105" s="160"/>
      <c r="AE1105" s="160"/>
      <c r="AF1105" s="160"/>
      <c r="AG1105" s="160"/>
      <c r="AH1105" s="160"/>
      <c r="AI1105" s="160"/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</row>
    <row r="1106" spans="1:47" outlineLevel="1" x14ac:dyDescent="0.2">
      <c r="A1106" s="113">
        <v>230</v>
      </c>
      <c r="B1106" s="115" t="s">
        <v>1014</v>
      </c>
      <c r="C1106" s="124" t="s">
        <v>1015</v>
      </c>
      <c r="D1106" s="143" t="s">
        <v>135</v>
      </c>
      <c r="E1106" s="157">
        <v>450.09000000000003</v>
      </c>
      <c r="F1106" s="157"/>
      <c r="G1106" s="157">
        <f>ROUND(E1106*F1106,2)</f>
        <v>0</v>
      </c>
      <c r="H1106" s="161" t="s">
        <v>1743</v>
      </c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 t="s">
        <v>129</v>
      </c>
      <c r="S1106" s="160"/>
      <c r="T1106" s="160"/>
      <c r="U1106" s="160"/>
      <c r="V1106" s="160"/>
      <c r="W1106" s="160"/>
      <c r="X1106" s="160"/>
      <c r="Y1106" s="160"/>
      <c r="Z1106" s="160"/>
      <c r="AA1106" s="160"/>
      <c r="AB1106" s="160"/>
      <c r="AC1106" s="160"/>
      <c r="AD1106" s="160"/>
      <c r="AE1106" s="160"/>
      <c r="AF1106" s="160"/>
      <c r="AG1106" s="160"/>
      <c r="AH1106" s="160"/>
      <c r="AI1106" s="160"/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</row>
    <row r="1107" spans="1:47" outlineLevel="1" x14ac:dyDescent="0.2">
      <c r="A1107" s="113"/>
      <c r="B1107" s="115"/>
      <c r="C1107" s="125" t="s">
        <v>1016</v>
      </c>
      <c r="D1107" s="144"/>
      <c r="E1107" s="136">
        <v>431.3</v>
      </c>
      <c r="F1107" s="157"/>
      <c r="G1107" s="157"/>
      <c r="H1107" s="161">
        <v>0</v>
      </c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 t="s">
        <v>131</v>
      </c>
      <c r="S1107" s="160">
        <v>0</v>
      </c>
      <c r="T1107" s="160"/>
      <c r="U1107" s="160"/>
      <c r="V1107" s="160"/>
      <c r="W1107" s="160"/>
      <c r="X1107" s="160"/>
      <c r="Y1107" s="160"/>
      <c r="Z1107" s="160"/>
      <c r="AA1107" s="160"/>
      <c r="AB1107" s="160"/>
      <c r="AC1107" s="160"/>
      <c r="AD1107" s="160"/>
      <c r="AE1107" s="160"/>
      <c r="AF1107" s="160"/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</row>
    <row r="1108" spans="1:47" outlineLevel="1" x14ac:dyDescent="0.2">
      <c r="A1108" s="113"/>
      <c r="B1108" s="115"/>
      <c r="C1108" s="125" t="s">
        <v>1017</v>
      </c>
      <c r="D1108" s="144"/>
      <c r="E1108" s="136">
        <v>18.79</v>
      </c>
      <c r="F1108" s="157"/>
      <c r="G1108" s="157"/>
      <c r="H1108" s="161">
        <v>0</v>
      </c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 t="s">
        <v>131</v>
      </c>
      <c r="S1108" s="160">
        <v>0</v>
      </c>
      <c r="T1108" s="160"/>
      <c r="U1108" s="160"/>
      <c r="V1108" s="160"/>
      <c r="W1108" s="160"/>
      <c r="X1108" s="160"/>
      <c r="Y1108" s="160"/>
      <c r="Z1108" s="160"/>
      <c r="AA1108" s="160"/>
      <c r="AB1108" s="160"/>
      <c r="AC1108" s="160"/>
      <c r="AD1108" s="160"/>
      <c r="AE1108" s="160"/>
      <c r="AF1108" s="160"/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</row>
    <row r="1109" spans="1:47" outlineLevel="1" x14ac:dyDescent="0.2">
      <c r="A1109" s="113"/>
      <c r="B1109" s="115"/>
      <c r="C1109" s="125" t="s">
        <v>542</v>
      </c>
      <c r="D1109" s="144"/>
      <c r="E1109" s="136"/>
      <c r="F1109" s="157"/>
      <c r="G1109" s="157"/>
      <c r="H1109" s="161">
        <v>0</v>
      </c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 t="s">
        <v>131</v>
      </c>
      <c r="S1109" s="160">
        <v>0</v>
      </c>
      <c r="T1109" s="160"/>
      <c r="U1109" s="160"/>
      <c r="V1109" s="160"/>
      <c r="W1109" s="160"/>
      <c r="X1109" s="160"/>
      <c r="Y1109" s="160"/>
      <c r="Z1109" s="160"/>
      <c r="AA1109" s="160"/>
      <c r="AB1109" s="160"/>
      <c r="AC1109" s="160"/>
      <c r="AD1109" s="160"/>
      <c r="AE1109" s="160"/>
      <c r="AF1109" s="160"/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</row>
    <row r="1110" spans="1:47" outlineLevel="1" x14ac:dyDescent="0.2">
      <c r="A1110" s="113"/>
      <c r="B1110" s="115"/>
      <c r="C1110" s="125" t="s">
        <v>390</v>
      </c>
      <c r="D1110" s="144"/>
      <c r="E1110" s="136"/>
      <c r="F1110" s="157"/>
      <c r="G1110" s="157"/>
      <c r="H1110" s="161">
        <v>0</v>
      </c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 t="s">
        <v>131</v>
      </c>
      <c r="S1110" s="160">
        <v>0</v>
      </c>
      <c r="T1110" s="160"/>
      <c r="U1110" s="16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</row>
    <row r="1111" spans="1:47" outlineLevel="1" x14ac:dyDescent="0.2">
      <c r="A1111" s="113">
        <v>231</v>
      </c>
      <c r="B1111" s="115" t="s">
        <v>1018</v>
      </c>
      <c r="C1111" s="124" t="s">
        <v>1019</v>
      </c>
      <c r="D1111" s="143" t="s">
        <v>135</v>
      </c>
      <c r="E1111" s="157">
        <v>66.150000000000006</v>
      </c>
      <c r="F1111" s="157"/>
      <c r="G1111" s="157">
        <f>ROUND(E1111*F1111,2)</f>
        <v>0</v>
      </c>
      <c r="H1111" s="161" t="s">
        <v>1743</v>
      </c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 t="s">
        <v>129</v>
      </c>
      <c r="S1111" s="160"/>
      <c r="T1111" s="160"/>
      <c r="U1111" s="160"/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</row>
    <row r="1112" spans="1:47" outlineLevel="1" x14ac:dyDescent="0.2">
      <c r="A1112" s="113"/>
      <c r="B1112" s="115"/>
      <c r="C1112" s="125" t="s">
        <v>1020</v>
      </c>
      <c r="D1112" s="144"/>
      <c r="E1112" s="136">
        <v>66.150000000000006</v>
      </c>
      <c r="F1112" s="157"/>
      <c r="G1112" s="157"/>
      <c r="H1112" s="161">
        <v>0</v>
      </c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 t="s">
        <v>131</v>
      </c>
      <c r="S1112" s="160">
        <v>0</v>
      </c>
      <c r="T1112" s="160"/>
      <c r="U1112" s="16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</row>
    <row r="1113" spans="1:47" outlineLevel="1" x14ac:dyDescent="0.2">
      <c r="A1113" s="113"/>
      <c r="B1113" s="115"/>
      <c r="C1113" s="125" t="s">
        <v>431</v>
      </c>
      <c r="D1113" s="144"/>
      <c r="E1113" s="136"/>
      <c r="F1113" s="157"/>
      <c r="G1113" s="157"/>
      <c r="H1113" s="161">
        <v>0</v>
      </c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 t="s">
        <v>131</v>
      </c>
      <c r="S1113" s="160">
        <v>0</v>
      </c>
      <c r="T1113" s="160"/>
      <c r="U1113" s="16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</row>
    <row r="1114" spans="1:47" outlineLevel="1" x14ac:dyDescent="0.2">
      <c r="A1114" s="113"/>
      <c r="B1114" s="115"/>
      <c r="C1114" s="125" t="s">
        <v>542</v>
      </c>
      <c r="D1114" s="144"/>
      <c r="E1114" s="136"/>
      <c r="F1114" s="157"/>
      <c r="G1114" s="157"/>
      <c r="H1114" s="161">
        <v>0</v>
      </c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 t="s">
        <v>131</v>
      </c>
      <c r="S1114" s="160">
        <v>0</v>
      </c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</row>
    <row r="1115" spans="1:47" outlineLevel="1" x14ac:dyDescent="0.2">
      <c r="A1115" s="113"/>
      <c r="B1115" s="115"/>
      <c r="C1115" s="125" t="s">
        <v>390</v>
      </c>
      <c r="D1115" s="144"/>
      <c r="E1115" s="136"/>
      <c r="F1115" s="157"/>
      <c r="G1115" s="157"/>
      <c r="H1115" s="161">
        <v>0</v>
      </c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 t="s">
        <v>131</v>
      </c>
      <c r="S1115" s="160">
        <v>0</v>
      </c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</row>
    <row r="1116" spans="1:47" outlineLevel="1" x14ac:dyDescent="0.2">
      <c r="A1116" s="113">
        <v>232</v>
      </c>
      <c r="B1116" s="115" t="s">
        <v>1021</v>
      </c>
      <c r="C1116" s="124" t="s">
        <v>1022</v>
      </c>
      <c r="D1116" s="143" t="s">
        <v>135</v>
      </c>
      <c r="E1116" s="157">
        <v>58</v>
      </c>
      <c r="F1116" s="157"/>
      <c r="G1116" s="157">
        <f>ROUND(E1116*F1116,2)</f>
        <v>0</v>
      </c>
      <c r="H1116" s="161" t="s">
        <v>1743</v>
      </c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 t="s">
        <v>129</v>
      </c>
      <c r="S1116" s="160"/>
      <c r="T1116" s="160"/>
      <c r="U1116" s="16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</row>
    <row r="1117" spans="1:47" outlineLevel="1" x14ac:dyDescent="0.2">
      <c r="A1117" s="113"/>
      <c r="B1117" s="115"/>
      <c r="C1117" s="125" t="s">
        <v>1023</v>
      </c>
      <c r="D1117" s="144"/>
      <c r="E1117" s="136">
        <v>58</v>
      </c>
      <c r="F1117" s="157"/>
      <c r="G1117" s="157"/>
      <c r="H1117" s="161">
        <v>0</v>
      </c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 t="s">
        <v>131</v>
      </c>
      <c r="S1117" s="160">
        <v>0</v>
      </c>
      <c r="T1117" s="160"/>
      <c r="U1117" s="16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</row>
    <row r="1118" spans="1:47" outlineLevel="1" x14ac:dyDescent="0.2">
      <c r="A1118" s="113"/>
      <c r="B1118" s="115"/>
      <c r="C1118" s="125" t="s">
        <v>431</v>
      </c>
      <c r="D1118" s="144"/>
      <c r="E1118" s="136"/>
      <c r="F1118" s="157"/>
      <c r="G1118" s="157"/>
      <c r="H1118" s="161">
        <v>0</v>
      </c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 t="s">
        <v>131</v>
      </c>
      <c r="S1118" s="160">
        <v>0</v>
      </c>
      <c r="T1118" s="160"/>
      <c r="U1118" s="16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</row>
    <row r="1119" spans="1:47" outlineLevel="1" x14ac:dyDescent="0.2">
      <c r="A1119" s="113"/>
      <c r="B1119" s="115"/>
      <c r="C1119" s="125" t="s">
        <v>542</v>
      </c>
      <c r="D1119" s="144"/>
      <c r="E1119" s="136"/>
      <c r="F1119" s="157"/>
      <c r="G1119" s="157"/>
      <c r="H1119" s="161">
        <v>0</v>
      </c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 t="s">
        <v>131</v>
      </c>
      <c r="S1119" s="160">
        <v>0</v>
      </c>
      <c r="T1119" s="160"/>
      <c r="U1119" s="160"/>
      <c r="V1119" s="160"/>
      <c r="W1119" s="160"/>
      <c r="X1119" s="160"/>
      <c r="Y1119" s="160"/>
      <c r="Z1119" s="160"/>
      <c r="AA1119" s="160"/>
      <c r="AB1119" s="160"/>
      <c r="AC1119" s="160"/>
      <c r="AD1119" s="160"/>
      <c r="AE1119" s="160"/>
      <c r="AF1119" s="160"/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</row>
    <row r="1120" spans="1:47" outlineLevel="1" x14ac:dyDescent="0.2">
      <c r="A1120" s="113"/>
      <c r="B1120" s="115"/>
      <c r="C1120" s="125" t="s">
        <v>390</v>
      </c>
      <c r="D1120" s="144"/>
      <c r="E1120" s="136"/>
      <c r="F1120" s="157"/>
      <c r="G1120" s="157"/>
      <c r="H1120" s="161">
        <v>0</v>
      </c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 t="s">
        <v>131</v>
      </c>
      <c r="S1120" s="160">
        <v>0</v>
      </c>
      <c r="T1120" s="160"/>
      <c r="U1120" s="160"/>
      <c r="V1120" s="160"/>
      <c r="W1120" s="160"/>
      <c r="X1120" s="160"/>
      <c r="Y1120" s="160"/>
      <c r="Z1120" s="160"/>
      <c r="AA1120" s="160"/>
      <c r="AB1120" s="160"/>
      <c r="AC1120" s="160"/>
      <c r="AD1120" s="160"/>
      <c r="AE1120" s="160"/>
      <c r="AF1120" s="160"/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</row>
    <row r="1121" spans="1:47" ht="22.5" outlineLevel="1" x14ac:dyDescent="0.2">
      <c r="A1121" s="113">
        <v>233</v>
      </c>
      <c r="B1121" s="115" t="s">
        <v>1024</v>
      </c>
      <c r="C1121" s="124" t="s">
        <v>1025</v>
      </c>
      <c r="D1121" s="143" t="s">
        <v>128</v>
      </c>
      <c r="E1121" s="157">
        <v>53.647489999999998</v>
      </c>
      <c r="F1121" s="157"/>
      <c r="G1121" s="157">
        <f>ROUND(E1121*F1121,2)</f>
        <v>0</v>
      </c>
      <c r="H1121" s="161" t="s">
        <v>1743</v>
      </c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 t="s">
        <v>129</v>
      </c>
      <c r="S1121" s="160"/>
      <c r="T1121" s="160"/>
      <c r="U1121" s="160"/>
      <c r="V1121" s="160"/>
      <c r="W1121" s="160"/>
      <c r="X1121" s="160"/>
      <c r="Y1121" s="160"/>
      <c r="Z1121" s="160"/>
      <c r="AA1121" s="160"/>
      <c r="AB1121" s="160"/>
      <c r="AC1121" s="160"/>
      <c r="AD1121" s="160"/>
      <c r="AE1121" s="160"/>
      <c r="AF1121" s="160"/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</row>
    <row r="1122" spans="1:47" outlineLevel="1" x14ac:dyDescent="0.2">
      <c r="A1122" s="113"/>
      <c r="B1122" s="115"/>
      <c r="C1122" s="125" t="s">
        <v>1026</v>
      </c>
      <c r="D1122" s="144"/>
      <c r="E1122" s="136">
        <v>1.3049999999999999</v>
      </c>
      <c r="F1122" s="157"/>
      <c r="G1122" s="157"/>
      <c r="H1122" s="161">
        <v>0</v>
      </c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 t="s">
        <v>131</v>
      </c>
      <c r="S1122" s="160">
        <v>0</v>
      </c>
      <c r="T1122" s="160"/>
      <c r="U1122" s="160"/>
      <c r="V1122" s="160"/>
      <c r="W1122" s="160"/>
      <c r="X1122" s="160"/>
      <c r="Y1122" s="160"/>
      <c r="Z1122" s="160"/>
      <c r="AA1122" s="160"/>
      <c r="AB1122" s="160"/>
      <c r="AC1122" s="160"/>
      <c r="AD1122" s="160"/>
      <c r="AE1122" s="160"/>
      <c r="AF1122" s="160"/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</row>
    <row r="1123" spans="1:47" outlineLevel="1" x14ac:dyDescent="0.2">
      <c r="A1123" s="113"/>
      <c r="B1123" s="115"/>
      <c r="C1123" s="125" t="s">
        <v>1027</v>
      </c>
      <c r="D1123" s="144"/>
      <c r="E1123" s="136">
        <v>5.649</v>
      </c>
      <c r="F1123" s="157"/>
      <c r="G1123" s="157"/>
      <c r="H1123" s="161">
        <v>0</v>
      </c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 t="s">
        <v>131</v>
      </c>
      <c r="S1123" s="160">
        <v>0</v>
      </c>
      <c r="T1123" s="160"/>
      <c r="U1123" s="160"/>
      <c r="V1123" s="160"/>
      <c r="W1123" s="160"/>
      <c r="X1123" s="160"/>
      <c r="Y1123" s="160"/>
      <c r="Z1123" s="160"/>
      <c r="AA1123" s="160"/>
      <c r="AB1123" s="160"/>
      <c r="AC1123" s="160"/>
      <c r="AD1123" s="160"/>
      <c r="AE1123" s="160"/>
      <c r="AF1123" s="160"/>
      <c r="AG1123" s="160"/>
      <c r="AH1123" s="160"/>
      <c r="AI1123" s="160"/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</row>
    <row r="1124" spans="1:47" outlineLevel="1" x14ac:dyDescent="0.2">
      <c r="A1124" s="113"/>
      <c r="B1124" s="115"/>
      <c r="C1124" s="125" t="s">
        <v>1028</v>
      </c>
      <c r="D1124" s="144"/>
      <c r="E1124" s="136">
        <v>0.61</v>
      </c>
      <c r="F1124" s="157"/>
      <c r="G1124" s="157"/>
      <c r="H1124" s="161">
        <v>0</v>
      </c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 t="s">
        <v>131</v>
      </c>
      <c r="S1124" s="160">
        <v>0</v>
      </c>
      <c r="T1124" s="160"/>
      <c r="U1124" s="160"/>
      <c r="V1124" s="160"/>
      <c r="W1124" s="160"/>
      <c r="X1124" s="160"/>
      <c r="Y1124" s="160"/>
      <c r="Z1124" s="160"/>
      <c r="AA1124" s="160"/>
      <c r="AB1124" s="160"/>
      <c r="AC1124" s="160"/>
      <c r="AD1124" s="160"/>
      <c r="AE1124" s="160"/>
      <c r="AF1124" s="160"/>
      <c r="AG1124" s="160"/>
      <c r="AH1124" s="160"/>
      <c r="AI1124" s="160"/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</row>
    <row r="1125" spans="1:47" outlineLevel="1" x14ac:dyDescent="0.2">
      <c r="A1125" s="113"/>
      <c r="B1125" s="115"/>
      <c r="C1125" s="125" t="s">
        <v>390</v>
      </c>
      <c r="D1125" s="144"/>
      <c r="E1125" s="136"/>
      <c r="F1125" s="157"/>
      <c r="G1125" s="157"/>
      <c r="H1125" s="161">
        <v>0</v>
      </c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 t="s">
        <v>131</v>
      </c>
      <c r="S1125" s="160">
        <v>0</v>
      </c>
      <c r="T1125" s="160"/>
      <c r="U1125" s="160"/>
      <c r="V1125" s="160"/>
      <c r="W1125" s="160"/>
      <c r="X1125" s="160"/>
      <c r="Y1125" s="160"/>
      <c r="Z1125" s="160"/>
      <c r="AA1125" s="160"/>
      <c r="AB1125" s="160"/>
      <c r="AC1125" s="160"/>
      <c r="AD1125" s="160"/>
      <c r="AE1125" s="160"/>
      <c r="AF1125" s="160"/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</row>
    <row r="1126" spans="1:47" outlineLevel="1" x14ac:dyDescent="0.2">
      <c r="A1126" s="113"/>
      <c r="B1126" s="115"/>
      <c r="C1126" s="125" t="s">
        <v>244</v>
      </c>
      <c r="D1126" s="144"/>
      <c r="E1126" s="136"/>
      <c r="F1126" s="157"/>
      <c r="G1126" s="157"/>
      <c r="H1126" s="161">
        <v>0</v>
      </c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 t="s">
        <v>131</v>
      </c>
      <c r="S1126" s="160">
        <v>0</v>
      </c>
      <c r="T1126" s="160"/>
      <c r="U1126" s="160"/>
      <c r="V1126" s="160"/>
      <c r="W1126" s="160"/>
      <c r="X1126" s="160"/>
      <c r="Y1126" s="160"/>
      <c r="Z1126" s="160"/>
      <c r="AA1126" s="160"/>
      <c r="AB1126" s="160"/>
      <c r="AC1126" s="160"/>
      <c r="AD1126" s="160"/>
      <c r="AE1126" s="160"/>
      <c r="AF1126" s="160"/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</row>
    <row r="1127" spans="1:47" outlineLevel="1" x14ac:dyDescent="0.2">
      <c r="A1127" s="113"/>
      <c r="B1127" s="115"/>
      <c r="C1127" s="125" t="s">
        <v>1029</v>
      </c>
      <c r="D1127" s="144"/>
      <c r="E1127" s="136"/>
      <c r="F1127" s="157"/>
      <c r="G1127" s="157"/>
      <c r="H1127" s="161">
        <v>0</v>
      </c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 t="s">
        <v>131</v>
      </c>
      <c r="S1127" s="160">
        <v>0</v>
      </c>
      <c r="T1127" s="160"/>
      <c r="U1127" s="160"/>
      <c r="V1127" s="160"/>
      <c r="W1127" s="160"/>
      <c r="X1127" s="160"/>
      <c r="Y1127" s="160"/>
      <c r="Z1127" s="160"/>
      <c r="AA1127" s="160"/>
      <c r="AB1127" s="160"/>
      <c r="AC1127" s="160"/>
      <c r="AD1127" s="160"/>
      <c r="AE1127" s="160"/>
      <c r="AF1127" s="160"/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</row>
    <row r="1128" spans="1:47" outlineLevel="1" x14ac:dyDescent="0.2">
      <c r="A1128" s="113"/>
      <c r="B1128" s="115"/>
      <c r="C1128" s="125" t="s">
        <v>1030</v>
      </c>
      <c r="D1128" s="144"/>
      <c r="E1128" s="136">
        <v>34.4</v>
      </c>
      <c r="F1128" s="157"/>
      <c r="G1128" s="157"/>
      <c r="H1128" s="161">
        <v>0</v>
      </c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 t="s">
        <v>131</v>
      </c>
      <c r="S1128" s="160">
        <v>0</v>
      </c>
      <c r="T1128" s="160"/>
      <c r="U1128" s="160"/>
      <c r="V1128" s="160"/>
      <c r="W1128" s="160"/>
      <c r="X1128" s="160"/>
      <c r="Y1128" s="160"/>
      <c r="Z1128" s="160"/>
      <c r="AA1128" s="160"/>
      <c r="AB1128" s="160"/>
      <c r="AC1128" s="160"/>
      <c r="AD1128" s="160"/>
      <c r="AE1128" s="160"/>
      <c r="AF1128" s="160"/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</row>
    <row r="1129" spans="1:47" outlineLevel="1" x14ac:dyDescent="0.2">
      <c r="A1129" s="113"/>
      <c r="B1129" s="115"/>
      <c r="C1129" s="125" t="s">
        <v>1031</v>
      </c>
      <c r="D1129" s="144"/>
      <c r="E1129" s="136">
        <v>4.0599999999999996</v>
      </c>
      <c r="F1129" s="157"/>
      <c r="G1129" s="157"/>
      <c r="H1129" s="161">
        <v>0</v>
      </c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 t="s">
        <v>131</v>
      </c>
      <c r="S1129" s="160">
        <v>0</v>
      </c>
      <c r="T1129" s="160"/>
      <c r="U1129" s="160"/>
      <c r="V1129" s="160"/>
      <c r="W1129" s="160"/>
      <c r="X1129" s="160"/>
      <c r="Y1129" s="160"/>
      <c r="Z1129" s="160"/>
      <c r="AA1129" s="160"/>
      <c r="AB1129" s="160"/>
      <c r="AC1129" s="160"/>
      <c r="AD1129" s="160"/>
      <c r="AE1129" s="160"/>
      <c r="AF1129" s="160"/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</row>
    <row r="1130" spans="1:47" outlineLevel="1" x14ac:dyDescent="0.2">
      <c r="A1130" s="113"/>
      <c r="B1130" s="115"/>
      <c r="C1130" s="125" t="s">
        <v>1032</v>
      </c>
      <c r="D1130" s="144"/>
      <c r="E1130" s="136"/>
      <c r="F1130" s="157"/>
      <c r="G1130" s="157"/>
      <c r="H1130" s="161">
        <v>0</v>
      </c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 t="s">
        <v>131</v>
      </c>
      <c r="S1130" s="160">
        <v>0</v>
      </c>
      <c r="T1130" s="160"/>
      <c r="U1130" s="160"/>
      <c r="V1130" s="160"/>
      <c r="W1130" s="160"/>
      <c r="X1130" s="160"/>
      <c r="Y1130" s="160"/>
      <c r="Z1130" s="160"/>
      <c r="AA1130" s="160"/>
      <c r="AB1130" s="160"/>
      <c r="AC1130" s="160"/>
      <c r="AD1130" s="160"/>
      <c r="AE1130" s="160"/>
      <c r="AF1130" s="160"/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</row>
    <row r="1131" spans="1:47" outlineLevel="1" x14ac:dyDescent="0.2">
      <c r="A1131" s="113"/>
      <c r="B1131" s="115"/>
      <c r="C1131" s="125" t="s">
        <v>1033</v>
      </c>
      <c r="D1131" s="144"/>
      <c r="E1131" s="136">
        <v>4.6304999999999996</v>
      </c>
      <c r="F1131" s="157"/>
      <c r="G1131" s="157"/>
      <c r="H1131" s="161">
        <v>0</v>
      </c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 t="s">
        <v>131</v>
      </c>
      <c r="S1131" s="160">
        <v>0</v>
      </c>
      <c r="T1131" s="160"/>
      <c r="U1131" s="160"/>
      <c r="V1131" s="160"/>
      <c r="W1131" s="160"/>
      <c r="X1131" s="160"/>
      <c r="Y1131" s="160"/>
      <c r="Z1131" s="160"/>
      <c r="AA1131" s="160"/>
      <c r="AB1131" s="160"/>
      <c r="AC1131" s="160"/>
      <c r="AD1131" s="160"/>
      <c r="AE1131" s="160"/>
      <c r="AF1131" s="160"/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</row>
    <row r="1132" spans="1:47" outlineLevel="1" x14ac:dyDescent="0.2">
      <c r="A1132" s="113"/>
      <c r="B1132" s="115"/>
      <c r="C1132" s="125" t="s">
        <v>1034</v>
      </c>
      <c r="D1132" s="144"/>
      <c r="E1132" s="136">
        <v>2.9929899999999998</v>
      </c>
      <c r="F1132" s="157"/>
      <c r="G1132" s="157"/>
      <c r="H1132" s="161">
        <v>0</v>
      </c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 t="s">
        <v>131</v>
      </c>
      <c r="S1132" s="160">
        <v>0</v>
      </c>
      <c r="T1132" s="160"/>
      <c r="U1132" s="160"/>
      <c r="V1132" s="160"/>
      <c r="W1132" s="160"/>
      <c r="X1132" s="160"/>
      <c r="Y1132" s="160"/>
      <c r="Z1132" s="160"/>
      <c r="AA1132" s="160"/>
      <c r="AB1132" s="160"/>
      <c r="AC1132" s="160"/>
      <c r="AD1132" s="160"/>
      <c r="AE1132" s="160"/>
      <c r="AF1132" s="160"/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</row>
    <row r="1133" spans="1:47" ht="22.5" outlineLevel="1" x14ac:dyDescent="0.2">
      <c r="A1133" s="113">
        <v>234</v>
      </c>
      <c r="B1133" s="115" t="s">
        <v>1035</v>
      </c>
      <c r="C1133" s="124" t="s">
        <v>1036</v>
      </c>
      <c r="D1133" s="143" t="s">
        <v>128</v>
      </c>
      <c r="E1133" s="157">
        <v>51.6</v>
      </c>
      <c r="F1133" s="157"/>
      <c r="G1133" s="157">
        <f>ROUND(E1133*F1133,2)</f>
        <v>0</v>
      </c>
      <c r="H1133" s="161" t="s">
        <v>1743</v>
      </c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 t="s">
        <v>129</v>
      </c>
      <c r="S1133" s="160"/>
      <c r="T1133" s="160"/>
      <c r="U1133" s="160"/>
      <c r="V1133" s="160"/>
      <c r="W1133" s="160"/>
      <c r="X1133" s="160"/>
      <c r="Y1133" s="160"/>
      <c r="Z1133" s="160"/>
      <c r="AA1133" s="160"/>
      <c r="AB1133" s="160"/>
      <c r="AC1133" s="160"/>
      <c r="AD1133" s="160"/>
      <c r="AE1133" s="160"/>
      <c r="AF1133" s="160"/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</row>
    <row r="1134" spans="1:47" outlineLevel="1" x14ac:dyDescent="0.2">
      <c r="A1134" s="113"/>
      <c r="B1134" s="115"/>
      <c r="C1134" s="125" t="s">
        <v>1029</v>
      </c>
      <c r="D1134" s="144"/>
      <c r="E1134" s="136"/>
      <c r="F1134" s="157"/>
      <c r="G1134" s="157"/>
      <c r="H1134" s="161">
        <v>0</v>
      </c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 t="s">
        <v>131</v>
      </c>
      <c r="S1134" s="160">
        <v>0</v>
      </c>
      <c r="T1134" s="160"/>
      <c r="U1134" s="160"/>
      <c r="V1134" s="160"/>
      <c r="W1134" s="160"/>
      <c r="X1134" s="160"/>
      <c r="Y1134" s="160"/>
      <c r="Z1134" s="160"/>
      <c r="AA1134" s="160"/>
      <c r="AB1134" s="160"/>
      <c r="AC1134" s="160"/>
      <c r="AD1134" s="160"/>
      <c r="AE1134" s="160"/>
      <c r="AF1134" s="160"/>
      <c r="AG1134" s="160"/>
      <c r="AH1134" s="160"/>
      <c r="AI1134" s="160"/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</row>
    <row r="1135" spans="1:47" outlineLevel="1" x14ac:dyDescent="0.2">
      <c r="A1135" s="113"/>
      <c r="B1135" s="115"/>
      <c r="C1135" s="125" t="s">
        <v>1037</v>
      </c>
      <c r="D1135" s="144"/>
      <c r="E1135" s="136">
        <v>51.6</v>
      </c>
      <c r="F1135" s="157"/>
      <c r="G1135" s="157"/>
      <c r="H1135" s="161">
        <v>0</v>
      </c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 t="s">
        <v>131</v>
      </c>
      <c r="S1135" s="160">
        <v>0</v>
      </c>
      <c r="T1135" s="160"/>
      <c r="U1135" s="160"/>
      <c r="V1135" s="160"/>
      <c r="W1135" s="160"/>
      <c r="X1135" s="160"/>
      <c r="Y1135" s="160"/>
      <c r="Z1135" s="160"/>
      <c r="AA1135" s="160"/>
      <c r="AB1135" s="160"/>
      <c r="AC1135" s="160"/>
      <c r="AD1135" s="160"/>
      <c r="AE1135" s="160"/>
      <c r="AF1135" s="160"/>
      <c r="AG1135" s="160"/>
      <c r="AH1135" s="160"/>
      <c r="AI1135" s="160"/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</row>
    <row r="1136" spans="1:47" ht="22.5" outlineLevel="1" x14ac:dyDescent="0.2">
      <c r="A1136" s="113">
        <v>235</v>
      </c>
      <c r="B1136" s="115" t="s">
        <v>1038</v>
      </c>
      <c r="C1136" s="124" t="s">
        <v>1039</v>
      </c>
      <c r="D1136" s="143" t="s">
        <v>128</v>
      </c>
      <c r="E1136" s="157">
        <v>11.907</v>
      </c>
      <c r="F1136" s="157"/>
      <c r="G1136" s="157">
        <f>ROUND(E1136*F1136,2)</f>
        <v>0</v>
      </c>
      <c r="H1136" s="161" t="s">
        <v>1743</v>
      </c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 t="s">
        <v>129</v>
      </c>
      <c r="S1136" s="160"/>
      <c r="T1136" s="160"/>
      <c r="U1136" s="160"/>
      <c r="V1136" s="160"/>
      <c r="W1136" s="160"/>
      <c r="X1136" s="160"/>
      <c r="Y1136" s="160"/>
      <c r="Z1136" s="160"/>
      <c r="AA1136" s="160"/>
      <c r="AB1136" s="160"/>
      <c r="AC1136" s="160"/>
      <c r="AD1136" s="160"/>
      <c r="AE1136" s="160"/>
      <c r="AF1136" s="160"/>
      <c r="AG1136" s="160"/>
      <c r="AH1136" s="160"/>
      <c r="AI1136" s="160"/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</row>
    <row r="1137" spans="1:47" outlineLevel="1" x14ac:dyDescent="0.2">
      <c r="A1137" s="113"/>
      <c r="B1137" s="115"/>
      <c r="C1137" s="125" t="s">
        <v>1029</v>
      </c>
      <c r="D1137" s="144"/>
      <c r="E1137" s="136"/>
      <c r="F1137" s="157"/>
      <c r="G1137" s="157"/>
      <c r="H1137" s="161">
        <v>0</v>
      </c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 t="s">
        <v>131</v>
      </c>
      <c r="S1137" s="160">
        <v>0</v>
      </c>
      <c r="T1137" s="160"/>
      <c r="U1137" s="160"/>
      <c r="V1137" s="160"/>
      <c r="W1137" s="160"/>
      <c r="X1137" s="160"/>
      <c r="Y1137" s="160"/>
      <c r="Z1137" s="160"/>
      <c r="AA1137" s="160"/>
      <c r="AB1137" s="160"/>
      <c r="AC1137" s="160"/>
      <c r="AD1137" s="160"/>
      <c r="AE1137" s="160"/>
      <c r="AF1137" s="160"/>
      <c r="AG1137" s="160"/>
      <c r="AH1137" s="160"/>
      <c r="AI1137" s="160"/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</row>
    <row r="1138" spans="1:47" outlineLevel="1" x14ac:dyDescent="0.2">
      <c r="A1138" s="113"/>
      <c r="B1138" s="115"/>
      <c r="C1138" s="125" t="s">
        <v>1040</v>
      </c>
      <c r="D1138" s="144"/>
      <c r="E1138" s="136">
        <v>11.907</v>
      </c>
      <c r="F1138" s="157"/>
      <c r="G1138" s="157"/>
      <c r="H1138" s="161">
        <v>0</v>
      </c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 t="s">
        <v>131</v>
      </c>
      <c r="S1138" s="160">
        <v>0</v>
      </c>
      <c r="T1138" s="160"/>
      <c r="U1138" s="160"/>
      <c r="V1138" s="160"/>
      <c r="W1138" s="160"/>
      <c r="X1138" s="160"/>
      <c r="Y1138" s="160"/>
      <c r="Z1138" s="160"/>
      <c r="AA1138" s="160"/>
      <c r="AB1138" s="160"/>
      <c r="AC1138" s="160"/>
      <c r="AD1138" s="160"/>
      <c r="AE1138" s="160"/>
      <c r="AF1138" s="160"/>
      <c r="AG1138" s="160"/>
      <c r="AH1138" s="160"/>
      <c r="AI1138" s="160"/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</row>
    <row r="1139" spans="1:47" outlineLevel="1" x14ac:dyDescent="0.2">
      <c r="A1139" s="113">
        <v>236</v>
      </c>
      <c r="B1139" s="115" t="s">
        <v>1041</v>
      </c>
      <c r="C1139" s="124" t="s">
        <v>1042</v>
      </c>
      <c r="D1139" s="143" t="s">
        <v>128</v>
      </c>
      <c r="E1139" s="157">
        <v>7.5640000000000009</v>
      </c>
      <c r="F1139" s="157"/>
      <c r="G1139" s="157">
        <f>ROUND(E1139*F1139,2)</f>
        <v>0</v>
      </c>
      <c r="H1139" s="161" t="s">
        <v>1743</v>
      </c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 t="s">
        <v>129</v>
      </c>
      <c r="S1139" s="160"/>
      <c r="T1139" s="160"/>
      <c r="U1139" s="160"/>
      <c r="V1139" s="160"/>
      <c r="W1139" s="160"/>
      <c r="X1139" s="160"/>
      <c r="Y1139" s="160"/>
      <c r="Z1139" s="160"/>
      <c r="AA1139" s="160"/>
      <c r="AB1139" s="160"/>
      <c r="AC1139" s="160"/>
      <c r="AD1139" s="160"/>
      <c r="AE1139" s="160"/>
      <c r="AF1139" s="160"/>
      <c r="AG1139" s="160"/>
      <c r="AH1139" s="160"/>
      <c r="AI1139" s="160"/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</row>
    <row r="1140" spans="1:47" outlineLevel="1" x14ac:dyDescent="0.2">
      <c r="A1140" s="113"/>
      <c r="B1140" s="115"/>
      <c r="C1140" s="125" t="s">
        <v>1026</v>
      </c>
      <c r="D1140" s="144"/>
      <c r="E1140" s="136">
        <v>1.3049999999999999</v>
      </c>
      <c r="F1140" s="157"/>
      <c r="G1140" s="157"/>
      <c r="H1140" s="161">
        <v>0</v>
      </c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 t="s">
        <v>131</v>
      </c>
      <c r="S1140" s="160">
        <v>0</v>
      </c>
      <c r="T1140" s="160"/>
      <c r="U1140" s="160"/>
      <c r="V1140" s="160"/>
      <c r="W1140" s="160"/>
      <c r="X1140" s="160"/>
      <c r="Y1140" s="160"/>
      <c r="Z1140" s="160"/>
      <c r="AA1140" s="160"/>
      <c r="AB1140" s="160"/>
      <c r="AC1140" s="160"/>
      <c r="AD1140" s="160"/>
      <c r="AE1140" s="160"/>
      <c r="AF1140" s="160"/>
      <c r="AG1140" s="160"/>
      <c r="AH1140" s="160"/>
      <c r="AI1140" s="160"/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</row>
    <row r="1141" spans="1:47" outlineLevel="1" x14ac:dyDescent="0.2">
      <c r="A1141" s="113"/>
      <c r="B1141" s="115"/>
      <c r="C1141" s="125" t="s">
        <v>1027</v>
      </c>
      <c r="D1141" s="144"/>
      <c r="E1141" s="136">
        <v>5.649</v>
      </c>
      <c r="F1141" s="157"/>
      <c r="G1141" s="157"/>
      <c r="H1141" s="161">
        <v>0</v>
      </c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 t="s">
        <v>131</v>
      </c>
      <c r="S1141" s="160">
        <v>0</v>
      </c>
      <c r="T1141" s="160"/>
      <c r="U1141" s="160"/>
      <c r="V1141" s="160"/>
      <c r="W1141" s="160"/>
      <c r="X1141" s="160"/>
      <c r="Y1141" s="160"/>
      <c r="Z1141" s="160"/>
      <c r="AA1141" s="160"/>
      <c r="AB1141" s="160"/>
      <c r="AC1141" s="160"/>
      <c r="AD1141" s="160"/>
      <c r="AE1141" s="160"/>
      <c r="AF1141" s="160"/>
      <c r="AG1141" s="160"/>
      <c r="AH1141" s="160"/>
      <c r="AI1141" s="160"/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</row>
    <row r="1142" spans="1:47" outlineLevel="1" x14ac:dyDescent="0.2">
      <c r="A1142" s="113"/>
      <c r="B1142" s="115"/>
      <c r="C1142" s="125" t="s">
        <v>1028</v>
      </c>
      <c r="D1142" s="144"/>
      <c r="E1142" s="136">
        <v>0.61</v>
      </c>
      <c r="F1142" s="157"/>
      <c r="G1142" s="157"/>
      <c r="H1142" s="161">
        <v>0</v>
      </c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 t="s">
        <v>131</v>
      </c>
      <c r="S1142" s="160">
        <v>0</v>
      </c>
      <c r="T1142" s="160"/>
      <c r="U1142" s="160"/>
      <c r="V1142" s="160"/>
      <c r="W1142" s="160"/>
      <c r="X1142" s="160"/>
      <c r="Y1142" s="160"/>
      <c r="Z1142" s="160"/>
      <c r="AA1142" s="160"/>
      <c r="AB1142" s="160"/>
      <c r="AC1142" s="160"/>
      <c r="AD1142" s="160"/>
      <c r="AE1142" s="160"/>
      <c r="AF1142" s="160"/>
      <c r="AG1142" s="160"/>
      <c r="AH1142" s="160"/>
      <c r="AI1142" s="160"/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</row>
    <row r="1143" spans="1:47" outlineLevel="1" x14ac:dyDescent="0.2">
      <c r="A1143" s="113"/>
      <c r="B1143" s="115"/>
      <c r="C1143" s="125" t="s">
        <v>390</v>
      </c>
      <c r="D1143" s="144"/>
      <c r="E1143" s="136"/>
      <c r="F1143" s="157"/>
      <c r="G1143" s="157"/>
      <c r="H1143" s="161">
        <v>0</v>
      </c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 t="s">
        <v>131</v>
      </c>
      <c r="S1143" s="160">
        <v>0</v>
      </c>
      <c r="T1143" s="160"/>
      <c r="U1143" s="160"/>
      <c r="V1143" s="160"/>
      <c r="W1143" s="160"/>
      <c r="X1143" s="160"/>
      <c r="Y1143" s="160"/>
      <c r="Z1143" s="160"/>
      <c r="AA1143" s="160"/>
      <c r="AB1143" s="160"/>
      <c r="AC1143" s="160"/>
      <c r="AD1143" s="160"/>
      <c r="AE1143" s="160"/>
      <c r="AF1143" s="160"/>
      <c r="AG1143" s="160"/>
      <c r="AH1143" s="160"/>
      <c r="AI1143" s="160"/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</row>
    <row r="1144" spans="1:47" outlineLevel="1" x14ac:dyDescent="0.2">
      <c r="A1144" s="113">
        <v>237</v>
      </c>
      <c r="B1144" s="115" t="s">
        <v>1043</v>
      </c>
      <c r="C1144" s="124" t="s">
        <v>1044</v>
      </c>
      <c r="D1144" s="143" t="s">
        <v>128</v>
      </c>
      <c r="E1144" s="157">
        <v>41.7</v>
      </c>
      <c r="F1144" s="157"/>
      <c r="G1144" s="157">
        <f>ROUND(E1144*F1144,2)</f>
        <v>0</v>
      </c>
      <c r="H1144" s="161" t="s">
        <v>1743</v>
      </c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 t="s">
        <v>129</v>
      </c>
      <c r="S1144" s="160"/>
      <c r="T1144" s="160"/>
      <c r="U1144" s="160"/>
      <c r="V1144" s="160"/>
      <c r="W1144" s="160"/>
      <c r="X1144" s="160"/>
      <c r="Y1144" s="160"/>
      <c r="Z1144" s="160"/>
      <c r="AA1144" s="160"/>
      <c r="AB1144" s="160"/>
      <c r="AC1144" s="160"/>
      <c r="AD1144" s="160"/>
      <c r="AE1144" s="160"/>
      <c r="AF1144" s="160"/>
      <c r="AG1144" s="160"/>
      <c r="AH1144" s="160"/>
      <c r="AI1144" s="160"/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</row>
    <row r="1145" spans="1:47" outlineLevel="1" x14ac:dyDescent="0.2">
      <c r="A1145" s="113"/>
      <c r="B1145" s="115"/>
      <c r="C1145" s="125" t="s">
        <v>1029</v>
      </c>
      <c r="D1145" s="144"/>
      <c r="E1145" s="136"/>
      <c r="F1145" s="157"/>
      <c r="G1145" s="157"/>
      <c r="H1145" s="161">
        <v>0</v>
      </c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 t="s">
        <v>131</v>
      </c>
      <c r="S1145" s="160">
        <v>0</v>
      </c>
      <c r="T1145" s="160"/>
      <c r="U1145" s="160"/>
      <c r="V1145" s="160"/>
      <c r="W1145" s="160"/>
      <c r="X1145" s="160"/>
      <c r="Y1145" s="160"/>
      <c r="Z1145" s="160"/>
      <c r="AA1145" s="160"/>
      <c r="AB1145" s="160"/>
      <c r="AC1145" s="160"/>
      <c r="AD1145" s="160"/>
      <c r="AE1145" s="160"/>
      <c r="AF1145" s="160"/>
      <c r="AG1145" s="160"/>
      <c r="AH1145" s="160"/>
      <c r="AI1145" s="160"/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</row>
    <row r="1146" spans="1:47" outlineLevel="1" x14ac:dyDescent="0.2">
      <c r="A1146" s="113"/>
      <c r="B1146" s="115"/>
      <c r="C1146" s="125" t="s">
        <v>1045</v>
      </c>
      <c r="D1146" s="144"/>
      <c r="E1146" s="136">
        <v>30.1</v>
      </c>
      <c r="F1146" s="157"/>
      <c r="G1146" s="157"/>
      <c r="H1146" s="161">
        <v>0</v>
      </c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 t="s">
        <v>131</v>
      </c>
      <c r="S1146" s="160">
        <v>0</v>
      </c>
      <c r="T1146" s="160"/>
      <c r="U1146" s="160"/>
      <c r="V1146" s="160"/>
      <c r="W1146" s="160"/>
      <c r="X1146" s="160"/>
      <c r="Y1146" s="160"/>
      <c r="Z1146" s="160"/>
      <c r="AA1146" s="160"/>
      <c r="AB1146" s="160"/>
      <c r="AC1146" s="160"/>
      <c r="AD1146" s="160"/>
      <c r="AE1146" s="160"/>
      <c r="AF1146" s="160"/>
      <c r="AG1146" s="160"/>
      <c r="AH1146" s="160"/>
      <c r="AI1146" s="160"/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</row>
    <row r="1147" spans="1:47" outlineLevel="1" x14ac:dyDescent="0.2">
      <c r="A1147" s="113"/>
      <c r="B1147" s="115"/>
      <c r="C1147" s="125" t="s">
        <v>1046</v>
      </c>
      <c r="D1147" s="144"/>
      <c r="E1147" s="136">
        <v>11.6</v>
      </c>
      <c r="F1147" s="157"/>
      <c r="G1147" s="157"/>
      <c r="H1147" s="161">
        <v>0</v>
      </c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 t="s">
        <v>131</v>
      </c>
      <c r="S1147" s="160">
        <v>0</v>
      </c>
      <c r="T1147" s="160"/>
      <c r="U1147" s="160"/>
      <c r="V1147" s="160"/>
      <c r="W1147" s="160"/>
      <c r="X1147" s="160"/>
      <c r="Y1147" s="160"/>
      <c r="Z1147" s="160"/>
      <c r="AA1147" s="160"/>
      <c r="AB1147" s="160"/>
      <c r="AC1147" s="160"/>
      <c r="AD1147" s="160"/>
      <c r="AE1147" s="160"/>
      <c r="AF1147" s="160"/>
      <c r="AG1147" s="160"/>
      <c r="AH1147" s="160"/>
      <c r="AI1147" s="160"/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</row>
    <row r="1148" spans="1:47" outlineLevel="1" x14ac:dyDescent="0.2">
      <c r="A1148" s="113"/>
      <c r="B1148" s="115"/>
      <c r="C1148" s="125" t="s">
        <v>1032</v>
      </c>
      <c r="D1148" s="144"/>
      <c r="E1148" s="136"/>
      <c r="F1148" s="157"/>
      <c r="G1148" s="157"/>
      <c r="H1148" s="161">
        <v>0</v>
      </c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 t="s">
        <v>131</v>
      </c>
      <c r="S1148" s="160">
        <v>0</v>
      </c>
      <c r="T1148" s="160"/>
      <c r="U1148" s="160"/>
      <c r="V1148" s="160"/>
      <c r="W1148" s="160"/>
      <c r="X1148" s="160"/>
      <c r="Y1148" s="160"/>
      <c r="Z1148" s="160"/>
      <c r="AA1148" s="160"/>
      <c r="AB1148" s="160"/>
      <c r="AC1148" s="160"/>
      <c r="AD1148" s="160"/>
      <c r="AE1148" s="160"/>
      <c r="AF1148" s="160"/>
      <c r="AG1148" s="160"/>
      <c r="AH1148" s="160"/>
      <c r="AI1148" s="160"/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</row>
    <row r="1149" spans="1:47" outlineLevel="1" x14ac:dyDescent="0.2">
      <c r="A1149" s="113">
        <v>238</v>
      </c>
      <c r="B1149" s="115" t="s">
        <v>1047</v>
      </c>
      <c r="C1149" s="124" t="s">
        <v>1048</v>
      </c>
      <c r="D1149" s="143" t="s">
        <v>135</v>
      </c>
      <c r="E1149" s="157">
        <v>430</v>
      </c>
      <c r="F1149" s="157"/>
      <c r="G1149" s="157">
        <f>ROUND(E1149*F1149,2)</f>
        <v>0</v>
      </c>
      <c r="H1149" s="161" t="s">
        <v>1743</v>
      </c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 t="s">
        <v>129</v>
      </c>
      <c r="S1149" s="160"/>
      <c r="T1149" s="160"/>
      <c r="U1149" s="160"/>
      <c r="V1149" s="160"/>
      <c r="W1149" s="160"/>
      <c r="X1149" s="160"/>
      <c r="Y1149" s="160"/>
      <c r="Z1149" s="160"/>
      <c r="AA1149" s="160"/>
      <c r="AB1149" s="160"/>
      <c r="AC1149" s="160"/>
      <c r="AD1149" s="160"/>
      <c r="AE1149" s="160"/>
      <c r="AF1149" s="160"/>
      <c r="AG1149" s="160"/>
      <c r="AH1149" s="160"/>
      <c r="AI1149" s="160"/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</row>
    <row r="1150" spans="1:47" outlineLevel="1" x14ac:dyDescent="0.2">
      <c r="A1150" s="113"/>
      <c r="B1150" s="115"/>
      <c r="C1150" s="125" t="s">
        <v>1029</v>
      </c>
      <c r="D1150" s="144"/>
      <c r="E1150" s="136"/>
      <c r="F1150" s="157"/>
      <c r="G1150" s="157"/>
      <c r="H1150" s="161">
        <v>0</v>
      </c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 t="s">
        <v>131</v>
      </c>
      <c r="S1150" s="160">
        <v>0</v>
      </c>
      <c r="T1150" s="160"/>
      <c r="U1150" s="160"/>
      <c r="V1150" s="160"/>
      <c r="W1150" s="160"/>
      <c r="X1150" s="160"/>
      <c r="Y1150" s="160"/>
      <c r="Z1150" s="160"/>
      <c r="AA1150" s="160"/>
      <c r="AB1150" s="160"/>
      <c r="AC1150" s="160"/>
      <c r="AD1150" s="160"/>
      <c r="AE1150" s="160"/>
      <c r="AF1150" s="160"/>
      <c r="AG1150" s="160"/>
      <c r="AH1150" s="160"/>
      <c r="AI1150" s="160"/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</row>
    <row r="1151" spans="1:47" outlineLevel="1" x14ac:dyDescent="0.2">
      <c r="A1151" s="113"/>
      <c r="B1151" s="115"/>
      <c r="C1151" s="125" t="s">
        <v>1049</v>
      </c>
      <c r="D1151" s="144"/>
      <c r="E1151" s="136">
        <v>430</v>
      </c>
      <c r="F1151" s="157"/>
      <c r="G1151" s="157"/>
      <c r="H1151" s="161">
        <v>0</v>
      </c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 t="s">
        <v>131</v>
      </c>
      <c r="S1151" s="160">
        <v>0</v>
      </c>
      <c r="T1151" s="160"/>
      <c r="U1151" s="160"/>
      <c r="V1151" s="160"/>
      <c r="W1151" s="160"/>
      <c r="X1151" s="160"/>
      <c r="Y1151" s="160"/>
      <c r="Z1151" s="160"/>
      <c r="AA1151" s="160"/>
      <c r="AB1151" s="160"/>
      <c r="AC1151" s="160"/>
      <c r="AD1151" s="160"/>
      <c r="AE1151" s="160"/>
      <c r="AF1151" s="160"/>
      <c r="AG1151" s="160"/>
      <c r="AH1151" s="160"/>
      <c r="AI1151" s="160"/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</row>
    <row r="1152" spans="1:47" outlineLevel="1" x14ac:dyDescent="0.2">
      <c r="A1152" s="113">
        <v>239</v>
      </c>
      <c r="B1152" s="115" t="s">
        <v>1050</v>
      </c>
      <c r="C1152" s="124" t="s">
        <v>1051</v>
      </c>
      <c r="D1152" s="143" t="s">
        <v>135</v>
      </c>
      <c r="E1152" s="157">
        <v>87.08</v>
      </c>
      <c r="F1152" s="157"/>
      <c r="G1152" s="157">
        <f>ROUND(E1152*F1152,2)</f>
        <v>0</v>
      </c>
      <c r="H1152" s="161" t="s">
        <v>1743</v>
      </c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 t="s">
        <v>129</v>
      </c>
      <c r="S1152" s="160"/>
      <c r="T1152" s="160"/>
      <c r="U1152" s="160"/>
      <c r="V1152" s="160"/>
      <c r="W1152" s="160"/>
      <c r="X1152" s="160"/>
      <c r="Y1152" s="160"/>
      <c r="Z1152" s="160"/>
      <c r="AA1152" s="160"/>
      <c r="AB1152" s="160"/>
      <c r="AC1152" s="160"/>
      <c r="AD1152" s="160"/>
      <c r="AE1152" s="160"/>
      <c r="AF1152" s="160"/>
      <c r="AG1152" s="160"/>
      <c r="AH1152" s="160"/>
      <c r="AI1152" s="160"/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</row>
    <row r="1153" spans="1:47" outlineLevel="1" x14ac:dyDescent="0.2">
      <c r="A1153" s="113"/>
      <c r="B1153" s="115"/>
      <c r="C1153" s="125" t="s">
        <v>1029</v>
      </c>
      <c r="D1153" s="144"/>
      <c r="E1153" s="136"/>
      <c r="F1153" s="157"/>
      <c r="G1153" s="157"/>
      <c r="H1153" s="161">
        <v>0</v>
      </c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 t="s">
        <v>131</v>
      </c>
      <c r="S1153" s="160">
        <v>0</v>
      </c>
      <c r="T1153" s="160"/>
      <c r="U1153" s="160"/>
      <c r="V1153" s="160"/>
      <c r="W1153" s="160"/>
      <c r="X1153" s="160"/>
      <c r="Y1153" s="160"/>
      <c r="Z1153" s="160"/>
      <c r="AA1153" s="160"/>
      <c r="AB1153" s="160"/>
      <c r="AC1153" s="160"/>
      <c r="AD1153" s="160"/>
      <c r="AE1153" s="160"/>
      <c r="AF1153" s="160"/>
      <c r="AG1153" s="160"/>
      <c r="AH1153" s="160"/>
      <c r="AI1153" s="160"/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</row>
    <row r="1154" spans="1:47" outlineLevel="1" x14ac:dyDescent="0.2">
      <c r="A1154" s="113"/>
      <c r="B1154" s="115"/>
      <c r="C1154" s="125" t="s">
        <v>1052</v>
      </c>
      <c r="D1154" s="144"/>
      <c r="E1154" s="136">
        <v>66.150000000000006</v>
      </c>
      <c r="F1154" s="157"/>
      <c r="G1154" s="157"/>
      <c r="H1154" s="161">
        <v>0</v>
      </c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 t="s">
        <v>131</v>
      </c>
      <c r="S1154" s="160">
        <v>0</v>
      </c>
      <c r="T1154" s="160"/>
      <c r="U1154" s="160"/>
      <c r="V1154" s="160"/>
      <c r="W1154" s="160"/>
      <c r="X1154" s="160"/>
      <c r="Y1154" s="160"/>
      <c r="Z1154" s="160"/>
      <c r="AA1154" s="160"/>
      <c r="AB1154" s="160"/>
      <c r="AC1154" s="160"/>
      <c r="AD1154" s="160"/>
      <c r="AE1154" s="160"/>
      <c r="AF1154" s="160"/>
      <c r="AG1154" s="160"/>
      <c r="AH1154" s="160"/>
      <c r="AI1154" s="160"/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</row>
    <row r="1155" spans="1:47" outlineLevel="1" x14ac:dyDescent="0.2">
      <c r="A1155" s="113"/>
      <c r="B1155" s="115"/>
      <c r="C1155" s="125" t="s">
        <v>1053</v>
      </c>
      <c r="D1155" s="144"/>
      <c r="E1155" s="136">
        <v>20.93</v>
      </c>
      <c r="F1155" s="157"/>
      <c r="G1155" s="157"/>
      <c r="H1155" s="161">
        <v>0</v>
      </c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 t="s">
        <v>131</v>
      </c>
      <c r="S1155" s="160">
        <v>0</v>
      </c>
      <c r="T1155" s="160"/>
      <c r="U1155" s="160"/>
      <c r="V1155" s="160"/>
      <c r="W1155" s="160"/>
      <c r="X1155" s="160"/>
      <c r="Y1155" s="160"/>
      <c r="Z1155" s="160"/>
      <c r="AA1155" s="160"/>
      <c r="AB1155" s="160"/>
      <c r="AC1155" s="160"/>
      <c r="AD1155" s="160"/>
      <c r="AE1155" s="160"/>
      <c r="AF1155" s="160"/>
      <c r="AG1155" s="160"/>
      <c r="AH1155" s="160"/>
      <c r="AI1155" s="160"/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</row>
    <row r="1156" spans="1:47" outlineLevel="1" x14ac:dyDescent="0.2">
      <c r="A1156" s="113">
        <v>240</v>
      </c>
      <c r="B1156" s="115" t="s">
        <v>1054</v>
      </c>
      <c r="C1156" s="124" t="s">
        <v>1055</v>
      </c>
      <c r="D1156" s="143" t="s">
        <v>128</v>
      </c>
      <c r="E1156" s="157">
        <v>9</v>
      </c>
      <c r="F1156" s="157"/>
      <c r="G1156" s="157">
        <f>ROUND(E1156*F1156,2)</f>
        <v>0</v>
      </c>
      <c r="H1156" s="161" t="s">
        <v>1743</v>
      </c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 t="s">
        <v>129</v>
      </c>
      <c r="S1156" s="160"/>
      <c r="T1156" s="160"/>
      <c r="U1156" s="160"/>
      <c r="V1156" s="160"/>
      <c r="W1156" s="160"/>
      <c r="X1156" s="160"/>
      <c r="Y1156" s="160"/>
      <c r="Z1156" s="160"/>
      <c r="AA1156" s="160"/>
      <c r="AB1156" s="160"/>
      <c r="AC1156" s="160"/>
      <c r="AD1156" s="160"/>
      <c r="AE1156" s="160"/>
      <c r="AF1156" s="160"/>
      <c r="AG1156" s="160"/>
      <c r="AH1156" s="160"/>
      <c r="AI1156" s="160"/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</row>
    <row r="1157" spans="1:47" outlineLevel="1" x14ac:dyDescent="0.2">
      <c r="A1157" s="113"/>
      <c r="B1157" s="115"/>
      <c r="C1157" s="125" t="s">
        <v>1056</v>
      </c>
      <c r="D1157" s="144"/>
      <c r="E1157" s="136">
        <v>9</v>
      </c>
      <c r="F1157" s="157"/>
      <c r="G1157" s="157"/>
      <c r="H1157" s="161">
        <v>0</v>
      </c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 t="s">
        <v>131</v>
      </c>
      <c r="S1157" s="160">
        <v>0</v>
      </c>
      <c r="T1157" s="160"/>
      <c r="U1157" s="160"/>
      <c r="V1157" s="160"/>
      <c r="W1157" s="160"/>
      <c r="X1157" s="160"/>
      <c r="Y1157" s="160"/>
      <c r="Z1157" s="160"/>
      <c r="AA1157" s="160"/>
      <c r="AB1157" s="160"/>
      <c r="AC1157" s="160"/>
      <c r="AD1157" s="160"/>
      <c r="AE1157" s="160"/>
      <c r="AF1157" s="160"/>
      <c r="AG1157" s="160"/>
      <c r="AH1157" s="160"/>
      <c r="AI1157" s="160"/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</row>
    <row r="1158" spans="1:47" outlineLevel="1" x14ac:dyDescent="0.2">
      <c r="A1158" s="113">
        <v>241</v>
      </c>
      <c r="B1158" s="115" t="s">
        <v>1057</v>
      </c>
      <c r="C1158" s="124" t="s">
        <v>1058</v>
      </c>
      <c r="D1158" s="143" t="s">
        <v>330</v>
      </c>
      <c r="E1158" s="157">
        <v>20</v>
      </c>
      <c r="F1158" s="157"/>
      <c r="G1158" s="157">
        <f>ROUND(E1158*F1158,2)</f>
        <v>0</v>
      </c>
      <c r="H1158" s="161" t="s">
        <v>1743</v>
      </c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 t="s">
        <v>129</v>
      </c>
      <c r="S1158" s="160"/>
      <c r="T1158" s="160"/>
      <c r="U1158" s="160"/>
      <c r="V1158" s="160"/>
      <c r="W1158" s="160"/>
      <c r="X1158" s="160"/>
      <c r="Y1158" s="160"/>
      <c r="Z1158" s="160"/>
      <c r="AA1158" s="160"/>
      <c r="AB1158" s="160"/>
      <c r="AC1158" s="160"/>
      <c r="AD1158" s="160"/>
      <c r="AE1158" s="160"/>
      <c r="AF1158" s="160"/>
      <c r="AG1158" s="160"/>
      <c r="AH1158" s="160"/>
      <c r="AI1158" s="160"/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</row>
    <row r="1159" spans="1:47" outlineLevel="1" x14ac:dyDescent="0.2">
      <c r="A1159" s="113"/>
      <c r="B1159" s="115"/>
      <c r="C1159" s="125" t="s">
        <v>1059</v>
      </c>
      <c r="D1159" s="144"/>
      <c r="E1159" s="136">
        <v>20</v>
      </c>
      <c r="F1159" s="157"/>
      <c r="G1159" s="157"/>
      <c r="H1159" s="161">
        <v>0</v>
      </c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 t="s">
        <v>131</v>
      </c>
      <c r="S1159" s="160">
        <v>0</v>
      </c>
      <c r="T1159" s="160"/>
      <c r="U1159" s="160"/>
      <c r="V1159" s="160"/>
      <c r="W1159" s="160"/>
      <c r="X1159" s="160"/>
      <c r="Y1159" s="160"/>
      <c r="Z1159" s="160"/>
      <c r="AA1159" s="160"/>
      <c r="AB1159" s="160"/>
      <c r="AC1159" s="160"/>
      <c r="AD1159" s="160"/>
      <c r="AE1159" s="160"/>
      <c r="AF1159" s="160"/>
      <c r="AG1159" s="160"/>
      <c r="AH1159" s="160"/>
      <c r="AI1159" s="160"/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</row>
    <row r="1160" spans="1:47" outlineLevel="1" x14ac:dyDescent="0.2">
      <c r="A1160" s="113">
        <v>242</v>
      </c>
      <c r="B1160" s="115" t="s">
        <v>1060</v>
      </c>
      <c r="C1160" s="124" t="s">
        <v>1061</v>
      </c>
      <c r="D1160" s="143" t="s">
        <v>330</v>
      </c>
      <c r="E1160" s="157">
        <v>15</v>
      </c>
      <c r="F1160" s="157"/>
      <c r="G1160" s="157">
        <f>ROUND(E1160*F1160,2)</f>
        <v>0</v>
      </c>
      <c r="H1160" s="161" t="s">
        <v>1743</v>
      </c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 t="s">
        <v>129</v>
      </c>
      <c r="S1160" s="160"/>
      <c r="T1160" s="160"/>
      <c r="U1160" s="160"/>
      <c r="V1160" s="160"/>
      <c r="W1160" s="160"/>
      <c r="X1160" s="160"/>
      <c r="Y1160" s="160"/>
      <c r="Z1160" s="160"/>
      <c r="AA1160" s="160"/>
      <c r="AB1160" s="160"/>
      <c r="AC1160" s="160"/>
      <c r="AD1160" s="160"/>
      <c r="AE1160" s="160"/>
      <c r="AF1160" s="160"/>
      <c r="AG1160" s="160"/>
      <c r="AH1160" s="160"/>
      <c r="AI1160" s="160"/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</row>
    <row r="1161" spans="1:47" outlineLevel="1" x14ac:dyDescent="0.2">
      <c r="A1161" s="113"/>
      <c r="B1161" s="115"/>
      <c r="C1161" s="125" t="s">
        <v>1062</v>
      </c>
      <c r="D1161" s="144"/>
      <c r="E1161" s="136">
        <v>15</v>
      </c>
      <c r="F1161" s="157"/>
      <c r="G1161" s="157"/>
      <c r="H1161" s="161">
        <v>0</v>
      </c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 t="s">
        <v>131</v>
      </c>
      <c r="S1161" s="160">
        <v>0</v>
      </c>
      <c r="T1161" s="160"/>
      <c r="U1161" s="160"/>
      <c r="V1161" s="160"/>
      <c r="W1161" s="160"/>
      <c r="X1161" s="160"/>
      <c r="Y1161" s="160"/>
      <c r="Z1161" s="160"/>
      <c r="AA1161" s="160"/>
      <c r="AB1161" s="160"/>
      <c r="AC1161" s="160"/>
      <c r="AD1161" s="160"/>
      <c r="AE1161" s="160"/>
      <c r="AF1161" s="160"/>
      <c r="AG1161" s="160"/>
      <c r="AH1161" s="160"/>
      <c r="AI1161" s="160"/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</row>
    <row r="1162" spans="1:47" outlineLevel="1" x14ac:dyDescent="0.2">
      <c r="A1162" s="113">
        <v>243</v>
      </c>
      <c r="B1162" s="115" t="s">
        <v>1063</v>
      </c>
      <c r="C1162" s="124" t="s">
        <v>1064</v>
      </c>
      <c r="D1162" s="143" t="s">
        <v>330</v>
      </c>
      <c r="E1162" s="157">
        <v>9</v>
      </c>
      <c r="F1162" s="157"/>
      <c r="G1162" s="157">
        <f>ROUND(E1162*F1162,2)</f>
        <v>0</v>
      </c>
      <c r="H1162" s="161" t="s">
        <v>1743</v>
      </c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 t="s">
        <v>129</v>
      </c>
      <c r="S1162" s="160"/>
      <c r="T1162" s="160"/>
      <c r="U1162" s="160"/>
      <c r="V1162" s="160"/>
      <c r="W1162" s="160"/>
      <c r="X1162" s="160"/>
      <c r="Y1162" s="160"/>
      <c r="Z1162" s="160"/>
      <c r="AA1162" s="160"/>
      <c r="AB1162" s="160"/>
      <c r="AC1162" s="160"/>
      <c r="AD1162" s="160"/>
      <c r="AE1162" s="160"/>
      <c r="AF1162" s="160"/>
      <c r="AG1162" s="160"/>
      <c r="AH1162" s="160"/>
      <c r="AI1162" s="160"/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</row>
    <row r="1163" spans="1:47" outlineLevel="1" x14ac:dyDescent="0.2">
      <c r="A1163" s="113"/>
      <c r="B1163" s="115"/>
      <c r="C1163" s="125" t="s">
        <v>1065</v>
      </c>
      <c r="D1163" s="144"/>
      <c r="E1163" s="136">
        <v>9</v>
      </c>
      <c r="F1163" s="157"/>
      <c r="G1163" s="157"/>
      <c r="H1163" s="161">
        <v>0</v>
      </c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 t="s">
        <v>131</v>
      </c>
      <c r="S1163" s="160">
        <v>0</v>
      </c>
      <c r="T1163" s="160"/>
      <c r="U1163" s="160"/>
      <c r="V1163" s="160"/>
      <c r="W1163" s="160"/>
      <c r="X1163" s="160"/>
      <c r="Y1163" s="160"/>
      <c r="Z1163" s="160"/>
      <c r="AA1163" s="160"/>
      <c r="AB1163" s="160"/>
      <c r="AC1163" s="160"/>
      <c r="AD1163" s="160"/>
      <c r="AE1163" s="160"/>
      <c r="AF1163" s="160"/>
      <c r="AG1163" s="160"/>
      <c r="AH1163" s="160"/>
      <c r="AI1163" s="160"/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</row>
    <row r="1164" spans="1:47" outlineLevel="1" x14ac:dyDescent="0.2">
      <c r="A1164" s="113">
        <v>244</v>
      </c>
      <c r="B1164" s="115" t="s">
        <v>1066</v>
      </c>
      <c r="C1164" s="124" t="s">
        <v>1067</v>
      </c>
      <c r="D1164" s="143" t="s">
        <v>337</v>
      </c>
      <c r="E1164" s="157">
        <v>450</v>
      </c>
      <c r="F1164" s="157"/>
      <c r="G1164" s="157">
        <f>ROUND(E1164*F1164,2)</f>
        <v>0</v>
      </c>
      <c r="H1164" s="161" t="s">
        <v>1743</v>
      </c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 t="s">
        <v>129</v>
      </c>
      <c r="S1164" s="160"/>
      <c r="T1164" s="160"/>
      <c r="U1164" s="160"/>
      <c r="V1164" s="160"/>
      <c r="W1164" s="160"/>
      <c r="X1164" s="160"/>
      <c r="Y1164" s="160"/>
      <c r="Z1164" s="160"/>
      <c r="AA1164" s="160"/>
      <c r="AB1164" s="160"/>
      <c r="AC1164" s="160"/>
      <c r="AD1164" s="160"/>
      <c r="AE1164" s="160"/>
      <c r="AF1164" s="160"/>
      <c r="AG1164" s="160"/>
      <c r="AH1164" s="160"/>
      <c r="AI1164" s="160"/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</row>
    <row r="1165" spans="1:47" outlineLevel="1" x14ac:dyDescent="0.2">
      <c r="A1165" s="113"/>
      <c r="B1165" s="115"/>
      <c r="C1165" s="125" t="s">
        <v>1068</v>
      </c>
      <c r="D1165" s="144"/>
      <c r="E1165" s="136">
        <v>450</v>
      </c>
      <c r="F1165" s="157"/>
      <c r="G1165" s="157"/>
      <c r="H1165" s="161">
        <v>0</v>
      </c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 t="s">
        <v>131</v>
      </c>
      <c r="S1165" s="160">
        <v>0</v>
      </c>
      <c r="T1165" s="160"/>
      <c r="U1165" s="160"/>
      <c r="V1165" s="160"/>
      <c r="W1165" s="160"/>
      <c r="X1165" s="160"/>
      <c r="Y1165" s="160"/>
      <c r="Z1165" s="160"/>
      <c r="AA1165" s="160"/>
      <c r="AB1165" s="160"/>
      <c r="AC1165" s="160"/>
      <c r="AD1165" s="160"/>
      <c r="AE1165" s="160"/>
      <c r="AF1165" s="160"/>
      <c r="AG1165" s="160"/>
      <c r="AH1165" s="160"/>
      <c r="AI1165" s="160"/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</row>
    <row r="1166" spans="1:47" outlineLevel="1" x14ac:dyDescent="0.2">
      <c r="A1166" s="113">
        <v>245</v>
      </c>
      <c r="B1166" s="115" t="s">
        <v>1069</v>
      </c>
      <c r="C1166" s="124" t="s">
        <v>1070</v>
      </c>
      <c r="D1166" s="143" t="s">
        <v>337</v>
      </c>
      <c r="E1166" s="157">
        <v>250</v>
      </c>
      <c r="F1166" s="157"/>
      <c r="G1166" s="157">
        <f>ROUND(E1166*F1166,2)</f>
        <v>0</v>
      </c>
      <c r="H1166" s="161" t="s">
        <v>1743</v>
      </c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 t="s">
        <v>129</v>
      </c>
      <c r="S1166" s="160"/>
      <c r="T1166" s="160"/>
      <c r="U1166" s="160"/>
      <c r="V1166" s="160"/>
      <c r="W1166" s="160"/>
      <c r="X1166" s="160"/>
      <c r="Y1166" s="160"/>
      <c r="Z1166" s="160"/>
      <c r="AA1166" s="160"/>
      <c r="AB1166" s="160"/>
      <c r="AC1166" s="160"/>
      <c r="AD1166" s="160"/>
      <c r="AE1166" s="160"/>
      <c r="AF1166" s="160"/>
      <c r="AG1166" s="160"/>
      <c r="AH1166" s="160"/>
      <c r="AI1166" s="160"/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</row>
    <row r="1167" spans="1:47" outlineLevel="1" x14ac:dyDescent="0.2">
      <c r="A1167" s="113"/>
      <c r="B1167" s="115"/>
      <c r="C1167" s="125" t="s">
        <v>1071</v>
      </c>
      <c r="D1167" s="144"/>
      <c r="E1167" s="136">
        <v>250</v>
      </c>
      <c r="F1167" s="157"/>
      <c r="G1167" s="157"/>
      <c r="H1167" s="161">
        <v>0</v>
      </c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 t="s">
        <v>131</v>
      </c>
      <c r="S1167" s="160">
        <v>0</v>
      </c>
      <c r="T1167" s="160"/>
      <c r="U1167" s="160"/>
      <c r="V1167" s="160"/>
      <c r="W1167" s="160"/>
      <c r="X1167" s="160"/>
      <c r="Y1167" s="160"/>
      <c r="Z1167" s="160"/>
      <c r="AA1167" s="160"/>
      <c r="AB1167" s="160"/>
      <c r="AC1167" s="160"/>
      <c r="AD1167" s="160"/>
      <c r="AE1167" s="160"/>
      <c r="AF1167" s="160"/>
      <c r="AG1167" s="160"/>
      <c r="AH1167" s="160"/>
      <c r="AI1167" s="160"/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</row>
    <row r="1168" spans="1:47" outlineLevel="1" x14ac:dyDescent="0.2">
      <c r="A1168" s="113">
        <v>246</v>
      </c>
      <c r="B1168" s="115" t="s">
        <v>1072</v>
      </c>
      <c r="C1168" s="124" t="s">
        <v>1073</v>
      </c>
      <c r="D1168" s="143" t="s">
        <v>337</v>
      </c>
      <c r="E1168" s="157">
        <v>90</v>
      </c>
      <c r="F1168" s="157"/>
      <c r="G1168" s="157">
        <f>ROUND(E1168*F1168,2)</f>
        <v>0</v>
      </c>
      <c r="H1168" s="161" t="s">
        <v>1743</v>
      </c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 t="s">
        <v>129</v>
      </c>
      <c r="S1168" s="160"/>
      <c r="T1168" s="160"/>
      <c r="U1168" s="160"/>
      <c r="V1168" s="160"/>
      <c r="W1168" s="160"/>
      <c r="X1168" s="160"/>
      <c r="Y1168" s="160"/>
      <c r="Z1168" s="160"/>
      <c r="AA1168" s="160"/>
      <c r="AB1168" s="160"/>
      <c r="AC1168" s="160"/>
      <c r="AD1168" s="160"/>
      <c r="AE1168" s="160"/>
      <c r="AF1168" s="160"/>
      <c r="AG1168" s="160"/>
      <c r="AH1168" s="160"/>
      <c r="AI1168" s="160"/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</row>
    <row r="1169" spans="1:47" outlineLevel="1" x14ac:dyDescent="0.2">
      <c r="A1169" s="113"/>
      <c r="B1169" s="115"/>
      <c r="C1169" s="125" t="s">
        <v>1074</v>
      </c>
      <c r="D1169" s="144"/>
      <c r="E1169" s="136">
        <v>90</v>
      </c>
      <c r="F1169" s="157"/>
      <c r="G1169" s="157"/>
      <c r="H1169" s="161">
        <v>0</v>
      </c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 t="s">
        <v>131</v>
      </c>
      <c r="S1169" s="160">
        <v>0</v>
      </c>
      <c r="T1169" s="160"/>
      <c r="U1169" s="160"/>
      <c r="V1169" s="160"/>
      <c r="W1169" s="160"/>
      <c r="X1169" s="160"/>
      <c r="Y1169" s="160"/>
      <c r="Z1169" s="160"/>
      <c r="AA1169" s="160"/>
      <c r="AB1169" s="160"/>
      <c r="AC1169" s="160"/>
      <c r="AD1169" s="160"/>
      <c r="AE1169" s="160"/>
      <c r="AF1169" s="160"/>
      <c r="AG1169" s="160"/>
      <c r="AH1169" s="160"/>
      <c r="AI1169" s="160"/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</row>
    <row r="1170" spans="1:47" outlineLevel="1" x14ac:dyDescent="0.2">
      <c r="A1170" s="113">
        <v>247</v>
      </c>
      <c r="B1170" s="115" t="s">
        <v>1075</v>
      </c>
      <c r="C1170" s="124" t="s">
        <v>1076</v>
      </c>
      <c r="D1170" s="143" t="s">
        <v>330</v>
      </c>
      <c r="E1170" s="157">
        <v>35</v>
      </c>
      <c r="F1170" s="157"/>
      <c r="G1170" s="157">
        <f>ROUND(E1170*F1170,2)</f>
        <v>0</v>
      </c>
      <c r="H1170" s="161" t="s">
        <v>1743</v>
      </c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 t="s">
        <v>129</v>
      </c>
      <c r="S1170" s="160"/>
      <c r="T1170" s="160"/>
      <c r="U1170" s="160"/>
      <c r="V1170" s="160"/>
      <c r="W1170" s="160"/>
      <c r="X1170" s="160"/>
      <c r="Y1170" s="160"/>
      <c r="Z1170" s="160"/>
      <c r="AA1170" s="160"/>
      <c r="AB1170" s="160"/>
      <c r="AC1170" s="160"/>
      <c r="AD1170" s="160"/>
      <c r="AE1170" s="160"/>
      <c r="AF1170" s="160"/>
      <c r="AG1170" s="160"/>
      <c r="AH1170" s="160"/>
      <c r="AI1170" s="160"/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</row>
    <row r="1171" spans="1:47" outlineLevel="1" x14ac:dyDescent="0.2">
      <c r="A1171" s="113"/>
      <c r="B1171" s="115"/>
      <c r="C1171" s="125" t="s">
        <v>1077</v>
      </c>
      <c r="D1171" s="144"/>
      <c r="E1171" s="136">
        <v>35</v>
      </c>
      <c r="F1171" s="157"/>
      <c r="G1171" s="157"/>
      <c r="H1171" s="161">
        <v>0</v>
      </c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 t="s">
        <v>131</v>
      </c>
      <c r="S1171" s="160">
        <v>0</v>
      </c>
      <c r="T1171" s="160"/>
      <c r="U1171" s="160"/>
      <c r="V1171" s="160"/>
      <c r="W1171" s="160"/>
      <c r="X1171" s="160"/>
      <c r="Y1171" s="160"/>
      <c r="Z1171" s="160"/>
      <c r="AA1171" s="160"/>
      <c r="AB1171" s="160"/>
      <c r="AC1171" s="160"/>
      <c r="AD1171" s="160"/>
      <c r="AE1171" s="160"/>
      <c r="AF1171" s="160"/>
      <c r="AG1171" s="160"/>
      <c r="AH1171" s="160"/>
      <c r="AI1171" s="160"/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</row>
    <row r="1172" spans="1:47" outlineLevel="1" x14ac:dyDescent="0.2">
      <c r="A1172" s="113">
        <v>248</v>
      </c>
      <c r="B1172" s="115" t="s">
        <v>1078</v>
      </c>
      <c r="C1172" s="124" t="s">
        <v>1079</v>
      </c>
      <c r="D1172" s="143" t="s">
        <v>330</v>
      </c>
      <c r="E1172" s="157">
        <v>25</v>
      </c>
      <c r="F1172" s="157"/>
      <c r="G1172" s="157">
        <f>ROUND(E1172*F1172,2)</f>
        <v>0</v>
      </c>
      <c r="H1172" s="161" t="s">
        <v>1743</v>
      </c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 t="s">
        <v>129</v>
      </c>
      <c r="S1172" s="160"/>
      <c r="T1172" s="160"/>
      <c r="U1172" s="160"/>
      <c r="V1172" s="160"/>
      <c r="W1172" s="160"/>
      <c r="X1172" s="160"/>
      <c r="Y1172" s="160"/>
      <c r="Z1172" s="160"/>
      <c r="AA1172" s="160"/>
      <c r="AB1172" s="160"/>
      <c r="AC1172" s="160"/>
      <c r="AD1172" s="160"/>
      <c r="AE1172" s="160"/>
      <c r="AF1172" s="160"/>
      <c r="AG1172" s="160"/>
      <c r="AH1172" s="160"/>
      <c r="AI1172" s="160"/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</row>
    <row r="1173" spans="1:47" outlineLevel="1" x14ac:dyDescent="0.2">
      <c r="A1173" s="113"/>
      <c r="B1173" s="115"/>
      <c r="C1173" s="125" t="s">
        <v>1080</v>
      </c>
      <c r="D1173" s="144"/>
      <c r="E1173" s="136">
        <v>25</v>
      </c>
      <c r="F1173" s="157"/>
      <c r="G1173" s="157"/>
      <c r="H1173" s="161">
        <v>0</v>
      </c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 t="s">
        <v>131</v>
      </c>
      <c r="S1173" s="160">
        <v>0</v>
      </c>
      <c r="T1173" s="160"/>
      <c r="U1173" s="160"/>
      <c r="V1173" s="160"/>
      <c r="W1173" s="160"/>
      <c r="X1173" s="160"/>
      <c r="Y1173" s="160"/>
      <c r="Z1173" s="160"/>
      <c r="AA1173" s="160"/>
      <c r="AB1173" s="160"/>
      <c r="AC1173" s="160"/>
      <c r="AD1173" s="160"/>
      <c r="AE1173" s="160"/>
      <c r="AF1173" s="160"/>
      <c r="AG1173" s="160"/>
      <c r="AH1173" s="160"/>
      <c r="AI1173" s="160"/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</row>
    <row r="1174" spans="1:47" outlineLevel="1" x14ac:dyDescent="0.2">
      <c r="A1174" s="113">
        <v>249</v>
      </c>
      <c r="B1174" s="115" t="s">
        <v>1081</v>
      </c>
      <c r="C1174" s="124" t="s">
        <v>1082</v>
      </c>
      <c r="D1174" s="143" t="s">
        <v>330</v>
      </c>
      <c r="E1174" s="157">
        <v>22</v>
      </c>
      <c r="F1174" s="157"/>
      <c r="G1174" s="157">
        <f>ROUND(E1174*F1174,2)</f>
        <v>0</v>
      </c>
      <c r="H1174" s="161" t="s">
        <v>1743</v>
      </c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 t="s">
        <v>129</v>
      </c>
      <c r="S1174" s="160"/>
      <c r="T1174" s="160"/>
      <c r="U1174" s="160"/>
      <c r="V1174" s="160"/>
      <c r="W1174" s="160"/>
      <c r="X1174" s="160"/>
      <c r="Y1174" s="160"/>
      <c r="Z1174" s="160"/>
      <c r="AA1174" s="160"/>
      <c r="AB1174" s="160"/>
      <c r="AC1174" s="160"/>
      <c r="AD1174" s="160"/>
      <c r="AE1174" s="160"/>
      <c r="AF1174" s="160"/>
      <c r="AG1174" s="160"/>
      <c r="AH1174" s="160"/>
      <c r="AI1174" s="160"/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</row>
    <row r="1175" spans="1:47" outlineLevel="1" x14ac:dyDescent="0.2">
      <c r="A1175" s="113"/>
      <c r="B1175" s="115"/>
      <c r="C1175" s="125" t="s">
        <v>1083</v>
      </c>
      <c r="D1175" s="144"/>
      <c r="E1175" s="136">
        <v>22</v>
      </c>
      <c r="F1175" s="157"/>
      <c r="G1175" s="157"/>
      <c r="H1175" s="161">
        <v>0</v>
      </c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 t="s">
        <v>131</v>
      </c>
      <c r="S1175" s="160">
        <v>0</v>
      </c>
      <c r="T1175" s="160"/>
      <c r="U1175" s="160"/>
      <c r="V1175" s="160"/>
      <c r="W1175" s="160"/>
      <c r="X1175" s="160"/>
      <c r="Y1175" s="160"/>
      <c r="Z1175" s="160"/>
      <c r="AA1175" s="160"/>
      <c r="AB1175" s="160"/>
      <c r="AC1175" s="160"/>
      <c r="AD1175" s="160"/>
      <c r="AE1175" s="160"/>
      <c r="AF1175" s="160"/>
      <c r="AG1175" s="160"/>
      <c r="AH1175" s="160"/>
      <c r="AI1175" s="160"/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</row>
    <row r="1176" spans="1:47" outlineLevel="1" x14ac:dyDescent="0.2">
      <c r="A1176" s="113">
        <v>250</v>
      </c>
      <c r="B1176" s="115" t="s">
        <v>1084</v>
      </c>
      <c r="C1176" s="124" t="s">
        <v>1085</v>
      </c>
      <c r="D1176" s="143" t="s">
        <v>330</v>
      </c>
      <c r="E1176" s="157">
        <v>15</v>
      </c>
      <c r="F1176" s="157"/>
      <c r="G1176" s="157">
        <f>ROUND(E1176*F1176,2)</f>
        <v>0</v>
      </c>
      <c r="H1176" s="161" t="s">
        <v>1743</v>
      </c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 t="s">
        <v>129</v>
      </c>
      <c r="S1176" s="160"/>
      <c r="T1176" s="160"/>
      <c r="U1176" s="160"/>
      <c r="V1176" s="160"/>
      <c r="W1176" s="160"/>
      <c r="X1176" s="160"/>
      <c r="Y1176" s="160"/>
      <c r="Z1176" s="160"/>
      <c r="AA1176" s="160"/>
      <c r="AB1176" s="160"/>
      <c r="AC1176" s="160"/>
      <c r="AD1176" s="160"/>
      <c r="AE1176" s="160"/>
      <c r="AF1176" s="160"/>
      <c r="AG1176" s="160"/>
      <c r="AH1176" s="160"/>
      <c r="AI1176" s="160"/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</row>
    <row r="1177" spans="1:47" outlineLevel="1" x14ac:dyDescent="0.2">
      <c r="A1177" s="113"/>
      <c r="B1177" s="115"/>
      <c r="C1177" s="125" t="s">
        <v>1086</v>
      </c>
      <c r="D1177" s="144"/>
      <c r="E1177" s="136">
        <v>15</v>
      </c>
      <c r="F1177" s="157"/>
      <c r="G1177" s="157"/>
      <c r="H1177" s="161">
        <v>0</v>
      </c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 t="s">
        <v>131</v>
      </c>
      <c r="S1177" s="160">
        <v>0</v>
      </c>
      <c r="T1177" s="160"/>
      <c r="U1177" s="160"/>
      <c r="V1177" s="160"/>
      <c r="W1177" s="160"/>
      <c r="X1177" s="160"/>
      <c r="Y1177" s="160"/>
      <c r="Z1177" s="160"/>
      <c r="AA1177" s="160"/>
      <c r="AB1177" s="160"/>
      <c r="AC1177" s="160"/>
      <c r="AD1177" s="160"/>
      <c r="AE1177" s="160"/>
      <c r="AF1177" s="160"/>
      <c r="AG1177" s="160"/>
      <c r="AH1177" s="160"/>
      <c r="AI1177" s="160"/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</row>
    <row r="1178" spans="1:47" outlineLevel="1" x14ac:dyDescent="0.2">
      <c r="A1178" s="113">
        <v>251</v>
      </c>
      <c r="B1178" s="115" t="s">
        <v>1087</v>
      </c>
      <c r="C1178" s="124" t="s">
        <v>1088</v>
      </c>
      <c r="D1178" s="143" t="s">
        <v>337</v>
      </c>
      <c r="E1178" s="157">
        <v>3</v>
      </c>
      <c r="F1178" s="157"/>
      <c r="G1178" s="157">
        <f>ROUND(E1178*F1178,2)</f>
        <v>0</v>
      </c>
      <c r="H1178" s="161" t="s">
        <v>1743</v>
      </c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 t="s">
        <v>129</v>
      </c>
      <c r="S1178" s="160"/>
      <c r="T1178" s="160"/>
      <c r="U1178" s="160"/>
      <c r="V1178" s="160"/>
      <c r="W1178" s="160"/>
      <c r="X1178" s="160"/>
      <c r="Y1178" s="160"/>
      <c r="Z1178" s="160"/>
      <c r="AA1178" s="160"/>
      <c r="AB1178" s="160"/>
      <c r="AC1178" s="160"/>
      <c r="AD1178" s="160"/>
      <c r="AE1178" s="160"/>
      <c r="AF1178" s="160"/>
      <c r="AG1178" s="160"/>
      <c r="AH1178" s="160"/>
      <c r="AI1178" s="160"/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</row>
    <row r="1179" spans="1:47" outlineLevel="1" x14ac:dyDescent="0.2">
      <c r="A1179" s="113"/>
      <c r="B1179" s="115"/>
      <c r="C1179" s="125" t="s">
        <v>1089</v>
      </c>
      <c r="D1179" s="144"/>
      <c r="E1179" s="136">
        <v>3</v>
      </c>
      <c r="F1179" s="157"/>
      <c r="G1179" s="157"/>
      <c r="H1179" s="161">
        <v>0</v>
      </c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 t="s">
        <v>131</v>
      </c>
      <c r="S1179" s="160">
        <v>0</v>
      </c>
      <c r="T1179" s="160"/>
      <c r="U1179" s="160"/>
      <c r="V1179" s="160"/>
      <c r="W1179" s="160"/>
      <c r="X1179" s="160"/>
      <c r="Y1179" s="160"/>
      <c r="Z1179" s="160"/>
      <c r="AA1179" s="160"/>
      <c r="AB1179" s="160"/>
      <c r="AC1179" s="160"/>
      <c r="AD1179" s="160"/>
      <c r="AE1179" s="160"/>
      <c r="AF1179" s="160"/>
      <c r="AG1179" s="160"/>
      <c r="AH1179" s="160"/>
      <c r="AI1179" s="160"/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</row>
    <row r="1180" spans="1:47" outlineLevel="1" x14ac:dyDescent="0.2">
      <c r="A1180" s="113">
        <v>252</v>
      </c>
      <c r="B1180" s="115" t="s">
        <v>1090</v>
      </c>
      <c r="C1180" s="124" t="s">
        <v>1091</v>
      </c>
      <c r="D1180" s="143" t="s">
        <v>337</v>
      </c>
      <c r="E1180" s="157">
        <v>2.5</v>
      </c>
      <c r="F1180" s="157"/>
      <c r="G1180" s="157">
        <f>ROUND(E1180*F1180,2)</f>
        <v>0</v>
      </c>
      <c r="H1180" s="161" t="s">
        <v>1743</v>
      </c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 t="s">
        <v>129</v>
      </c>
      <c r="S1180" s="160"/>
      <c r="T1180" s="160"/>
      <c r="U1180" s="160"/>
      <c r="V1180" s="160"/>
      <c r="W1180" s="160"/>
      <c r="X1180" s="160"/>
      <c r="Y1180" s="160"/>
      <c r="Z1180" s="160"/>
      <c r="AA1180" s="160"/>
      <c r="AB1180" s="160"/>
      <c r="AC1180" s="160"/>
      <c r="AD1180" s="160"/>
      <c r="AE1180" s="160"/>
      <c r="AF1180" s="160"/>
      <c r="AG1180" s="160"/>
      <c r="AH1180" s="160"/>
      <c r="AI1180" s="160"/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</row>
    <row r="1181" spans="1:47" outlineLevel="1" x14ac:dyDescent="0.2">
      <c r="A1181" s="113"/>
      <c r="B1181" s="115"/>
      <c r="C1181" s="125" t="s">
        <v>1092</v>
      </c>
      <c r="D1181" s="144"/>
      <c r="E1181" s="136">
        <v>2.5</v>
      </c>
      <c r="F1181" s="157"/>
      <c r="G1181" s="157"/>
      <c r="H1181" s="161">
        <v>0</v>
      </c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 t="s">
        <v>131</v>
      </c>
      <c r="S1181" s="160">
        <v>0</v>
      </c>
      <c r="T1181" s="160"/>
      <c r="U1181" s="160"/>
      <c r="V1181" s="160"/>
      <c r="W1181" s="160"/>
      <c r="X1181" s="160"/>
      <c r="Y1181" s="160"/>
      <c r="Z1181" s="160"/>
      <c r="AA1181" s="160"/>
      <c r="AB1181" s="160"/>
      <c r="AC1181" s="160"/>
      <c r="AD1181" s="160"/>
      <c r="AE1181" s="160"/>
      <c r="AF1181" s="160"/>
      <c r="AG1181" s="160"/>
      <c r="AH1181" s="160"/>
      <c r="AI1181" s="160"/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</row>
    <row r="1182" spans="1:47" outlineLevel="1" x14ac:dyDescent="0.2">
      <c r="A1182" s="113">
        <v>253</v>
      </c>
      <c r="B1182" s="115" t="s">
        <v>1093</v>
      </c>
      <c r="C1182" s="124" t="s">
        <v>1094</v>
      </c>
      <c r="D1182" s="143" t="s">
        <v>337</v>
      </c>
      <c r="E1182" s="157">
        <v>2.5</v>
      </c>
      <c r="F1182" s="157"/>
      <c r="G1182" s="157">
        <f>ROUND(E1182*F1182,2)</f>
        <v>0</v>
      </c>
      <c r="H1182" s="161" t="s">
        <v>1743</v>
      </c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 t="s">
        <v>129</v>
      </c>
      <c r="S1182" s="160"/>
      <c r="T1182" s="160"/>
      <c r="U1182" s="160"/>
      <c r="V1182" s="160"/>
      <c r="W1182" s="160"/>
      <c r="X1182" s="160"/>
      <c r="Y1182" s="160"/>
      <c r="Z1182" s="160"/>
      <c r="AA1182" s="160"/>
      <c r="AB1182" s="160"/>
      <c r="AC1182" s="160"/>
      <c r="AD1182" s="160"/>
      <c r="AE1182" s="160"/>
      <c r="AF1182" s="160"/>
      <c r="AG1182" s="160"/>
      <c r="AH1182" s="160"/>
      <c r="AI1182" s="160"/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</row>
    <row r="1183" spans="1:47" outlineLevel="1" x14ac:dyDescent="0.2">
      <c r="A1183" s="113"/>
      <c r="B1183" s="115"/>
      <c r="C1183" s="125" t="s">
        <v>1095</v>
      </c>
      <c r="D1183" s="144"/>
      <c r="E1183" s="136">
        <v>2.5</v>
      </c>
      <c r="F1183" s="157"/>
      <c r="G1183" s="157"/>
      <c r="H1183" s="161">
        <v>0</v>
      </c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 t="s">
        <v>131</v>
      </c>
      <c r="S1183" s="160">
        <v>0</v>
      </c>
      <c r="T1183" s="160"/>
      <c r="U1183" s="160"/>
      <c r="V1183" s="160"/>
      <c r="W1183" s="160"/>
      <c r="X1183" s="160"/>
      <c r="Y1183" s="160"/>
      <c r="Z1183" s="160"/>
      <c r="AA1183" s="160"/>
      <c r="AB1183" s="160"/>
      <c r="AC1183" s="160"/>
      <c r="AD1183" s="160"/>
      <c r="AE1183" s="160"/>
      <c r="AF1183" s="160"/>
      <c r="AG1183" s="160"/>
      <c r="AH1183" s="160"/>
      <c r="AI1183" s="160"/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</row>
    <row r="1184" spans="1:47" outlineLevel="1" x14ac:dyDescent="0.2">
      <c r="A1184" s="113">
        <v>254</v>
      </c>
      <c r="B1184" s="115" t="s">
        <v>1096</v>
      </c>
      <c r="C1184" s="124" t="s">
        <v>1097</v>
      </c>
      <c r="D1184" s="143" t="s">
        <v>337</v>
      </c>
      <c r="E1184" s="157">
        <v>3</v>
      </c>
      <c r="F1184" s="157"/>
      <c r="G1184" s="157">
        <f>ROUND(E1184*F1184,2)</f>
        <v>0</v>
      </c>
      <c r="H1184" s="161" t="s">
        <v>1743</v>
      </c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 t="s">
        <v>129</v>
      </c>
      <c r="S1184" s="160"/>
      <c r="T1184" s="160"/>
      <c r="U1184" s="160"/>
      <c r="V1184" s="160"/>
      <c r="W1184" s="160"/>
      <c r="X1184" s="160"/>
      <c r="Y1184" s="160"/>
      <c r="Z1184" s="160"/>
      <c r="AA1184" s="160"/>
      <c r="AB1184" s="160"/>
      <c r="AC1184" s="160"/>
      <c r="AD1184" s="160"/>
      <c r="AE1184" s="160"/>
      <c r="AF1184" s="160"/>
      <c r="AG1184" s="160"/>
      <c r="AH1184" s="160"/>
      <c r="AI1184" s="160"/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</row>
    <row r="1185" spans="1:47" outlineLevel="1" x14ac:dyDescent="0.2">
      <c r="A1185" s="113"/>
      <c r="B1185" s="115"/>
      <c r="C1185" s="125" t="s">
        <v>1089</v>
      </c>
      <c r="D1185" s="144"/>
      <c r="E1185" s="136">
        <v>3</v>
      </c>
      <c r="F1185" s="157"/>
      <c r="G1185" s="157"/>
      <c r="H1185" s="161">
        <v>0</v>
      </c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 t="s">
        <v>131</v>
      </c>
      <c r="S1185" s="160">
        <v>0</v>
      </c>
      <c r="T1185" s="160"/>
      <c r="U1185" s="160"/>
      <c r="V1185" s="160"/>
      <c r="W1185" s="160"/>
      <c r="X1185" s="160"/>
      <c r="Y1185" s="160"/>
      <c r="Z1185" s="160"/>
      <c r="AA1185" s="160"/>
      <c r="AB1185" s="160"/>
      <c r="AC1185" s="160"/>
      <c r="AD1185" s="160"/>
      <c r="AE1185" s="160"/>
      <c r="AF1185" s="160"/>
      <c r="AG1185" s="160"/>
      <c r="AH1185" s="160"/>
      <c r="AI1185" s="160"/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</row>
    <row r="1186" spans="1:47" outlineLevel="1" x14ac:dyDescent="0.2">
      <c r="A1186" s="113">
        <v>255</v>
      </c>
      <c r="B1186" s="115" t="s">
        <v>1098</v>
      </c>
      <c r="C1186" s="124" t="s">
        <v>1099</v>
      </c>
      <c r="D1186" s="143" t="s">
        <v>337</v>
      </c>
      <c r="E1186" s="157">
        <v>2.5</v>
      </c>
      <c r="F1186" s="157"/>
      <c r="G1186" s="157">
        <f>ROUND(E1186*F1186,2)</f>
        <v>0</v>
      </c>
      <c r="H1186" s="161" t="s">
        <v>1743</v>
      </c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 t="s">
        <v>129</v>
      </c>
      <c r="S1186" s="160"/>
      <c r="T1186" s="160"/>
      <c r="U1186" s="160"/>
      <c r="V1186" s="160"/>
      <c r="W1186" s="160"/>
      <c r="X1186" s="160"/>
      <c r="Y1186" s="160"/>
      <c r="Z1186" s="160"/>
      <c r="AA1186" s="160"/>
      <c r="AB1186" s="160"/>
      <c r="AC1186" s="160"/>
      <c r="AD1186" s="160"/>
      <c r="AE1186" s="160"/>
      <c r="AF1186" s="160"/>
      <c r="AG1186" s="160"/>
      <c r="AH1186" s="160"/>
      <c r="AI1186" s="160"/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</row>
    <row r="1187" spans="1:47" outlineLevel="1" x14ac:dyDescent="0.2">
      <c r="A1187" s="113"/>
      <c r="B1187" s="115"/>
      <c r="C1187" s="125" t="s">
        <v>1100</v>
      </c>
      <c r="D1187" s="144"/>
      <c r="E1187" s="136">
        <v>2.5</v>
      </c>
      <c r="F1187" s="157"/>
      <c r="G1187" s="157"/>
      <c r="H1187" s="161">
        <v>0</v>
      </c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 t="s">
        <v>131</v>
      </c>
      <c r="S1187" s="160">
        <v>0</v>
      </c>
      <c r="T1187" s="160"/>
      <c r="U1187" s="160"/>
      <c r="V1187" s="160"/>
      <c r="W1187" s="160"/>
      <c r="X1187" s="160"/>
      <c r="Y1187" s="160"/>
      <c r="Z1187" s="160"/>
      <c r="AA1187" s="160"/>
      <c r="AB1187" s="160"/>
      <c r="AC1187" s="160"/>
      <c r="AD1187" s="160"/>
      <c r="AE1187" s="160"/>
      <c r="AF1187" s="160"/>
      <c r="AG1187" s="160"/>
      <c r="AH1187" s="160"/>
      <c r="AI1187" s="160"/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</row>
    <row r="1188" spans="1:47" outlineLevel="1" x14ac:dyDescent="0.2">
      <c r="A1188" s="113">
        <v>256</v>
      </c>
      <c r="B1188" s="115" t="s">
        <v>1101</v>
      </c>
      <c r="C1188" s="124" t="s">
        <v>1102</v>
      </c>
      <c r="D1188" s="143" t="s">
        <v>337</v>
      </c>
      <c r="E1188" s="157">
        <v>2</v>
      </c>
      <c r="F1188" s="157"/>
      <c r="G1188" s="157">
        <f>ROUND(E1188*F1188,2)</f>
        <v>0</v>
      </c>
      <c r="H1188" s="161" t="s">
        <v>1743</v>
      </c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 t="s">
        <v>129</v>
      </c>
      <c r="S1188" s="160"/>
      <c r="T1188" s="160"/>
      <c r="U1188" s="160"/>
      <c r="V1188" s="160"/>
      <c r="W1188" s="160"/>
      <c r="X1188" s="160"/>
      <c r="Y1188" s="160"/>
      <c r="Z1188" s="160"/>
      <c r="AA1188" s="160"/>
      <c r="AB1188" s="160"/>
      <c r="AC1188" s="160"/>
      <c r="AD1188" s="160"/>
      <c r="AE1188" s="160"/>
      <c r="AF1188" s="160"/>
      <c r="AG1188" s="160"/>
      <c r="AH1188" s="160"/>
      <c r="AI1188" s="160"/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</row>
    <row r="1189" spans="1:47" outlineLevel="1" x14ac:dyDescent="0.2">
      <c r="A1189" s="113"/>
      <c r="B1189" s="115"/>
      <c r="C1189" s="125" t="s">
        <v>1103</v>
      </c>
      <c r="D1189" s="144"/>
      <c r="E1189" s="136">
        <v>2</v>
      </c>
      <c r="F1189" s="157"/>
      <c r="G1189" s="157"/>
      <c r="H1189" s="161">
        <v>0</v>
      </c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 t="s">
        <v>131</v>
      </c>
      <c r="S1189" s="160">
        <v>0</v>
      </c>
      <c r="T1189" s="160"/>
      <c r="U1189" s="160"/>
      <c r="V1189" s="160"/>
      <c r="W1189" s="160"/>
      <c r="X1189" s="160"/>
      <c r="Y1189" s="160"/>
      <c r="Z1189" s="160"/>
      <c r="AA1189" s="160"/>
      <c r="AB1189" s="160"/>
      <c r="AC1189" s="160"/>
      <c r="AD1189" s="160"/>
      <c r="AE1189" s="160"/>
      <c r="AF1189" s="160"/>
      <c r="AG1189" s="160"/>
      <c r="AH1189" s="160"/>
      <c r="AI1189" s="160"/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</row>
    <row r="1190" spans="1:47" outlineLevel="1" x14ac:dyDescent="0.2">
      <c r="A1190" s="113">
        <v>257</v>
      </c>
      <c r="B1190" s="115" t="s">
        <v>1104</v>
      </c>
      <c r="C1190" s="124" t="s">
        <v>1105</v>
      </c>
      <c r="D1190" s="143" t="s">
        <v>337</v>
      </c>
      <c r="E1190" s="157">
        <v>1.5</v>
      </c>
      <c r="F1190" s="157"/>
      <c r="G1190" s="157">
        <f>ROUND(E1190*F1190,2)</f>
        <v>0</v>
      </c>
      <c r="H1190" s="161" t="s">
        <v>1743</v>
      </c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 t="s">
        <v>129</v>
      </c>
      <c r="S1190" s="160"/>
      <c r="T1190" s="160"/>
      <c r="U1190" s="160"/>
      <c r="V1190" s="160"/>
      <c r="W1190" s="160"/>
      <c r="X1190" s="160"/>
      <c r="Y1190" s="160"/>
      <c r="Z1190" s="160"/>
      <c r="AA1190" s="160"/>
      <c r="AB1190" s="160"/>
      <c r="AC1190" s="160"/>
      <c r="AD1190" s="160"/>
      <c r="AE1190" s="160"/>
      <c r="AF1190" s="160"/>
      <c r="AG1190" s="160"/>
      <c r="AH1190" s="160"/>
      <c r="AI1190" s="160"/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</row>
    <row r="1191" spans="1:47" outlineLevel="1" x14ac:dyDescent="0.2">
      <c r="A1191" s="113"/>
      <c r="B1191" s="115"/>
      <c r="C1191" s="125" t="s">
        <v>1106</v>
      </c>
      <c r="D1191" s="144"/>
      <c r="E1191" s="136">
        <v>1.5</v>
      </c>
      <c r="F1191" s="157"/>
      <c r="G1191" s="157"/>
      <c r="H1191" s="161">
        <v>0</v>
      </c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 t="s">
        <v>131</v>
      </c>
      <c r="S1191" s="160">
        <v>0</v>
      </c>
      <c r="T1191" s="160"/>
      <c r="U1191" s="160"/>
      <c r="V1191" s="160"/>
      <c r="W1191" s="160"/>
      <c r="X1191" s="160"/>
      <c r="Y1191" s="160"/>
      <c r="Z1191" s="160"/>
      <c r="AA1191" s="160"/>
      <c r="AB1191" s="160"/>
      <c r="AC1191" s="160"/>
      <c r="AD1191" s="160"/>
      <c r="AE1191" s="160"/>
      <c r="AF1191" s="160"/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</row>
    <row r="1192" spans="1:47" outlineLevel="1" x14ac:dyDescent="0.2">
      <c r="A1192" s="113">
        <v>258</v>
      </c>
      <c r="B1192" s="115" t="s">
        <v>1107</v>
      </c>
      <c r="C1192" s="124" t="s">
        <v>1108</v>
      </c>
      <c r="D1192" s="143" t="s">
        <v>135</v>
      </c>
      <c r="E1192" s="157">
        <v>3.4</v>
      </c>
      <c r="F1192" s="157"/>
      <c r="G1192" s="157">
        <f>ROUND(E1192*F1192,2)</f>
        <v>0</v>
      </c>
      <c r="H1192" s="161" t="s">
        <v>1743</v>
      </c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 t="s">
        <v>129</v>
      </c>
      <c r="S1192" s="160"/>
      <c r="T1192" s="160"/>
      <c r="U1192" s="160"/>
      <c r="V1192" s="160"/>
      <c r="W1192" s="160"/>
      <c r="X1192" s="160"/>
      <c r="Y1192" s="160"/>
      <c r="Z1192" s="160"/>
      <c r="AA1192" s="160"/>
      <c r="AB1192" s="160"/>
      <c r="AC1192" s="160"/>
      <c r="AD1192" s="160"/>
      <c r="AE1192" s="160"/>
      <c r="AF1192" s="160"/>
      <c r="AG1192" s="160"/>
      <c r="AH1192" s="160"/>
      <c r="AI1192" s="160"/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</row>
    <row r="1193" spans="1:47" outlineLevel="1" x14ac:dyDescent="0.2">
      <c r="A1193" s="113"/>
      <c r="B1193" s="115"/>
      <c r="C1193" s="125" t="s">
        <v>957</v>
      </c>
      <c r="D1193" s="144"/>
      <c r="E1193" s="136"/>
      <c r="F1193" s="157"/>
      <c r="G1193" s="157"/>
      <c r="H1193" s="161">
        <v>0</v>
      </c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 t="s">
        <v>131</v>
      </c>
      <c r="S1193" s="160">
        <v>0</v>
      </c>
      <c r="T1193" s="160"/>
      <c r="U1193" s="160"/>
      <c r="V1193" s="160"/>
      <c r="W1193" s="160"/>
      <c r="X1193" s="160"/>
      <c r="Y1193" s="160"/>
      <c r="Z1193" s="160"/>
      <c r="AA1193" s="160"/>
      <c r="AB1193" s="160"/>
      <c r="AC1193" s="160"/>
      <c r="AD1193" s="160"/>
      <c r="AE1193" s="160"/>
      <c r="AF1193" s="160"/>
      <c r="AG1193" s="160"/>
      <c r="AH1193" s="160"/>
      <c r="AI1193" s="160"/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</row>
    <row r="1194" spans="1:47" outlineLevel="1" x14ac:dyDescent="0.2">
      <c r="A1194" s="113"/>
      <c r="B1194" s="115"/>
      <c r="C1194" s="125" t="s">
        <v>1109</v>
      </c>
      <c r="D1194" s="144"/>
      <c r="E1194" s="136">
        <v>3.4</v>
      </c>
      <c r="F1194" s="157"/>
      <c r="G1194" s="157"/>
      <c r="H1194" s="161">
        <v>0</v>
      </c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 t="s">
        <v>131</v>
      </c>
      <c r="S1194" s="160">
        <v>0</v>
      </c>
      <c r="T1194" s="160"/>
      <c r="U1194" s="160"/>
      <c r="V1194" s="160"/>
      <c r="W1194" s="160"/>
      <c r="X1194" s="160"/>
      <c r="Y1194" s="160"/>
      <c r="Z1194" s="160"/>
      <c r="AA1194" s="160"/>
      <c r="AB1194" s="160"/>
      <c r="AC1194" s="160"/>
      <c r="AD1194" s="160"/>
      <c r="AE1194" s="160"/>
      <c r="AF1194" s="160"/>
      <c r="AG1194" s="160"/>
      <c r="AH1194" s="160"/>
      <c r="AI1194" s="160"/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</row>
    <row r="1195" spans="1:47" outlineLevel="1" x14ac:dyDescent="0.2">
      <c r="A1195" s="113"/>
      <c r="B1195" s="115"/>
      <c r="C1195" s="125" t="s">
        <v>542</v>
      </c>
      <c r="D1195" s="144"/>
      <c r="E1195" s="136"/>
      <c r="F1195" s="157"/>
      <c r="G1195" s="157"/>
      <c r="H1195" s="161">
        <v>0</v>
      </c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 t="s">
        <v>131</v>
      </c>
      <c r="S1195" s="160">
        <v>0</v>
      </c>
      <c r="T1195" s="160"/>
      <c r="U1195" s="160"/>
      <c r="V1195" s="160"/>
      <c r="W1195" s="160"/>
      <c r="X1195" s="160"/>
      <c r="Y1195" s="160"/>
      <c r="Z1195" s="160"/>
      <c r="AA1195" s="160"/>
      <c r="AB1195" s="160"/>
      <c r="AC1195" s="160"/>
      <c r="AD1195" s="160"/>
      <c r="AE1195" s="160"/>
      <c r="AF1195" s="160"/>
      <c r="AG1195" s="160"/>
      <c r="AH1195" s="160"/>
      <c r="AI1195" s="160"/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</row>
    <row r="1196" spans="1:47" outlineLevel="1" x14ac:dyDescent="0.2">
      <c r="A1196" s="113"/>
      <c r="B1196" s="115"/>
      <c r="C1196" s="125" t="s">
        <v>390</v>
      </c>
      <c r="D1196" s="144"/>
      <c r="E1196" s="136"/>
      <c r="F1196" s="157"/>
      <c r="G1196" s="157"/>
      <c r="H1196" s="161">
        <v>0</v>
      </c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 t="s">
        <v>131</v>
      </c>
      <c r="S1196" s="160">
        <v>0</v>
      </c>
      <c r="T1196" s="160"/>
      <c r="U1196" s="160"/>
      <c r="V1196" s="160"/>
      <c r="W1196" s="160"/>
      <c r="X1196" s="160"/>
      <c r="Y1196" s="160"/>
      <c r="Z1196" s="160"/>
      <c r="AA1196" s="160"/>
      <c r="AB1196" s="160"/>
      <c r="AC1196" s="160"/>
      <c r="AD1196" s="160"/>
      <c r="AE1196" s="160"/>
      <c r="AF1196" s="160"/>
      <c r="AG1196" s="160"/>
      <c r="AH1196" s="160"/>
      <c r="AI1196" s="160"/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</row>
    <row r="1197" spans="1:47" outlineLevel="1" x14ac:dyDescent="0.2">
      <c r="A1197" s="113">
        <v>259</v>
      </c>
      <c r="B1197" s="115" t="s">
        <v>1110</v>
      </c>
      <c r="C1197" s="124" t="s">
        <v>1111</v>
      </c>
      <c r="D1197" s="143" t="s">
        <v>135</v>
      </c>
      <c r="E1197" s="157">
        <v>117.13</v>
      </c>
      <c r="F1197" s="157"/>
      <c r="G1197" s="157">
        <f>ROUND(E1197*F1197,2)</f>
        <v>0</v>
      </c>
      <c r="H1197" s="161" t="s">
        <v>1743</v>
      </c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 t="s">
        <v>129</v>
      </c>
      <c r="S1197" s="160"/>
      <c r="T1197" s="160"/>
      <c r="U1197" s="160"/>
      <c r="V1197" s="160"/>
      <c r="W1197" s="160"/>
      <c r="X1197" s="160"/>
      <c r="Y1197" s="160"/>
      <c r="Z1197" s="160"/>
      <c r="AA1197" s="160"/>
      <c r="AB1197" s="160"/>
      <c r="AC1197" s="160"/>
      <c r="AD1197" s="160"/>
      <c r="AE1197" s="160"/>
      <c r="AF1197" s="160"/>
      <c r="AG1197" s="160"/>
      <c r="AH1197" s="160"/>
      <c r="AI1197" s="160"/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</row>
    <row r="1198" spans="1:47" outlineLevel="1" x14ac:dyDescent="0.2">
      <c r="A1198" s="113"/>
      <c r="B1198" s="115"/>
      <c r="C1198" s="125" t="s">
        <v>1112</v>
      </c>
      <c r="D1198" s="144"/>
      <c r="E1198" s="136">
        <v>16.600000000000001</v>
      </c>
      <c r="F1198" s="157"/>
      <c r="G1198" s="157"/>
      <c r="H1198" s="161">
        <v>0</v>
      </c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 t="s">
        <v>131</v>
      </c>
      <c r="S1198" s="160">
        <v>0</v>
      </c>
      <c r="T1198" s="160"/>
      <c r="U1198" s="160"/>
      <c r="V1198" s="160"/>
      <c r="W1198" s="160"/>
      <c r="X1198" s="160"/>
      <c r="Y1198" s="160"/>
      <c r="Z1198" s="160"/>
      <c r="AA1198" s="160"/>
      <c r="AB1198" s="160"/>
      <c r="AC1198" s="160"/>
      <c r="AD1198" s="160"/>
      <c r="AE1198" s="160"/>
      <c r="AF1198" s="160"/>
      <c r="AG1198" s="160"/>
      <c r="AH1198" s="160"/>
      <c r="AI1198" s="160"/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</row>
    <row r="1199" spans="1:47" outlineLevel="1" x14ac:dyDescent="0.2">
      <c r="A1199" s="113"/>
      <c r="B1199" s="115"/>
      <c r="C1199" s="125" t="s">
        <v>1113</v>
      </c>
      <c r="D1199" s="144"/>
      <c r="E1199" s="136">
        <v>73.930000000000007</v>
      </c>
      <c r="F1199" s="157"/>
      <c r="G1199" s="157"/>
      <c r="H1199" s="161">
        <v>0</v>
      </c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 t="s">
        <v>131</v>
      </c>
      <c r="S1199" s="160">
        <v>0</v>
      </c>
      <c r="T1199" s="160"/>
      <c r="U1199" s="160"/>
      <c r="V1199" s="160"/>
      <c r="W1199" s="160"/>
      <c r="X1199" s="160"/>
      <c r="Y1199" s="160"/>
      <c r="Z1199" s="160"/>
      <c r="AA1199" s="160"/>
      <c r="AB1199" s="160"/>
      <c r="AC1199" s="160"/>
      <c r="AD1199" s="160"/>
      <c r="AE1199" s="160"/>
      <c r="AF1199" s="160"/>
      <c r="AG1199" s="160"/>
      <c r="AH1199" s="160"/>
      <c r="AI1199" s="160"/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</row>
    <row r="1200" spans="1:47" outlineLevel="1" x14ac:dyDescent="0.2">
      <c r="A1200" s="113"/>
      <c r="B1200" s="115"/>
      <c r="C1200" s="125" t="s">
        <v>1114</v>
      </c>
      <c r="D1200" s="144"/>
      <c r="E1200" s="136">
        <v>26.6</v>
      </c>
      <c r="F1200" s="157"/>
      <c r="G1200" s="157"/>
      <c r="H1200" s="161">
        <v>0</v>
      </c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 t="s">
        <v>131</v>
      </c>
      <c r="S1200" s="160">
        <v>0</v>
      </c>
      <c r="T1200" s="160"/>
      <c r="U1200" s="160"/>
      <c r="V1200" s="160"/>
      <c r="W1200" s="160"/>
      <c r="X1200" s="160"/>
      <c r="Y1200" s="160"/>
      <c r="Z1200" s="160"/>
      <c r="AA1200" s="160"/>
      <c r="AB1200" s="160"/>
      <c r="AC1200" s="160"/>
      <c r="AD1200" s="160"/>
      <c r="AE1200" s="160"/>
      <c r="AF1200" s="160"/>
      <c r="AG1200" s="160"/>
      <c r="AH1200" s="160"/>
      <c r="AI1200" s="160"/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</row>
    <row r="1201" spans="1:47" outlineLevel="1" x14ac:dyDescent="0.2">
      <c r="A1201" s="113"/>
      <c r="B1201" s="115"/>
      <c r="C1201" s="125" t="s">
        <v>390</v>
      </c>
      <c r="D1201" s="144"/>
      <c r="E1201" s="136"/>
      <c r="F1201" s="157"/>
      <c r="G1201" s="157"/>
      <c r="H1201" s="161">
        <v>0</v>
      </c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 t="s">
        <v>131</v>
      </c>
      <c r="S1201" s="160">
        <v>0</v>
      </c>
      <c r="T1201" s="160"/>
      <c r="U1201" s="160"/>
      <c r="V1201" s="160"/>
      <c r="W1201" s="160"/>
      <c r="X1201" s="160"/>
      <c r="Y1201" s="160"/>
      <c r="Z1201" s="160"/>
      <c r="AA1201" s="160"/>
      <c r="AB1201" s="160"/>
      <c r="AC1201" s="160"/>
      <c r="AD1201" s="160"/>
      <c r="AE1201" s="160"/>
      <c r="AF1201" s="160"/>
      <c r="AG1201" s="160"/>
      <c r="AH1201" s="160"/>
      <c r="AI1201" s="160"/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</row>
    <row r="1202" spans="1:47" outlineLevel="1" x14ac:dyDescent="0.2">
      <c r="A1202" s="113">
        <v>260</v>
      </c>
      <c r="B1202" s="115" t="s">
        <v>1115</v>
      </c>
      <c r="C1202" s="124" t="s">
        <v>1116</v>
      </c>
      <c r="D1202" s="143" t="s">
        <v>135</v>
      </c>
      <c r="E1202" s="157">
        <v>88.781000000000006</v>
      </c>
      <c r="F1202" s="157"/>
      <c r="G1202" s="157">
        <f>ROUND(E1202*F1202,2)</f>
        <v>0</v>
      </c>
      <c r="H1202" s="161" t="s">
        <v>1743</v>
      </c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 t="s">
        <v>129</v>
      </c>
      <c r="S1202" s="160"/>
      <c r="T1202" s="160"/>
      <c r="U1202" s="160"/>
      <c r="V1202" s="160"/>
      <c r="W1202" s="160"/>
      <c r="X1202" s="160"/>
      <c r="Y1202" s="160"/>
      <c r="Z1202" s="160"/>
      <c r="AA1202" s="160"/>
      <c r="AB1202" s="160"/>
      <c r="AC1202" s="160"/>
      <c r="AD1202" s="160"/>
      <c r="AE1202" s="160"/>
      <c r="AF1202" s="160"/>
      <c r="AG1202" s="160"/>
      <c r="AH1202" s="160"/>
      <c r="AI1202" s="160"/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</row>
    <row r="1203" spans="1:47" outlineLevel="1" x14ac:dyDescent="0.2">
      <c r="A1203" s="113"/>
      <c r="B1203" s="115"/>
      <c r="C1203" s="125" t="s">
        <v>1117</v>
      </c>
      <c r="D1203" s="144"/>
      <c r="E1203" s="136">
        <v>88.781000000000006</v>
      </c>
      <c r="F1203" s="157"/>
      <c r="G1203" s="157"/>
      <c r="H1203" s="161">
        <v>0</v>
      </c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 t="s">
        <v>131</v>
      </c>
      <c r="S1203" s="160">
        <v>0</v>
      </c>
      <c r="T1203" s="160"/>
      <c r="U1203" s="160"/>
      <c r="V1203" s="160"/>
      <c r="W1203" s="160"/>
      <c r="X1203" s="160"/>
      <c r="Y1203" s="160"/>
      <c r="Z1203" s="160"/>
      <c r="AA1203" s="160"/>
      <c r="AB1203" s="160"/>
      <c r="AC1203" s="160"/>
      <c r="AD1203" s="160"/>
      <c r="AE1203" s="160"/>
      <c r="AF1203" s="160"/>
      <c r="AG1203" s="160"/>
      <c r="AH1203" s="160"/>
      <c r="AI1203" s="160"/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</row>
    <row r="1204" spans="1:47" outlineLevel="1" x14ac:dyDescent="0.2">
      <c r="A1204" s="113">
        <v>261</v>
      </c>
      <c r="B1204" s="115" t="s">
        <v>1118</v>
      </c>
      <c r="C1204" s="124" t="s">
        <v>1119</v>
      </c>
      <c r="D1204" s="143" t="s">
        <v>135</v>
      </c>
      <c r="E1204" s="157">
        <v>88.781000000000006</v>
      </c>
      <c r="F1204" s="157"/>
      <c r="G1204" s="157">
        <f>ROUND(E1204*F1204,2)</f>
        <v>0</v>
      </c>
      <c r="H1204" s="161" t="s">
        <v>1743</v>
      </c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 t="s">
        <v>129</v>
      </c>
      <c r="S1204" s="160"/>
      <c r="T1204" s="160"/>
      <c r="U1204" s="160"/>
      <c r="V1204" s="160"/>
      <c r="W1204" s="160"/>
      <c r="X1204" s="160"/>
      <c r="Y1204" s="160"/>
      <c r="Z1204" s="160"/>
      <c r="AA1204" s="160"/>
      <c r="AB1204" s="160"/>
      <c r="AC1204" s="160"/>
      <c r="AD1204" s="160"/>
      <c r="AE1204" s="160"/>
      <c r="AF1204" s="160"/>
      <c r="AG1204" s="160"/>
      <c r="AH1204" s="160"/>
      <c r="AI1204" s="160"/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</row>
    <row r="1205" spans="1:47" outlineLevel="1" x14ac:dyDescent="0.2">
      <c r="A1205" s="113"/>
      <c r="B1205" s="115"/>
      <c r="C1205" s="125" t="s">
        <v>1117</v>
      </c>
      <c r="D1205" s="144"/>
      <c r="E1205" s="136">
        <v>88.781000000000006</v>
      </c>
      <c r="F1205" s="157"/>
      <c r="G1205" s="157"/>
      <c r="H1205" s="161">
        <v>0</v>
      </c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 t="s">
        <v>131</v>
      </c>
      <c r="S1205" s="160">
        <v>0</v>
      </c>
      <c r="T1205" s="160"/>
      <c r="U1205" s="160"/>
      <c r="V1205" s="160"/>
      <c r="W1205" s="160"/>
      <c r="X1205" s="160"/>
      <c r="Y1205" s="160"/>
      <c r="Z1205" s="160"/>
      <c r="AA1205" s="160"/>
      <c r="AB1205" s="160"/>
      <c r="AC1205" s="160"/>
      <c r="AD1205" s="160"/>
      <c r="AE1205" s="160"/>
      <c r="AF1205" s="160"/>
      <c r="AG1205" s="160"/>
      <c r="AH1205" s="160"/>
      <c r="AI1205" s="160"/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</row>
    <row r="1206" spans="1:47" outlineLevel="1" x14ac:dyDescent="0.2">
      <c r="A1206" s="113">
        <v>262</v>
      </c>
      <c r="B1206" s="115" t="s">
        <v>1120</v>
      </c>
      <c r="C1206" s="124" t="s">
        <v>1121</v>
      </c>
      <c r="D1206" s="143" t="s">
        <v>135</v>
      </c>
      <c r="E1206" s="157">
        <v>660.654</v>
      </c>
      <c r="F1206" s="157"/>
      <c r="G1206" s="157">
        <f>ROUND(E1206*F1206,2)</f>
        <v>0</v>
      </c>
      <c r="H1206" s="161" t="s">
        <v>1743</v>
      </c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 t="s">
        <v>129</v>
      </c>
      <c r="S1206" s="160"/>
      <c r="T1206" s="160"/>
      <c r="U1206" s="160"/>
      <c r="V1206" s="160"/>
      <c r="W1206" s="160"/>
      <c r="X1206" s="160"/>
      <c r="Y1206" s="160"/>
      <c r="Z1206" s="160"/>
      <c r="AA1206" s="160"/>
      <c r="AB1206" s="160"/>
      <c r="AC1206" s="160"/>
      <c r="AD1206" s="160"/>
      <c r="AE1206" s="160"/>
      <c r="AF1206" s="160"/>
      <c r="AG1206" s="160"/>
      <c r="AH1206" s="160"/>
      <c r="AI1206" s="160"/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</row>
    <row r="1207" spans="1:47" outlineLevel="1" x14ac:dyDescent="0.2">
      <c r="A1207" s="113"/>
      <c r="B1207" s="115"/>
      <c r="C1207" s="125" t="s">
        <v>1122</v>
      </c>
      <c r="D1207" s="144"/>
      <c r="E1207" s="136"/>
      <c r="F1207" s="157"/>
      <c r="G1207" s="157"/>
      <c r="H1207" s="161">
        <v>0</v>
      </c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 t="s">
        <v>131</v>
      </c>
      <c r="S1207" s="160">
        <v>0</v>
      </c>
      <c r="T1207" s="160"/>
      <c r="U1207" s="160"/>
      <c r="V1207" s="160"/>
      <c r="W1207" s="160"/>
      <c r="X1207" s="160"/>
      <c r="Y1207" s="160"/>
      <c r="Z1207" s="160"/>
      <c r="AA1207" s="160"/>
      <c r="AB1207" s="160"/>
      <c r="AC1207" s="160"/>
      <c r="AD1207" s="160"/>
      <c r="AE1207" s="160"/>
      <c r="AF1207" s="160"/>
      <c r="AG1207" s="160"/>
      <c r="AH1207" s="160"/>
      <c r="AI1207" s="160"/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</row>
    <row r="1208" spans="1:47" outlineLevel="1" x14ac:dyDescent="0.2">
      <c r="A1208" s="113"/>
      <c r="B1208" s="115"/>
      <c r="C1208" s="125" t="s">
        <v>1123</v>
      </c>
      <c r="D1208" s="144"/>
      <c r="E1208" s="136">
        <v>47.4</v>
      </c>
      <c r="F1208" s="157"/>
      <c r="G1208" s="157"/>
      <c r="H1208" s="161">
        <v>0</v>
      </c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 t="s">
        <v>131</v>
      </c>
      <c r="S1208" s="160">
        <v>0</v>
      </c>
      <c r="T1208" s="160"/>
      <c r="U1208" s="160"/>
      <c r="V1208" s="160"/>
      <c r="W1208" s="160"/>
      <c r="X1208" s="160"/>
      <c r="Y1208" s="160"/>
      <c r="Z1208" s="160"/>
      <c r="AA1208" s="160"/>
      <c r="AB1208" s="160"/>
      <c r="AC1208" s="160"/>
      <c r="AD1208" s="160"/>
      <c r="AE1208" s="160"/>
      <c r="AF1208" s="160"/>
      <c r="AG1208" s="160"/>
      <c r="AH1208" s="160"/>
      <c r="AI1208" s="160"/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</row>
    <row r="1209" spans="1:47" outlineLevel="1" x14ac:dyDescent="0.2">
      <c r="A1209" s="113"/>
      <c r="B1209" s="115"/>
      <c r="C1209" s="125" t="s">
        <v>1124</v>
      </c>
      <c r="D1209" s="144"/>
      <c r="E1209" s="136">
        <v>134.62799999999999</v>
      </c>
      <c r="F1209" s="157"/>
      <c r="G1209" s="157"/>
      <c r="H1209" s="161">
        <v>0</v>
      </c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 t="s">
        <v>131</v>
      </c>
      <c r="S1209" s="160">
        <v>0</v>
      </c>
      <c r="T1209" s="160"/>
      <c r="U1209" s="160"/>
      <c r="V1209" s="160"/>
      <c r="W1209" s="160"/>
      <c r="X1209" s="160"/>
      <c r="Y1209" s="160"/>
      <c r="Z1209" s="160"/>
      <c r="AA1209" s="160"/>
      <c r="AB1209" s="160"/>
      <c r="AC1209" s="160"/>
      <c r="AD1209" s="160"/>
      <c r="AE1209" s="160"/>
      <c r="AF1209" s="160"/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</row>
    <row r="1210" spans="1:47" outlineLevel="1" x14ac:dyDescent="0.2">
      <c r="A1210" s="113"/>
      <c r="B1210" s="115"/>
      <c r="C1210" s="125" t="s">
        <v>1125</v>
      </c>
      <c r="D1210" s="144"/>
      <c r="E1210" s="136">
        <v>59.508000000000003</v>
      </c>
      <c r="F1210" s="157"/>
      <c r="G1210" s="157"/>
      <c r="H1210" s="161">
        <v>0</v>
      </c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 t="s">
        <v>131</v>
      </c>
      <c r="S1210" s="160">
        <v>0</v>
      </c>
      <c r="T1210" s="160"/>
      <c r="U1210" s="160"/>
      <c r="V1210" s="160"/>
      <c r="W1210" s="160"/>
      <c r="X1210" s="160"/>
      <c r="Y1210" s="160"/>
      <c r="Z1210" s="160"/>
      <c r="AA1210" s="160"/>
      <c r="AB1210" s="160"/>
      <c r="AC1210" s="160"/>
      <c r="AD1210" s="160"/>
      <c r="AE1210" s="160"/>
      <c r="AF1210" s="160"/>
      <c r="AG1210" s="160"/>
      <c r="AH1210" s="160"/>
      <c r="AI1210" s="160"/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</row>
    <row r="1211" spans="1:47" outlineLevel="1" x14ac:dyDescent="0.2">
      <c r="A1211" s="113"/>
      <c r="B1211" s="115"/>
      <c r="C1211" s="125" t="s">
        <v>1126</v>
      </c>
      <c r="D1211" s="144"/>
      <c r="E1211" s="136">
        <v>57.448</v>
      </c>
      <c r="F1211" s="157"/>
      <c r="G1211" s="157"/>
      <c r="H1211" s="161">
        <v>0</v>
      </c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 t="s">
        <v>131</v>
      </c>
      <c r="S1211" s="160">
        <v>0</v>
      </c>
      <c r="T1211" s="160"/>
      <c r="U1211" s="160"/>
      <c r="V1211" s="160"/>
      <c r="W1211" s="160"/>
      <c r="X1211" s="160"/>
      <c r="Y1211" s="160"/>
      <c r="Z1211" s="160"/>
      <c r="AA1211" s="160"/>
      <c r="AB1211" s="160"/>
      <c r="AC1211" s="160"/>
      <c r="AD1211" s="160"/>
      <c r="AE1211" s="160"/>
      <c r="AF1211" s="160"/>
      <c r="AG1211" s="160"/>
      <c r="AH1211" s="160"/>
      <c r="AI1211" s="160"/>
      <c r="AJ1211" s="160"/>
      <c r="AK1211" s="160"/>
      <c r="AL1211" s="160"/>
      <c r="AM1211" s="160"/>
      <c r="AN1211" s="160"/>
      <c r="AO1211" s="160"/>
      <c r="AP1211" s="160"/>
      <c r="AQ1211" s="160"/>
      <c r="AR1211" s="160"/>
      <c r="AS1211" s="160"/>
      <c r="AT1211" s="160"/>
      <c r="AU1211" s="160"/>
    </row>
    <row r="1212" spans="1:47" outlineLevel="1" x14ac:dyDescent="0.2">
      <c r="A1212" s="113"/>
      <c r="B1212" s="115"/>
      <c r="C1212" s="125" t="s">
        <v>244</v>
      </c>
      <c r="D1212" s="144"/>
      <c r="E1212" s="136"/>
      <c r="F1212" s="157"/>
      <c r="G1212" s="157"/>
      <c r="H1212" s="161">
        <v>0</v>
      </c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 t="s">
        <v>131</v>
      </c>
      <c r="S1212" s="160">
        <v>0</v>
      </c>
      <c r="T1212" s="160"/>
      <c r="U1212" s="160"/>
      <c r="V1212" s="160"/>
      <c r="W1212" s="160"/>
      <c r="X1212" s="160"/>
      <c r="Y1212" s="160"/>
      <c r="Z1212" s="160"/>
      <c r="AA1212" s="160"/>
      <c r="AB1212" s="160"/>
      <c r="AC1212" s="160"/>
      <c r="AD1212" s="160"/>
      <c r="AE1212" s="160"/>
      <c r="AF1212" s="160"/>
      <c r="AG1212" s="160"/>
      <c r="AH1212" s="160"/>
      <c r="AI1212" s="160"/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</row>
    <row r="1213" spans="1:47" outlineLevel="1" x14ac:dyDescent="0.2">
      <c r="A1213" s="113"/>
      <c r="B1213" s="115"/>
      <c r="C1213" s="125" t="s">
        <v>1127</v>
      </c>
      <c r="D1213" s="144"/>
      <c r="E1213" s="136"/>
      <c r="F1213" s="157"/>
      <c r="G1213" s="157"/>
      <c r="H1213" s="161">
        <v>0</v>
      </c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 t="s">
        <v>131</v>
      </c>
      <c r="S1213" s="160">
        <v>0</v>
      </c>
      <c r="T1213" s="160"/>
      <c r="U1213" s="160"/>
      <c r="V1213" s="160"/>
      <c r="W1213" s="160"/>
      <c r="X1213" s="160"/>
      <c r="Y1213" s="160"/>
      <c r="Z1213" s="160"/>
      <c r="AA1213" s="160"/>
      <c r="AB1213" s="160"/>
      <c r="AC1213" s="160"/>
      <c r="AD1213" s="160"/>
      <c r="AE1213" s="160"/>
      <c r="AF1213" s="160"/>
      <c r="AG1213" s="160"/>
      <c r="AH1213" s="160"/>
      <c r="AI1213" s="160"/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</row>
    <row r="1214" spans="1:47" ht="22.5" outlineLevel="1" x14ac:dyDescent="0.2">
      <c r="A1214" s="113"/>
      <c r="B1214" s="115"/>
      <c r="C1214" s="125" t="s">
        <v>1128</v>
      </c>
      <c r="D1214" s="144"/>
      <c r="E1214" s="136">
        <v>47.5</v>
      </c>
      <c r="F1214" s="157"/>
      <c r="G1214" s="157"/>
      <c r="H1214" s="161">
        <v>0</v>
      </c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 t="s">
        <v>131</v>
      </c>
      <c r="S1214" s="160">
        <v>0</v>
      </c>
      <c r="T1214" s="160"/>
      <c r="U1214" s="160"/>
      <c r="V1214" s="160"/>
      <c r="W1214" s="160"/>
      <c r="X1214" s="160"/>
      <c r="Y1214" s="160"/>
      <c r="Z1214" s="160"/>
      <c r="AA1214" s="160"/>
      <c r="AB1214" s="160"/>
      <c r="AC1214" s="160"/>
      <c r="AD1214" s="160"/>
      <c r="AE1214" s="160"/>
      <c r="AF1214" s="160"/>
      <c r="AG1214" s="160"/>
      <c r="AH1214" s="160"/>
      <c r="AI1214" s="160"/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</row>
    <row r="1215" spans="1:47" ht="22.5" outlineLevel="1" x14ac:dyDescent="0.2">
      <c r="A1215" s="113"/>
      <c r="B1215" s="115"/>
      <c r="C1215" s="125" t="s">
        <v>1129</v>
      </c>
      <c r="D1215" s="144"/>
      <c r="E1215" s="136">
        <v>85.92</v>
      </c>
      <c r="F1215" s="157"/>
      <c r="G1215" s="157"/>
      <c r="H1215" s="161">
        <v>0</v>
      </c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 t="s">
        <v>131</v>
      </c>
      <c r="S1215" s="160">
        <v>0</v>
      </c>
      <c r="T1215" s="160"/>
      <c r="U1215" s="160"/>
      <c r="V1215" s="160"/>
      <c r="W1215" s="160"/>
      <c r="X1215" s="160"/>
      <c r="Y1215" s="160"/>
      <c r="Z1215" s="160"/>
      <c r="AA1215" s="160"/>
      <c r="AB1215" s="160"/>
      <c r="AC1215" s="160"/>
      <c r="AD1215" s="160"/>
      <c r="AE1215" s="160"/>
      <c r="AF1215" s="160"/>
      <c r="AG1215" s="160"/>
      <c r="AH1215" s="160"/>
      <c r="AI1215" s="160"/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</row>
    <row r="1216" spans="1:47" ht="22.5" outlineLevel="1" x14ac:dyDescent="0.2">
      <c r="A1216" s="113"/>
      <c r="B1216" s="115"/>
      <c r="C1216" s="125" t="s">
        <v>1130</v>
      </c>
      <c r="D1216" s="144"/>
      <c r="E1216" s="136">
        <v>31.39</v>
      </c>
      <c r="F1216" s="157"/>
      <c r="G1216" s="157"/>
      <c r="H1216" s="161">
        <v>0</v>
      </c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 t="s">
        <v>131</v>
      </c>
      <c r="S1216" s="160">
        <v>0</v>
      </c>
      <c r="T1216" s="160"/>
      <c r="U1216" s="160"/>
      <c r="V1216" s="160"/>
      <c r="W1216" s="160"/>
      <c r="X1216" s="160"/>
      <c r="Y1216" s="160"/>
      <c r="Z1216" s="160"/>
      <c r="AA1216" s="160"/>
      <c r="AB1216" s="160"/>
      <c r="AC1216" s="160"/>
      <c r="AD1216" s="160"/>
      <c r="AE1216" s="160"/>
      <c r="AF1216" s="160"/>
      <c r="AG1216" s="160"/>
      <c r="AH1216" s="160"/>
      <c r="AI1216" s="160"/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</row>
    <row r="1217" spans="1:47" outlineLevel="1" x14ac:dyDescent="0.2">
      <c r="A1217" s="113"/>
      <c r="B1217" s="115"/>
      <c r="C1217" s="125" t="s">
        <v>1131</v>
      </c>
      <c r="D1217" s="144"/>
      <c r="E1217" s="136">
        <v>16.86</v>
      </c>
      <c r="F1217" s="157"/>
      <c r="G1217" s="157"/>
      <c r="H1217" s="161">
        <v>0</v>
      </c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 t="s">
        <v>131</v>
      </c>
      <c r="S1217" s="160">
        <v>0</v>
      </c>
      <c r="T1217" s="160"/>
      <c r="U1217" s="160"/>
      <c r="V1217" s="160"/>
      <c r="W1217" s="160"/>
      <c r="X1217" s="160"/>
      <c r="Y1217" s="160"/>
      <c r="Z1217" s="160"/>
      <c r="AA1217" s="160"/>
      <c r="AB1217" s="160"/>
      <c r="AC1217" s="160"/>
      <c r="AD1217" s="160"/>
      <c r="AE1217" s="160"/>
      <c r="AF1217" s="160"/>
      <c r="AG1217" s="160"/>
      <c r="AH1217" s="160"/>
      <c r="AI1217" s="160"/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</row>
    <row r="1218" spans="1:47" outlineLevel="1" x14ac:dyDescent="0.2">
      <c r="A1218" s="113"/>
      <c r="B1218" s="115"/>
      <c r="C1218" s="125" t="s">
        <v>244</v>
      </c>
      <c r="D1218" s="144"/>
      <c r="E1218" s="136"/>
      <c r="F1218" s="157"/>
      <c r="G1218" s="157"/>
      <c r="H1218" s="161">
        <v>0</v>
      </c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 t="s">
        <v>131</v>
      </c>
      <c r="S1218" s="160">
        <v>0</v>
      </c>
      <c r="T1218" s="160"/>
      <c r="U1218" s="160"/>
      <c r="V1218" s="160"/>
      <c r="W1218" s="160"/>
      <c r="X1218" s="160"/>
      <c r="Y1218" s="160"/>
      <c r="Z1218" s="160"/>
      <c r="AA1218" s="160"/>
      <c r="AB1218" s="160"/>
      <c r="AC1218" s="160"/>
      <c r="AD1218" s="160"/>
      <c r="AE1218" s="160"/>
      <c r="AF1218" s="160"/>
      <c r="AG1218" s="160"/>
      <c r="AH1218" s="160"/>
      <c r="AI1218" s="160"/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</row>
    <row r="1219" spans="1:47" outlineLevel="1" x14ac:dyDescent="0.2">
      <c r="A1219" s="113"/>
      <c r="B1219" s="115"/>
      <c r="C1219" s="125" t="s">
        <v>1132</v>
      </c>
      <c r="D1219" s="144"/>
      <c r="E1219" s="136">
        <v>180</v>
      </c>
      <c r="F1219" s="157"/>
      <c r="G1219" s="157"/>
      <c r="H1219" s="161">
        <v>0</v>
      </c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 t="s">
        <v>131</v>
      </c>
      <c r="S1219" s="160">
        <v>0</v>
      </c>
      <c r="T1219" s="160"/>
      <c r="U1219" s="160"/>
      <c r="V1219" s="160"/>
      <c r="W1219" s="160"/>
      <c r="X1219" s="160"/>
      <c r="Y1219" s="160"/>
      <c r="Z1219" s="160"/>
      <c r="AA1219" s="160"/>
      <c r="AB1219" s="160"/>
      <c r="AC1219" s="160"/>
      <c r="AD1219" s="160"/>
      <c r="AE1219" s="160"/>
      <c r="AF1219" s="160"/>
      <c r="AG1219" s="160"/>
      <c r="AH1219" s="160"/>
      <c r="AI1219" s="160"/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</row>
    <row r="1220" spans="1:47" outlineLevel="1" x14ac:dyDescent="0.2">
      <c r="A1220" s="113">
        <v>263</v>
      </c>
      <c r="B1220" s="115" t="s">
        <v>1133</v>
      </c>
      <c r="C1220" s="124" t="s">
        <v>1134</v>
      </c>
      <c r="D1220" s="143" t="s">
        <v>135</v>
      </c>
      <c r="E1220" s="157">
        <v>266.10000000000002</v>
      </c>
      <c r="F1220" s="157"/>
      <c r="G1220" s="157">
        <f>ROUND(E1220*F1220,2)</f>
        <v>0</v>
      </c>
      <c r="H1220" s="161" t="s">
        <v>1743</v>
      </c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 t="s">
        <v>129</v>
      </c>
      <c r="S1220" s="160"/>
      <c r="T1220" s="160"/>
      <c r="U1220" s="160"/>
      <c r="V1220" s="160"/>
      <c r="W1220" s="160"/>
      <c r="X1220" s="160"/>
      <c r="Y1220" s="160"/>
      <c r="Z1220" s="160"/>
      <c r="AA1220" s="160"/>
      <c r="AB1220" s="160"/>
      <c r="AC1220" s="160"/>
      <c r="AD1220" s="160"/>
      <c r="AE1220" s="160"/>
      <c r="AF1220" s="160"/>
      <c r="AG1220" s="160"/>
      <c r="AH1220" s="160"/>
      <c r="AI1220" s="160"/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</row>
    <row r="1221" spans="1:47" outlineLevel="1" x14ac:dyDescent="0.2">
      <c r="A1221" s="113"/>
      <c r="B1221" s="115"/>
      <c r="C1221" s="125" t="s">
        <v>1135</v>
      </c>
      <c r="D1221" s="144"/>
      <c r="E1221" s="136"/>
      <c r="F1221" s="157"/>
      <c r="G1221" s="157"/>
      <c r="H1221" s="161">
        <v>0</v>
      </c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 t="s">
        <v>131</v>
      </c>
      <c r="S1221" s="160">
        <v>0</v>
      </c>
      <c r="T1221" s="160"/>
      <c r="U1221" s="160"/>
      <c r="V1221" s="160"/>
      <c r="W1221" s="160"/>
      <c r="X1221" s="160"/>
      <c r="Y1221" s="160"/>
      <c r="Z1221" s="160"/>
      <c r="AA1221" s="160"/>
      <c r="AB1221" s="160"/>
      <c r="AC1221" s="160"/>
      <c r="AD1221" s="160"/>
      <c r="AE1221" s="160"/>
      <c r="AF1221" s="160"/>
      <c r="AG1221" s="160"/>
      <c r="AH1221" s="160"/>
      <c r="AI1221" s="160"/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</row>
    <row r="1222" spans="1:47" outlineLevel="1" x14ac:dyDescent="0.2">
      <c r="A1222" s="113"/>
      <c r="B1222" s="115"/>
      <c r="C1222" s="125" t="s">
        <v>1136</v>
      </c>
      <c r="D1222" s="144"/>
      <c r="E1222" s="136">
        <v>22.6</v>
      </c>
      <c r="F1222" s="157"/>
      <c r="G1222" s="157"/>
      <c r="H1222" s="161">
        <v>0</v>
      </c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 t="s">
        <v>131</v>
      </c>
      <c r="S1222" s="160">
        <v>0</v>
      </c>
      <c r="T1222" s="160"/>
      <c r="U1222" s="160"/>
      <c r="V1222" s="160"/>
      <c r="W1222" s="160"/>
      <c r="X1222" s="160"/>
      <c r="Y1222" s="160"/>
      <c r="Z1222" s="160"/>
      <c r="AA1222" s="160"/>
      <c r="AB1222" s="160"/>
      <c r="AC1222" s="160"/>
      <c r="AD1222" s="160"/>
      <c r="AE1222" s="160"/>
      <c r="AF1222" s="160"/>
      <c r="AG1222" s="160"/>
      <c r="AH1222" s="160"/>
      <c r="AI1222" s="160"/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</row>
    <row r="1223" spans="1:47" outlineLevel="1" x14ac:dyDescent="0.2">
      <c r="A1223" s="113"/>
      <c r="B1223" s="115"/>
      <c r="C1223" s="125" t="s">
        <v>1137</v>
      </c>
      <c r="D1223" s="144"/>
      <c r="E1223" s="136">
        <v>62.5</v>
      </c>
      <c r="F1223" s="157"/>
      <c r="G1223" s="157"/>
      <c r="H1223" s="161">
        <v>0</v>
      </c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 t="s">
        <v>131</v>
      </c>
      <c r="S1223" s="160">
        <v>0</v>
      </c>
      <c r="T1223" s="160"/>
      <c r="U1223" s="160"/>
      <c r="V1223" s="160"/>
      <c r="W1223" s="160"/>
      <c r="X1223" s="160"/>
      <c r="Y1223" s="160"/>
      <c r="Z1223" s="160"/>
      <c r="AA1223" s="160"/>
      <c r="AB1223" s="160"/>
      <c r="AC1223" s="160"/>
      <c r="AD1223" s="160"/>
      <c r="AE1223" s="160"/>
      <c r="AF1223" s="160"/>
      <c r="AG1223" s="160"/>
      <c r="AH1223" s="160"/>
      <c r="AI1223" s="160"/>
      <c r="AJ1223" s="160"/>
      <c r="AK1223" s="160"/>
      <c r="AL1223" s="160"/>
      <c r="AM1223" s="160"/>
      <c r="AN1223" s="160"/>
      <c r="AO1223" s="160"/>
      <c r="AP1223" s="160"/>
      <c r="AQ1223" s="160"/>
      <c r="AR1223" s="160"/>
      <c r="AS1223" s="160"/>
      <c r="AT1223" s="160"/>
      <c r="AU1223" s="160"/>
    </row>
    <row r="1224" spans="1:47" outlineLevel="1" x14ac:dyDescent="0.2">
      <c r="A1224" s="113"/>
      <c r="B1224" s="115"/>
      <c r="C1224" s="125" t="s">
        <v>1138</v>
      </c>
      <c r="D1224" s="144"/>
      <c r="E1224" s="136">
        <v>14.64</v>
      </c>
      <c r="F1224" s="157"/>
      <c r="G1224" s="157"/>
      <c r="H1224" s="161">
        <v>0</v>
      </c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 t="s">
        <v>131</v>
      </c>
      <c r="S1224" s="160">
        <v>0</v>
      </c>
      <c r="T1224" s="160"/>
      <c r="U1224" s="160"/>
      <c r="V1224" s="160"/>
      <c r="W1224" s="160"/>
      <c r="X1224" s="160"/>
      <c r="Y1224" s="160"/>
      <c r="Z1224" s="160"/>
      <c r="AA1224" s="160"/>
      <c r="AB1224" s="160"/>
      <c r="AC1224" s="160"/>
      <c r="AD1224" s="160"/>
      <c r="AE1224" s="160"/>
      <c r="AF1224" s="160"/>
      <c r="AG1224" s="160"/>
      <c r="AH1224" s="160"/>
      <c r="AI1224" s="160"/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</row>
    <row r="1225" spans="1:47" outlineLevel="1" x14ac:dyDescent="0.2">
      <c r="A1225" s="113"/>
      <c r="B1225" s="115"/>
      <c r="C1225" s="125" t="s">
        <v>1139</v>
      </c>
      <c r="D1225" s="144"/>
      <c r="E1225" s="136">
        <v>26.36</v>
      </c>
      <c r="F1225" s="157"/>
      <c r="G1225" s="157"/>
      <c r="H1225" s="161">
        <v>0</v>
      </c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 t="s">
        <v>131</v>
      </c>
      <c r="S1225" s="160">
        <v>0</v>
      </c>
      <c r="T1225" s="160"/>
      <c r="U1225" s="160"/>
      <c r="V1225" s="160"/>
      <c r="W1225" s="160"/>
      <c r="X1225" s="160"/>
      <c r="Y1225" s="160"/>
      <c r="Z1225" s="160"/>
      <c r="AA1225" s="160"/>
      <c r="AB1225" s="160"/>
      <c r="AC1225" s="160"/>
      <c r="AD1225" s="160"/>
      <c r="AE1225" s="160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</row>
    <row r="1226" spans="1:47" outlineLevel="1" x14ac:dyDescent="0.2">
      <c r="A1226" s="113"/>
      <c r="B1226" s="115"/>
      <c r="C1226" s="125" t="s">
        <v>244</v>
      </c>
      <c r="D1226" s="144"/>
      <c r="E1226" s="136"/>
      <c r="F1226" s="157"/>
      <c r="G1226" s="157"/>
      <c r="H1226" s="161">
        <v>0</v>
      </c>
      <c r="I1226" s="160"/>
      <c r="J1226" s="160"/>
      <c r="K1226" s="160"/>
      <c r="L1226" s="160"/>
      <c r="M1226" s="160"/>
      <c r="N1226" s="160"/>
      <c r="O1226" s="160"/>
      <c r="P1226" s="160"/>
      <c r="Q1226" s="160"/>
      <c r="R1226" s="160" t="s">
        <v>131</v>
      </c>
      <c r="S1226" s="160">
        <v>0</v>
      </c>
      <c r="T1226" s="160"/>
      <c r="U1226" s="160"/>
      <c r="V1226" s="160"/>
      <c r="W1226" s="160"/>
      <c r="X1226" s="160"/>
      <c r="Y1226" s="160"/>
      <c r="Z1226" s="160"/>
      <c r="AA1226" s="160"/>
      <c r="AB1226" s="160"/>
      <c r="AC1226" s="160"/>
      <c r="AD1226" s="160"/>
      <c r="AE1226" s="160"/>
      <c r="AF1226" s="160"/>
      <c r="AG1226" s="160"/>
      <c r="AH1226" s="160"/>
      <c r="AI1226" s="160"/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</row>
    <row r="1227" spans="1:47" outlineLevel="1" x14ac:dyDescent="0.2">
      <c r="A1227" s="113"/>
      <c r="B1227" s="115"/>
      <c r="C1227" s="125" t="s">
        <v>1140</v>
      </c>
      <c r="D1227" s="144"/>
      <c r="E1227" s="136">
        <v>140</v>
      </c>
      <c r="F1227" s="157"/>
      <c r="G1227" s="157"/>
      <c r="H1227" s="161">
        <v>0</v>
      </c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 t="s">
        <v>131</v>
      </c>
      <c r="S1227" s="160">
        <v>0</v>
      </c>
      <c r="T1227" s="160"/>
      <c r="U1227" s="160"/>
      <c r="V1227" s="160"/>
      <c r="W1227" s="160"/>
      <c r="X1227" s="160"/>
      <c r="Y1227" s="160"/>
      <c r="Z1227" s="160"/>
      <c r="AA1227" s="160"/>
      <c r="AB1227" s="160"/>
      <c r="AC1227" s="160"/>
      <c r="AD1227" s="160"/>
      <c r="AE1227" s="160"/>
      <c r="AF1227" s="160"/>
      <c r="AG1227" s="160"/>
      <c r="AH1227" s="160"/>
      <c r="AI1227" s="160"/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</row>
    <row r="1228" spans="1:47" outlineLevel="1" x14ac:dyDescent="0.2">
      <c r="A1228" s="113">
        <v>264</v>
      </c>
      <c r="B1228" s="115" t="s">
        <v>1141</v>
      </c>
      <c r="C1228" s="124" t="s">
        <v>1142</v>
      </c>
      <c r="D1228" s="143" t="s">
        <v>135</v>
      </c>
      <c r="E1228" s="157">
        <v>45</v>
      </c>
      <c r="F1228" s="157"/>
      <c r="G1228" s="157">
        <f>ROUND(E1228*F1228,2)</f>
        <v>0</v>
      </c>
      <c r="H1228" s="161" t="s">
        <v>1743</v>
      </c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 t="s">
        <v>129</v>
      </c>
      <c r="S1228" s="160"/>
      <c r="T1228" s="160"/>
      <c r="U1228" s="160"/>
      <c r="V1228" s="160"/>
      <c r="W1228" s="160"/>
      <c r="X1228" s="160"/>
      <c r="Y1228" s="160"/>
      <c r="Z1228" s="160"/>
      <c r="AA1228" s="160"/>
      <c r="AB1228" s="160"/>
      <c r="AC1228" s="160"/>
      <c r="AD1228" s="160"/>
      <c r="AE1228" s="160"/>
      <c r="AF1228" s="160"/>
      <c r="AG1228" s="160"/>
      <c r="AH1228" s="160"/>
      <c r="AI1228" s="160"/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</row>
    <row r="1229" spans="1:47" outlineLevel="1" x14ac:dyDescent="0.2">
      <c r="A1229" s="113"/>
      <c r="B1229" s="115"/>
      <c r="C1229" s="125" t="s">
        <v>1143</v>
      </c>
      <c r="D1229" s="144"/>
      <c r="E1229" s="136">
        <v>45</v>
      </c>
      <c r="F1229" s="157"/>
      <c r="G1229" s="157"/>
      <c r="H1229" s="161">
        <v>0</v>
      </c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 t="s">
        <v>131</v>
      </c>
      <c r="S1229" s="160">
        <v>0</v>
      </c>
      <c r="T1229" s="160"/>
      <c r="U1229" s="160"/>
      <c r="V1229" s="160"/>
      <c r="W1229" s="160"/>
      <c r="X1229" s="160"/>
      <c r="Y1229" s="160"/>
      <c r="Z1229" s="160"/>
      <c r="AA1229" s="160"/>
      <c r="AB1229" s="160"/>
      <c r="AC1229" s="160"/>
      <c r="AD1229" s="160"/>
      <c r="AE1229" s="160"/>
      <c r="AF1229" s="160"/>
      <c r="AG1229" s="160"/>
      <c r="AH1229" s="160"/>
      <c r="AI1229" s="160"/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</row>
    <row r="1230" spans="1:47" outlineLevel="1" x14ac:dyDescent="0.2">
      <c r="A1230" s="113">
        <v>265</v>
      </c>
      <c r="B1230" s="115" t="s">
        <v>1144</v>
      </c>
      <c r="C1230" s="124" t="s">
        <v>1145</v>
      </c>
      <c r="D1230" s="143" t="s">
        <v>135</v>
      </c>
      <c r="E1230" s="157">
        <v>45</v>
      </c>
      <c r="F1230" s="157"/>
      <c r="G1230" s="157">
        <f>ROUND(E1230*F1230,2)</f>
        <v>0</v>
      </c>
      <c r="H1230" s="161" t="s">
        <v>1743</v>
      </c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 t="s">
        <v>129</v>
      </c>
      <c r="S1230" s="160"/>
      <c r="T1230" s="160"/>
      <c r="U1230" s="160"/>
      <c r="V1230" s="160"/>
      <c r="W1230" s="160"/>
      <c r="X1230" s="160"/>
      <c r="Y1230" s="160"/>
      <c r="Z1230" s="160"/>
      <c r="AA1230" s="160"/>
      <c r="AB1230" s="160"/>
      <c r="AC1230" s="160"/>
      <c r="AD1230" s="160"/>
      <c r="AE1230" s="160"/>
      <c r="AF1230" s="160"/>
      <c r="AG1230" s="160"/>
      <c r="AH1230" s="160"/>
      <c r="AI1230" s="160"/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</row>
    <row r="1231" spans="1:47" outlineLevel="1" x14ac:dyDescent="0.2">
      <c r="A1231" s="113"/>
      <c r="B1231" s="115"/>
      <c r="C1231" s="125" t="s">
        <v>1143</v>
      </c>
      <c r="D1231" s="144"/>
      <c r="E1231" s="136">
        <v>45</v>
      </c>
      <c r="F1231" s="157"/>
      <c r="G1231" s="157"/>
      <c r="H1231" s="161">
        <v>0</v>
      </c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 t="s">
        <v>131</v>
      </c>
      <c r="S1231" s="160">
        <v>0</v>
      </c>
      <c r="T1231" s="160"/>
      <c r="U1231" s="160"/>
      <c r="V1231" s="160"/>
      <c r="W1231" s="160"/>
      <c r="X1231" s="160"/>
      <c r="Y1231" s="160"/>
      <c r="Z1231" s="160"/>
      <c r="AA1231" s="160"/>
      <c r="AB1231" s="160"/>
      <c r="AC1231" s="160"/>
      <c r="AD1231" s="160"/>
      <c r="AE1231" s="160"/>
      <c r="AF1231" s="160"/>
      <c r="AG1231" s="160"/>
      <c r="AH1231" s="160"/>
      <c r="AI1231" s="160"/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</row>
    <row r="1232" spans="1:47" outlineLevel="1" x14ac:dyDescent="0.2">
      <c r="A1232" s="113">
        <v>266</v>
      </c>
      <c r="B1232" s="115" t="s">
        <v>1146</v>
      </c>
      <c r="C1232" s="124" t="s">
        <v>1147</v>
      </c>
      <c r="D1232" s="143" t="s">
        <v>135</v>
      </c>
      <c r="E1232" s="157">
        <v>8.19</v>
      </c>
      <c r="F1232" s="157"/>
      <c r="G1232" s="157">
        <f>ROUND(E1232*F1232,2)</f>
        <v>0</v>
      </c>
      <c r="H1232" s="161" t="s">
        <v>1743</v>
      </c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 t="s">
        <v>129</v>
      </c>
      <c r="S1232" s="160"/>
      <c r="T1232" s="160"/>
      <c r="U1232" s="160"/>
      <c r="V1232" s="160"/>
      <c r="W1232" s="160"/>
      <c r="X1232" s="160"/>
      <c r="Y1232" s="160"/>
      <c r="Z1232" s="160"/>
      <c r="AA1232" s="160"/>
      <c r="AB1232" s="160"/>
      <c r="AC1232" s="160"/>
      <c r="AD1232" s="160"/>
      <c r="AE1232" s="160"/>
      <c r="AF1232" s="160"/>
      <c r="AG1232" s="160"/>
      <c r="AH1232" s="160"/>
      <c r="AI1232" s="160"/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</row>
    <row r="1233" spans="1:47" outlineLevel="1" x14ac:dyDescent="0.2">
      <c r="A1233" s="113"/>
      <c r="B1233" s="115"/>
      <c r="C1233" s="125" t="s">
        <v>1148</v>
      </c>
      <c r="D1233" s="144"/>
      <c r="E1233" s="136">
        <v>8.19</v>
      </c>
      <c r="F1233" s="157"/>
      <c r="G1233" s="157"/>
      <c r="H1233" s="161">
        <v>0</v>
      </c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 t="s">
        <v>131</v>
      </c>
      <c r="S1233" s="160">
        <v>0</v>
      </c>
      <c r="T1233" s="160"/>
      <c r="U1233" s="160"/>
      <c r="V1233" s="160"/>
      <c r="W1233" s="160"/>
      <c r="X1233" s="160"/>
      <c r="Y1233" s="160"/>
      <c r="Z1233" s="160"/>
      <c r="AA1233" s="160"/>
      <c r="AB1233" s="160"/>
      <c r="AC1233" s="160"/>
      <c r="AD1233" s="160"/>
      <c r="AE1233" s="160"/>
      <c r="AF1233" s="160"/>
      <c r="AG1233" s="160"/>
      <c r="AH1233" s="160"/>
      <c r="AI1233" s="160"/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</row>
    <row r="1234" spans="1:47" outlineLevel="1" x14ac:dyDescent="0.2">
      <c r="A1234" s="113">
        <v>267</v>
      </c>
      <c r="B1234" s="115" t="s">
        <v>1149</v>
      </c>
      <c r="C1234" s="124" t="s">
        <v>1150</v>
      </c>
      <c r="D1234" s="143" t="s">
        <v>337</v>
      </c>
      <c r="E1234" s="157">
        <v>2.8</v>
      </c>
      <c r="F1234" s="157"/>
      <c r="G1234" s="157">
        <f>ROUND(E1234*F1234,2)</f>
        <v>0</v>
      </c>
      <c r="H1234" s="161" t="s">
        <v>1744</v>
      </c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 t="s">
        <v>129</v>
      </c>
      <c r="S1234" s="160"/>
      <c r="T1234" s="160"/>
      <c r="U1234" s="160"/>
      <c r="V1234" s="160"/>
      <c r="W1234" s="160"/>
      <c r="X1234" s="160"/>
      <c r="Y1234" s="160"/>
      <c r="Z1234" s="160"/>
      <c r="AA1234" s="160"/>
      <c r="AB1234" s="160"/>
      <c r="AC1234" s="160"/>
      <c r="AD1234" s="160"/>
      <c r="AE1234" s="160"/>
      <c r="AF1234" s="160"/>
      <c r="AG1234" s="160"/>
      <c r="AH1234" s="160"/>
      <c r="AI1234" s="160"/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</row>
    <row r="1235" spans="1:47" outlineLevel="1" x14ac:dyDescent="0.2">
      <c r="A1235" s="113"/>
      <c r="B1235" s="115"/>
      <c r="C1235" s="125" t="s">
        <v>957</v>
      </c>
      <c r="D1235" s="144"/>
      <c r="E1235" s="136"/>
      <c r="F1235" s="157"/>
      <c r="G1235" s="157"/>
      <c r="H1235" s="161">
        <v>0</v>
      </c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 t="s">
        <v>131</v>
      </c>
      <c r="S1235" s="160">
        <v>0</v>
      </c>
      <c r="T1235" s="160"/>
      <c r="U1235" s="160"/>
      <c r="V1235" s="160"/>
      <c r="W1235" s="160"/>
      <c r="X1235" s="160"/>
      <c r="Y1235" s="160"/>
      <c r="Z1235" s="160"/>
      <c r="AA1235" s="160"/>
      <c r="AB1235" s="160"/>
      <c r="AC1235" s="160"/>
      <c r="AD1235" s="160"/>
      <c r="AE1235" s="160"/>
      <c r="AF1235" s="160"/>
      <c r="AG1235" s="160"/>
      <c r="AH1235" s="160"/>
      <c r="AI1235" s="160"/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</row>
    <row r="1236" spans="1:47" outlineLevel="1" x14ac:dyDescent="0.2">
      <c r="A1236" s="113"/>
      <c r="B1236" s="115"/>
      <c r="C1236" s="125" t="s">
        <v>1151</v>
      </c>
      <c r="D1236" s="144"/>
      <c r="E1236" s="136">
        <v>2.8</v>
      </c>
      <c r="F1236" s="157"/>
      <c r="G1236" s="157"/>
      <c r="H1236" s="161">
        <v>0</v>
      </c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 t="s">
        <v>131</v>
      </c>
      <c r="S1236" s="160">
        <v>0</v>
      </c>
      <c r="T1236" s="160"/>
      <c r="U1236" s="160"/>
      <c r="V1236" s="160"/>
      <c r="W1236" s="160"/>
      <c r="X1236" s="160"/>
      <c r="Y1236" s="160"/>
      <c r="Z1236" s="160"/>
      <c r="AA1236" s="160"/>
      <c r="AB1236" s="160"/>
      <c r="AC1236" s="160"/>
      <c r="AD1236" s="160"/>
      <c r="AE1236" s="160"/>
      <c r="AF1236" s="160"/>
      <c r="AG1236" s="160"/>
      <c r="AH1236" s="160"/>
      <c r="AI1236" s="160"/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</row>
    <row r="1237" spans="1:47" outlineLevel="1" x14ac:dyDescent="0.2">
      <c r="A1237" s="113"/>
      <c r="B1237" s="115"/>
      <c r="C1237" s="125" t="s">
        <v>542</v>
      </c>
      <c r="D1237" s="144"/>
      <c r="E1237" s="136"/>
      <c r="F1237" s="157"/>
      <c r="G1237" s="157"/>
      <c r="H1237" s="161">
        <v>0</v>
      </c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 t="s">
        <v>131</v>
      </c>
      <c r="S1237" s="160">
        <v>0</v>
      </c>
      <c r="T1237" s="160"/>
      <c r="U1237" s="160"/>
      <c r="V1237" s="160"/>
      <c r="W1237" s="160"/>
      <c r="X1237" s="160"/>
      <c r="Y1237" s="160"/>
      <c r="Z1237" s="160"/>
      <c r="AA1237" s="160"/>
      <c r="AB1237" s="160"/>
      <c r="AC1237" s="160"/>
      <c r="AD1237" s="160"/>
      <c r="AE1237" s="160"/>
      <c r="AF1237" s="160"/>
      <c r="AG1237" s="160"/>
      <c r="AH1237" s="160"/>
      <c r="AI1237" s="160"/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</row>
    <row r="1238" spans="1:47" outlineLevel="1" x14ac:dyDescent="0.2">
      <c r="A1238" s="113"/>
      <c r="B1238" s="115"/>
      <c r="C1238" s="125" t="s">
        <v>390</v>
      </c>
      <c r="D1238" s="144"/>
      <c r="E1238" s="136"/>
      <c r="F1238" s="157"/>
      <c r="G1238" s="157"/>
      <c r="H1238" s="161">
        <v>0</v>
      </c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 t="s">
        <v>131</v>
      </c>
      <c r="S1238" s="160">
        <v>0</v>
      </c>
      <c r="T1238" s="160"/>
      <c r="U1238" s="160"/>
      <c r="V1238" s="160"/>
      <c r="W1238" s="160"/>
      <c r="X1238" s="160"/>
      <c r="Y1238" s="160"/>
      <c r="Z1238" s="160"/>
      <c r="AA1238" s="160"/>
      <c r="AB1238" s="160"/>
      <c r="AC1238" s="160"/>
      <c r="AD1238" s="160"/>
      <c r="AE1238" s="160"/>
      <c r="AF1238" s="160"/>
      <c r="AG1238" s="160"/>
      <c r="AH1238" s="160"/>
      <c r="AI1238" s="160"/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</row>
    <row r="1239" spans="1:47" outlineLevel="1" x14ac:dyDescent="0.2">
      <c r="A1239" s="113">
        <v>268</v>
      </c>
      <c r="B1239" s="115" t="s">
        <v>1152</v>
      </c>
      <c r="C1239" s="124" t="s">
        <v>1153</v>
      </c>
      <c r="D1239" s="143" t="s">
        <v>330</v>
      </c>
      <c r="E1239" s="157">
        <v>10</v>
      </c>
      <c r="F1239" s="157"/>
      <c r="G1239" s="157">
        <f>ROUND(E1239*F1239,2)</f>
        <v>0</v>
      </c>
      <c r="H1239" s="161" t="s">
        <v>1743</v>
      </c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 t="s">
        <v>186</v>
      </c>
      <c r="S1239" s="160"/>
      <c r="T1239" s="160"/>
      <c r="U1239" s="160"/>
      <c r="V1239" s="160"/>
      <c r="W1239" s="160"/>
      <c r="X1239" s="160"/>
      <c r="Y1239" s="160"/>
      <c r="Z1239" s="160"/>
      <c r="AA1239" s="160"/>
      <c r="AB1239" s="160"/>
      <c r="AC1239" s="160"/>
      <c r="AD1239" s="160"/>
      <c r="AE1239" s="160"/>
      <c r="AF1239" s="160"/>
      <c r="AG1239" s="160"/>
      <c r="AH1239" s="160"/>
      <c r="AI1239" s="160"/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</row>
    <row r="1240" spans="1:47" outlineLevel="1" x14ac:dyDescent="0.2">
      <c r="A1240" s="113"/>
      <c r="B1240" s="115"/>
      <c r="C1240" s="125" t="s">
        <v>957</v>
      </c>
      <c r="D1240" s="144"/>
      <c r="E1240" s="136"/>
      <c r="F1240" s="157"/>
      <c r="G1240" s="157"/>
      <c r="H1240" s="161">
        <v>0</v>
      </c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 t="s">
        <v>131</v>
      </c>
      <c r="S1240" s="160">
        <v>0</v>
      </c>
      <c r="T1240" s="160"/>
      <c r="U1240" s="160"/>
      <c r="V1240" s="160"/>
      <c r="W1240" s="160"/>
      <c r="X1240" s="160"/>
      <c r="Y1240" s="160"/>
      <c r="Z1240" s="160"/>
      <c r="AA1240" s="160"/>
      <c r="AB1240" s="160"/>
      <c r="AC1240" s="160"/>
      <c r="AD1240" s="160"/>
      <c r="AE1240" s="160"/>
      <c r="AF1240" s="160"/>
      <c r="AG1240" s="160"/>
      <c r="AH1240" s="160"/>
      <c r="AI1240" s="160"/>
      <c r="AJ1240" s="160"/>
      <c r="AK1240" s="160"/>
      <c r="AL1240" s="160"/>
      <c r="AM1240" s="160"/>
      <c r="AN1240" s="160"/>
      <c r="AO1240" s="160"/>
      <c r="AP1240" s="160"/>
      <c r="AQ1240" s="160"/>
      <c r="AR1240" s="160"/>
      <c r="AS1240" s="160"/>
      <c r="AT1240" s="160"/>
      <c r="AU1240" s="160"/>
    </row>
    <row r="1241" spans="1:47" outlineLevel="1" x14ac:dyDescent="0.2">
      <c r="A1241" s="113"/>
      <c r="B1241" s="115"/>
      <c r="C1241" s="125" t="s">
        <v>1154</v>
      </c>
      <c r="D1241" s="144"/>
      <c r="E1241" s="136">
        <v>8</v>
      </c>
      <c r="F1241" s="157"/>
      <c r="G1241" s="157"/>
      <c r="H1241" s="161">
        <v>0</v>
      </c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 t="s">
        <v>131</v>
      </c>
      <c r="S1241" s="160">
        <v>0</v>
      </c>
      <c r="T1241" s="160"/>
      <c r="U1241" s="160"/>
      <c r="V1241" s="160"/>
      <c r="W1241" s="160"/>
      <c r="X1241" s="160"/>
      <c r="Y1241" s="160"/>
      <c r="Z1241" s="160"/>
      <c r="AA1241" s="160"/>
      <c r="AB1241" s="160"/>
      <c r="AC1241" s="160"/>
      <c r="AD1241" s="160"/>
      <c r="AE1241" s="160"/>
      <c r="AF1241" s="160"/>
      <c r="AG1241" s="160"/>
      <c r="AH1241" s="160"/>
      <c r="AI1241" s="160"/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</row>
    <row r="1242" spans="1:47" outlineLevel="1" x14ac:dyDescent="0.2">
      <c r="A1242" s="113"/>
      <c r="B1242" s="115"/>
      <c r="C1242" s="125" t="s">
        <v>943</v>
      </c>
      <c r="D1242" s="144"/>
      <c r="E1242" s="136">
        <v>2</v>
      </c>
      <c r="F1242" s="157"/>
      <c r="G1242" s="157"/>
      <c r="H1242" s="161">
        <v>0</v>
      </c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 t="s">
        <v>131</v>
      </c>
      <c r="S1242" s="160">
        <v>0</v>
      </c>
      <c r="T1242" s="160"/>
      <c r="U1242" s="160"/>
      <c r="V1242" s="160"/>
      <c r="W1242" s="160"/>
      <c r="X1242" s="160"/>
      <c r="Y1242" s="160"/>
      <c r="Z1242" s="160"/>
      <c r="AA1242" s="160"/>
      <c r="AB1242" s="160"/>
      <c r="AC1242" s="160"/>
      <c r="AD1242" s="160"/>
      <c r="AE1242" s="160"/>
      <c r="AF1242" s="160"/>
      <c r="AG1242" s="160"/>
      <c r="AH1242" s="160"/>
      <c r="AI1242" s="160"/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</row>
    <row r="1243" spans="1:47" outlineLevel="1" x14ac:dyDescent="0.2">
      <c r="A1243" s="113"/>
      <c r="B1243" s="115"/>
      <c r="C1243" s="125" t="s">
        <v>390</v>
      </c>
      <c r="D1243" s="144"/>
      <c r="E1243" s="136"/>
      <c r="F1243" s="157"/>
      <c r="G1243" s="157"/>
      <c r="H1243" s="161">
        <v>0</v>
      </c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 t="s">
        <v>131</v>
      </c>
      <c r="S1243" s="160">
        <v>0</v>
      </c>
      <c r="T1243" s="160"/>
      <c r="U1243" s="160"/>
      <c r="V1243" s="160"/>
      <c r="W1243" s="160"/>
      <c r="X1243" s="160"/>
      <c r="Y1243" s="160"/>
      <c r="Z1243" s="160"/>
      <c r="AA1243" s="160"/>
      <c r="AB1243" s="160"/>
      <c r="AC1243" s="160"/>
      <c r="AD1243" s="160"/>
      <c r="AE1243" s="160"/>
      <c r="AF1243" s="160"/>
      <c r="AG1243" s="160"/>
      <c r="AH1243" s="160"/>
      <c r="AI1243" s="160"/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</row>
    <row r="1244" spans="1:47" outlineLevel="1" x14ac:dyDescent="0.2">
      <c r="A1244" s="113">
        <v>269</v>
      </c>
      <c r="B1244" s="115" t="s">
        <v>1155</v>
      </c>
      <c r="C1244" s="124" t="s">
        <v>1156</v>
      </c>
      <c r="D1244" s="143" t="s">
        <v>330</v>
      </c>
      <c r="E1244" s="157">
        <v>2</v>
      </c>
      <c r="F1244" s="157"/>
      <c r="G1244" s="157">
        <f>ROUND(E1244*F1244,2)</f>
        <v>0</v>
      </c>
      <c r="H1244" s="161" t="s">
        <v>1743</v>
      </c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 t="s">
        <v>186</v>
      </c>
      <c r="S1244" s="160"/>
      <c r="T1244" s="160"/>
      <c r="U1244" s="160"/>
      <c r="V1244" s="160"/>
      <c r="W1244" s="160"/>
      <c r="X1244" s="160"/>
      <c r="Y1244" s="160"/>
      <c r="Z1244" s="160"/>
      <c r="AA1244" s="160"/>
      <c r="AB1244" s="160"/>
      <c r="AC1244" s="160"/>
      <c r="AD1244" s="160"/>
      <c r="AE1244" s="160"/>
      <c r="AF1244" s="160"/>
      <c r="AG1244" s="160"/>
      <c r="AH1244" s="160"/>
      <c r="AI1244" s="160"/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</row>
    <row r="1245" spans="1:47" outlineLevel="1" x14ac:dyDescent="0.2">
      <c r="A1245" s="113"/>
      <c r="B1245" s="115"/>
      <c r="C1245" s="125" t="s">
        <v>957</v>
      </c>
      <c r="D1245" s="144"/>
      <c r="E1245" s="136"/>
      <c r="F1245" s="157"/>
      <c r="G1245" s="157"/>
      <c r="H1245" s="161">
        <v>0</v>
      </c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 t="s">
        <v>131</v>
      </c>
      <c r="S1245" s="160">
        <v>0</v>
      </c>
      <c r="T1245" s="160"/>
      <c r="U1245" s="160"/>
      <c r="V1245" s="160"/>
      <c r="W1245" s="160"/>
      <c r="X1245" s="160"/>
      <c r="Y1245" s="160"/>
      <c r="Z1245" s="160"/>
      <c r="AA1245" s="160"/>
      <c r="AB1245" s="160"/>
      <c r="AC1245" s="160"/>
      <c r="AD1245" s="160"/>
      <c r="AE1245" s="160"/>
      <c r="AF1245" s="160"/>
      <c r="AG1245" s="160"/>
      <c r="AH1245" s="160"/>
      <c r="AI1245" s="160"/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</row>
    <row r="1246" spans="1:47" outlineLevel="1" x14ac:dyDescent="0.2">
      <c r="A1246" s="113"/>
      <c r="B1246" s="115"/>
      <c r="C1246" s="125" t="s">
        <v>1157</v>
      </c>
      <c r="D1246" s="144"/>
      <c r="E1246" s="136">
        <v>1</v>
      </c>
      <c r="F1246" s="157"/>
      <c r="G1246" s="157"/>
      <c r="H1246" s="161">
        <v>0</v>
      </c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 t="s">
        <v>131</v>
      </c>
      <c r="S1246" s="160">
        <v>0</v>
      </c>
      <c r="T1246" s="160"/>
      <c r="U1246" s="160"/>
      <c r="V1246" s="160"/>
      <c r="W1246" s="160"/>
      <c r="X1246" s="160"/>
      <c r="Y1246" s="160"/>
      <c r="Z1246" s="160"/>
      <c r="AA1246" s="160"/>
      <c r="AB1246" s="160"/>
      <c r="AC1246" s="160"/>
      <c r="AD1246" s="160"/>
      <c r="AE1246" s="160"/>
      <c r="AF1246" s="160"/>
      <c r="AG1246" s="160"/>
      <c r="AH1246" s="160"/>
      <c r="AI1246" s="160"/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</row>
    <row r="1247" spans="1:47" outlineLevel="1" x14ac:dyDescent="0.2">
      <c r="A1247" s="113"/>
      <c r="B1247" s="115"/>
      <c r="C1247" s="125" t="s">
        <v>949</v>
      </c>
      <c r="D1247" s="144"/>
      <c r="E1247" s="136">
        <v>1</v>
      </c>
      <c r="F1247" s="157"/>
      <c r="G1247" s="157"/>
      <c r="H1247" s="161">
        <v>0</v>
      </c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 t="s">
        <v>131</v>
      </c>
      <c r="S1247" s="160">
        <v>0</v>
      </c>
      <c r="T1247" s="160"/>
      <c r="U1247" s="160"/>
      <c r="V1247" s="160"/>
      <c r="W1247" s="160"/>
      <c r="X1247" s="160"/>
      <c r="Y1247" s="160"/>
      <c r="Z1247" s="160"/>
      <c r="AA1247" s="160"/>
      <c r="AB1247" s="160"/>
      <c r="AC1247" s="160"/>
      <c r="AD1247" s="160"/>
      <c r="AE1247" s="160"/>
      <c r="AF1247" s="160"/>
      <c r="AG1247" s="160"/>
      <c r="AH1247" s="160"/>
      <c r="AI1247" s="160"/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</row>
    <row r="1248" spans="1:47" outlineLevel="1" x14ac:dyDescent="0.2">
      <c r="A1248" s="113"/>
      <c r="B1248" s="115"/>
      <c r="C1248" s="125" t="s">
        <v>390</v>
      </c>
      <c r="D1248" s="144"/>
      <c r="E1248" s="136"/>
      <c r="F1248" s="157"/>
      <c r="G1248" s="157"/>
      <c r="H1248" s="161">
        <v>0</v>
      </c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 t="s">
        <v>131</v>
      </c>
      <c r="S1248" s="160">
        <v>0</v>
      </c>
      <c r="T1248" s="160"/>
      <c r="U1248" s="160"/>
      <c r="V1248" s="160"/>
      <c r="W1248" s="160"/>
      <c r="X1248" s="160"/>
      <c r="Y1248" s="160"/>
      <c r="Z1248" s="160"/>
      <c r="AA1248" s="160"/>
      <c r="AB1248" s="160"/>
      <c r="AC1248" s="160"/>
      <c r="AD1248" s="160"/>
      <c r="AE1248" s="160"/>
      <c r="AF1248" s="160"/>
      <c r="AG1248" s="160"/>
      <c r="AH1248" s="160"/>
      <c r="AI1248" s="160"/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</row>
    <row r="1249" spans="1:47" outlineLevel="1" x14ac:dyDescent="0.2">
      <c r="A1249" s="113">
        <v>270</v>
      </c>
      <c r="B1249" s="115" t="s">
        <v>1158</v>
      </c>
      <c r="C1249" s="124" t="s">
        <v>1159</v>
      </c>
      <c r="D1249" s="143" t="s">
        <v>1160</v>
      </c>
      <c r="E1249" s="157">
        <v>1</v>
      </c>
      <c r="F1249" s="157"/>
      <c r="G1249" s="157">
        <f>ROUND(E1249*F1249,2)</f>
        <v>0</v>
      </c>
      <c r="H1249" s="161" t="s">
        <v>1743</v>
      </c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 t="s">
        <v>129</v>
      </c>
      <c r="S1249" s="160"/>
      <c r="T1249" s="160"/>
      <c r="U1249" s="160"/>
      <c r="V1249" s="160"/>
      <c r="W1249" s="160"/>
      <c r="X1249" s="160"/>
      <c r="Y1249" s="160"/>
      <c r="Z1249" s="160"/>
      <c r="AA1249" s="160"/>
      <c r="AB1249" s="160"/>
      <c r="AC1249" s="160"/>
      <c r="AD1249" s="160"/>
      <c r="AE1249" s="160"/>
      <c r="AF1249" s="160"/>
      <c r="AG1249" s="160"/>
      <c r="AH1249" s="160"/>
      <c r="AI1249" s="160"/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</row>
    <row r="1250" spans="1:47" outlineLevel="1" x14ac:dyDescent="0.2">
      <c r="A1250" s="113"/>
      <c r="B1250" s="115"/>
      <c r="C1250" s="125" t="s">
        <v>957</v>
      </c>
      <c r="D1250" s="144"/>
      <c r="E1250" s="136"/>
      <c r="F1250" s="157"/>
      <c r="G1250" s="157"/>
      <c r="H1250" s="161">
        <v>0</v>
      </c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 t="s">
        <v>131</v>
      </c>
      <c r="S1250" s="160">
        <v>0</v>
      </c>
      <c r="T1250" s="160"/>
      <c r="U1250" s="160"/>
      <c r="V1250" s="160"/>
      <c r="W1250" s="160"/>
      <c r="X1250" s="160"/>
      <c r="Y1250" s="160"/>
      <c r="Z1250" s="160"/>
      <c r="AA1250" s="160"/>
      <c r="AB1250" s="160"/>
      <c r="AC1250" s="160"/>
      <c r="AD1250" s="160"/>
      <c r="AE1250" s="160"/>
      <c r="AF1250" s="160"/>
      <c r="AG1250" s="160"/>
      <c r="AH1250" s="160"/>
      <c r="AI1250" s="160"/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</row>
    <row r="1251" spans="1:47" outlineLevel="1" x14ac:dyDescent="0.2">
      <c r="A1251" s="113"/>
      <c r="B1251" s="115"/>
      <c r="C1251" s="125" t="s">
        <v>431</v>
      </c>
      <c r="D1251" s="144"/>
      <c r="E1251" s="136"/>
      <c r="F1251" s="157"/>
      <c r="G1251" s="157"/>
      <c r="H1251" s="161">
        <v>0</v>
      </c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 t="s">
        <v>131</v>
      </c>
      <c r="S1251" s="160">
        <v>0</v>
      </c>
      <c r="T1251" s="160"/>
      <c r="U1251" s="160"/>
      <c r="V1251" s="160"/>
      <c r="W1251" s="160"/>
      <c r="X1251" s="160"/>
      <c r="Y1251" s="160"/>
      <c r="Z1251" s="160"/>
      <c r="AA1251" s="160"/>
      <c r="AB1251" s="160"/>
      <c r="AC1251" s="160"/>
      <c r="AD1251" s="160"/>
      <c r="AE1251" s="160"/>
      <c r="AF1251" s="160"/>
      <c r="AG1251" s="160"/>
      <c r="AH1251" s="160"/>
      <c r="AI1251" s="160"/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</row>
    <row r="1252" spans="1:47" outlineLevel="1" x14ac:dyDescent="0.2">
      <c r="A1252" s="113"/>
      <c r="B1252" s="115"/>
      <c r="C1252" s="125" t="s">
        <v>949</v>
      </c>
      <c r="D1252" s="144"/>
      <c r="E1252" s="136">
        <v>1</v>
      </c>
      <c r="F1252" s="157"/>
      <c r="G1252" s="157"/>
      <c r="H1252" s="161">
        <v>0</v>
      </c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 t="s">
        <v>131</v>
      </c>
      <c r="S1252" s="160">
        <v>0</v>
      </c>
      <c r="T1252" s="160"/>
      <c r="U1252" s="160"/>
      <c r="V1252" s="160"/>
      <c r="W1252" s="160"/>
      <c r="X1252" s="160"/>
      <c r="Y1252" s="160"/>
      <c r="Z1252" s="160"/>
      <c r="AA1252" s="160"/>
      <c r="AB1252" s="160"/>
      <c r="AC1252" s="160"/>
      <c r="AD1252" s="160"/>
      <c r="AE1252" s="160"/>
      <c r="AF1252" s="160"/>
      <c r="AG1252" s="160"/>
      <c r="AH1252" s="160"/>
      <c r="AI1252" s="160"/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</row>
    <row r="1253" spans="1:47" outlineLevel="1" x14ac:dyDescent="0.2">
      <c r="A1253" s="113"/>
      <c r="B1253" s="115"/>
      <c r="C1253" s="125" t="s">
        <v>390</v>
      </c>
      <c r="D1253" s="144"/>
      <c r="E1253" s="136"/>
      <c r="F1253" s="157"/>
      <c r="G1253" s="157"/>
      <c r="H1253" s="161">
        <v>0</v>
      </c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 t="s">
        <v>131</v>
      </c>
      <c r="S1253" s="160">
        <v>0</v>
      </c>
      <c r="T1253" s="160"/>
      <c r="U1253" s="160"/>
      <c r="V1253" s="160"/>
      <c r="W1253" s="160"/>
      <c r="X1253" s="160"/>
      <c r="Y1253" s="160"/>
      <c r="Z1253" s="160"/>
      <c r="AA1253" s="160"/>
      <c r="AB1253" s="160"/>
      <c r="AC1253" s="160"/>
      <c r="AD1253" s="160"/>
      <c r="AE1253" s="160"/>
      <c r="AF1253" s="160"/>
      <c r="AG1253" s="160"/>
      <c r="AH1253" s="160"/>
      <c r="AI1253" s="160"/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</row>
    <row r="1254" spans="1:47" outlineLevel="1" x14ac:dyDescent="0.2">
      <c r="A1254" s="113">
        <v>271</v>
      </c>
      <c r="B1254" s="115" t="s">
        <v>1161</v>
      </c>
      <c r="C1254" s="124" t="s">
        <v>1162</v>
      </c>
      <c r="D1254" s="143" t="s">
        <v>1160</v>
      </c>
      <c r="E1254" s="157">
        <v>1</v>
      </c>
      <c r="F1254" s="157"/>
      <c r="G1254" s="157">
        <f>ROUND(E1254*F1254,2)</f>
        <v>0</v>
      </c>
      <c r="H1254" s="161" t="s">
        <v>1743</v>
      </c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 t="s">
        <v>129</v>
      </c>
      <c r="S1254" s="160"/>
      <c r="T1254" s="160"/>
      <c r="U1254" s="160"/>
      <c r="V1254" s="160"/>
      <c r="W1254" s="160"/>
      <c r="X1254" s="160"/>
      <c r="Y1254" s="160"/>
      <c r="Z1254" s="160"/>
      <c r="AA1254" s="160"/>
      <c r="AB1254" s="160"/>
      <c r="AC1254" s="160"/>
      <c r="AD1254" s="160"/>
      <c r="AE1254" s="160"/>
      <c r="AF1254" s="160"/>
      <c r="AG1254" s="160"/>
      <c r="AH1254" s="160"/>
      <c r="AI1254" s="160"/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</row>
    <row r="1255" spans="1:47" outlineLevel="1" x14ac:dyDescent="0.2">
      <c r="A1255" s="113"/>
      <c r="B1255" s="115"/>
      <c r="C1255" s="125" t="s">
        <v>957</v>
      </c>
      <c r="D1255" s="144"/>
      <c r="E1255" s="136"/>
      <c r="F1255" s="157"/>
      <c r="G1255" s="157"/>
      <c r="H1255" s="161">
        <v>0</v>
      </c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 t="s">
        <v>131</v>
      </c>
      <c r="S1255" s="160">
        <v>0</v>
      </c>
      <c r="T1255" s="160"/>
      <c r="U1255" s="160"/>
      <c r="V1255" s="160"/>
      <c r="W1255" s="160"/>
      <c r="X1255" s="160"/>
      <c r="Y1255" s="160"/>
      <c r="Z1255" s="160"/>
      <c r="AA1255" s="160"/>
      <c r="AB1255" s="160"/>
      <c r="AC1255" s="160"/>
      <c r="AD1255" s="160"/>
      <c r="AE1255" s="160"/>
      <c r="AF1255" s="160"/>
      <c r="AG1255" s="160"/>
      <c r="AH1255" s="160"/>
      <c r="AI1255" s="160"/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</row>
    <row r="1256" spans="1:47" outlineLevel="1" x14ac:dyDescent="0.2">
      <c r="A1256" s="113"/>
      <c r="B1256" s="115"/>
      <c r="C1256" s="125" t="s">
        <v>1157</v>
      </c>
      <c r="D1256" s="144"/>
      <c r="E1256" s="136">
        <v>1</v>
      </c>
      <c r="F1256" s="157"/>
      <c r="G1256" s="157"/>
      <c r="H1256" s="161">
        <v>0</v>
      </c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 t="s">
        <v>131</v>
      </c>
      <c r="S1256" s="160">
        <v>0</v>
      </c>
      <c r="T1256" s="160"/>
      <c r="U1256" s="160"/>
      <c r="V1256" s="160"/>
      <c r="W1256" s="160"/>
      <c r="X1256" s="160"/>
      <c r="Y1256" s="160"/>
      <c r="Z1256" s="160"/>
      <c r="AA1256" s="160"/>
      <c r="AB1256" s="160"/>
      <c r="AC1256" s="160"/>
      <c r="AD1256" s="160"/>
      <c r="AE1256" s="160"/>
      <c r="AF1256" s="160"/>
      <c r="AG1256" s="160"/>
      <c r="AH1256" s="160"/>
      <c r="AI1256" s="160"/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</row>
    <row r="1257" spans="1:47" outlineLevel="1" x14ac:dyDescent="0.2">
      <c r="A1257" s="113"/>
      <c r="B1257" s="115"/>
      <c r="C1257" s="125" t="s">
        <v>542</v>
      </c>
      <c r="D1257" s="144"/>
      <c r="E1257" s="136"/>
      <c r="F1257" s="157"/>
      <c r="G1257" s="157"/>
      <c r="H1257" s="161">
        <v>0</v>
      </c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 t="s">
        <v>131</v>
      </c>
      <c r="S1257" s="160">
        <v>0</v>
      </c>
      <c r="T1257" s="160"/>
      <c r="U1257" s="160"/>
      <c r="V1257" s="160"/>
      <c r="W1257" s="160"/>
      <c r="X1257" s="160"/>
      <c r="Y1257" s="160"/>
      <c r="Z1257" s="160"/>
      <c r="AA1257" s="160"/>
      <c r="AB1257" s="160"/>
      <c r="AC1257" s="160"/>
      <c r="AD1257" s="160"/>
      <c r="AE1257" s="160"/>
      <c r="AF1257" s="160"/>
      <c r="AG1257" s="160"/>
      <c r="AH1257" s="160"/>
      <c r="AI1257" s="160"/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</row>
    <row r="1258" spans="1:47" outlineLevel="1" x14ac:dyDescent="0.2">
      <c r="A1258" s="113"/>
      <c r="B1258" s="115"/>
      <c r="C1258" s="125" t="s">
        <v>390</v>
      </c>
      <c r="D1258" s="144"/>
      <c r="E1258" s="136"/>
      <c r="F1258" s="157"/>
      <c r="G1258" s="157"/>
      <c r="H1258" s="161">
        <v>0</v>
      </c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 t="s">
        <v>131</v>
      </c>
      <c r="S1258" s="160">
        <v>0</v>
      </c>
      <c r="T1258" s="160"/>
      <c r="U1258" s="160"/>
      <c r="V1258" s="160"/>
      <c r="W1258" s="160"/>
      <c r="X1258" s="160"/>
      <c r="Y1258" s="160"/>
      <c r="Z1258" s="160"/>
      <c r="AA1258" s="160"/>
      <c r="AB1258" s="160"/>
      <c r="AC1258" s="160"/>
      <c r="AD1258" s="160"/>
      <c r="AE1258" s="160"/>
      <c r="AF1258" s="160"/>
      <c r="AG1258" s="160"/>
      <c r="AH1258" s="160"/>
      <c r="AI1258" s="160"/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</row>
    <row r="1259" spans="1:47" outlineLevel="1" x14ac:dyDescent="0.2">
      <c r="A1259" s="113">
        <v>272</v>
      </c>
      <c r="B1259" s="115" t="s">
        <v>1163</v>
      </c>
      <c r="C1259" s="124" t="s">
        <v>1164</v>
      </c>
      <c r="D1259" s="143" t="s">
        <v>238</v>
      </c>
      <c r="E1259" s="157">
        <v>669.87</v>
      </c>
      <c r="F1259" s="157"/>
      <c r="G1259" s="157">
        <f>ROUND(E1259*F1259,2)</f>
        <v>0</v>
      </c>
      <c r="H1259" s="161" t="s">
        <v>1743</v>
      </c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 t="s">
        <v>129</v>
      </c>
      <c r="S1259" s="160"/>
      <c r="T1259" s="160"/>
      <c r="U1259" s="160"/>
      <c r="V1259" s="160"/>
      <c r="W1259" s="160"/>
      <c r="X1259" s="160"/>
      <c r="Y1259" s="160"/>
      <c r="Z1259" s="160"/>
      <c r="AA1259" s="160"/>
      <c r="AB1259" s="160"/>
      <c r="AC1259" s="160"/>
      <c r="AD1259" s="160"/>
      <c r="AE1259" s="160"/>
      <c r="AF1259" s="160"/>
      <c r="AG1259" s="160"/>
      <c r="AH1259" s="160"/>
      <c r="AI1259" s="160"/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</row>
    <row r="1260" spans="1:47" outlineLevel="1" x14ac:dyDescent="0.2">
      <c r="A1260" s="113"/>
      <c r="B1260" s="115"/>
      <c r="C1260" s="125" t="s">
        <v>1165</v>
      </c>
      <c r="D1260" s="144"/>
      <c r="E1260" s="136">
        <v>669.87</v>
      </c>
      <c r="F1260" s="157"/>
      <c r="G1260" s="157"/>
      <c r="H1260" s="161">
        <v>0</v>
      </c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 t="s">
        <v>131</v>
      </c>
      <c r="S1260" s="160">
        <v>0</v>
      </c>
      <c r="T1260" s="160"/>
      <c r="U1260" s="160"/>
      <c r="V1260" s="160"/>
      <c r="W1260" s="160"/>
      <c r="X1260" s="160"/>
      <c r="Y1260" s="160"/>
      <c r="Z1260" s="160"/>
      <c r="AA1260" s="160"/>
      <c r="AB1260" s="160"/>
      <c r="AC1260" s="160"/>
      <c r="AD1260" s="160"/>
      <c r="AE1260" s="160"/>
      <c r="AF1260" s="160"/>
      <c r="AG1260" s="160"/>
      <c r="AH1260" s="160"/>
      <c r="AI1260" s="160"/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</row>
    <row r="1261" spans="1:47" outlineLevel="1" x14ac:dyDescent="0.2">
      <c r="A1261" s="113">
        <v>273</v>
      </c>
      <c r="B1261" s="115" t="s">
        <v>1166</v>
      </c>
      <c r="C1261" s="124" t="s">
        <v>1167</v>
      </c>
      <c r="D1261" s="143" t="s">
        <v>238</v>
      </c>
      <c r="E1261" s="157">
        <v>3349.35</v>
      </c>
      <c r="F1261" s="157"/>
      <c r="G1261" s="157">
        <f>ROUND(E1261*F1261,2)</f>
        <v>0</v>
      </c>
      <c r="H1261" s="161" t="s">
        <v>1743</v>
      </c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 t="s">
        <v>129</v>
      </c>
      <c r="S1261" s="160"/>
      <c r="T1261" s="160"/>
      <c r="U1261" s="160"/>
      <c r="V1261" s="160"/>
      <c r="W1261" s="160"/>
      <c r="X1261" s="160"/>
      <c r="Y1261" s="160"/>
      <c r="Z1261" s="160"/>
      <c r="AA1261" s="160"/>
      <c r="AB1261" s="160"/>
      <c r="AC1261" s="160"/>
      <c r="AD1261" s="160"/>
      <c r="AE1261" s="160"/>
      <c r="AF1261" s="160"/>
      <c r="AG1261" s="160"/>
      <c r="AH1261" s="160"/>
      <c r="AI1261" s="160"/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</row>
    <row r="1262" spans="1:47" outlineLevel="1" x14ac:dyDescent="0.2">
      <c r="A1262" s="113"/>
      <c r="B1262" s="115"/>
      <c r="C1262" s="125" t="s">
        <v>1168</v>
      </c>
      <c r="D1262" s="144"/>
      <c r="E1262" s="136">
        <v>3349.35</v>
      </c>
      <c r="F1262" s="157"/>
      <c r="G1262" s="157"/>
      <c r="H1262" s="161">
        <v>0</v>
      </c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 t="s">
        <v>131</v>
      </c>
      <c r="S1262" s="160">
        <v>0</v>
      </c>
      <c r="T1262" s="160"/>
      <c r="U1262" s="160"/>
      <c r="V1262" s="160"/>
      <c r="W1262" s="160"/>
      <c r="X1262" s="160"/>
      <c r="Y1262" s="160"/>
      <c r="Z1262" s="160"/>
      <c r="AA1262" s="160"/>
      <c r="AB1262" s="160"/>
      <c r="AC1262" s="160"/>
      <c r="AD1262" s="160"/>
      <c r="AE1262" s="160"/>
      <c r="AF1262" s="160"/>
      <c r="AG1262" s="160"/>
      <c r="AH1262" s="160"/>
      <c r="AI1262" s="160"/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</row>
    <row r="1263" spans="1:47" outlineLevel="1" x14ac:dyDescent="0.2">
      <c r="A1263" s="113">
        <v>274</v>
      </c>
      <c r="B1263" s="115" t="s">
        <v>1169</v>
      </c>
      <c r="C1263" s="124" t="s">
        <v>1170</v>
      </c>
      <c r="D1263" s="143" t="s">
        <v>238</v>
      </c>
      <c r="E1263" s="157">
        <v>669.87</v>
      </c>
      <c r="F1263" s="157"/>
      <c r="G1263" s="157">
        <f>ROUND(E1263*F1263,2)</f>
        <v>0</v>
      </c>
      <c r="H1263" s="161" t="s">
        <v>1743</v>
      </c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 t="s">
        <v>129</v>
      </c>
      <c r="S1263" s="160"/>
      <c r="T1263" s="160"/>
      <c r="U1263" s="160"/>
      <c r="V1263" s="160"/>
      <c r="W1263" s="160"/>
      <c r="X1263" s="160"/>
      <c r="Y1263" s="160"/>
      <c r="Z1263" s="160"/>
      <c r="AA1263" s="160"/>
      <c r="AB1263" s="160"/>
      <c r="AC1263" s="160"/>
      <c r="AD1263" s="160"/>
      <c r="AE1263" s="160"/>
      <c r="AF1263" s="160"/>
      <c r="AG1263" s="160"/>
      <c r="AH1263" s="160"/>
      <c r="AI1263" s="160"/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</row>
    <row r="1264" spans="1:47" outlineLevel="1" x14ac:dyDescent="0.2">
      <c r="A1264" s="113"/>
      <c r="B1264" s="115"/>
      <c r="C1264" s="125" t="s">
        <v>1165</v>
      </c>
      <c r="D1264" s="144"/>
      <c r="E1264" s="136">
        <v>669.87</v>
      </c>
      <c r="F1264" s="157"/>
      <c r="G1264" s="157"/>
      <c r="H1264" s="161">
        <v>0</v>
      </c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 t="s">
        <v>131</v>
      </c>
      <c r="S1264" s="160">
        <v>0</v>
      </c>
      <c r="T1264" s="160"/>
      <c r="U1264" s="160"/>
      <c r="V1264" s="160"/>
      <c r="W1264" s="160"/>
      <c r="X1264" s="160"/>
      <c r="Y1264" s="160"/>
      <c r="Z1264" s="160"/>
      <c r="AA1264" s="160"/>
      <c r="AB1264" s="160"/>
      <c r="AC1264" s="160"/>
      <c r="AD1264" s="160"/>
      <c r="AE1264" s="160"/>
      <c r="AF1264" s="160"/>
      <c r="AG1264" s="160"/>
      <c r="AH1264" s="160"/>
      <c r="AI1264" s="160"/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</row>
    <row r="1265" spans="1:47" outlineLevel="1" x14ac:dyDescent="0.2">
      <c r="A1265" s="113">
        <v>275</v>
      </c>
      <c r="B1265" s="115" t="s">
        <v>1171</v>
      </c>
      <c r="C1265" s="124" t="s">
        <v>1172</v>
      </c>
      <c r="D1265" s="143" t="s">
        <v>238</v>
      </c>
      <c r="E1265" s="157">
        <v>669.87</v>
      </c>
      <c r="F1265" s="157"/>
      <c r="G1265" s="157">
        <f>ROUND(E1265*F1265,2)</f>
        <v>0</v>
      </c>
      <c r="H1265" s="161" t="s">
        <v>1743</v>
      </c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 t="s">
        <v>129</v>
      </c>
      <c r="S1265" s="160"/>
      <c r="T1265" s="160"/>
      <c r="U1265" s="160"/>
      <c r="V1265" s="160"/>
      <c r="W1265" s="160"/>
      <c r="X1265" s="160"/>
      <c r="Y1265" s="160"/>
      <c r="Z1265" s="160"/>
      <c r="AA1265" s="160"/>
      <c r="AB1265" s="160"/>
      <c r="AC1265" s="160"/>
      <c r="AD1265" s="160"/>
      <c r="AE1265" s="160"/>
      <c r="AF1265" s="160"/>
      <c r="AG1265" s="160"/>
      <c r="AH1265" s="160"/>
      <c r="AI1265" s="160"/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</row>
    <row r="1266" spans="1:47" outlineLevel="1" x14ac:dyDescent="0.2">
      <c r="A1266" s="113"/>
      <c r="B1266" s="115"/>
      <c r="C1266" s="125" t="s">
        <v>1165</v>
      </c>
      <c r="D1266" s="144"/>
      <c r="E1266" s="136">
        <v>669.87</v>
      </c>
      <c r="F1266" s="157"/>
      <c r="G1266" s="157"/>
      <c r="H1266" s="161">
        <v>0</v>
      </c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 t="s">
        <v>131</v>
      </c>
      <c r="S1266" s="160">
        <v>0</v>
      </c>
      <c r="T1266" s="160"/>
      <c r="U1266" s="160"/>
      <c r="V1266" s="160"/>
      <c r="W1266" s="160"/>
      <c r="X1266" s="160"/>
      <c r="Y1266" s="160"/>
      <c r="Z1266" s="160"/>
      <c r="AA1266" s="160"/>
      <c r="AB1266" s="160"/>
      <c r="AC1266" s="160"/>
      <c r="AD1266" s="160"/>
      <c r="AE1266" s="160"/>
      <c r="AF1266" s="160"/>
      <c r="AG1266" s="160"/>
      <c r="AH1266" s="160"/>
      <c r="AI1266" s="160"/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</row>
    <row r="1267" spans="1:47" outlineLevel="1" x14ac:dyDescent="0.2">
      <c r="A1267" s="113">
        <v>276</v>
      </c>
      <c r="B1267" s="115" t="s">
        <v>1173</v>
      </c>
      <c r="C1267" s="124" t="s">
        <v>1174</v>
      </c>
      <c r="D1267" s="143" t="s">
        <v>238</v>
      </c>
      <c r="E1267" s="157">
        <v>669.87</v>
      </c>
      <c r="F1267" s="157"/>
      <c r="G1267" s="157">
        <f>ROUND(E1267*F1267,2)</f>
        <v>0</v>
      </c>
      <c r="H1267" s="161" t="s">
        <v>1743</v>
      </c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 t="s">
        <v>129</v>
      </c>
      <c r="S1267" s="160"/>
      <c r="T1267" s="160"/>
      <c r="U1267" s="160"/>
      <c r="V1267" s="160"/>
      <c r="W1267" s="160"/>
      <c r="X1267" s="160"/>
      <c r="Y1267" s="160"/>
      <c r="Z1267" s="160"/>
      <c r="AA1267" s="160"/>
      <c r="AB1267" s="160"/>
      <c r="AC1267" s="160"/>
      <c r="AD1267" s="160"/>
      <c r="AE1267" s="160"/>
      <c r="AF1267" s="160"/>
      <c r="AG1267" s="160"/>
      <c r="AH1267" s="160"/>
      <c r="AI1267" s="160"/>
      <c r="AJ1267" s="160"/>
      <c r="AK1267" s="160"/>
      <c r="AL1267" s="160"/>
      <c r="AM1267" s="160"/>
      <c r="AN1267" s="160"/>
      <c r="AO1267" s="160"/>
      <c r="AP1267" s="160"/>
      <c r="AQ1267" s="160"/>
      <c r="AR1267" s="160"/>
      <c r="AS1267" s="160"/>
      <c r="AT1267" s="160"/>
      <c r="AU1267" s="160"/>
    </row>
    <row r="1268" spans="1:47" outlineLevel="1" x14ac:dyDescent="0.2">
      <c r="A1268" s="113"/>
      <c r="B1268" s="115"/>
      <c r="C1268" s="125" t="s">
        <v>1165</v>
      </c>
      <c r="D1268" s="144"/>
      <c r="E1268" s="136">
        <v>669.87</v>
      </c>
      <c r="F1268" s="157"/>
      <c r="G1268" s="157"/>
      <c r="H1268" s="161">
        <v>0</v>
      </c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 t="s">
        <v>131</v>
      </c>
      <c r="S1268" s="160">
        <v>0</v>
      </c>
      <c r="T1268" s="160"/>
      <c r="U1268" s="160"/>
      <c r="V1268" s="160"/>
      <c r="W1268" s="160"/>
      <c r="X1268" s="160"/>
      <c r="Y1268" s="160"/>
      <c r="Z1268" s="160"/>
      <c r="AA1268" s="160"/>
      <c r="AB1268" s="160"/>
      <c r="AC1268" s="160"/>
      <c r="AD1268" s="160"/>
      <c r="AE1268" s="160"/>
      <c r="AF1268" s="160"/>
      <c r="AG1268" s="160"/>
      <c r="AH1268" s="160"/>
      <c r="AI1268" s="160"/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</row>
    <row r="1269" spans="1:47" outlineLevel="1" x14ac:dyDescent="0.2">
      <c r="A1269" s="113">
        <v>277</v>
      </c>
      <c r="B1269" s="115" t="s">
        <v>1175</v>
      </c>
      <c r="C1269" s="124" t="s">
        <v>1176</v>
      </c>
      <c r="D1269" s="143" t="s">
        <v>238</v>
      </c>
      <c r="E1269" s="157">
        <v>6028.83</v>
      </c>
      <c r="F1269" s="157"/>
      <c r="G1269" s="157">
        <f>ROUND(E1269*F1269,2)</f>
        <v>0</v>
      </c>
      <c r="H1269" s="161" t="s">
        <v>1743</v>
      </c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 t="s">
        <v>129</v>
      </c>
      <c r="S1269" s="160"/>
      <c r="T1269" s="160"/>
      <c r="U1269" s="160"/>
      <c r="V1269" s="160"/>
      <c r="W1269" s="160"/>
      <c r="X1269" s="160"/>
      <c r="Y1269" s="160"/>
      <c r="Z1269" s="160"/>
      <c r="AA1269" s="160"/>
      <c r="AB1269" s="160"/>
      <c r="AC1269" s="160"/>
      <c r="AD1269" s="160"/>
      <c r="AE1269" s="160"/>
      <c r="AF1269" s="160"/>
      <c r="AG1269" s="160"/>
      <c r="AH1269" s="160"/>
      <c r="AI1269" s="160"/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</row>
    <row r="1270" spans="1:47" outlineLevel="1" x14ac:dyDescent="0.2">
      <c r="A1270" s="113"/>
      <c r="B1270" s="115"/>
      <c r="C1270" s="125" t="s">
        <v>1177</v>
      </c>
      <c r="D1270" s="144"/>
      <c r="E1270" s="136">
        <v>6028.83</v>
      </c>
      <c r="F1270" s="157"/>
      <c r="G1270" s="157"/>
      <c r="H1270" s="161">
        <v>0</v>
      </c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 t="s">
        <v>131</v>
      </c>
      <c r="S1270" s="160">
        <v>0</v>
      </c>
      <c r="T1270" s="160"/>
      <c r="U1270" s="160"/>
      <c r="V1270" s="160"/>
      <c r="W1270" s="160"/>
      <c r="X1270" s="160"/>
      <c r="Y1270" s="160"/>
      <c r="Z1270" s="160"/>
      <c r="AA1270" s="160"/>
      <c r="AB1270" s="160"/>
      <c r="AC1270" s="160"/>
      <c r="AD1270" s="160"/>
      <c r="AE1270" s="160"/>
      <c r="AF1270" s="160"/>
      <c r="AG1270" s="160"/>
      <c r="AH1270" s="160"/>
      <c r="AI1270" s="160"/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</row>
    <row r="1271" spans="1:47" outlineLevel="1" x14ac:dyDescent="0.2">
      <c r="A1271" s="113">
        <v>278</v>
      </c>
      <c r="B1271" s="115" t="s">
        <v>1178</v>
      </c>
      <c r="C1271" s="124" t="s">
        <v>1179</v>
      </c>
      <c r="D1271" s="143" t="s">
        <v>238</v>
      </c>
      <c r="E1271" s="157">
        <v>1.3</v>
      </c>
      <c r="F1271" s="157"/>
      <c r="G1271" s="157">
        <f>ROUND(E1271*F1271,2)</f>
        <v>0</v>
      </c>
      <c r="H1271" s="161" t="s">
        <v>1743</v>
      </c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 t="s">
        <v>129</v>
      </c>
      <c r="S1271" s="160"/>
      <c r="T1271" s="160"/>
      <c r="U1271" s="160"/>
      <c r="V1271" s="160"/>
      <c r="W1271" s="160"/>
      <c r="X1271" s="160"/>
      <c r="Y1271" s="160"/>
      <c r="Z1271" s="160"/>
      <c r="AA1271" s="160"/>
      <c r="AB1271" s="160"/>
      <c r="AC1271" s="160"/>
      <c r="AD1271" s="160"/>
      <c r="AE1271" s="160"/>
      <c r="AF1271" s="160"/>
      <c r="AG1271" s="160"/>
      <c r="AH1271" s="160"/>
      <c r="AI1271" s="160"/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</row>
    <row r="1272" spans="1:47" outlineLevel="1" x14ac:dyDescent="0.2">
      <c r="A1272" s="113"/>
      <c r="B1272" s="115"/>
      <c r="C1272" s="125" t="s">
        <v>1180</v>
      </c>
      <c r="D1272" s="144"/>
      <c r="E1272" s="136">
        <v>1.3</v>
      </c>
      <c r="F1272" s="157"/>
      <c r="G1272" s="157"/>
      <c r="H1272" s="161">
        <v>0</v>
      </c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 t="s">
        <v>131</v>
      </c>
      <c r="S1272" s="160">
        <v>0</v>
      </c>
      <c r="T1272" s="160"/>
      <c r="U1272" s="160"/>
      <c r="V1272" s="160"/>
      <c r="W1272" s="160"/>
      <c r="X1272" s="160"/>
      <c r="Y1272" s="160"/>
      <c r="Z1272" s="160"/>
      <c r="AA1272" s="160"/>
      <c r="AB1272" s="160"/>
      <c r="AC1272" s="160"/>
      <c r="AD1272" s="160"/>
      <c r="AE1272" s="160"/>
      <c r="AF1272" s="160"/>
      <c r="AG1272" s="160"/>
      <c r="AH1272" s="160"/>
      <c r="AI1272" s="160"/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</row>
    <row r="1273" spans="1:47" outlineLevel="1" x14ac:dyDescent="0.2">
      <c r="A1273" s="113">
        <v>279</v>
      </c>
      <c r="B1273" s="115" t="s">
        <v>1181</v>
      </c>
      <c r="C1273" s="124" t="s">
        <v>1182</v>
      </c>
      <c r="D1273" s="143" t="s">
        <v>238</v>
      </c>
      <c r="E1273" s="157">
        <v>28.38</v>
      </c>
      <c r="F1273" s="157"/>
      <c r="G1273" s="157">
        <f>ROUND(E1273*F1273,2)</f>
        <v>0</v>
      </c>
      <c r="H1273" s="161" t="s">
        <v>1743</v>
      </c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 t="s">
        <v>129</v>
      </c>
      <c r="S1273" s="160"/>
      <c r="T1273" s="160"/>
      <c r="U1273" s="160"/>
      <c r="V1273" s="160"/>
      <c r="W1273" s="160"/>
      <c r="X1273" s="160"/>
      <c r="Y1273" s="160"/>
      <c r="Z1273" s="160"/>
      <c r="AA1273" s="160"/>
      <c r="AB1273" s="160"/>
      <c r="AC1273" s="160"/>
      <c r="AD1273" s="160"/>
      <c r="AE1273" s="160"/>
      <c r="AF1273" s="160"/>
      <c r="AG1273" s="160"/>
      <c r="AH1273" s="160"/>
      <c r="AI1273" s="160"/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</row>
    <row r="1274" spans="1:47" outlineLevel="1" x14ac:dyDescent="0.2">
      <c r="A1274" s="113"/>
      <c r="B1274" s="115"/>
      <c r="C1274" s="125" t="s">
        <v>1183</v>
      </c>
      <c r="D1274" s="144"/>
      <c r="E1274" s="136">
        <v>28.38</v>
      </c>
      <c r="F1274" s="157"/>
      <c r="G1274" s="157"/>
      <c r="H1274" s="161">
        <v>0</v>
      </c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 t="s">
        <v>131</v>
      </c>
      <c r="S1274" s="160">
        <v>0</v>
      </c>
      <c r="T1274" s="160"/>
      <c r="U1274" s="160"/>
      <c r="V1274" s="160"/>
      <c r="W1274" s="160"/>
      <c r="X1274" s="160"/>
      <c r="Y1274" s="160"/>
      <c r="Z1274" s="160"/>
      <c r="AA1274" s="160"/>
      <c r="AB1274" s="160"/>
      <c r="AC1274" s="160"/>
      <c r="AD1274" s="160"/>
      <c r="AE1274" s="160"/>
      <c r="AF1274" s="160"/>
      <c r="AG1274" s="160"/>
      <c r="AH1274" s="160"/>
      <c r="AI1274" s="160"/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</row>
    <row r="1275" spans="1:47" outlineLevel="1" x14ac:dyDescent="0.2">
      <c r="A1275" s="113">
        <v>280</v>
      </c>
      <c r="B1275" s="115" t="s">
        <v>1184</v>
      </c>
      <c r="C1275" s="124" t="s">
        <v>1185</v>
      </c>
      <c r="D1275" s="143" t="s">
        <v>238</v>
      </c>
      <c r="E1275" s="157">
        <v>640.19000000000005</v>
      </c>
      <c r="F1275" s="157"/>
      <c r="G1275" s="157">
        <f>ROUND(E1275*F1275,2)</f>
        <v>0</v>
      </c>
      <c r="H1275" s="161" t="s">
        <v>1743</v>
      </c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 t="s">
        <v>129</v>
      </c>
      <c r="S1275" s="160"/>
      <c r="T1275" s="160"/>
      <c r="U1275" s="160"/>
      <c r="V1275" s="160"/>
      <c r="W1275" s="160"/>
      <c r="X1275" s="160"/>
      <c r="Y1275" s="160"/>
      <c r="Z1275" s="160"/>
      <c r="AA1275" s="160"/>
      <c r="AB1275" s="160"/>
      <c r="AC1275" s="160"/>
      <c r="AD1275" s="160"/>
      <c r="AE1275" s="160"/>
      <c r="AF1275" s="160"/>
      <c r="AG1275" s="160"/>
      <c r="AH1275" s="160"/>
      <c r="AI1275" s="160"/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</row>
    <row r="1276" spans="1:47" outlineLevel="1" x14ac:dyDescent="0.2">
      <c r="A1276" s="113"/>
      <c r="B1276" s="115"/>
      <c r="C1276" s="125" t="s">
        <v>1186</v>
      </c>
      <c r="D1276" s="144"/>
      <c r="E1276" s="136">
        <v>640.19000000000005</v>
      </c>
      <c r="F1276" s="157"/>
      <c r="G1276" s="157"/>
      <c r="H1276" s="161">
        <v>0</v>
      </c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 t="s">
        <v>131</v>
      </c>
      <c r="S1276" s="160">
        <v>0</v>
      </c>
      <c r="T1276" s="160"/>
      <c r="U1276" s="160"/>
      <c r="V1276" s="160"/>
      <c r="W1276" s="160"/>
      <c r="X1276" s="160"/>
      <c r="Y1276" s="160"/>
      <c r="Z1276" s="160"/>
      <c r="AA1276" s="160"/>
      <c r="AB1276" s="160"/>
      <c r="AC1276" s="160"/>
      <c r="AD1276" s="160"/>
      <c r="AE1276" s="160"/>
      <c r="AF1276" s="160"/>
      <c r="AG1276" s="160"/>
      <c r="AH1276" s="160"/>
      <c r="AI1276" s="160"/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</row>
    <row r="1277" spans="1:47" x14ac:dyDescent="0.2">
      <c r="A1277" s="114" t="s">
        <v>124</v>
      </c>
      <c r="B1277" s="116" t="s">
        <v>74</v>
      </c>
      <c r="C1277" s="126" t="s">
        <v>75</v>
      </c>
      <c r="D1277" s="145"/>
      <c r="E1277" s="158"/>
      <c r="F1277" s="158"/>
      <c r="G1277" s="158">
        <f>SUMIF(R1278:R1287,"&lt;&gt;NOR",G1278:G1287)</f>
        <v>0</v>
      </c>
      <c r="H1277" s="133"/>
      <c r="I1277" s="160"/>
      <c r="R1277" s="229" t="s">
        <v>125</v>
      </c>
    </row>
    <row r="1278" spans="1:47" outlineLevel="1" x14ac:dyDescent="0.2">
      <c r="A1278" s="113">
        <v>281</v>
      </c>
      <c r="B1278" s="115" t="s">
        <v>1187</v>
      </c>
      <c r="C1278" s="124" t="s">
        <v>1188</v>
      </c>
      <c r="D1278" s="143" t="s">
        <v>128</v>
      </c>
      <c r="E1278" s="157">
        <v>1988.75</v>
      </c>
      <c r="F1278" s="157"/>
      <c r="G1278" s="157">
        <f>ROUND(E1278*F1278,2)</f>
        <v>0</v>
      </c>
      <c r="H1278" s="161" t="s">
        <v>1743</v>
      </c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 t="s">
        <v>129</v>
      </c>
      <c r="S1278" s="160"/>
      <c r="T1278" s="160"/>
      <c r="U1278" s="160"/>
      <c r="V1278" s="160"/>
      <c r="W1278" s="160"/>
      <c r="X1278" s="160"/>
      <c r="Y1278" s="160"/>
      <c r="Z1278" s="160"/>
      <c r="AA1278" s="160"/>
      <c r="AB1278" s="160"/>
      <c r="AC1278" s="160"/>
      <c r="AD1278" s="160"/>
      <c r="AE1278" s="160"/>
      <c r="AF1278" s="160"/>
      <c r="AG1278" s="160"/>
      <c r="AH1278" s="160"/>
      <c r="AI1278" s="160"/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</row>
    <row r="1279" spans="1:47" outlineLevel="1" x14ac:dyDescent="0.2">
      <c r="A1279" s="113"/>
      <c r="B1279" s="115"/>
      <c r="C1279" s="125" t="s">
        <v>1189</v>
      </c>
      <c r="D1279" s="144"/>
      <c r="E1279" s="136">
        <v>1988.75</v>
      </c>
      <c r="F1279" s="157"/>
      <c r="G1279" s="157"/>
      <c r="H1279" s="161">
        <v>0</v>
      </c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 t="s">
        <v>131</v>
      </c>
      <c r="S1279" s="160">
        <v>0</v>
      </c>
      <c r="T1279" s="160"/>
      <c r="U1279" s="160"/>
      <c r="V1279" s="160"/>
      <c r="W1279" s="160"/>
      <c r="X1279" s="160"/>
      <c r="Y1279" s="160"/>
      <c r="Z1279" s="160"/>
      <c r="AA1279" s="160"/>
      <c r="AB1279" s="160"/>
      <c r="AC1279" s="160"/>
      <c r="AD1279" s="160"/>
      <c r="AE1279" s="160"/>
      <c r="AF1279" s="160"/>
      <c r="AG1279" s="160"/>
      <c r="AH1279" s="160"/>
      <c r="AI1279" s="160"/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</row>
    <row r="1280" spans="1:47" outlineLevel="1" x14ac:dyDescent="0.2">
      <c r="A1280" s="113">
        <v>282</v>
      </c>
      <c r="B1280" s="115" t="s">
        <v>1190</v>
      </c>
      <c r="C1280" s="124" t="s">
        <v>1191</v>
      </c>
      <c r="D1280" s="143" t="s">
        <v>238</v>
      </c>
      <c r="E1280" s="157">
        <v>696.06</v>
      </c>
      <c r="F1280" s="157"/>
      <c r="G1280" s="157">
        <f>ROUND(E1280*F1280,2)</f>
        <v>0</v>
      </c>
      <c r="H1280" s="161" t="s">
        <v>1743</v>
      </c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 t="s">
        <v>129</v>
      </c>
      <c r="S1280" s="160"/>
      <c r="T1280" s="160"/>
      <c r="U1280" s="160"/>
      <c r="V1280" s="160"/>
      <c r="W1280" s="160"/>
      <c r="X1280" s="160"/>
      <c r="Y1280" s="160"/>
      <c r="Z1280" s="160"/>
      <c r="AA1280" s="160"/>
      <c r="AB1280" s="160"/>
      <c r="AC1280" s="160"/>
      <c r="AD1280" s="160"/>
      <c r="AE1280" s="160"/>
      <c r="AF1280" s="160"/>
      <c r="AG1280" s="160"/>
      <c r="AH1280" s="160"/>
      <c r="AI1280" s="160"/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</row>
    <row r="1281" spans="1:47" outlineLevel="1" x14ac:dyDescent="0.2">
      <c r="A1281" s="113"/>
      <c r="B1281" s="115"/>
      <c r="C1281" s="125" t="s">
        <v>1192</v>
      </c>
      <c r="D1281" s="144"/>
      <c r="E1281" s="136">
        <v>696.06</v>
      </c>
      <c r="F1281" s="157"/>
      <c r="G1281" s="157"/>
      <c r="H1281" s="161">
        <v>0</v>
      </c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 t="s">
        <v>131</v>
      </c>
      <c r="S1281" s="160">
        <v>0</v>
      </c>
      <c r="T1281" s="160"/>
      <c r="U1281" s="160"/>
      <c r="V1281" s="160"/>
      <c r="W1281" s="160"/>
      <c r="X1281" s="160"/>
      <c r="Y1281" s="160"/>
      <c r="Z1281" s="160"/>
      <c r="AA1281" s="160"/>
      <c r="AB1281" s="160"/>
      <c r="AC1281" s="160"/>
      <c r="AD1281" s="160"/>
      <c r="AE1281" s="160"/>
      <c r="AF1281" s="160"/>
      <c r="AG1281" s="160"/>
      <c r="AH1281" s="160"/>
      <c r="AI1281" s="160"/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</row>
    <row r="1282" spans="1:47" outlineLevel="1" x14ac:dyDescent="0.2">
      <c r="A1282" s="113">
        <v>283</v>
      </c>
      <c r="B1282" s="115" t="s">
        <v>1193</v>
      </c>
      <c r="C1282" s="124" t="s">
        <v>1194</v>
      </c>
      <c r="D1282" s="143" t="s">
        <v>238</v>
      </c>
      <c r="E1282" s="157">
        <v>2784.24</v>
      </c>
      <c r="F1282" s="157"/>
      <c r="G1282" s="157">
        <f>ROUND(E1282*F1282,2)</f>
        <v>0</v>
      </c>
      <c r="H1282" s="161" t="s">
        <v>1743</v>
      </c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 t="s">
        <v>129</v>
      </c>
      <c r="S1282" s="160"/>
      <c r="T1282" s="160"/>
      <c r="U1282" s="160"/>
      <c r="V1282" s="160"/>
      <c r="W1282" s="160"/>
      <c r="X1282" s="160"/>
      <c r="Y1282" s="160"/>
      <c r="Z1282" s="160"/>
      <c r="AA1282" s="160"/>
      <c r="AB1282" s="160"/>
      <c r="AC1282" s="160"/>
      <c r="AD1282" s="160"/>
      <c r="AE1282" s="160"/>
      <c r="AF1282" s="160"/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</row>
    <row r="1283" spans="1:47" outlineLevel="1" x14ac:dyDescent="0.2">
      <c r="A1283" s="113"/>
      <c r="B1283" s="115"/>
      <c r="C1283" s="125" t="s">
        <v>1195</v>
      </c>
      <c r="D1283" s="144"/>
      <c r="E1283" s="136">
        <v>2784.24</v>
      </c>
      <c r="F1283" s="157"/>
      <c r="G1283" s="157"/>
      <c r="H1283" s="161">
        <v>0</v>
      </c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 t="s">
        <v>131</v>
      </c>
      <c r="S1283" s="160">
        <v>0</v>
      </c>
      <c r="T1283" s="160"/>
      <c r="U1283" s="160"/>
      <c r="V1283" s="160"/>
      <c r="W1283" s="160"/>
      <c r="X1283" s="160"/>
      <c r="Y1283" s="160"/>
      <c r="Z1283" s="160"/>
      <c r="AA1283" s="160"/>
      <c r="AB1283" s="160"/>
      <c r="AC1283" s="160"/>
      <c r="AD1283" s="160"/>
      <c r="AE1283" s="160"/>
      <c r="AF1283" s="160"/>
      <c r="AG1283" s="160"/>
      <c r="AH1283" s="160"/>
      <c r="AI1283" s="160"/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</row>
    <row r="1284" spans="1:47" outlineLevel="1" x14ac:dyDescent="0.2">
      <c r="A1284" s="113">
        <v>284</v>
      </c>
      <c r="B1284" s="115" t="s">
        <v>1196</v>
      </c>
      <c r="C1284" s="124" t="s">
        <v>1197</v>
      </c>
      <c r="D1284" s="143" t="s">
        <v>238</v>
      </c>
      <c r="E1284" s="157">
        <v>696.06</v>
      </c>
      <c r="F1284" s="157"/>
      <c r="G1284" s="157">
        <f>ROUND(E1284*F1284,2)</f>
        <v>0</v>
      </c>
      <c r="H1284" s="161" t="s">
        <v>1743</v>
      </c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 t="s">
        <v>129</v>
      </c>
      <c r="S1284" s="160"/>
      <c r="T1284" s="160"/>
      <c r="U1284" s="160"/>
      <c r="V1284" s="160"/>
      <c r="W1284" s="160"/>
      <c r="X1284" s="160"/>
      <c r="Y1284" s="160"/>
      <c r="Z1284" s="160"/>
      <c r="AA1284" s="160"/>
      <c r="AB1284" s="160"/>
      <c r="AC1284" s="160"/>
      <c r="AD1284" s="160"/>
      <c r="AE1284" s="160"/>
      <c r="AF1284" s="160"/>
      <c r="AG1284" s="160"/>
      <c r="AH1284" s="160"/>
      <c r="AI1284" s="160"/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</row>
    <row r="1285" spans="1:47" outlineLevel="1" x14ac:dyDescent="0.2">
      <c r="A1285" s="113"/>
      <c r="B1285" s="115"/>
      <c r="C1285" s="125" t="s">
        <v>1192</v>
      </c>
      <c r="D1285" s="144"/>
      <c r="E1285" s="136">
        <v>696.06</v>
      </c>
      <c r="F1285" s="157"/>
      <c r="G1285" s="157"/>
      <c r="H1285" s="161">
        <v>0</v>
      </c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 t="s">
        <v>131</v>
      </c>
      <c r="S1285" s="160">
        <v>0</v>
      </c>
      <c r="T1285" s="160"/>
      <c r="U1285" s="160"/>
      <c r="V1285" s="160"/>
      <c r="W1285" s="160"/>
      <c r="X1285" s="160"/>
      <c r="Y1285" s="160"/>
      <c r="Z1285" s="160"/>
      <c r="AA1285" s="160"/>
      <c r="AB1285" s="160"/>
      <c r="AC1285" s="160"/>
      <c r="AD1285" s="160"/>
      <c r="AE1285" s="160"/>
      <c r="AF1285" s="160"/>
      <c r="AG1285" s="160"/>
      <c r="AH1285" s="160"/>
      <c r="AI1285" s="160"/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</row>
    <row r="1286" spans="1:47" outlineLevel="1" x14ac:dyDescent="0.2">
      <c r="A1286" s="113">
        <v>285</v>
      </c>
      <c r="B1286" s="115" t="s">
        <v>1184</v>
      </c>
      <c r="C1286" s="124" t="s">
        <v>1185</v>
      </c>
      <c r="D1286" s="143" t="s">
        <v>238</v>
      </c>
      <c r="E1286" s="157">
        <v>696.06</v>
      </c>
      <c r="F1286" s="157"/>
      <c r="G1286" s="157">
        <f>ROUND(E1286*F1286,2)</f>
        <v>0</v>
      </c>
      <c r="H1286" s="161" t="s">
        <v>1743</v>
      </c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 t="s">
        <v>129</v>
      </c>
      <c r="S1286" s="160"/>
      <c r="T1286" s="160"/>
      <c r="U1286" s="160"/>
      <c r="V1286" s="160"/>
      <c r="W1286" s="160"/>
      <c r="X1286" s="160"/>
      <c r="Y1286" s="160"/>
      <c r="Z1286" s="160"/>
      <c r="AA1286" s="160"/>
      <c r="AB1286" s="160"/>
      <c r="AC1286" s="160"/>
      <c r="AD1286" s="160"/>
      <c r="AE1286" s="160"/>
      <c r="AF1286" s="160"/>
      <c r="AG1286" s="160"/>
      <c r="AH1286" s="160"/>
      <c r="AI1286" s="160"/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</row>
    <row r="1287" spans="1:47" outlineLevel="1" x14ac:dyDescent="0.2">
      <c r="A1287" s="113"/>
      <c r="B1287" s="115"/>
      <c r="C1287" s="125" t="s">
        <v>1192</v>
      </c>
      <c r="D1287" s="144"/>
      <c r="E1287" s="136">
        <v>696.06</v>
      </c>
      <c r="F1287" s="157"/>
      <c r="G1287" s="157"/>
      <c r="H1287" s="161">
        <v>0</v>
      </c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 t="s">
        <v>131</v>
      </c>
      <c r="S1287" s="160">
        <v>0</v>
      </c>
      <c r="T1287" s="160"/>
      <c r="U1287" s="160"/>
      <c r="V1287" s="160"/>
      <c r="W1287" s="160"/>
      <c r="X1287" s="160"/>
      <c r="Y1287" s="160"/>
      <c r="Z1287" s="160"/>
      <c r="AA1287" s="160"/>
      <c r="AB1287" s="160"/>
      <c r="AC1287" s="160"/>
      <c r="AD1287" s="160"/>
      <c r="AE1287" s="160"/>
      <c r="AF1287" s="160"/>
      <c r="AG1287" s="160"/>
      <c r="AH1287" s="160"/>
      <c r="AI1287" s="160"/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</row>
    <row r="1288" spans="1:47" x14ac:dyDescent="0.2">
      <c r="A1288" s="114" t="s">
        <v>124</v>
      </c>
      <c r="B1288" s="116" t="s">
        <v>76</v>
      </c>
      <c r="C1288" s="126" t="s">
        <v>77</v>
      </c>
      <c r="D1288" s="145"/>
      <c r="E1288" s="158"/>
      <c r="F1288" s="158"/>
      <c r="G1288" s="158">
        <f>SUMIF(R1289:R1292,"&lt;&gt;NOR",G1289:G1292)</f>
        <v>0</v>
      </c>
      <c r="H1288" s="133"/>
      <c r="I1288" s="160"/>
      <c r="R1288" s="229" t="s">
        <v>125</v>
      </c>
    </row>
    <row r="1289" spans="1:47" outlineLevel="1" x14ac:dyDescent="0.2">
      <c r="A1289" s="113">
        <v>286</v>
      </c>
      <c r="B1289" s="115" t="s">
        <v>1198</v>
      </c>
      <c r="C1289" s="124" t="s">
        <v>1199</v>
      </c>
      <c r="D1289" s="143" t="s">
        <v>238</v>
      </c>
      <c r="E1289" s="157">
        <v>3238.71</v>
      </c>
      <c r="F1289" s="157"/>
      <c r="G1289" s="157">
        <f>ROUND(E1289*F1289,2)</f>
        <v>0</v>
      </c>
      <c r="H1289" s="161" t="s">
        <v>1743</v>
      </c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 t="s">
        <v>129</v>
      </c>
      <c r="S1289" s="160"/>
      <c r="T1289" s="160"/>
      <c r="U1289" s="160"/>
      <c r="V1289" s="160"/>
      <c r="W1289" s="160"/>
      <c r="X1289" s="160"/>
      <c r="Y1289" s="160"/>
      <c r="Z1289" s="160"/>
      <c r="AA1289" s="160"/>
      <c r="AB1289" s="160"/>
      <c r="AC1289" s="160"/>
      <c r="AD1289" s="160"/>
      <c r="AE1289" s="160"/>
      <c r="AF1289" s="160"/>
      <c r="AG1289" s="160"/>
      <c r="AH1289" s="160"/>
      <c r="AI1289" s="160"/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</row>
    <row r="1290" spans="1:47" outlineLevel="1" x14ac:dyDescent="0.2">
      <c r="A1290" s="113"/>
      <c r="B1290" s="115"/>
      <c r="C1290" s="125" t="s">
        <v>1200</v>
      </c>
      <c r="D1290" s="144"/>
      <c r="E1290" s="136">
        <v>3238.71</v>
      </c>
      <c r="F1290" s="157"/>
      <c r="G1290" s="157"/>
      <c r="H1290" s="161">
        <v>0</v>
      </c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 t="s">
        <v>131</v>
      </c>
      <c r="S1290" s="160">
        <v>0</v>
      </c>
      <c r="T1290" s="160"/>
      <c r="U1290" s="160"/>
      <c r="V1290" s="160"/>
      <c r="W1290" s="160"/>
      <c r="X1290" s="160"/>
      <c r="Y1290" s="160"/>
      <c r="Z1290" s="160"/>
      <c r="AA1290" s="160"/>
      <c r="AB1290" s="160"/>
      <c r="AC1290" s="160"/>
      <c r="AD1290" s="160"/>
      <c r="AE1290" s="160"/>
      <c r="AF1290" s="160"/>
      <c r="AG1290" s="160"/>
      <c r="AH1290" s="160"/>
      <c r="AI1290" s="160"/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</row>
    <row r="1291" spans="1:47" outlineLevel="1" x14ac:dyDescent="0.2">
      <c r="A1291" s="113">
        <v>287</v>
      </c>
      <c r="B1291" s="115" t="s">
        <v>1201</v>
      </c>
      <c r="C1291" s="124" t="s">
        <v>1202</v>
      </c>
      <c r="D1291" s="143" t="s">
        <v>238</v>
      </c>
      <c r="E1291" s="157">
        <v>1.64</v>
      </c>
      <c r="F1291" s="157"/>
      <c r="G1291" s="157">
        <f>ROUND(E1291*F1291,2)</f>
        <v>0</v>
      </c>
      <c r="H1291" s="161" t="s">
        <v>1743</v>
      </c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 t="s">
        <v>129</v>
      </c>
      <c r="S1291" s="160"/>
      <c r="T1291" s="160"/>
      <c r="U1291" s="160"/>
      <c r="V1291" s="160"/>
      <c r="W1291" s="160"/>
      <c r="X1291" s="160"/>
      <c r="Y1291" s="160"/>
      <c r="Z1291" s="160"/>
      <c r="AA1291" s="160"/>
      <c r="AB1291" s="160"/>
      <c r="AC1291" s="160"/>
      <c r="AD1291" s="160"/>
      <c r="AE1291" s="160"/>
      <c r="AF1291" s="160"/>
      <c r="AG1291" s="160"/>
      <c r="AH1291" s="160"/>
      <c r="AI1291" s="160"/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</row>
    <row r="1292" spans="1:47" outlineLevel="1" x14ac:dyDescent="0.2">
      <c r="A1292" s="113"/>
      <c r="B1292" s="115"/>
      <c r="C1292" s="125" t="s">
        <v>1203</v>
      </c>
      <c r="D1292" s="144"/>
      <c r="E1292" s="136">
        <v>1.64</v>
      </c>
      <c r="F1292" s="157"/>
      <c r="G1292" s="157"/>
      <c r="H1292" s="161">
        <v>0</v>
      </c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 t="s">
        <v>131</v>
      </c>
      <c r="S1292" s="160">
        <v>0</v>
      </c>
      <c r="T1292" s="160"/>
      <c r="U1292" s="160"/>
      <c r="V1292" s="160"/>
      <c r="W1292" s="160"/>
      <c r="X1292" s="160"/>
      <c r="Y1292" s="160"/>
      <c r="Z1292" s="160"/>
      <c r="AA1292" s="160"/>
      <c r="AB1292" s="160"/>
      <c r="AC1292" s="160"/>
      <c r="AD1292" s="160"/>
      <c r="AE1292" s="160"/>
      <c r="AF1292" s="160"/>
      <c r="AG1292" s="160"/>
      <c r="AH1292" s="160"/>
      <c r="AI1292" s="160"/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</row>
    <row r="1293" spans="1:47" x14ac:dyDescent="0.2">
      <c r="A1293" s="114" t="s">
        <v>124</v>
      </c>
      <c r="B1293" s="116" t="s">
        <v>78</v>
      </c>
      <c r="C1293" s="126" t="s">
        <v>79</v>
      </c>
      <c r="D1293" s="145"/>
      <c r="E1293" s="158"/>
      <c r="F1293" s="158"/>
      <c r="G1293" s="158">
        <f>SUMIF(R1294:R1360,"&lt;&gt;NOR",G1294:G1360)</f>
        <v>0</v>
      </c>
      <c r="H1293" s="133"/>
      <c r="I1293" s="160"/>
      <c r="R1293" s="229" t="s">
        <v>125</v>
      </c>
    </row>
    <row r="1294" spans="1:47" ht="22.5" outlineLevel="1" x14ac:dyDescent="0.2">
      <c r="A1294" s="113">
        <v>288</v>
      </c>
      <c r="B1294" s="115" t="s">
        <v>1204</v>
      </c>
      <c r="C1294" s="124" t="s">
        <v>1205</v>
      </c>
      <c r="D1294" s="143" t="s">
        <v>135</v>
      </c>
      <c r="E1294" s="157">
        <v>77.91</v>
      </c>
      <c r="F1294" s="157"/>
      <c r="G1294" s="157">
        <f>ROUND(E1294*F1294,2)</f>
        <v>0</v>
      </c>
      <c r="H1294" s="161" t="s">
        <v>1743</v>
      </c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 t="s">
        <v>129</v>
      </c>
      <c r="S1294" s="160"/>
      <c r="T1294" s="160"/>
      <c r="U1294" s="160"/>
      <c r="V1294" s="160"/>
      <c r="W1294" s="160"/>
      <c r="X1294" s="160"/>
      <c r="Y1294" s="160"/>
      <c r="Z1294" s="160"/>
      <c r="AA1294" s="160"/>
      <c r="AB1294" s="160"/>
      <c r="AC1294" s="160"/>
      <c r="AD1294" s="160"/>
      <c r="AE1294" s="160"/>
      <c r="AF1294" s="160"/>
      <c r="AG1294" s="160"/>
      <c r="AH1294" s="160"/>
      <c r="AI1294" s="160"/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</row>
    <row r="1295" spans="1:47" outlineLevel="1" x14ac:dyDescent="0.2">
      <c r="A1295" s="113"/>
      <c r="B1295" s="115"/>
      <c r="C1295" s="125" t="s">
        <v>772</v>
      </c>
      <c r="D1295" s="144"/>
      <c r="E1295" s="136"/>
      <c r="F1295" s="157"/>
      <c r="G1295" s="157"/>
      <c r="H1295" s="161">
        <v>0</v>
      </c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 t="s">
        <v>131</v>
      </c>
      <c r="S1295" s="160">
        <v>0</v>
      </c>
      <c r="T1295" s="160"/>
      <c r="U1295" s="160"/>
      <c r="V1295" s="160"/>
      <c r="W1295" s="160"/>
      <c r="X1295" s="160"/>
      <c r="Y1295" s="160"/>
      <c r="Z1295" s="160"/>
      <c r="AA1295" s="160"/>
      <c r="AB1295" s="160"/>
      <c r="AC1295" s="160"/>
      <c r="AD1295" s="160"/>
      <c r="AE1295" s="160"/>
      <c r="AF1295" s="160"/>
      <c r="AG1295" s="160"/>
      <c r="AH1295" s="160"/>
      <c r="AI1295" s="160"/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</row>
    <row r="1296" spans="1:47" outlineLevel="1" x14ac:dyDescent="0.2">
      <c r="A1296" s="113"/>
      <c r="B1296" s="115"/>
      <c r="C1296" s="125" t="s">
        <v>773</v>
      </c>
      <c r="D1296" s="144"/>
      <c r="E1296" s="136"/>
      <c r="F1296" s="157"/>
      <c r="G1296" s="157"/>
      <c r="H1296" s="161">
        <v>0</v>
      </c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 t="s">
        <v>131</v>
      </c>
      <c r="S1296" s="160">
        <v>0</v>
      </c>
      <c r="T1296" s="160"/>
      <c r="U1296" s="160"/>
      <c r="V1296" s="160"/>
      <c r="W1296" s="160"/>
      <c r="X1296" s="160"/>
      <c r="Y1296" s="160"/>
      <c r="Z1296" s="160"/>
      <c r="AA1296" s="160"/>
      <c r="AB1296" s="160"/>
      <c r="AC1296" s="160"/>
      <c r="AD1296" s="160"/>
      <c r="AE1296" s="160"/>
      <c r="AF1296" s="160"/>
      <c r="AG1296" s="160"/>
      <c r="AH1296" s="160"/>
      <c r="AI1296" s="160"/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</row>
    <row r="1297" spans="1:47" ht="22.5" outlineLevel="1" x14ac:dyDescent="0.2">
      <c r="A1297" s="113"/>
      <c r="B1297" s="115"/>
      <c r="C1297" s="125" t="s">
        <v>782</v>
      </c>
      <c r="D1297" s="144"/>
      <c r="E1297" s="136">
        <v>77.91</v>
      </c>
      <c r="F1297" s="157"/>
      <c r="G1297" s="157"/>
      <c r="H1297" s="161">
        <v>0</v>
      </c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 t="s">
        <v>131</v>
      </c>
      <c r="S1297" s="160">
        <v>0</v>
      </c>
      <c r="T1297" s="160"/>
      <c r="U1297" s="160"/>
      <c r="V1297" s="160"/>
      <c r="W1297" s="160"/>
      <c r="X1297" s="160"/>
      <c r="Y1297" s="160"/>
      <c r="Z1297" s="160"/>
      <c r="AA1297" s="160"/>
      <c r="AB1297" s="160"/>
      <c r="AC1297" s="160"/>
      <c r="AD1297" s="160"/>
      <c r="AE1297" s="160"/>
      <c r="AF1297" s="160"/>
      <c r="AG1297" s="160"/>
      <c r="AH1297" s="160"/>
      <c r="AI1297" s="160"/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</row>
    <row r="1298" spans="1:47" ht="22.5" outlineLevel="1" x14ac:dyDescent="0.2">
      <c r="A1298" s="113">
        <v>289</v>
      </c>
      <c r="B1298" s="115" t="s">
        <v>1206</v>
      </c>
      <c r="C1298" s="124" t="s">
        <v>1207</v>
      </c>
      <c r="D1298" s="143" t="s">
        <v>135</v>
      </c>
      <c r="E1298" s="157">
        <v>647.1</v>
      </c>
      <c r="F1298" s="157"/>
      <c r="G1298" s="157">
        <f>ROUND(E1298*F1298,2)</f>
        <v>0</v>
      </c>
      <c r="H1298" s="161" t="s">
        <v>1743</v>
      </c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 t="s">
        <v>129</v>
      </c>
      <c r="S1298" s="160"/>
      <c r="T1298" s="160"/>
      <c r="U1298" s="160"/>
      <c r="V1298" s="160"/>
      <c r="W1298" s="160"/>
      <c r="X1298" s="160"/>
      <c r="Y1298" s="160"/>
      <c r="Z1298" s="160"/>
      <c r="AA1298" s="160"/>
      <c r="AB1298" s="160"/>
      <c r="AC1298" s="160"/>
      <c r="AD1298" s="160"/>
      <c r="AE1298" s="160"/>
      <c r="AF1298" s="160"/>
      <c r="AG1298" s="160"/>
      <c r="AH1298" s="160"/>
      <c r="AI1298" s="160"/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</row>
    <row r="1299" spans="1:47" outlineLevel="1" x14ac:dyDescent="0.2">
      <c r="A1299" s="113"/>
      <c r="B1299" s="115"/>
      <c r="C1299" s="125" t="s">
        <v>826</v>
      </c>
      <c r="D1299" s="144"/>
      <c r="E1299" s="136"/>
      <c r="F1299" s="157"/>
      <c r="G1299" s="157"/>
      <c r="H1299" s="161">
        <v>0</v>
      </c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 t="s">
        <v>131</v>
      </c>
      <c r="S1299" s="160">
        <v>0</v>
      </c>
      <c r="T1299" s="160"/>
      <c r="U1299" s="160"/>
      <c r="V1299" s="160"/>
      <c r="W1299" s="160"/>
      <c r="X1299" s="160"/>
      <c r="Y1299" s="160"/>
      <c r="Z1299" s="160"/>
      <c r="AA1299" s="160"/>
      <c r="AB1299" s="160"/>
      <c r="AC1299" s="160"/>
      <c r="AD1299" s="160"/>
      <c r="AE1299" s="160"/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</row>
    <row r="1300" spans="1:47" outlineLevel="1" x14ac:dyDescent="0.2">
      <c r="A1300" s="113"/>
      <c r="B1300" s="115"/>
      <c r="C1300" s="125" t="s">
        <v>773</v>
      </c>
      <c r="D1300" s="144"/>
      <c r="E1300" s="136"/>
      <c r="F1300" s="157"/>
      <c r="G1300" s="157"/>
      <c r="H1300" s="161">
        <v>0</v>
      </c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 t="s">
        <v>131</v>
      </c>
      <c r="S1300" s="160">
        <v>0</v>
      </c>
      <c r="T1300" s="160"/>
      <c r="U1300" s="160"/>
      <c r="V1300" s="160"/>
      <c r="W1300" s="160"/>
      <c r="X1300" s="160"/>
      <c r="Y1300" s="160"/>
      <c r="Z1300" s="160"/>
      <c r="AA1300" s="160"/>
      <c r="AB1300" s="160"/>
      <c r="AC1300" s="160"/>
      <c r="AD1300" s="160"/>
      <c r="AE1300" s="160"/>
      <c r="AF1300" s="160"/>
      <c r="AG1300" s="160"/>
      <c r="AH1300" s="160"/>
      <c r="AI1300" s="160"/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</row>
    <row r="1301" spans="1:47" outlineLevel="1" x14ac:dyDescent="0.2">
      <c r="A1301" s="113"/>
      <c r="B1301" s="115"/>
      <c r="C1301" s="125" t="s">
        <v>1208</v>
      </c>
      <c r="D1301" s="144"/>
      <c r="E1301" s="136">
        <v>647.1</v>
      </c>
      <c r="F1301" s="157"/>
      <c r="G1301" s="157"/>
      <c r="H1301" s="161">
        <v>0</v>
      </c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 t="s">
        <v>131</v>
      </c>
      <c r="S1301" s="160">
        <v>0</v>
      </c>
      <c r="T1301" s="160"/>
      <c r="U1301" s="160"/>
      <c r="V1301" s="160"/>
      <c r="W1301" s="160"/>
      <c r="X1301" s="160"/>
      <c r="Y1301" s="160"/>
      <c r="Z1301" s="160"/>
      <c r="AA1301" s="160"/>
      <c r="AB1301" s="160"/>
      <c r="AC1301" s="160"/>
      <c r="AD1301" s="160"/>
      <c r="AE1301" s="160"/>
      <c r="AF1301" s="160"/>
      <c r="AG1301" s="160"/>
      <c r="AH1301" s="160"/>
      <c r="AI1301" s="160"/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</row>
    <row r="1302" spans="1:47" ht="22.5" outlineLevel="1" x14ac:dyDescent="0.2">
      <c r="A1302" s="113">
        <v>290</v>
      </c>
      <c r="B1302" s="115" t="s">
        <v>1209</v>
      </c>
      <c r="C1302" s="124" t="s">
        <v>1210</v>
      </c>
      <c r="D1302" s="143" t="s">
        <v>135</v>
      </c>
      <c r="E1302" s="157">
        <v>77.91</v>
      </c>
      <c r="F1302" s="157"/>
      <c r="G1302" s="157">
        <f>ROUND(E1302*F1302,2)</f>
        <v>0</v>
      </c>
      <c r="H1302" s="161" t="s">
        <v>1743</v>
      </c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 t="s">
        <v>129</v>
      </c>
      <c r="S1302" s="160"/>
      <c r="T1302" s="160"/>
      <c r="U1302" s="160"/>
      <c r="V1302" s="160"/>
      <c r="W1302" s="160"/>
      <c r="X1302" s="160"/>
      <c r="Y1302" s="160"/>
      <c r="Z1302" s="160"/>
      <c r="AA1302" s="160"/>
      <c r="AB1302" s="160"/>
      <c r="AC1302" s="160"/>
      <c r="AD1302" s="160"/>
      <c r="AE1302" s="160"/>
      <c r="AF1302" s="160"/>
      <c r="AG1302" s="160"/>
      <c r="AH1302" s="160"/>
      <c r="AI1302" s="160"/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</row>
    <row r="1303" spans="1:47" outlineLevel="1" x14ac:dyDescent="0.2">
      <c r="A1303" s="113"/>
      <c r="B1303" s="115"/>
      <c r="C1303" s="125" t="s">
        <v>772</v>
      </c>
      <c r="D1303" s="144"/>
      <c r="E1303" s="136"/>
      <c r="F1303" s="157"/>
      <c r="G1303" s="157"/>
      <c r="H1303" s="161">
        <v>0</v>
      </c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 t="s">
        <v>131</v>
      </c>
      <c r="S1303" s="160">
        <v>0</v>
      </c>
      <c r="T1303" s="160"/>
      <c r="U1303" s="160"/>
      <c r="V1303" s="160"/>
      <c r="W1303" s="160"/>
      <c r="X1303" s="160"/>
      <c r="Y1303" s="160"/>
      <c r="Z1303" s="160"/>
      <c r="AA1303" s="160"/>
      <c r="AB1303" s="160"/>
      <c r="AC1303" s="160"/>
      <c r="AD1303" s="160"/>
      <c r="AE1303" s="160"/>
      <c r="AF1303" s="160"/>
      <c r="AG1303" s="160"/>
      <c r="AH1303" s="160"/>
      <c r="AI1303" s="160"/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</row>
    <row r="1304" spans="1:47" outlineLevel="1" x14ac:dyDescent="0.2">
      <c r="A1304" s="113"/>
      <c r="B1304" s="115"/>
      <c r="C1304" s="125" t="s">
        <v>773</v>
      </c>
      <c r="D1304" s="144"/>
      <c r="E1304" s="136"/>
      <c r="F1304" s="157"/>
      <c r="G1304" s="157"/>
      <c r="H1304" s="161">
        <v>0</v>
      </c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 t="s">
        <v>131</v>
      </c>
      <c r="S1304" s="160">
        <v>0</v>
      </c>
      <c r="T1304" s="160"/>
      <c r="U1304" s="160"/>
      <c r="V1304" s="160"/>
      <c r="W1304" s="160"/>
      <c r="X1304" s="160"/>
      <c r="Y1304" s="160"/>
      <c r="Z1304" s="160"/>
      <c r="AA1304" s="160"/>
      <c r="AB1304" s="160"/>
      <c r="AC1304" s="160"/>
      <c r="AD1304" s="160"/>
      <c r="AE1304" s="160"/>
      <c r="AF1304" s="160"/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</row>
    <row r="1305" spans="1:47" ht="22.5" outlineLevel="1" x14ac:dyDescent="0.2">
      <c r="A1305" s="113"/>
      <c r="B1305" s="115"/>
      <c r="C1305" s="125" t="s">
        <v>782</v>
      </c>
      <c r="D1305" s="144"/>
      <c r="E1305" s="136">
        <v>77.91</v>
      </c>
      <c r="F1305" s="157"/>
      <c r="G1305" s="157"/>
      <c r="H1305" s="161">
        <v>0</v>
      </c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 t="s">
        <v>131</v>
      </c>
      <c r="S1305" s="160">
        <v>0</v>
      </c>
      <c r="T1305" s="160"/>
      <c r="U1305" s="160"/>
      <c r="V1305" s="160"/>
      <c r="W1305" s="160"/>
      <c r="X1305" s="160"/>
      <c r="Y1305" s="160"/>
      <c r="Z1305" s="160"/>
      <c r="AA1305" s="160"/>
      <c r="AB1305" s="160"/>
      <c r="AC1305" s="160"/>
      <c r="AD1305" s="160"/>
      <c r="AE1305" s="160"/>
      <c r="AF1305" s="160"/>
      <c r="AG1305" s="160"/>
      <c r="AH1305" s="160"/>
      <c r="AI1305" s="160"/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</row>
    <row r="1306" spans="1:47" ht="22.5" outlineLevel="1" x14ac:dyDescent="0.2">
      <c r="A1306" s="113">
        <v>291</v>
      </c>
      <c r="B1306" s="115" t="s">
        <v>1211</v>
      </c>
      <c r="C1306" s="124" t="s">
        <v>1212</v>
      </c>
      <c r="D1306" s="143" t="s">
        <v>135</v>
      </c>
      <c r="E1306" s="157">
        <v>647.1</v>
      </c>
      <c r="F1306" s="157"/>
      <c r="G1306" s="157">
        <f>ROUND(E1306*F1306,2)</f>
        <v>0</v>
      </c>
      <c r="H1306" s="161" t="s">
        <v>1743</v>
      </c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 t="s">
        <v>129</v>
      </c>
      <c r="S1306" s="160"/>
      <c r="T1306" s="160"/>
      <c r="U1306" s="160"/>
      <c r="V1306" s="160"/>
      <c r="W1306" s="160"/>
      <c r="X1306" s="160"/>
      <c r="Y1306" s="160"/>
      <c r="Z1306" s="160"/>
      <c r="AA1306" s="160"/>
      <c r="AB1306" s="160"/>
      <c r="AC1306" s="160"/>
      <c r="AD1306" s="160"/>
      <c r="AE1306" s="160"/>
      <c r="AF1306" s="160"/>
      <c r="AG1306" s="160"/>
      <c r="AH1306" s="160"/>
      <c r="AI1306" s="160"/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</row>
    <row r="1307" spans="1:47" outlineLevel="1" x14ac:dyDescent="0.2">
      <c r="A1307" s="113"/>
      <c r="B1307" s="115"/>
      <c r="C1307" s="125" t="s">
        <v>826</v>
      </c>
      <c r="D1307" s="144"/>
      <c r="E1307" s="136"/>
      <c r="F1307" s="157"/>
      <c r="G1307" s="157"/>
      <c r="H1307" s="161">
        <v>0</v>
      </c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 t="s">
        <v>131</v>
      </c>
      <c r="S1307" s="160">
        <v>0</v>
      </c>
      <c r="T1307" s="160"/>
      <c r="U1307" s="160"/>
      <c r="V1307" s="160"/>
      <c r="W1307" s="160"/>
      <c r="X1307" s="160"/>
      <c r="Y1307" s="160"/>
      <c r="Z1307" s="160"/>
      <c r="AA1307" s="160"/>
      <c r="AB1307" s="160"/>
      <c r="AC1307" s="160"/>
      <c r="AD1307" s="160"/>
      <c r="AE1307" s="160"/>
      <c r="AF1307" s="160"/>
      <c r="AG1307" s="160"/>
      <c r="AH1307" s="160"/>
      <c r="AI1307" s="160"/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</row>
    <row r="1308" spans="1:47" outlineLevel="1" x14ac:dyDescent="0.2">
      <c r="A1308" s="113"/>
      <c r="B1308" s="115"/>
      <c r="C1308" s="125" t="s">
        <v>773</v>
      </c>
      <c r="D1308" s="144"/>
      <c r="E1308" s="136"/>
      <c r="F1308" s="157"/>
      <c r="G1308" s="157"/>
      <c r="H1308" s="161">
        <v>0</v>
      </c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 t="s">
        <v>131</v>
      </c>
      <c r="S1308" s="160">
        <v>0</v>
      </c>
      <c r="T1308" s="160"/>
      <c r="U1308" s="160"/>
      <c r="V1308" s="160"/>
      <c r="W1308" s="160"/>
      <c r="X1308" s="160"/>
      <c r="Y1308" s="160"/>
      <c r="Z1308" s="160"/>
      <c r="AA1308" s="160"/>
      <c r="AB1308" s="160"/>
      <c r="AC1308" s="160"/>
      <c r="AD1308" s="160"/>
      <c r="AE1308" s="160"/>
      <c r="AF1308" s="160"/>
      <c r="AG1308" s="160"/>
      <c r="AH1308" s="160"/>
      <c r="AI1308" s="160"/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</row>
    <row r="1309" spans="1:47" outlineLevel="1" x14ac:dyDescent="0.2">
      <c r="A1309" s="113"/>
      <c r="B1309" s="115"/>
      <c r="C1309" s="125" t="s">
        <v>1208</v>
      </c>
      <c r="D1309" s="144"/>
      <c r="E1309" s="136">
        <v>647.1</v>
      </c>
      <c r="F1309" s="157"/>
      <c r="G1309" s="157"/>
      <c r="H1309" s="161">
        <v>0</v>
      </c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 t="s">
        <v>131</v>
      </c>
      <c r="S1309" s="160">
        <v>0</v>
      </c>
      <c r="T1309" s="160"/>
      <c r="U1309" s="160"/>
      <c r="V1309" s="160"/>
      <c r="W1309" s="160"/>
      <c r="X1309" s="160"/>
      <c r="Y1309" s="160"/>
      <c r="Z1309" s="160"/>
      <c r="AA1309" s="160"/>
      <c r="AB1309" s="160"/>
      <c r="AC1309" s="160"/>
      <c r="AD1309" s="160"/>
      <c r="AE1309" s="160"/>
      <c r="AF1309" s="160"/>
      <c r="AG1309" s="160"/>
      <c r="AH1309" s="160"/>
      <c r="AI1309" s="160"/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</row>
    <row r="1310" spans="1:47" outlineLevel="1" x14ac:dyDescent="0.2">
      <c r="A1310" s="113">
        <v>292</v>
      </c>
      <c r="B1310" s="115" t="s">
        <v>1213</v>
      </c>
      <c r="C1310" s="124" t="s">
        <v>1214</v>
      </c>
      <c r="D1310" s="143" t="s">
        <v>135</v>
      </c>
      <c r="E1310" s="157">
        <v>833.76149999999996</v>
      </c>
      <c r="F1310" s="157"/>
      <c r="G1310" s="157">
        <f>ROUND(E1310*F1310,2)</f>
        <v>0</v>
      </c>
      <c r="H1310" s="161" t="s">
        <v>1743</v>
      </c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 t="s">
        <v>193</v>
      </c>
      <c r="S1310" s="160"/>
      <c r="T1310" s="160"/>
      <c r="U1310" s="160"/>
      <c r="V1310" s="160"/>
      <c r="W1310" s="160"/>
      <c r="X1310" s="160"/>
      <c r="Y1310" s="160"/>
      <c r="Z1310" s="160"/>
      <c r="AA1310" s="160"/>
      <c r="AB1310" s="160"/>
      <c r="AC1310" s="160"/>
      <c r="AD1310" s="160"/>
      <c r="AE1310" s="160"/>
      <c r="AF1310" s="160"/>
      <c r="AG1310" s="160"/>
      <c r="AH1310" s="160"/>
      <c r="AI1310" s="160"/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</row>
    <row r="1311" spans="1:47" outlineLevel="1" x14ac:dyDescent="0.2">
      <c r="A1311" s="113"/>
      <c r="B1311" s="115"/>
      <c r="C1311" s="125" t="s">
        <v>772</v>
      </c>
      <c r="D1311" s="144"/>
      <c r="E1311" s="136"/>
      <c r="F1311" s="157"/>
      <c r="G1311" s="157"/>
      <c r="H1311" s="161">
        <v>0</v>
      </c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 t="s">
        <v>131</v>
      </c>
      <c r="S1311" s="160">
        <v>0</v>
      </c>
      <c r="T1311" s="160"/>
      <c r="U1311" s="160"/>
      <c r="V1311" s="160"/>
      <c r="W1311" s="160"/>
      <c r="X1311" s="160"/>
      <c r="Y1311" s="160"/>
      <c r="Z1311" s="160"/>
      <c r="AA1311" s="160"/>
      <c r="AB1311" s="160"/>
      <c r="AC1311" s="160"/>
      <c r="AD1311" s="160"/>
      <c r="AE1311" s="160"/>
      <c r="AF1311" s="160"/>
      <c r="AG1311" s="160"/>
      <c r="AH1311" s="160"/>
      <c r="AI1311" s="160"/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</row>
    <row r="1312" spans="1:47" outlineLevel="1" x14ac:dyDescent="0.2">
      <c r="A1312" s="113"/>
      <c r="B1312" s="115"/>
      <c r="C1312" s="125" t="s">
        <v>773</v>
      </c>
      <c r="D1312" s="144"/>
      <c r="E1312" s="136"/>
      <c r="F1312" s="157"/>
      <c r="G1312" s="157"/>
      <c r="H1312" s="161">
        <v>0</v>
      </c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 t="s">
        <v>131</v>
      </c>
      <c r="S1312" s="160">
        <v>0</v>
      </c>
      <c r="T1312" s="160"/>
      <c r="U1312" s="160"/>
      <c r="V1312" s="160"/>
      <c r="W1312" s="160"/>
      <c r="X1312" s="160"/>
      <c r="Y1312" s="160"/>
      <c r="Z1312" s="160"/>
      <c r="AA1312" s="160"/>
      <c r="AB1312" s="160"/>
      <c r="AC1312" s="160"/>
      <c r="AD1312" s="160"/>
      <c r="AE1312" s="160"/>
      <c r="AF1312" s="160"/>
      <c r="AG1312" s="160"/>
      <c r="AH1312" s="160"/>
      <c r="AI1312" s="160"/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</row>
    <row r="1313" spans="1:47" ht="33.75" outlineLevel="1" x14ac:dyDescent="0.2">
      <c r="A1313" s="113"/>
      <c r="B1313" s="115"/>
      <c r="C1313" s="125" t="s">
        <v>1215</v>
      </c>
      <c r="D1313" s="144"/>
      <c r="E1313" s="136">
        <v>89.596500000000006</v>
      </c>
      <c r="F1313" s="157"/>
      <c r="G1313" s="157"/>
      <c r="H1313" s="161">
        <v>0</v>
      </c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 t="s">
        <v>131</v>
      </c>
      <c r="S1313" s="160">
        <v>0</v>
      </c>
      <c r="T1313" s="160"/>
      <c r="U1313" s="160"/>
      <c r="V1313" s="160"/>
      <c r="W1313" s="160"/>
      <c r="X1313" s="160"/>
      <c r="Y1313" s="160"/>
      <c r="Z1313" s="160"/>
      <c r="AA1313" s="160"/>
      <c r="AB1313" s="160"/>
      <c r="AC1313" s="160"/>
      <c r="AD1313" s="160"/>
      <c r="AE1313" s="160"/>
      <c r="AF1313" s="160"/>
      <c r="AG1313" s="160"/>
      <c r="AH1313" s="160"/>
      <c r="AI1313" s="160"/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</row>
    <row r="1314" spans="1:47" outlineLevel="1" x14ac:dyDescent="0.2">
      <c r="A1314" s="113"/>
      <c r="B1314" s="115"/>
      <c r="C1314" s="125" t="s">
        <v>244</v>
      </c>
      <c r="D1314" s="144"/>
      <c r="E1314" s="136"/>
      <c r="F1314" s="157"/>
      <c r="G1314" s="157"/>
      <c r="H1314" s="161">
        <v>0</v>
      </c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 t="s">
        <v>131</v>
      </c>
      <c r="S1314" s="160">
        <v>0</v>
      </c>
      <c r="T1314" s="160"/>
      <c r="U1314" s="160"/>
      <c r="V1314" s="160"/>
      <c r="W1314" s="160"/>
      <c r="X1314" s="160"/>
      <c r="Y1314" s="160"/>
      <c r="Z1314" s="160"/>
      <c r="AA1314" s="160"/>
      <c r="AB1314" s="160"/>
      <c r="AC1314" s="160"/>
      <c r="AD1314" s="160"/>
      <c r="AE1314" s="160"/>
      <c r="AF1314" s="160"/>
      <c r="AG1314" s="160"/>
      <c r="AH1314" s="160"/>
      <c r="AI1314" s="160"/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</row>
    <row r="1315" spans="1:47" outlineLevel="1" x14ac:dyDescent="0.2">
      <c r="A1315" s="113"/>
      <c r="B1315" s="115"/>
      <c r="C1315" s="125" t="s">
        <v>826</v>
      </c>
      <c r="D1315" s="144"/>
      <c r="E1315" s="136"/>
      <c r="F1315" s="157"/>
      <c r="G1315" s="157"/>
      <c r="H1315" s="161">
        <v>0</v>
      </c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 t="s">
        <v>131</v>
      </c>
      <c r="S1315" s="160">
        <v>0</v>
      </c>
      <c r="T1315" s="160"/>
      <c r="U1315" s="160"/>
      <c r="V1315" s="160"/>
      <c r="W1315" s="160"/>
      <c r="X1315" s="160"/>
      <c r="Y1315" s="160"/>
      <c r="Z1315" s="160"/>
      <c r="AA1315" s="160"/>
      <c r="AB1315" s="160"/>
      <c r="AC1315" s="160"/>
      <c r="AD1315" s="160"/>
      <c r="AE1315" s="160"/>
      <c r="AF1315" s="160"/>
      <c r="AG1315" s="160"/>
      <c r="AH1315" s="160"/>
      <c r="AI1315" s="160"/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</row>
    <row r="1316" spans="1:47" outlineLevel="1" x14ac:dyDescent="0.2">
      <c r="A1316" s="113"/>
      <c r="B1316" s="115"/>
      <c r="C1316" s="125" t="s">
        <v>773</v>
      </c>
      <c r="D1316" s="144"/>
      <c r="E1316" s="136"/>
      <c r="F1316" s="157"/>
      <c r="G1316" s="157"/>
      <c r="H1316" s="161">
        <v>0</v>
      </c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 t="s">
        <v>131</v>
      </c>
      <c r="S1316" s="160">
        <v>0</v>
      </c>
      <c r="T1316" s="160"/>
      <c r="U1316" s="160"/>
      <c r="V1316" s="160"/>
      <c r="W1316" s="160"/>
      <c r="X1316" s="160"/>
      <c r="Y1316" s="160"/>
      <c r="Z1316" s="160"/>
      <c r="AA1316" s="160"/>
      <c r="AB1316" s="160"/>
      <c r="AC1316" s="160"/>
      <c r="AD1316" s="160"/>
      <c r="AE1316" s="160"/>
      <c r="AF1316" s="160"/>
      <c r="AG1316" s="160"/>
      <c r="AH1316" s="160"/>
      <c r="AI1316" s="160"/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</row>
    <row r="1317" spans="1:47" outlineLevel="1" x14ac:dyDescent="0.2">
      <c r="A1317" s="113"/>
      <c r="B1317" s="115"/>
      <c r="C1317" s="125" t="s">
        <v>1216</v>
      </c>
      <c r="D1317" s="144"/>
      <c r="E1317" s="136">
        <v>744.16499999999996</v>
      </c>
      <c r="F1317" s="157"/>
      <c r="G1317" s="157"/>
      <c r="H1317" s="161">
        <v>0</v>
      </c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 t="s">
        <v>131</v>
      </c>
      <c r="S1317" s="160">
        <v>0</v>
      </c>
      <c r="T1317" s="160"/>
      <c r="U1317" s="16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/>
      <c r="AF1317" s="160"/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</row>
    <row r="1318" spans="1:47" outlineLevel="1" x14ac:dyDescent="0.2">
      <c r="A1318" s="113">
        <v>293</v>
      </c>
      <c r="B1318" s="115" t="s">
        <v>1217</v>
      </c>
      <c r="C1318" s="124" t="s">
        <v>1218</v>
      </c>
      <c r="D1318" s="143" t="s">
        <v>135</v>
      </c>
      <c r="E1318" s="157">
        <v>833.76149999999996</v>
      </c>
      <c r="F1318" s="157"/>
      <c r="G1318" s="157">
        <f>ROUND(E1318*F1318,2)</f>
        <v>0</v>
      </c>
      <c r="H1318" s="161" t="s">
        <v>1743</v>
      </c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 t="s">
        <v>193</v>
      </c>
      <c r="S1318" s="160"/>
      <c r="T1318" s="160"/>
      <c r="U1318" s="160"/>
      <c r="V1318" s="160"/>
      <c r="W1318" s="160"/>
      <c r="X1318" s="160"/>
      <c r="Y1318" s="160"/>
      <c r="Z1318" s="160"/>
      <c r="AA1318" s="160"/>
      <c r="AB1318" s="160"/>
      <c r="AC1318" s="160"/>
      <c r="AD1318" s="160"/>
      <c r="AE1318" s="160"/>
      <c r="AF1318" s="160"/>
      <c r="AG1318" s="160"/>
      <c r="AH1318" s="160"/>
      <c r="AI1318" s="160"/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</row>
    <row r="1319" spans="1:47" outlineLevel="1" x14ac:dyDescent="0.2">
      <c r="A1319" s="113"/>
      <c r="B1319" s="115"/>
      <c r="C1319" s="125" t="s">
        <v>772</v>
      </c>
      <c r="D1319" s="144"/>
      <c r="E1319" s="136"/>
      <c r="F1319" s="157"/>
      <c r="G1319" s="157"/>
      <c r="H1319" s="161">
        <v>0</v>
      </c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 t="s">
        <v>131</v>
      </c>
      <c r="S1319" s="160">
        <v>0</v>
      </c>
      <c r="T1319" s="160"/>
      <c r="U1319" s="160"/>
      <c r="V1319" s="160"/>
      <c r="W1319" s="160"/>
      <c r="X1319" s="160"/>
      <c r="Y1319" s="160"/>
      <c r="Z1319" s="160"/>
      <c r="AA1319" s="160"/>
      <c r="AB1319" s="160"/>
      <c r="AC1319" s="160"/>
      <c r="AD1319" s="160"/>
      <c r="AE1319" s="160"/>
      <c r="AF1319" s="160"/>
      <c r="AG1319" s="160"/>
      <c r="AH1319" s="160"/>
      <c r="AI1319" s="160"/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</row>
    <row r="1320" spans="1:47" outlineLevel="1" x14ac:dyDescent="0.2">
      <c r="A1320" s="113"/>
      <c r="B1320" s="115"/>
      <c r="C1320" s="125" t="s">
        <v>773</v>
      </c>
      <c r="D1320" s="144"/>
      <c r="E1320" s="136"/>
      <c r="F1320" s="157"/>
      <c r="G1320" s="157"/>
      <c r="H1320" s="161">
        <v>0</v>
      </c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 t="s">
        <v>131</v>
      </c>
      <c r="S1320" s="160">
        <v>0</v>
      </c>
      <c r="T1320" s="160"/>
      <c r="U1320" s="160"/>
      <c r="V1320" s="160"/>
      <c r="W1320" s="160"/>
      <c r="X1320" s="160"/>
      <c r="Y1320" s="160"/>
      <c r="Z1320" s="160"/>
      <c r="AA1320" s="160"/>
      <c r="AB1320" s="160"/>
      <c r="AC1320" s="160"/>
      <c r="AD1320" s="160"/>
      <c r="AE1320" s="160"/>
      <c r="AF1320" s="160"/>
      <c r="AG1320" s="160"/>
      <c r="AH1320" s="160"/>
      <c r="AI1320" s="160"/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</row>
    <row r="1321" spans="1:47" ht="33.75" outlineLevel="1" x14ac:dyDescent="0.2">
      <c r="A1321" s="113"/>
      <c r="B1321" s="115"/>
      <c r="C1321" s="125" t="s">
        <v>1215</v>
      </c>
      <c r="D1321" s="144"/>
      <c r="E1321" s="136">
        <v>89.596500000000006</v>
      </c>
      <c r="F1321" s="157"/>
      <c r="G1321" s="157"/>
      <c r="H1321" s="161">
        <v>0</v>
      </c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 t="s">
        <v>131</v>
      </c>
      <c r="S1321" s="160">
        <v>0</v>
      </c>
      <c r="T1321" s="160"/>
      <c r="U1321" s="160"/>
      <c r="V1321" s="160"/>
      <c r="W1321" s="160"/>
      <c r="X1321" s="160"/>
      <c r="Y1321" s="160"/>
      <c r="Z1321" s="160"/>
      <c r="AA1321" s="160"/>
      <c r="AB1321" s="160"/>
      <c r="AC1321" s="160"/>
      <c r="AD1321" s="160"/>
      <c r="AE1321" s="160"/>
      <c r="AF1321" s="160"/>
      <c r="AG1321" s="160"/>
      <c r="AH1321" s="160"/>
      <c r="AI1321" s="160"/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</row>
    <row r="1322" spans="1:47" outlineLevel="1" x14ac:dyDescent="0.2">
      <c r="A1322" s="113"/>
      <c r="B1322" s="115"/>
      <c r="C1322" s="125" t="s">
        <v>244</v>
      </c>
      <c r="D1322" s="144"/>
      <c r="E1322" s="136"/>
      <c r="F1322" s="157"/>
      <c r="G1322" s="157"/>
      <c r="H1322" s="161">
        <v>0</v>
      </c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 t="s">
        <v>131</v>
      </c>
      <c r="S1322" s="160">
        <v>0</v>
      </c>
      <c r="T1322" s="160"/>
      <c r="U1322" s="160"/>
      <c r="V1322" s="160"/>
      <c r="W1322" s="160"/>
      <c r="X1322" s="160"/>
      <c r="Y1322" s="160"/>
      <c r="Z1322" s="160"/>
      <c r="AA1322" s="160"/>
      <c r="AB1322" s="160"/>
      <c r="AC1322" s="160"/>
      <c r="AD1322" s="160"/>
      <c r="AE1322" s="160"/>
      <c r="AF1322" s="160"/>
      <c r="AG1322" s="160"/>
      <c r="AH1322" s="160"/>
      <c r="AI1322" s="160"/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</row>
    <row r="1323" spans="1:47" outlineLevel="1" x14ac:dyDescent="0.2">
      <c r="A1323" s="113"/>
      <c r="B1323" s="115"/>
      <c r="C1323" s="125" t="s">
        <v>826</v>
      </c>
      <c r="D1323" s="144"/>
      <c r="E1323" s="136"/>
      <c r="F1323" s="157"/>
      <c r="G1323" s="157"/>
      <c r="H1323" s="161">
        <v>0</v>
      </c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 t="s">
        <v>131</v>
      </c>
      <c r="S1323" s="160">
        <v>0</v>
      </c>
      <c r="T1323" s="160"/>
      <c r="U1323" s="160"/>
      <c r="V1323" s="160"/>
      <c r="W1323" s="160"/>
      <c r="X1323" s="160"/>
      <c r="Y1323" s="160"/>
      <c r="Z1323" s="160"/>
      <c r="AA1323" s="160"/>
      <c r="AB1323" s="160"/>
      <c r="AC1323" s="160"/>
      <c r="AD1323" s="160"/>
      <c r="AE1323" s="160"/>
      <c r="AF1323" s="160"/>
      <c r="AG1323" s="160"/>
      <c r="AH1323" s="160"/>
      <c r="AI1323" s="160"/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</row>
    <row r="1324" spans="1:47" outlineLevel="1" x14ac:dyDescent="0.2">
      <c r="A1324" s="113"/>
      <c r="B1324" s="115"/>
      <c r="C1324" s="125" t="s">
        <v>773</v>
      </c>
      <c r="D1324" s="144"/>
      <c r="E1324" s="136"/>
      <c r="F1324" s="157"/>
      <c r="G1324" s="157"/>
      <c r="H1324" s="161">
        <v>0</v>
      </c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 t="s">
        <v>131</v>
      </c>
      <c r="S1324" s="160">
        <v>0</v>
      </c>
      <c r="T1324" s="160"/>
      <c r="U1324" s="160"/>
      <c r="V1324" s="160"/>
      <c r="W1324" s="160"/>
      <c r="X1324" s="160"/>
      <c r="Y1324" s="160"/>
      <c r="Z1324" s="160"/>
      <c r="AA1324" s="160"/>
      <c r="AB1324" s="160"/>
      <c r="AC1324" s="160"/>
      <c r="AD1324" s="160"/>
      <c r="AE1324" s="160"/>
      <c r="AF1324" s="160"/>
      <c r="AG1324" s="160"/>
      <c r="AH1324" s="160"/>
      <c r="AI1324" s="160"/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</row>
    <row r="1325" spans="1:47" outlineLevel="1" x14ac:dyDescent="0.2">
      <c r="A1325" s="113"/>
      <c r="B1325" s="115"/>
      <c r="C1325" s="125" t="s">
        <v>1216</v>
      </c>
      <c r="D1325" s="144"/>
      <c r="E1325" s="136">
        <v>744.16499999999996</v>
      </c>
      <c r="F1325" s="157"/>
      <c r="G1325" s="157"/>
      <c r="H1325" s="161">
        <v>0</v>
      </c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 t="s">
        <v>131</v>
      </c>
      <c r="S1325" s="160">
        <v>0</v>
      </c>
      <c r="T1325" s="160"/>
      <c r="U1325" s="160"/>
      <c r="V1325" s="160"/>
      <c r="W1325" s="160"/>
      <c r="X1325" s="160"/>
      <c r="Y1325" s="160"/>
      <c r="Z1325" s="160"/>
      <c r="AA1325" s="160"/>
      <c r="AB1325" s="160"/>
      <c r="AC1325" s="160"/>
      <c r="AD1325" s="160"/>
      <c r="AE1325" s="160"/>
      <c r="AF1325" s="160"/>
      <c r="AG1325" s="160"/>
      <c r="AH1325" s="160"/>
      <c r="AI1325" s="160"/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</row>
    <row r="1326" spans="1:47" outlineLevel="1" x14ac:dyDescent="0.2">
      <c r="A1326" s="113">
        <v>294</v>
      </c>
      <c r="B1326" s="115" t="s">
        <v>1219</v>
      </c>
      <c r="C1326" s="124" t="s">
        <v>1220</v>
      </c>
      <c r="D1326" s="143" t="s">
        <v>135</v>
      </c>
      <c r="E1326" s="157">
        <v>77.91</v>
      </c>
      <c r="F1326" s="157"/>
      <c r="G1326" s="157">
        <f>ROUND(E1326*F1326,2)</f>
        <v>0</v>
      </c>
      <c r="H1326" s="161" t="s">
        <v>1743</v>
      </c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 t="s">
        <v>129</v>
      </c>
      <c r="S1326" s="160"/>
      <c r="T1326" s="160"/>
      <c r="U1326" s="160"/>
      <c r="V1326" s="160"/>
      <c r="W1326" s="160"/>
      <c r="X1326" s="160"/>
      <c r="Y1326" s="160"/>
      <c r="Z1326" s="160"/>
      <c r="AA1326" s="160"/>
      <c r="AB1326" s="160"/>
      <c r="AC1326" s="160"/>
      <c r="AD1326" s="160"/>
      <c r="AE1326" s="160"/>
      <c r="AF1326" s="160"/>
      <c r="AG1326" s="160"/>
      <c r="AH1326" s="160"/>
      <c r="AI1326" s="160"/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</row>
    <row r="1327" spans="1:47" outlineLevel="1" x14ac:dyDescent="0.2">
      <c r="A1327" s="113"/>
      <c r="B1327" s="115"/>
      <c r="C1327" s="125" t="s">
        <v>772</v>
      </c>
      <c r="D1327" s="144"/>
      <c r="E1327" s="136"/>
      <c r="F1327" s="157"/>
      <c r="G1327" s="157"/>
      <c r="H1327" s="161">
        <v>0</v>
      </c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 t="s">
        <v>131</v>
      </c>
      <c r="S1327" s="160">
        <v>0</v>
      </c>
      <c r="T1327" s="160"/>
      <c r="U1327" s="160"/>
      <c r="V1327" s="160"/>
      <c r="W1327" s="160"/>
      <c r="X1327" s="160"/>
      <c r="Y1327" s="160"/>
      <c r="Z1327" s="160"/>
      <c r="AA1327" s="160"/>
      <c r="AB1327" s="160"/>
      <c r="AC1327" s="160"/>
      <c r="AD1327" s="160"/>
      <c r="AE1327" s="160"/>
      <c r="AF1327" s="160"/>
      <c r="AG1327" s="160"/>
      <c r="AH1327" s="160"/>
      <c r="AI1327" s="160"/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</row>
    <row r="1328" spans="1:47" outlineLevel="1" x14ac:dyDescent="0.2">
      <c r="A1328" s="113"/>
      <c r="B1328" s="115"/>
      <c r="C1328" s="125" t="s">
        <v>773</v>
      </c>
      <c r="D1328" s="144"/>
      <c r="E1328" s="136"/>
      <c r="F1328" s="157"/>
      <c r="G1328" s="157"/>
      <c r="H1328" s="161">
        <v>0</v>
      </c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 t="s">
        <v>131</v>
      </c>
      <c r="S1328" s="160">
        <v>0</v>
      </c>
      <c r="T1328" s="160"/>
      <c r="U1328" s="160"/>
      <c r="V1328" s="160"/>
      <c r="W1328" s="160"/>
      <c r="X1328" s="160"/>
      <c r="Y1328" s="160"/>
      <c r="Z1328" s="160"/>
      <c r="AA1328" s="160"/>
      <c r="AB1328" s="160"/>
      <c r="AC1328" s="160"/>
      <c r="AD1328" s="160"/>
      <c r="AE1328" s="160"/>
      <c r="AF1328" s="160"/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</row>
    <row r="1329" spans="1:47" ht="22.5" outlineLevel="1" x14ac:dyDescent="0.2">
      <c r="A1329" s="113"/>
      <c r="B1329" s="115"/>
      <c r="C1329" s="125" t="s">
        <v>782</v>
      </c>
      <c r="D1329" s="144"/>
      <c r="E1329" s="136">
        <v>77.91</v>
      </c>
      <c r="F1329" s="157"/>
      <c r="G1329" s="157"/>
      <c r="H1329" s="161">
        <v>0</v>
      </c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 t="s">
        <v>131</v>
      </c>
      <c r="S1329" s="160">
        <v>0</v>
      </c>
      <c r="T1329" s="160"/>
      <c r="U1329" s="160"/>
      <c r="V1329" s="160"/>
      <c r="W1329" s="160"/>
      <c r="X1329" s="160"/>
      <c r="Y1329" s="160"/>
      <c r="Z1329" s="160"/>
      <c r="AA1329" s="160"/>
      <c r="AB1329" s="160"/>
      <c r="AC1329" s="160"/>
      <c r="AD1329" s="160"/>
      <c r="AE1329" s="160"/>
      <c r="AF1329" s="160"/>
      <c r="AG1329" s="160"/>
      <c r="AH1329" s="160"/>
      <c r="AI1329" s="160"/>
      <c r="AJ1329" s="160"/>
      <c r="AK1329" s="160"/>
      <c r="AL1329" s="160"/>
      <c r="AM1329" s="160"/>
      <c r="AN1329" s="160"/>
      <c r="AO1329" s="160"/>
      <c r="AP1329" s="160"/>
      <c r="AQ1329" s="160"/>
      <c r="AR1329" s="160"/>
      <c r="AS1329" s="160"/>
      <c r="AT1329" s="160"/>
      <c r="AU1329" s="160"/>
    </row>
    <row r="1330" spans="1:47" outlineLevel="1" x14ac:dyDescent="0.2">
      <c r="A1330" s="113">
        <v>295</v>
      </c>
      <c r="B1330" s="115" t="s">
        <v>1221</v>
      </c>
      <c r="C1330" s="124" t="s">
        <v>1222</v>
      </c>
      <c r="D1330" s="143" t="s">
        <v>135</v>
      </c>
      <c r="E1330" s="157">
        <v>89.596500000000006</v>
      </c>
      <c r="F1330" s="157"/>
      <c r="G1330" s="157">
        <f>ROUND(E1330*F1330,2)</f>
        <v>0</v>
      </c>
      <c r="H1330" s="161" t="s">
        <v>1743</v>
      </c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 t="s">
        <v>193</v>
      </c>
      <c r="S1330" s="160"/>
      <c r="T1330" s="160"/>
      <c r="U1330" s="160"/>
      <c r="V1330" s="160"/>
      <c r="W1330" s="160"/>
      <c r="X1330" s="160"/>
      <c r="Y1330" s="160"/>
      <c r="Z1330" s="160"/>
      <c r="AA1330" s="160"/>
      <c r="AB1330" s="160"/>
      <c r="AC1330" s="160"/>
      <c r="AD1330" s="160"/>
      <c r="AE1330" s="160"/>
      <c r="AF1330" s="160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</row>
    <row r="1331" spans="1:47" outlineLevel="1" x14ac:dyDescent="0.2">
      <c r="A1331" s="113"/>
      <c r="B1331" s="115"/>
      <c r="C1331" s="125" t="s">
        <v>772</v>
      </c>
      <c r="D1331" s="144"/>
      <c r="E1331" s="136"/>
      <c r="F1331" s="157"/>
      <c r="G1331" s="157"/>
      <c r="H1331" s="161">
        <v>0</v>
      </c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 t="s">
        <v>131</v>
      </c>
      <c r="S1331" s="160">
        <v>0</v>
      </c>
      <c r="T1331" s="160"/>
      <c r="U1331" s="160"/>
      <c r="V1331" s="160"/>
      <c r="W1331" s="160"/>
      <c r="X1331" s="160"/>
      <c r="Y1331" s="160"/>
      <c r="Z1331" s="160"/>
      <c r="AA1331" s="160"/>
      <c r="AB1331" s="160"/>
      <c r="AC1331" s="160"/>
      <c r="AD1331" s="160"/>
      <c r="AE1331" s="160"/>
      <c r="AF1331" s="160"/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</row>
    <row r="1332" spans="1:47" outlineLevel="1" x14ac:dyDescent="0.2">
      <c r="A1332" s="113"/>
      <c r="B1332" s="115"/>
      <c r="C1332" s="125" t="s">
        <v>773</v>
      </c>
      <c r="D1332" s="144"/>
      <c r="E1332" s="136"/>
      <c r="F1332" s="157"/>
      <c r="G1332" s="157"/>
      <c r="H1332" s="161">
        <v>0</v>
      </c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 t="s">
        <v>131</v>
      </c>
      <c r="S1332" s="160">
        <v>0</v>
      </c>
      <c r="T1332" s="160"/>
      <c r="U1332" s="160"/>
      <c r="V1332" s="160"/>
      <c r="W1332" s="160"/>
      <c r="X1332" s="160"/>
      <c r="Y1332" s="160"/>
      <c r="Z1332" s="160"/>
      <c r="AA1332" s="160"/>
      <c r="AB1332" s="160"/>
      <c r="AC1332" s="160"/>
      <c r="AD1332" s="160"/>
      <c r="AE1332" s="160"/>
      <c r="AF1332" s="160"/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</row>
    <row r="1333" spans="1:47" ht="33.75" outlineLevel="1" x14ac:dyDescent="0.2">
      <c r="A1333" s="113"/>
      <c r="B1333" s="115"/>
      <c r="C1333" s="125" t="s">
        <v>1215</v>
      </c>
      <c r="D1333" s="144"/>
      <c r="E1333" s="136">
        <v>89.596500000000006</v>
      </c>
      <c r="F1333" s="157"/>
      <c r="G1333" s="157"/>
      <c r="H1333" s="161">
        <v>0</v>
      </c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 t="s">
        <v>131</v>
      </c>
      <c r="S1333" s="160">
        <v>0</v>
      </c>
      <c r="T1333" s="160"/>
      <c r="U1333" s="160"/>
      <c r="V1333" s="160"/>
      <c r="W1333" s="160"/>
      <c r="X1333" s="160"/>
      <c r="Y1333" s="160"/>
      <c r="Z1333" s="160"/>
      <c r="AA1333" s="160"/>
      <c r="AB1333" s="160"/>
      <c r="AC1333" s="160"/>
      <c r="AD1333" s="160"/>
      <c r="AE1333" s="160"/>
      <c r="AF1333" s="160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</row>
    <row r="1334" spans="1:47" outlineLevel="1" x14ac:dyDescent="0.2">
      <c r="A1334" s="113">
        <v>296</v>
      </c>
      <c r="B1334" s="115" t="s">
        <v>1223</v>
      </c>
      <c r="C1334" s="124" t="s">
        <v>1224</v>
      </c>
      <c r="D1334" s="143" t="s">
        <v>135</v>
      </c>
      <c r="E1334" s="157">
        <v>297.2</v>
      </c>
      <c r="F1334" s="157"/>
      <c r="G1334" s="157">
        <f>ROUND(E1334*F1334,2)</f>
        <v>0</v>
      </c>
      <c r="H1334" s="161" t="s">
        <v>1743</v>
      </c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 t="s">
        <v>129</v>
      </c>
      <c r="S1334" s="160"/>
      <c r="T1334" s="160"/>
      <c r="U1334" s="160"/>
      <c r="V1334" s="160"/>
      <c r="W1334" s="160"/>
      <c r="X1334" s="160"/>
      <c r="Y1334" s="160"/>
      <c r="Z1334" s="160"/>
      <c r="AA1334" s="160"/>
      <c r="AB1334" s="160"/>
      <c r="AC1334" s="160"/>
      <c r="AD1334" s="160"/>
      <c r="AE1334" s="160"/>
      <c r="AF1334" s="160"/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</row>
    <row r="1335" spans="1:47" outlineLevel="1" x14ac:dyDescent="0.2">
      <c r="A1335" s="113"/>
      <c r="B1335" s="115"/>
      <c r="C1335" s="125" t="s">
        <v>826</v>
      </c>
      <c r="D1335" s="144"/>
      <c r="E1335" s="136"/>
      <c r="F1335" s="157"/>
      <c r="G1335" s="157"/>
      <c r="H1335" s="161">
        <v>0</v>
      </c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 t="s">
        <v>131</v>
      </c>
      <c r="S1335" s="160">
        <v>0</v>
      </c>
      <c r="T1335" s="160"/>
      <c r="U1335" s="16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0"/>
      <c r="AF1335" s="160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</row>
    <row r="1336" spans="1:47" outlineLevel="1" x14ac:dyDescent="0.2">
      <c r="A1336" s="113"/>
      <c r="B1336" s="115"/>
      <c r="C1336" s="125" t="s">
        <v>773</v>
      </c>
      <c r="D1336" s="144"/>
      <c r="E1336" s="136"/>
      <c r="F1336" s="157"/>
      <c r="G1336" s="157"/>
      <c r="H1336" s="161">
        <v>0</v>
      </c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 t="s">
        <v>131</v>
      </c>
      <c r="S1336" s="160">
        <v>0</v>
      </c>
      <c r="T1336" s="160"/>
      <c r="U1336" s="160"/>
      <c r="V1336" s="160"/>
      <c r="W1336" s="160"/>
      <c r="X1336" s="160"/>
      <c r="Y1336" s="160"/>
      <c r="Z1336" s="160"/>
      <c r="AA1336" s="160"/>
      <c r="AB1336" s="160"/>
      <c r="AC1336" s="160"/>
      <c r="AD1336" s="160"/>
      <c r="AE1336" s="160"/>
      <c r="AF1336" s="160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</row>
    <row r="1337" spans="1:47" outlineLevel="1" x14ac:dyDescent="0.2">
      <c r="A1337" s="113"/>
      <c r="B1337" s="115"/>
      <c r="C1337" s="125" t="s">
        <v>827</v>
      </c>
      <c r="D1337" s="144"/>
      <c r="E1337" s="136">
        <v>297.2</v>
      </c>
      <c r="F1337" s="157"/>
      <c r="G1337" s="157"/>
      <c r="H1337" s="161">
        <v>0</v>
      </c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 t="s">
        <v>131</v>
      </c>
      <c r="S1337" s="160">
        <v>0</v>
      </c>
      <c r="T1337" s="160"/>
      <c r="U1337" s="160"/>
      <c r="V1337" s="160"/>
      <c r="W1337" s="160"/>
      <c r="X1337" s="160"/>
      <c r="Y1337" s="160"/>
      <c r="Z1337" s="160"/>
      <c r="AA1337" s="160"/>
      <c r="AB1337" s="160"/>
      <c r="AC1337" s="160"/>
      <c r="AD1337" s="160"/>
      <c r="AE1337" s="160"/>
      <c r="AF1337" s="160"/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</row>
    <row r="1338" spans="1:47" outlineLevel="1" x14ac:dyDescent="0.2">
      <c r="A1338" s="113">
        <v>297</v>
      </c>
      <c r="B1338" s="115" t="s">
        <v>1225</v>
      </c>
      <c r="C1338" s="124" t="s">
        <v>1226</v>
      </c>
      <c r="D1338" s="143" t="s">
        <v>135</v>
      </c>
      <c r="E1338" s="157">
        <v>341.78</v>
      </c>
      <c r="F1338" s="157"/>
      <c r="G1338" s="157">
        <f>ROUND(E1338*F1338,2)</f>
        <v>0</v>
      </c>
      <c r="H1338" s="161" t="s">
        <v>1743</v>
      </c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 t="s">
        <v>193</v>
      </c>
      <c r="S1338" s="160"/>
      <c r="T1338" s="160"/>
      <c r="U1338" s="160"/>
      <c r="V1338" s="160"/>
      <c r="W1338" s="160"/>
      <c r="X1338" s="160"/>
      <c r="Y1338" s="160"/>
      <c r="Z1338" s="160"/>
      <c r="AA1338" s="160"/>
      <c r="AB1338" s="160"/>
      <c r="AC1338" s="160"/>
      <c r="AD1338" s="160"/>
      <c r="AE1338" s="160"/>
      <c r="AF1338" s="160"/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</row>
    <row r="1339" spans="1:47" outlineLevel="1" x14ac:dyDescent="0.2">
      <c r="A1339" s="113"/>
      <c r="B1339" s="115"/>
      <c r="C1339" s="125" t="s">
        <v>826</v>
      </c>
      <c r="D1339" s="144"/>
      <c r="E1339" s="136"/>
      <c r="F1339" s="157"/>
      <c r="G1339" s="157"/>
      <c r="H1339" s="161">
        <v>0</v>
      </c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 t="s">
        <v>131</v>
      </c>
      <c r="S1339" s="160">
        <v>0</v>
      </c>
      <c r="T1339" s="160"/>
      <c r="U1339" s="160"/>
      <c r="V1339" s="160"/>
      <c r="W1339" s="160"/>
      <c r="X1339" s="160"/>
      <c r="Y1339" s="160"/>
      <c r="Z1339" s="160"/>
      <c r="AA1339" s="160"/>
      <c r="AB1339" s="160"/>
      <c r="AC1339" s="160"/>
      <c r="AD1339" s="160"/>
      <c r="AE1339" s="160"/>
      <c r="AF1339" s="160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</row>
    <row r="1340" spans="1:47" outlineLevel="1" x14ac:dyDescent="0.2">
      <c r="A1340" s="113"/>
      <c r="B1340" s="115"/>
      <c r="C1340" s="125" t="s">
        <v>773</v>
      </c>
      <c r="D1340" s="144"/>
      <c r="E1340" s="136"/>
      <c r="F1340" s="157"/>
      <c r="G1340" s="157"/>
      <c r="H1340" s="161">
        <v>0</v>
      </c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 t="s">
        <v>131</v>
      </c>
      <c r="S1340" s="160">
        <v>0</v>
      </c>
      <c r="T1340" s="160"/>
      <c r="U1340" s="160"/>
      <c r="V1340" s="160"/>
      <c r="W1340" s="160"/>
      <c r="X1340" s="160"/>
      <c r="Y1340" s="160"/>
      <c r="Z1340" s="160"/>
      <c r="AA1340" s="160"/>
      <c r="AB1340" s="160"/>
      <c r="AC1340" s="160"/>
      <c r="AD1340" s="160"/>
      <c r="AE1340" s="160"/>
      <c r="AF1340" s="160"/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</row>
    <row r="1341" spans="1:47" outlineLevel="1" x14ac:dyDescent="0.2">
      <c r="A1341" s="113"/>
      <c r="B1341" s="115"/>
      <c r="C1341" s="125" t="s">
        <v>1227</v>
      </c>
      <c r="D1341" s="144"/>
      <c r="E1341" s="136">
        <v>341.78</v>
      </c>
      <c r="F1341" s="157"/>
      <c r="G1341" s="157"/>
      <c r="H1341" s="161">
        <v>0</v>
      </c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 t="s">
        <v>131</v>
      </c>
      <c r="S1341" s="160">
        <v>0</v>
      </c>
      <c r="T1341" s="160"/>
      <c r="U1341" s="160"/>
      <c r="V1341" s="160"/>
      <c r="W1341" s="160"/>
      <c r="X1341" s="160"/>
      <c r="Y1341" s="160"/>
      <c r="Z1341" s="160"/>
      <c r="AA1341" s="160"/>
      <c r="AB1341" s="160"/>
      <c r="AC1341" s="160"/>
      <c r="AD1341" s="160"/>
      <c r="AE1341" s="160"/>
      <c r="AF1341" s="160"/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</row>
    <row r="1342" spans="1:47" outlineLevel="1" x14ac:dyDescent="0.2">
      <c r="A1342" s="113">
        <v>298</v>
      </c>
      <c r="B1342" s="115" t="s">
        <v>1228</v>
      </c>
      <c r="C1342" s="124" t="s">
        <v>1229</v>
      </c>
      <c r="D1342" s="143" t="s">
        <v>135</v>
      </c>
      <c r="E1342" s="157">
        <v>77.91</v>
      </c>
      <c r="F1342" s="157"/>
      <c r="G1342" s="157">
        <f>ROUND(E1342*F1342,2)</f>
        <v>0</v>
      </c>
      <c r="H1342" s="161" t="s">
        <v>1743</v>
      </c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 t="s">
        <v>129</v>
      </c>
      <c r="S1342" s="160"/>
      <c r="T1342" s="160"/>
      <c r="U1342" s="160"/>
      <c r="V1342" s="160"/>
      <c r="W1342" s="160"/>
      <c r="X1342" s="160"/>
      <c r="Y1342" s="160"/>
      <c r="Z1342" s="160"/>
      <c r="AA1342" s="160"/>
      <c r="AB1342" s="160"/>
      <c r="AC1342" s="160"/>
      <c r="AD1342" s="160"/>
      <c r="AE1342" s="160"/>
      <c r="AF1342" s="160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</row>
    <row r="1343" spans="1:47" outlineLevel="1" x14ac:dyDescent="0.2">
      <c r="A1343" s="113"/>
      <c r="B1343" s="115"/>
      <c r="C1343" s="125" t="s">
        <v>772</v>
      </c>
      <c r="D1343" s="144"/>
      <c r="E1343" s="136"/>
      <c r="F1343" s="157"/>
      <c r="G1343" s="157"/>
      <c r="H1343" s="161">
        <v>0</v>
      </c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 t="s">
        <v>131</v>
      </c>
      <c r="S1343" s="160">
        <v>0</v>
      </c>
      <c r="T1343" s="160"/>
      <c r="U1343" s="160"/>
      <c r="V1343" s="160"/>
      <c r="W1343" s="160"/>
      <c r="X1343" s="160"/>
      <c r="Y1343" s="160"/>
      <c r="Z1343" s="160"/>
      <c r="AA1343" s="160"/>
      <c r="AB1343" s="160"/>
      <c r="AC1343" s="160"/>
      <c r="AD1343" s="160"/>
      <c r="AE1343" s="160"/>
      <c r="AF1343" s="160"/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</row>
    <row r="1344" spans="1:47" outlineLevel="1" x14ac:dyDescent="0.2">
      <c r="A1344" s="113"/>
      <c r="B1344" s="115"/>
      <c r="C1344" s="125" t="s">
        <v>773</v>
      </c>
      <c r="D1344" s="144"/>
      <c r="E1344" s="136"/>
      <c r="F1344" s="157"/>
      <c r="G1344" s="157"/>
      <c r="H1344" s="161">
        <v>0</v>
      </c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 t="s">
        <v>131</v>
      </c>
      <c r="S1344" s="160">
        <v>0</v>
      </c>
      <c r="T1344" s="160"/>
      <c r="U1344" s="160"/>
      <c r="V1344" s="160"/>
      <c r="W1344" s="160"/>
      <c r="X1344" s="160"/>
      <c r="Y1344" s="160"/>
      <c r="Z1344" s="160"/>
      <c r="AA1344" s="160"/>
      <c r="AB1344" s="160"/>
      <c r="AC1344" s="160"/>
      <c r="AD1344" s="160"/>
      <c r="AE1344" s="160"/>
      <c r="AF1344" s="160"/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</row>
    <row r="1345" spans="1:47" ht="22.5" outlineLevel="1" x14ac:dyDescent="0.2">
      <c r="A1345" s="113"/>
      <c r="B1345" s="115"/>
      <c r="C1345" s="125" t="s">
        <v>782</v>
      </c>
      <c r="D1345" s="144"/>
      <c r="E1345" s="136">
        <v>77.91</v>
      </c>
      <c r="F1345" s="157"/>
      <c r="G1345" s="157"/>
      <c r="H1345" s="161">
        <v>0</v>
      </c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 t="s">
        <v>131</v>
      </c>
      <c r="S1345" s="160">
        <v>0</v>
      </c>
      <c r="T1345" s="160"/>
      <c r="U1345" s="160"/>
      <c r="V1345" s="160"/>
      <c r="W1345" s="160"/>
      <c r="X1345" s="160"/>
      <c r="Y1345" s="160"/>
      <c r="Z1345" s="160"/>
      <c r="AA1345" s="160"/>
      <c r="AB1345" s="160"/>
      <c r="AC1345" s="160"/>
      <c r="AD1345" s="160"/>
      <c r="AE1345" s="160"/>
      <c r="AF1345" s="160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</row>
    <row r="1346" spans="1:47" outlineLevel="1" x14ac:dyDescent="0.2">
      <c r="A1346" s="113">
        <v>299</v>
      </c>
      <c r="B1346" s="115" t="s">
        <v>1230</v>
      </c>
      <c r="C1346" s="124" t="s">
        <v>1231</v>
      </c>
      <c r="D1346" s="143" t="s">
        <v>135</v>
      </c>
      <c r="E1346" s="157">
        <v>89.596500000000006</v>
      </c>
      <c r="F1346" s="157"/>
      <c r="G1346" s="157">
        <f>ROUND(E1346*F1346,2)</f>
        <v>0</v>
      </c>
      <c r="H1346" s="161" t="s">
        <v>1743</v>
      </c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 t="s">
        <v>193</v>
      </c>
      <c r="S1346" s="160"/>
      <c r="T1346" s="160"/>
      <c r="U1346" s="160"/>
      <c r="V1346" s="160"/>
      <c r="W1346" s="160"/>
      <c r="X1346" s="160"/>
      <c r="Y1346" s="160"/>
      <c r="Z1346" s="160"/>
      <c r="AA1346" s="160"/>
      <c r="AB1346" s="160"/>
      <c r="AC1346" s="160"/>
      <c r="AD1346" s="160"/>
      <c r="AE1346" s="160"/>
      <c r="AF1346" s="160"/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</row>
    <row r="1347" spans="1:47" outlineLevel="1" x14ac:dyDescent="0.2">
      <c r="A1347" s="113"/>
      <c r="B1347" s="115"/>
      <c r="C1347" s="125" t="s">
        <v>772</v>
      </c>
      <c r="D1347" s="144"/>
      <c r="E1347" s="136"/>
      <c r="F1347" s="157"/>
      <c r="G1347" s="157"/>
      <c r="H1347" s="161">
        <v>0</v>
      </c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 t="s">
        <v>131</v>
      </c>
      <c r="S1347" s="160">
        <v>0</v>
      </c>
      <c r="T1347" s="160"/>
      <c r="U1347" s="160"/>
      <c r="V1347" s="160"/>
      <c r="W1347" s="160"/>
      <c r="X1347" s="160"/>
      <c r="Y1347" s="160"/>
      <c r="Z1347" s="160"/>
      <c r="AA1347" s="160"/>
      <c r="AB1347" s="160"/>
      <c r="AC1347" s="160"/>
      <c r="AD1347" s="160"/>
      <c r="AE1347" s="160"/>
      <c r="AF1347" s="160"/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</row>
    <row r="1348" spans="1:47" outlineLevel="1" x14ac:dyDescent="0.2">
      <c r="A1348" s="113"/>
      <c r="B1348" s="115"/>
      <c r="C1348" s="125" t="s">
        <v>773</v>
      </c>
      <c r="D1348" s="144"/>
      <c r="E1348" s="136"/>
      <c r="F1348" s="157"/>
      <c r="G1348" s="157"/>
      <c r="H1348" s="161">
        <v>0</v>
      </c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 t="s">
        <v>131</v>
      </c>
      <c r="S1348" s="160">
        <v>0</v>
      </c>
      <c r="T1348" s="160"/>
      <c r="U1348" s="160"/>
      <c r="V1348" s="160"/>
      <c r="W1348" s="160"/>
      <c r="X1348" s="160"/>
      <c r="Y1348" s="160"/>
      <c r="Z1348" s="160"/>
      <c r="AA1348" s="160"/>
      <c r="AB1348" s="160"/>
      <c r="AC1348" s="160"/>
      <c r="AD1348" s="160"/>
      <c r="AE1348" s="160"/>
      <c r="AF1348" s="160"/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</row>
    <row r="1349" spans="1:47" ht="33.75" outlineLevel="1" x14ac:dyDescent="0.2">
      <c r="A1349" s="113"/>
      <c r="B1349" s="115"/>
      <c r="C1349" s="125" t="s">
        <v>1215</v>
      </c>
      <c r="D1349" s="144"/>
      <c r="E1349" s="136">
        <v>89.596500000000006</v>
      </c>
      <c r="F1349" s="157"/>
      <c r="G1349" s="157"/>
      <c r="H1349" s="161">
        <v>0</v>
      </c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 t="s">
        <v>131</v>
      </c>
      <c r="S1349" s="160">
        <v>0</v>
      </c>
      <c r="T1349" s="160"/>
      <c r="U1349" s="160"/>
      <c r="V1349" s="160"/>
      <c r="W1349" s="160"/>
      <c r="X1349" s="160"/>
      <c r="Y1349" s="160"/>
      <c r="Z1349" s="160"/>
      <c r="AA1349" s="160"/>
      <c r="AB1349" s="160"/>
      <c r="AC1349" s="160"/>
      <c r="AD1349" s="160"/>
      <c r="AE1349" s="160"/>
      <c r="AF1349" s="160"/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</row>
    <row r="1350" spans="1:47" ht="22.5" outlineLevel="1" x14ac:dyDescent="0.2">
      <c r="A1350" s="113">
        <v>300</v>
      </c>
      <c r="B1350" s="115" t="s">
        <v>1232</v>
      </c>
      <c r="C1350" s="124" t="s">
        <v>1233</v>
      </c>
      <c r="D1350" s="143" t="s">
        <v>135</v>
      </c>
      <c r="E1350" s="157">
        <v>171.68</v>
      </c>
      <c r="F1350" s="157"/>
      <c r="G1350" s="157">
        <f>ROUND(E1350*F1350,2)</f>
        <v>0</v>
      </c>
      <c r="H1350" s="161" t="s">
        <v>1743</v>
      </c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 t="s">
        <v>186</v>
      </c>
      <c r="S1350" s="160"/>
      <c r="T1350" s="160"/>
      <c r="U1350" s="160"/>
      <c r="V1350" s="160"/>
      <c r="W1350" s="160"/>
      <c r="X1350" s="160"/>
      <c r="Y1350" s="160"/>
      <c r="Z1350" s="160"/>
      <c r="AA1350" s="160"/>
      <c r="AB1350" s="160"/>
      <c r="AC1350" s="160"/>
      <c r="AD1350" s="160"/>
      <c r="AE1350" s="160"/>
      <c r="AF1350" s="160"/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</row>
    <row r="1351" spans="1:47" outlineLevel="1" x14ac:dyDescent="0.2">
      <c r="A1351" s="113"/>
      <c r="B1351" s="115"/>
      <c r="C1351" s="125" t="s">
        <v>826</v>
      </c>
      <c r="D1351" s="144"/>
      <c r="E1351" s="136"/>
      <c r="F1351" s="157"/>
      <c r="G1351" s="157"/>
      <c r="H1351" s="161">
        <v>0</v>
      </c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 t="s">
        <v>131</v>
      </c>
      <c r="S1351" s="160">
        <v>0</v>
      </c>
      <c r="T1351" s="160"/>
      <c r="U1351" s="160"/>
      <c r="V1351" s="160"/>
      <c r="W1351" s="160"/>
      <c r="X1351" s="160"/>
      <c r="Y1351" s="160"/>
      <c r="Z1351" s="160"/>
      <c r="AA1351" s="160"/>
      <c r="AB1351" s="160"/>
      <c r="AC1351" s="160"/>
      <c r="AD1351" s="160"/>
      <c r="AE1351" s="160"/>
      <c r="AF1351" s="160"/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</row>
    <row r="1352" spans="1:47" outlineLevel="1" x14ac:dyDescent="0.2">
      <c r="A1352" s="113"/>
      <c r="B1352" s="115"/>
      <c r="C1352" s="125" t="s">
        <v>773</v>
      </c>
      <c r="D1352" s="144"/>
      <c r="E1352" s="136"/>
      <c r="F1352" s="157"/>
      <c r="G1352" s="157"/>
      <c r="H1352" s="161">
        <v>0</v>
      </c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 t="s">
        <v>131</v>
      </c>
      <c r="S1352" s="160">
        <v>0</v>
      </c>
      <c r="T1352" s="160"/>
      <c r="U1352" s="160"/>
      <c r="V1352" s="160"/>
      <c r="W1352" s="160"/>
      <c r="X1352" s="160"/>
      <c r="Y1352" s="160"/>
      <c r="Z1352" s="160"/>
      <c r="AA1352" s="160"/>
      <c r="AB1352" s="160"/>
      <c r="AC1352" s="160"/>
      <c r="AD1352" s="160"/>
      <c r="AE1352" s="160"/>
      <c r="AF1352" s="160"/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</row>
    <row r="1353" spans="1:47" outlineLevel="1" x14ac:dyDescent="0.2">
      <c r="A1353" s="113"/>
      <c r="B1353" s="115"/>
      <c r="C1353" s="125" t="s">
        <v>1234</v>
      </c>
      <c r="D1353" s="144"/>
      <c r="E1353" s="136">
        <v>46.3</v>
      </c>
      <c r="F1353" s="157"/>
      <c r="G1353" s="157"/>
      <c r="H1353" s="161">
        <v>0</v>
      </c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 t="s">
        <v>131</v>
      </c>
      <c r="S1353" s="160">
        <v>0</v>
      </c>
      <c r="T1353" s="160"/>
      <c r="U1353" s="160"/>
      <c r="V1353" s="160"/>
      <c r="W1353" s="160"/>
      <c r="X1353" s="160"/>
      <c r="Y1353" s="160"/>
      <c r="Z1353" s="160"/>
      <c r="AA1353" s="160"/>
      <c r="AB1353" s="160"/>
      <c r="AC1353" s="160"/>
      <c r="AD1353" s="160"/>
      <c r="AE1353" s="160"/>
      <c r="AF1353" s="160"/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</row>
    <row r="1354" spans="1:47" outlineLevel="1" x14ac:dyDescent="0.2">
      <c r="A1354" s="113"/>
      <c r="B1354" s="115"/>
      <c r="C1354" s="125" t="s">
        <v>1235</v>
      </c>
      <c r="D1354" s="144"/>
      <c r="E1354" s="136">
        <v>41.2</v>
      </c>
      <c r="F1354" s="157"/>
      <c r="G1354" s="157"/>
      <c r="H1354" s="161">
        <v>0</v>
      </c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 t="s">
        <v>131</v>
      </c>
      <c r="S1354" s="160">
        <v>0</v>
      </c>
      <c r="T1354" s="160"/>
      <c r="U1354" s="160"/>
      <c r="V1354" s="160"/>
      <c r="W1354" s="160"/>
      <c r="X1354" s="160"/>
      <c r="Y1354" s="160"/>
      <c r="Z1354" s="160"/>
      <c r="AA1354" s="160"/>
      <c r="AB1354" s="160"/>
      <c r="AC1354" s="160"/>
      <c r="AD1354" s="160"/>
      <c r="AE1354" s="160"/>
      <c r="AF1354" s="160"/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</row>
    <row r="1355" spans="1:47" outlineLevel="1" x14ac:dyDescent="0.2">
      <c r="A1355" s="113"/>
      <c r="B1355" s="115"/>
      <c r="C1355" s="125" t="s">
        <v>244</v>
      </c>
      <c r="D1355" s="144"/>
      <c r="E1355" s="136"/>
      <c r="F1355" s="157"/>
      <c r="G1355" s="157"/>
      <c r="H1355" s="161">
        <v>0</v>
      </c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 t="s">
        <v>131</v>
      </c>
      <c r="S1355" s="160">
        <v>0</v>
      </c>
      <c r="T1355" s="160"/>
      <c r="U1355" s="160"/>
      <c r="V1355" s="160"/>
      <c r="W1355" s="160"/>
      <c r="X1355" s="160"/>
      <c r="Y1355" s="160"/>
      <c r="Z1355" s="160"/>
      <c r="AA1355" s="160"/>
      <c r="AB1355" s="160"/>
      <c r="AC1355" s="160"/>
      <c r="AD1355" s="160"/>
      <c r="AE1355" s="160"/>
      <c r="AF1355" s="160"/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</row>
    <row r="1356" spans="1:47" outlineLevel="1" x14ac:dyDescent="0.2">
      <c r="A1356" s="113"/>
      <c r="B1356" s="115"/>
      <c r="C1356" s="125" t="s">
        <v>1236</v>
      </c>
      <c r="D1356" s="144"/>
      <c r="E1356" s="136"/>
      <c r="F1356" s="157"/>
      <c r="G1356" s="157"/>
      <c r="H1356" s="161">
        <v>0</v>
      </c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 t="s">
        <v>131</v>
      </c>
      <c r="S1356" s="160">
        <v>0</v>
      </c>
      <c r="T1356" s="160"/>
      <c r="U1356" s="160"/>
      <c r="V1356" s="160"/>
      <c r="W1356" s="160"/>
      <c r="X1356" s="160"/>
      <c r="Y1356" s="160"/>
      <c r="Z1356" s="160"/>
      <c r="AA1356" s="160"/>
      <c r="AB1356" s="160"/>
      <c r="AC1356" s="160"/>
      <c r="AD1356" s="160"/>
      <c r="AE1356" s="160"/>
      <c r="AF1356" s="160"/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</row>
    <row r="1357" spans="1:47" outlineLevel="1" x14ac:dyDescent="0.2">
      <c r="A1357" s="113"/>
      <c r="B1357" s="115"/>
      <c r="C1357" s="125" t="s">
        <v>1237</v>
      </c>
      <c r="D1357" s="144"/>
      <c r="E1357" s="136">
        <v>10.32</v>
      </c>
      <c r="F1357" s="157"/>
      <c r="G1357" s="157"/>
      <c r="H1357" s="161">
        <v>0</v>
      </c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 t="s">
        <v>131</v>
      </c>
      <c r="S1357" s="160">
        <v>0</v>
      </c>
      <c r="T1357" s="160"/>
      <c r="U1357" s="16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0"/>
      <c r="AF1357" s="160"/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</row>
    <row r="1358" spans="1:47" outlineLevel="1" x14ac:dyDescent="0.2">
      <c r="A1358" s="113"/>
      <c r="B1358" s="115"/>
      <c r="C1358" s="125" t="s">
        <v>1238</v>
      </c>
      <c r="D1358" s="144"/>
      <c r="E1358" s="136">
        <v>45</v>
      </c>
      <c r="F1358" s="157"/>
      <c r="G1358" s="157"/>
      <c r="H1358" s="161">
        <v>0</v>
      </c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 t="s">
        <v>131</v>
      </c>
      <c r="S1358" s="160">
        <v>0</v>
      </c>
      <c r="T1358" s="160"/>
      <c r="U1358" s="160"/>
      <c r="V1358" s="160"/>
      <c r="W1358" s="160"/>
      <c r="X1358" s="160"/>
      <c r="Y1358" s="160"/>
      <c r="Z1358" s="160"/>
      <c r="AA1358" s="160"/>
      <c r="AB1358" s="160"/>
      <c r="AC1358" s="160"/>
      <c r="AD1358" s="160"/>
      <c r="AE1358" s="160"/>
      <c r="AF1358" s="160"/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</row>
    <row r="1359" spans="1:47" outlineLevel="1" x14ac:dyDescent="0.2">
      <c r="A1359" s="113"/>
      <c r="B1359" s="115"/>
      <c r="C1359" s="125" t="s">
        <v>1239</v>
      </c>
      <c r="D1359" s="144"/>
      <c r="E1359" s="136">
        <v>28.86</v>
      </c>
      <c r="F1359" s="157"/>
      <c r="G1359" s="157"/>
      <c r="H1359" s="161">
        <v>0</v>
      </c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 t="s">
        <v>131</v>
      </c>
      <c r="S1359" s="160">
        <v>0</v>
      </c>
      <c r="T1359" s="160"/>
      <c r="U1359" s="160"/>
      <c r="V1359" s="160"/>
      <c r="W1359" s="160"/>
      <c r="X1359" s="160"/>
      <c r="Y1359" s="160"/>
      <c r="Z1359" s="160"/>
      <c r="AA1359" s="160"/>
      <c r="AB1359" s="160"/>
      <c r="AC1359" s="160"/>
      <c r="AD1359" s="160"/>
      <c r="AE1359" s="160"/>
      <c r="AF1359" s="160"/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</row>
    <row r="1360" spans="1:47" outlineLevel="1" x14ac:dyDescent="0.2">
      <c r="A1360" s="113">
        <v>301</v>
      </c>
      <c r="B1360" s="115" t="s">
        <v>1240</v>
      </c>
      <c r="C1360" s="124" t="s">
        <v>1241</v>
      </c>
      <c r="D1360" s="143" t="s">
        <v>0</v>
      </c>
      <c r="E1360" s="157">
        <v>4.45</v>
      </c>
      <c r="F1360" s="157"/>
      <c r="G1360" s="157">
        <f>ROUND(E1360*F1360,2)</f>
        <v>0</v>
      </c>
      <c r="H1360" s="161" t="s">
        <v>1743</v>
      </c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 t="s">
        <v>129</v>
      </c>
      <c r="S1360" s="160"/>
      <c r="T1360" s="160"/>
      <c r="U1360" s="160"/>
      <c r="V1360" s="160"/>
      <c r="W1360" s="160"/>
      <c r="X1360" s="160"/>
      <c r="Y1360" s="160"/>
      <c r="Z1360" s="160"/>
      <c r="AA1360" s="160"/>
      <c r="AB1360" s="160"/>
      <c r="AC1360" s="160"/>
      <c r="AD1360" s="160"/>
      <c r="AE1360" s="160"/>
      <c r="AF1360" s="160"/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</row>
    <row r="1361" spans="1:47" x14ac:dyDescent="0.2">
      <c r="A1361" s="114" t="s">
        <v>124</v>
      </c>
      <c r="B1361" s="116" t="s">
        <v>80</v>
      </c>
      <c r="C1361" s="126" t="s">
        <v>81</v>
      </c>
      <c r="D1361" s="145"/>
      <c r="E1361" s="158"/>
      <c r="F1361" s="158"/>
      <c r="G1361" s="158">
        <f>SUMIF(R1362:R1527,"&lt;&gt;NOR",G1362:G1527)</f>
        <v>0</v>
      </c>
      <c r="H1361" s="133"/>
      <c r="I1361" s="160"/>
      <c r="R1361" s="229" t="s">
        <v>125</v>
      </c>
    </row>
    <row r="1362" spans="1:47" ht="22.5" outlineLevel="1" x14ac:dyDescent="0.2">
      <c r="A1362" s="113">
        <v>302</v>
      </c>
      <c r="B1362" s="115" t="s">
        <v>1242</v>
      </c>
      <c r="C1362" s="124" t="s">
        <v>1243</v>
      </c>
      <c r="D1362" s="143" t="s">
        <v>135</v>
      </c>
      <c r="E1362" s="157">
        <v>674</v>
      </c>
      <c r="F1362" s="157"/>
      <c r="G1362" s="157">
        <f>ROUND(E1362*F1362,2)</f>
        <v>0</v>
      </c>
      <c r="H1362" s="161" t="s">
        <v>1743</v>
      </c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 t="s">
        <v>129</v>
      </c>
      <c r="S1362" s="160"/>
      <c r="T1362" s="160"/>
      <c r="U1362" s="160"/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0"/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</row>
    <row r="1363" spans="1:47" outlineLevel="1" x14ac:dyDescent="0.2">
      <c r="A1363" s="113"/>
      <c r="B1363" s="115"/>
      <c r="C1363" s="125" t="s">
        <v>854</v>
      </c>
      <c r="D1363" s="144"/>
      <c r="E1363" s="136"/>
      <c r="F1363" s="157"/>
      <c r="G1363" s="157"/>
      <c r="H1363" s="161">
        <v>0</v>
      </c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 t="s">
        <v>131</v>
      </c>
      <c r="S1363" s="160">
        <v>0</v>
      </c>
      <c r="T1363" s="160"/>
      <c r="U1363" s="16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0"/>
      <c r="AF1363" s="160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</row>
    <row r="1364" spans="1:47" outlineLevel="1" x14ac:dyDescent="0.2">
      <c r="A1364" s="113"/>
      <c r="B1364" s="115"/>
      <c r="C1364" s="125" t="s">
        <v>773</v>
      </c>
      <c r="D1364" s="144"/>
      <c r="E1364" s="136"/>
      <c r="F1364" s="157"/>
      <c r="G1364" s="157"/>
      <c r="H1364" s="161">
        <v>0</v>
      </c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 t="s">
        <v>131</v>
      </c>
      <c r="S1364" s="160">
        <v>0</v>
      </c>
      <c r="T1364" s="160"/>
      <c r="U1364" s="16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0"/>
      <c r="AF1364" s="160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</row>
    <row r="1365" spans="1:47" outlineLevel="1" x14ac:dyDescent="0.2">
      <c r="A1365" s="113"/>
      <c r="B1365" s="115"/>
      <c r="C1365" s="125" t="s">
        <v>1244</v>
      </c>
      <c r="D1365" s="144"/>
      <c r="E1365" s="136">
        <v>213</v>
      </c>
      <c r="F1365" s="157"/>
      <c r="G1365" s="157"/>
      <c r="H1365" s="161">
        <v>0</v>
      </c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 t="s">
        <v>131</v>
      </c>
      <c r="S1365" s="160">
        <v>0</v>
      </c>
      <c r="T1365" s="160"/>
      <c r="U1365" s="160"/>
      <c r="V1365" s="160"/>
      <c r="W1365" s="160"/>
      <c r="X1365" s="160"/>
      <c r="Y1365" s="160"/>
      <c r="Z1365" s="160"/>
      <c r="AA1365" s="160"/>
      <c r="AB1365" s="160"/>
      <c r="AC1365" s="160"/>
      <c r="AD1365" s="160"/>
      <c r="AE1365" s="160"/>
      <c r="AF1365" s="160"/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</row>
    <row r="1366" spans="1:47" outlineLevel="1" x14ac:dyDescent="0.2">
      <c r="A1366" s="113"/>
      <c r="B1366" s="115"/>
      <c r="C1366" s="125" t="s">
        <v>1245</v>
      </c>
      <c r="D1366" s="144"/>
      <c r="E1366" s="136">
        <v>53</v>
      </c>
      <c r="F1366" s="157"/>
      <c r="G1366" s="157"/>
      <c r="H1366" s="161">
        <v>0</v>
      </c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 t="s">
        <v>131</v>
      </c>
      <c r="S1366" s="160">
        <v>0</v>
      </c>
      <c r="T1366" s="160"/>
      <c r="U1366" s="160"/>
      <c r="V1366" s="160"/>
      <c r="W1366" s="160"/>
      <c r="X1366" s="160"/>
      <c r="Y1366" s="160"/>
      <c r="Z1366" s="160"/>
      <c r="AA1366" s="160"/>
      <c r="AB1366" s="160"/>
      <c r="AC1366" s="160"/>
      <c r="AD1366" s="160"/>
      <c r="AE1366" s="160"/>
      <c r="AF1366" s="160"/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</row>
    <row r="1367" spans="1:47" outlineLevel="1" x14ac:dyDescent="0.2">
      <c r="A1367" s="113"/>
      <c r="B1367" s="115"/>
      <c r="C1367" s="125" t="s">
        <v>875</v>
      </c>
      <c r="D1367" s="144"/>
      <c r="E1367" s="136">
        <v>25</v>
      </c>
      <c r="F1367" s="157"/>
      <c r="G1367" s="157"/>
      <c r="H1367" s="161">
        <v>0</v>
      </c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 t="s">
        <v>131</v>
      </c>
      <c r="S1367" s="160">
        <v>0</v>
      </c>
      <c r="T1367" s="160"/>
      <c r="U1367" s="160"/>
      <c r="V1367" s="160"/>
      <c r="W1367" s="160"/>
      <c r="X1367" s="160"/>
      <c r="Y1367" s="160"/>
      <c r="Z1367" s="160"/>
      <c r="AA1367" s="160"/>
      <c r="AB1367" s="160"/>
      <c r="AC1367" s="160"/>
      <c r="AD1367" s="160"/>
      <c r="AE1367" s="160"/>
      <c r="AF1367" s="160"/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</row>
    <row r="1368" spans="1:47" outlineLevel="1" x14ac:dyDescent="0.2">
      <c r="A1368" s="113"/>
      <c r="B1368" s="115"/>
      <c r="C1368" s="125" t="s">
        <v>1246</v>
      </c>
      <c r="D1368" s="144"/>
      <c r="E1368" s="136">
        <v>324</v>
      </c>
      <c r="F1368" s="157"/>
      <c r="G1368" s="157"/>
      <c r="H1368" s="161">
        <v>0</v>
      </c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 t="s">
        <v>131</v>
      </c>
      <c r="S1368" s="160">
        <v>0</v>
      </c>
      <c r="T1368" s="160"/>
      <c r="U1368" s="160"/>
      <c r="V1368" s="160"/>
      <c r="W1368" s="160"/>
      <c r="X1368" s="160"/>
      <c r="Y1368" s="160"/>
      <c r="Z1368" s="160"/>
      <c r="AA1368" s="160"/>
      <c r="AB1368" s="160"/>
      <c r="AC1368" s="160"/>
      <c r="AD1368" s="160"/>
      <c r="AE1368" s="160"/>
      <c r="AF1368" s="160"/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</row>
    <row r="1369" spans="1:47" outlineLevel="1" x14ac:dyDescent="0.2">
      <c r="A1369" s="113"/>
      <c r="B1369" s="115"/>
      <c r="C1369" s="125" t="s">
        <v>1247</v>
      </c>
      <c r="D1369" s="144"/>
      <c r="E1369" s="136">
        <v>59</v>
      </c>
      <c r="F1369" s="157"/>
      <c r="G1369" s="157"/>
      <c r="H1369" s="161">
        <v>0</v>
      </c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 t="s">
        <v>131</v>
      </c>
      <c r="S1369" s="160">
        <v>0</v>
      </c>
      <c r="T1369" s="160"/>
      <c r="U1369" s="160"/>
      <c r="V1369" s="160"/>
      <c r="W1369" s="160"/>
      <c r="X1369" s="160"/>
      <c r="Y1369" s="160"/>
      <c r="Z1369" s="160"/>
      <c r="AA1369" s="160"/>
      <c r="AB1369" s="160"/>
      <c r="AC1369" s="160"/>
      <c r="AD1369" s="160"/>
      <c r="AE1369" s="160"/>
      <c r="AF1369" s="160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</row>
    <row r="1370" spans="1:47" ht="22.5" outlineLevel="1" x14ac:dyDescent="0.2">
      <c r="A1370" s="113">
        <v>303</v>
      </c>
      <c r="B1370" s="115" t="s">
        <v>1248</v>
      </c>
      <c r="C1370" s="124" t="s">
        <v>1249</v>
      </c>
      <c r="D1370" s="143" t="s">
        <v>135</v>
      </c>
      <c r="E1370" s="157">
        <v>199.19</v>
      </c>
      <c r="F1370" s="157"/>
      <c r="G1370" s="157">
        <f>ROUND(E1370*F1370,2)</f>
        <v>0</v>
      </c>
      <c r="H1370" s="161" t="s">
        <v>1743</v>
      </c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 t="s">
        <v>129</v>
      </c>
      <c r="S1370" s="160"/>
      <c r="T1370" s="160"/>
      <c r="U1370" s="160"/>
      <c r="V1370" s="160"/>
      <c r="W1370" s="160"/>
      <c r="X1370" s="160"/>
      <c r="Y1370" s="160"/>
      <c r="Z1370" s="160"/>
      <c r="AA1370" s="160"/>
      <c r="AB1370" s="160"/>
      <c r="AC1370" s="160"/>
      <c r="AD1370" s="160"/>
      <c r="AE1370" s="160"/>
      <c r="AF1370" s="160"/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</row>
    <row r="1371" spans="1:47" outlineLevel="1" x14ac:dyDescent="0.2">
      <c r="A1371" s="113"/>
      <c r="B1371" s="115"/>
      <c r="C1371" s="125" t="s">
        <v>854</v>
      </c>
      <c r="D1371" s="144"/>
      <c r="E1371" s="136"/>
      <c r="F1371" s="157"/>
      <c r="G1371" s="157"/>
      <c r="H1371" s="161">
        <v>0</v>
      </c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 t="s">
        <v>131</v>
      </c>
      <c r="S1371" s="160">
        <v>0</v>
      </c>
      <c r="T1371" s="160"/>
      <c r="U1371" s="160"/>
      <c r="V1371" s="160"/>
      <c r="W1371" s="160"/>
      <c r="X1371" s="160"/>
      <c r="Y1371" s="160"/>
      <c r="Z1371" s="160"/>
      <c r="AA1371" s="160"/>
      <c r="AB1371" s="160"/>
      <c r="AC1371" s="160"/>
      <c r="AD1371" s="160"/>
      <c r="AE1371" s="160"/>
      <c r="AF1371" s="160"/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</row>
    <row r="1372" spans="1:47" outlineLevel="1" x14ac:dyDescent="0.2">
      <c r="A1372" s="113"/>
      <c r="B1372" s="115"/>
      <c r="C1372" s="125" t="s">
        <v>773</v>
      </c>
      <c r="D1372" s="144"/>
      <c r="E1372" s="136"/>
      <c r="F1372" s="157"/>
      <c r="G1372" s="157"/>
      <c r="H1372" s="161">
        <v>0</v>
      </c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 t="s">
        <v>131</v>
      </c>
      <c r="S1372" s="160">
        <v>0</v>
      </c>
      <c r="T1372" s="160"/>
      <c r="U1372" s="160"/>
      <c r="V1372" s="160"/>
      <c r="W1372" s="160"/>
      <c r="X1372" s="160"/>
      <c r="Y1372" s="160"/>
      <c r="Z1372" s="160"/>
      <c r="AA1372" s="160"/>
      <c r="AB1372" s="160"/>
      <c r="AC1372" s="160"/>
      <c r="AD1372" s="160"/>
      <c r="AE1372" s="160"/>
      <c r="AF1372" s="160"/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</row>
    <row r="1373" spans="1:47" ht="22.5" outlineLevel="1" x14ac:dyDescent="0.2">
      <c r="A1373" s="113"/>
      <c r="B1373" s="115"/>
      <c r="C1373" s="125" t="s">
        <v>1250</v>
      </c>
      <c r="D1373" s="144"/>
      <c r="E1373" s="136">
        <v>160.91</v>
      </c>
      <c r="F1373" s="157"/>
      <c r="G1373" s="157"/>
      <c r="H1373" s="161">
        <v>0</v>
      </c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 t="s">
        <v>131</v>
      </c>
      <c r="S1373" s="160">
        <v>0</v>
      </c>
      <c r="T1373" s="160"/>
      <c r="U1373" s="160"/>
      <c r="V1373" s="160"/>
      <c r="W1373" s="160"/>
      <c r="X1373" s="160"/>
      <c r="Y1373" s="160"/>
      <c r="Z1373" s="160"/>
      <c r="AA1373" s="160"/>
      <c r="AB1373" s="160"/>
      <c r="AC1373" s="160"/>
      <c r="AD1373" s="160"/>
      <c r="AE1373" s="160"/>
      <c r="AF1373" s="160"/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</row>
    <row r="1374" spans="1:47" outlineLevel="1" x14ac:dyDescent="0.2">
      <c r="A1374" s="113"/>
      <c r="B1374" s="115"/>
      <c r="C1374" s="125" t="s">
        <v>1251</v>
      </c>
      <c r="D1374" s="144"/>
      <c r="E1374" s="136">
        <v>38.28</v>
      </c>
      <c r="F1374" s="157"/>
      <c r="G1374" s="157"/>
      <c r="H1374" s="161">
        <v>0</v>
      </c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 t="s">
        <v>131</v>
      </c>
      <c r="S1374" s="160">
        <v>0</v>
      </c>
      <c r="T1374" s="160"/>
      <c r="U1374" s="160"/>
      <c r="V1374" s="160"/>
      <c r="W1374" s="160"/>
      <c r="X1374" s="160"/>
      <c r="Y1374" s="160"/>
      <c r="Z1374" s="160"/>
      <c r="AA1374" s="160"/>
      <c r="AB1374" s="160"/>
      <c r="AC1374" s="160"/>
      <c r="AD1374" s="160"/>
      <c r="AE1374" s="160"/>
      <c r="AF1374" s="160"/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</row>
    <row r="1375" spans="1:47" ht="22.5" outlineLevel="1" x14ac:dyDescent="0.2">
      <c r="A1375" s="113">
        <v>304</v>
      </c>
      <c r="B1375" s="115" t="s">
        <v>1252</v>
      </c>
      <c r="C1375" s="124" t="s">
        <v>1253</v>
      </c>
      <c r="D1375" s="143" t="s">
        <v>135</v>
      </c>
      <c r="E1375" s="157">
        <v>674</v>
      </c>
      <c r="F1375" s="157"/>
      <c r="G1375" s="157">
        <f>ROUND(E1375*F1375,2)</f>
        <v>0</v>
      </c>
      <c r="H1375" s="161" t="s">
        <v>1743</v>
      </c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 t="s">
        <v>129</v>
      </c>
      <c r="S1375" s="160"/>
      <c r="T1375" s="160"/>
      <c r="U1375" s="160"/>
      <c r="V1375" s="160"/>
      <c r="W1375" s="160"/>
      <c r="X1375" s="160"/>
      <c r="Y1375" s="160"/>
      <c r="Z1375" s="160"/>
      <c r="AA1375" s="160"/>
      <c r="AB1375" s="160"/>
      <c r="AC1375" s="160"/>
      <c r="AD1375" s="160"/>
      <c r="AE1375" s="160"/>
      <c r="AF1375" s="160"/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</row>
    <row r="1376" spans="1:47" outlineLevel="1" x14ac:dyDescent="0.2">
      <c r="A1376" s="113"/>
      <c r="B1376" s="115"/>
      <c r="C1376" s="125" t="s">
        <v>854</v>
      </c>
      <c r="D1376" s="144"/>
      <c r="E1376" s="136"/>
      <c r="F1376" s="157"/>
      <c r="G1376" s="157"/>
      <c r="H1376" s="161">
        <v>0</v>
      </c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 t="s">
        <v>131</v>
      </c>
      <c r="S1376" s="160">
        <v>0</v>
      </c>
      <c r="T1376" s="160"/>
      <c r="U1376" s="160"/>
      <c r="V1376" s="160"/>
      <c r="W1376" s="160"/>
      <c r="X1376" s="160"/>
      <c r="Y1376" s="160"/>
      <c r="Z1376" s="160"/>
      <c r="AA1376" s="160"/>
      <c r="AB1376" s="160"/>
      <c r="AC1376" s="160"/>
      <c r="AD1376" s="160"/>
      <c r="AE1376" s="160"/>
      <c r="AF1376" s="160"/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</row>
    <row r="1377" spans="1:47" outlineLevel="1" x14ac:dyDescent="0.2">
      <c r="A1377" s="113"/>
      <c r="B1377" s="115"/>
      <c r="C1377" s="125" t="s">
        <v>773</v>
      </c>
      <c r="D1377" s="144"/>
      <c r="E1377" s="136"/>
      <c r="F1377" s="157"/>
      <c r="G1377" s="157"/>
      <c r="H1377" s="161">
        <v>0</v>
      </c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 t="s">
        <v>131</v>
      </c>
      <c r="S1377" s="160">
        <v>0</v>
      </c>
      <c r="T1377" s="160"/>
      <c r="U1377" s="160"/>
      <c r="V1377" s="160"/>
      <c r="W1377" s="160"/>
      <c r="X1377" s="160"/>
      <c r="Y1377" s="160"/>
      <c r="Z1377" s="160"/>
      <c r="AA1377" s="160"/>
      <c r="AB1377" s="160"/>
      <c r="AC1377" s="160"/>
      <c r="AD1377" s="160"/>
      <c r="AE1377" s="160"/>
      <c r="AF1377" s="160"/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</row>
    <row r="1378" spans="1:47" outlineLevel="1" x14ac:dyDescent="0.2">
      <c r="A1378" s="113"/>
      <c r="B1378" s="115"/>
      <c r="C1378" s="125" t="s">
        <v>1244</v>
      </c>
      <c r="D1378" s="144"/>
      <c r="E1378" s="136">
        <v>213</v>
      </c>
      <c r="F1378" s="157"/>
      <c r="G1378" s="157"/>
      <c r="H1378" s="161">
        <v>0</v>
      </c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 t="s">
        <v>131</v>
      </c>
      <c r="S1378" s="160">
        <v>0</v>
      </c>
      <c r="T1378" s="160"/>
      <c r="U1378" s="160"/>
      <c r="V1378" s="160"/>
      <c r="W1378" s="160"/>
      <c r="X1378" s="160"/>
      <c r="Y1378" s="160"/>
      <c r="Z1378" s="160"/>
      <c r="AA1378" s="160"/>
      <c r="AB1378" s="160"/>
      <c r="AC1378" s="160"/>
      <c r="AD1378" s="160"/>
      <c r="AE1378" s="160"/>
      <c r="AF1378" s="160"/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</row>
    <row r="1379" spans="1:47" outlineLevel="1" x14ac:dyDescent="0.2">
      <c r="A1379" s="113"/>
      <c r="B1379" s="115"/>
      <c r="C1379" s="125" t="s">
        <v>1245</v>
      </c>
      <c r="D1379" s="144"/>
      <c r="E1379" s="136">
        <v>53</v>
      </c>
      <c r="F1379" s="157"/>
      <c r="G1379" s="157"/>
      <c r="H1379" s="161">
        <v>0</v>
      </c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 t="s">
        <v>131</v>
      </c>
      <c r="S1379" s="160">
        <v>0</v>
      </c>
      <c r="T1379" s="160"/>
      <c r="U1379" s="160"/>
      <c r="V1379" s="160"/>
      <c r="W1379" s="160"/>
      <c r="X1379" s="160"/>
      <c r="Y1379" s="160"/>
      <c r="Z1379" s="160"/>
      <c r="AA1379" s="160"/>
      <c r="AB1379" s="160"/>
      <c r="AC1379" s="160"/>
      <c r="AD1379" s="160"/>
      <c r="AE1379" s="160"/>
      <c r="AF1379" s="160"/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</row>
    <row r="1380" spans="1:47" outlineLevel="1" x14ac:dyDescent="0.2">
      <c r="A1380" s="113"/>
      <c r="B1380" s="115"/>
      <c r="C1380" s="125" t="s">
        <v>875</v>
      </c>
      <c r="D1380" s="144"/>
      <c r="E1380" s="136">
        <v>25</v>
      </c>
      <c r="F1380" s="157"/>
      <c r="G1380" s="157"/>
      <c r="H1380" s="161">
        <v>0</v>
      </c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 t="s">
        <v>131</v>
      </c>
      <c r="S1380" s="160">
        <v>0</v>
      </c>
      <c r="T1380" s="160"/>
      <c r="U1380" s="160"/>
      <c r="V1380" s="160"/>
      <c r="W1380" s="160"/>
      <c r="X1380" s="160"/>
      <c r="Y1380" s="160"/>
      <c r="Z1380" s="160"/>
      <c r="AA1380" s="160"/>
      <c r="AB1380" s="160"/>
      <c r="AC1380" s="160"/>
      <c r="AD1380" s="160"/>
      <c r="AE1380" s="160"/>
      <c r="AF1380" s="160"/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</row>
    <row r="1381" spans="1:47" outlineLevel="1" x14ac:dyDescent="0.2">
      <c r="A1381" s="113"/>
      <c r="B1381" s="115"/>
      <c r="C1381" s="125" t="s">
        <v>1246</v>
      </c>
      <c r="D1381" s="144"/>
      <c r="E1381" s="136">
        <v>324</v>
      </c>
      <c r="F1381" s="157"/>
      <c r="G1381" s="157"/>
      <c r="H1381" s="161">
        <v>0</v>
      </c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 t="s">
        <v>131</v>
      </c>
      <c r="S1381" s="160">
        <v>0</v>
      </c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/>
      <c r="AF1381" s="160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</row>
    <row r="1382" spans="1:47" outlineLevel="1" x14ac:dyDescent="0.2">
      <c r="A1382" s="113"/>
      <c r="B1382" s="115"/>
      <c r="C1382" s="125" t="s">
        <v>1247</v>
      </c>
      <c r="D1382" s="144"/>
      <c r="E1382" s="136">
        <v>59</v>
      </c>
      <c r="F1382" s="157"/>
      <c r="G1382" s="157"/>
      <c r="H1382" s="161">
        <v>0</v>
      </c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 t="s">
        <v>131</v>
      </c>
      <c r="S1382" s="160">
        <v>0</v>
      </c>
      <c r="T1382" s="160"/>
      <c r="U1382" s="16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0"/>
      <c r="AF1382" s="160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</row>
    <row r="1383" spans="1:47" ht="22.5" outlineLevel="1" x14ac:dyDescent="0.2">
      <c r="A1383" s="113">
        <v>305</v>
      </c>
      <c r="B1383" s="115" t="s">
        <v>1254</v>
      </c>
      <c r="C1383" s="124" t="s">
        <v>1255</v>
      </c>
      <c r="D1383" s="143" t="s">
        <v>135</v>
      </c>
      <c r="E1383" s="157">
        <v>199.19</v>
      </c>
      <c r="F1383" s="157"/>
      <c r="G1383" s="157">
        <f>ROUND(E1383*F1383,2)</f>
        <v>0</v>
      </c>
      <c r="H1383" s="161" t="s">
        <v>1743</v>
      </c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 t="s">
        <v>129</v>
      </c>
      <c r="S1383" s="160"/>
      <c r="T1383" s="160"/>
      <c r="U1383" s="16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0"/>
      <c r="AF1383" s="160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</row>
    <row r="1384" spans="1:47" outlineLevel="1" x14ac:dyDescent="0.2">
      <c r="A1384" s="113"/>
      <c r="B1384" s="115"/>
      <c r="C1384" s="125" t="s">
        <v>854</v>
      </c>
      <c r="D1384" s="144"/>
      <c r="E1384" s="136"/>
      <c r="F1384" s="157"/>
      <c r="G1384" s="157"/>
      <c r="H1384" s="161">
        <v>0</v>
      </c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 t="s">
        <v>131</v>
      </c>
      <c r="S1384" s="160">
        <v>0</v>
      </c>
      <c r="T1384" s="160"/>
      <c r="U1384" s="16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0"/>
      <c r="AF1384" s="160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</row>
    <row r="1385" spans="1:47" outlineLevel="1" x14ac:dyDescent="0.2">
      <c r="A1385" s="113"/>
      <c r="B1385" s="115"/>
      <c r="C1385" s="125" t="s">
        <v>773</v>
      </c>
      <c r="D1385" s="144"/>
      <c r="E1385" s="136"/>
      <c r="F1385" s="157"/>
      <c r="G1385" s="157"/>
      <c r="H1385" s="161">
        <v>0</v>
      </c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 t="s">
        <v>131</v>
      </c>
      <c r="S1385" s="160">
        <v>0</v>
      </c>
      <c r="T1385" s="160"/>
      <c r="U1385" s="16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0"/>
      <c r="AF1385" s="160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</row>
    <row r="1386" spans="1:47" ht="22.5" outlineLevel="1" x14ac:dyDescent="0.2">
      <c r="A1386" s="113"/>
      <c r="B1386" s="115"/>
      <c r="C1386" s="125" t="s">
        <v>1250</v>
      </c>
      <c r="D1386" s="144"/>
      <c r="E1386" s="136">
        <v>160.91</v>
      </c>
      <c r="F1386" s="157"/>
      <c r="G1386" s="157"/>
      <c r="H1386" s="161">
        <v>0</v>
      </c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 t="s">
        <v>131</v>
      </c>
      <c r="S1386" s="160">
        <v>0</v>
      </c>
      <c r="T1386" s="160"/>
      <c r="U1386" s="16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0"/>
      <c r="AF1386" s="160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</row>
    <row r="1387" spans="1:47" outlineLevel="1" x14ac:dyDescent="0.2">
      <c r="A1387" s="113"/>
      <c r="B1387" s="115"/>
      <c r="C1387" s="125" t="s">
        <v>1251</v>
      </c>
      <c r="D1387" s="144"/>
      <c r="E1387" s="136">
        <v>38.28</v>
      </c>
      <c r="F1387" s="157"/>
      <c r="G1387" s="157"/>
      <c r="H1387" s="161">
        <v>0</v>
      </c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 t="s">
        <v>131</v>
      </c>
      <c r="S1387" s="160">
        <v>0</v>
      </c>
      <c r="T1387" s="160"/>
      <c r="U1387" s="16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0"/>
      <c r="AF1387" s="160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</row>
    <row r="1388" spans="1:47" ht="22.5" outlineLevel="1" x14ac:dyDescent="0.2">
      <c r="A1388" s="113">
        <v>306</v>
      </c>
      <c r="B1388" s="115" t="s">
        <v>1217</v>
      </c>
      <c r="C1388" s="124" t="s">
        <v>1256</v>
      </c>
      <c r="D1388" s="143" t="s">
        <v>135</v>
      </c>
      <c r="E1388" s="157">
        <v>1004.1685</v>
      </c>
      <c r="F1388" s="157"/>
      <c r="G1388" s="157">
        <f>ROUND(E1388*F1388,2)</f>
        <v>0</v>
      </c>
      <c r="H1388" s="161" t="s">
        <v>1743</v>
      </c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 t="s">
        <v>193</v>
      </c>
      <c r="S1388" s="160"/>
      <c r="T1388" s="160"/>
      <c r="U1388" s="16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0"/>
      <c r="AF1388" s="160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</row>
    <row r="1389" spans="1:47" outlineLevel="1" x14ac:dyDescent="0.2">
      <c r="A1389" s="113"/>
      <c r="B1389" s="115"/>
      <c r="C1389" s="125" t="s">
        <v>854</v>
      </c>
      <c r="D1389" s="144"/>
      <c r="E1389" s="136"/>
      <c r="F1389" s="157"/>
      <c r="G1389" s="157"/>
      <c r="H1389" s="161">
        <v>0</v>
      </c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 t="s">
        <v>131</v>
      </c>
      <c r="S1389" s="160">
        <v>0</v>
      </c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/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</row>
    <row r="1390" spans="1:47" outlineLevel="1" x14ac:dyDescent="0.2">
      <c r="A1390" s="113"/>
      <c r="B1390" s="115"/>
      <c r="C1390" s="125" t="s">
        <v>773</v>
      </c>
      <c r="D1390" s="144"/>
      <c r="E1390" s="136"/>
      <c r="F1390" s="157"/>
      <c r="G1390" s="157"/>
      <c r="H1390" s="161">
        <v>0</v>
      </c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 t="s">
        <v>131</v>
      </c>
      <c r="S1390" s="160">
        <v>0</v>
      </c>
      <c r="T1390" s="160"/>
      <c r="U1390" s="160"/>
      <c r="V1390" s="160"/>
      <c r="W1390" s="160"/>
      <c r="X1390" s="160"/>
      <c r="Y1390" s="160"/>
      <c r="Z1390" s="160"/>
      <c r="AA1390" s="160"/>
      <c r="AB1390" s="160"/>
      <c r="AC1390" s="160"/>
      <c r="AD1390" s="160"/>
      <c r="AE1390" s="160"/>
      <c r="AF1390" s="160"/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</row>
    <row r="1391" spans="1:47" outlineLevel="1" x14ac:dyDescent="0.2">
      <c r="A1391" s="113"/>
      <c r="B1391" s="115"/>
      <c r="C1391" s="127" t="s">
        <v>858</v>
      </c>
      <c r="D1391" s="146"/>
      <c r="E1391" s="137"/>
      <c r="F1391" s="157"/>
      <c r="G1391" s="157"/>
      <c r="H1391" s="161">
        <v>0</v>
      </c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 t="s">
        <v>131</v>
      </c>
      <c r="S1391" s="160">
        <v>2</v>
      </c>
      <c r="T1391" s="160"/>
      <c r="U1391" s="160"/>
      <c r="V1391" s="160"/>
      <c r="W1391" s="160"/>
      <c r="X1391" s="160"/>
      <c r="Y1391" s="160"/>
      <c r="Z1391" s="160"/>
      <c r="AA1391" s="160"/>
      <c r="AB1391" s="160"/>
      <c r="AC1391" s="160"/>
      <c r="AD1391" s="160"/>
      <c r="AE1391" s="160"/>
      <c r="AF1391" s="160"/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</row>
    <row r="1392" spans="1:47" outlineLevel="1" x14ac:dyDescent="0.2">
      <c r="A1392" s="113"/>
      <c r="B1392" s="115"/>
      <c r="C1392" s="128" t="s">
        <v>1257</v>
      </c>
      <c r="D1392" s="146"/>
      <c r="E1392" s="137">
        <v>213</v>
      </c>
      <c r="F1392" s="157"/>
      <c r="G1392" s="157"/>
      <c r="H1392" s="161">
        <v>0</v>
      </c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 t="s">
        <v>131</v>
      </c>
      <c r="S1392" s="160">
        <v>2</v>
      </c>
      <c r="T1392" s="160"/>
      <c r="U1392" s="160"/>
      <c r="V1392" s="160"/>
      <c r="W1392" s="160"/>
      <c r="X1392" s="160"/>
      <c r="Y1392" s="160"/>
      <c r="Z1392" s="160"/>
      <c r="AA1392" s="160"/>
      <c r="AB1392" s="160"/>
      <c r="AC1392" s="160"/>
      <c r="AD1392" s="160"/>
      <c r="AE1392" s="160"/>
      <c r="AF1392" s="160"/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</row>
    <row r="1393" spans="1:47" outlineLevel="1" x14ac:dyDescent="0.2">
      <c r="A1393" s="113"/>
      <c r="B1393" s="115"/>
      <c r="C1393" s="128" t="s">
        <v>1258</v>
      </c>
      <c r="D1393" s="146"/>
      <c r="E1393" s="137">
        <v>53</v>
      </c>
      <c r="F1393" s="157"/>
      <c r="G1393" s="157"/>
      <c r="H1393" s="161">
        <v>0</v>
      </c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 t="s">
        <v>131</v>
      </c>
      <c r="S1393" s="160">
        <v>2</v>
      </c>
      <c r="T1393" s="160"/>
      <c r="U1393" s="160"/>
      <c r="V1393" s="160"/>
      <c r="W1393" s="160"/>
      <c r="X1393" s="160"/>
      <c r="Y1393" s="160"/>
      <c r="Z1393" s="160"/>
      <c r="AA1393" s="160"/>
      <c r="AB1393" s="160"/>
      <c r="AC1393" s="160"/>
      <c r="AD1393" s="160"/>
      <c r="AE1393" s="160"/>
      <c r="AF1393" s="160"/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</row>
    <row r="1394" spans="1:47" outlineLevel="1" x14ac:dyDescent="0.2">
      <c r="A1394" s="113"/>
      <c r="B1394" s="115"/>
      <c r="C1394" s="128" t="s">
        <v>1259</v>
      </c>
      <c r="D1394" s="146"/>
      <c r="E1394" s="137">
        <v>25</v>
      </c>
      <c r="F1394" s="157"/>
      <c r="G1394" s="157"/>
      <c r="H1394" s="161">
        <v>0</v>
      </c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 t="s">
        <v>131</v>
      </c>
      <c r="S1394" s="160">
        <v>2</v>
      </c>
      <c r="T1394" s="160"/>
      <c r="U1394" s="160"/>
      <c r="V1394" s="160"/>
      <c r="W1394" s="160"/>
      <c r="X1394" s="160"/>
      <c r="Y1394" s="160"/>
      <c r="Z1394" s="160"/>
      <c r="AA1394" s="160"/>
      <c r="AB1394" s="160"/>
      <c r="AC1394" s="160"/>
      <c r="AD1394" s="160"/>
      <c r="AE1394" s="160"/>
      <c r="AF1394" s="160"/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</row>
    <row r="1395" spans="1:47" outlineLevel="1" x14ac:dyDescent="0.2">
      <c r="A1395" s="113"/>
      <c r="B1395" s="115"/>
      <c r="C1395" s="128" t="s">
        <v>1260</v>
      </c>
      <c r="D1395" s="146"/>
      <c r="E1395" s="137">
        <v>324</v>
      </c>
      <c r="F1395" s="157"/>
      <c r="G1395" s="157"/>
      <c r="H1395" s="161">
        <v>0</v>
      </c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 t="s">
        <v>131</v>
      </c>
      <c r="S1395" s="160">
        <v>2</v>
      </c>
      <c r="T1395" s="160"/>
      <c r="U1395" s="160"/>
      <c r="V1395" s="160"/>
      <c r="W1395" s="160"/>
      <c r="X1395" s="160"/>
      <c r="Y1395" s="160"/>
      <c r="Z1395" s="160"/>
      <c r="AA1395" s="160"/>
      <c r="AB1395" s="160"/>
      <c r="AC1395" s="160"/>
      <c r="AD1395" s="160"/>
      <c r="AE1395" s="160"/>
      <c r="AF1395" s="160"/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</row>
    <row r="1396" spans="1:47" outlineLevel="1" x14ac:dyDescent="0.2">
      <c r="A1396" s="113"/>
      <c r="B1396" s="115"/>
      <c r="C1396" s="128" t="s">
        <v>1261</v>
      </c>
      <c r="D1396" s="146"/>
      <c r="E1396" s="137">
        <v>59</v>
      </c>
      <c r="F1396" s="157"/>
      <c r="G1396" s="157"/>
      <c r="H1396" s="161">
        <v>0</v>
      </c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 t="s">
        <v>131</v>
      </c>
      <c r="S1396" s="160">
        <v>2</v>
      </c>
      <c r="T1396" s="160"/>
      <c r="U1396" s="160"/>
      <c r="V1396" s="160"/>
      <c r="W1396" s="160"/>
      <c r="X1396" s="160"/>
      <c r="Y1396" s="160"/>
      <c r="Z1396" s="160"/>
      <c r="AA1396" s="160"/>
      <c r="AB1396" s="160"/>
      <c r="AC1396" s="160"/>
      <c r="AD1396" s="160"/>
      <c r="AE1396" s="160"/>
      <c r="AF1396" s="160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</row>
    <row r="1397" spans="1:47" ht="22.5" outlineLevel="1" x14ac:dyDescent="0.2">
      <c r="A1397" s="113"/>
      <c r="B1397" s="115"/>
      <c r="C1397" s="128" t="s">
        <v>1262</v>
      </c>
      <c r="D1397" s="146"/>
      <c r="E1397" s="137">
        <v>160.91</v>
      </c>
      <c r="F1397" s="157"/>
      <c r="G1397" s="157"/>
      <c r="H1397" s="161">
        <v>0</v>
      </c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 t="s">
        <v>131</v>
      </c>
      <c r="S1397" s="160">
        <v>2</v>
      </c>
      <c r="T1397" s="160"/>
      <c r="U1397" s="160"/>
      <c r="V1397" s="160"/>
      <c r="W1397" s="160"/>
      <c r="X1397" s="160"/>
      <c r="Y1397" s="160"/>
      <c r="Z1397" s="160"/>
      <c r="AA1397" s="160"/>
      <c r="AB1397" s="160"/>
      <c r="AC1397" s="160"/>
      <c r="AD1397" s="160"/>
      <c r="AE1397" s="160"/>
      <c r="AF1397" s="160"/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</row>
    <row r="1398" spans="1:47" outlineLevel="1" x14ac:dyDescent="0.2">
      <c r="A1398" s="113"/>
      <c r="B1398" s="115"/>
      <c r="C1398" s="128" t="s">
        <v>1263</v>
      </c>
      <c r="D1398" s="146"/>
      <c r="E1398" s="137">
        <v>38.28</v>
      </c>
      <c r="F1398" s="157"/>
      <c r="G1398" s="157"/>
      <c r="H1398" s="161">
        <v>0</v>
      </c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 t="s">
        <v>131</v>
      </c>
      <c r="S1398" s="160">
        <v>2</v>
      </c>
      <c r="T1398" s="160"/>
      <c r="U1398" s="160"/>
      <c r="V1398" s="160"/>
      <c r="W1398" s="160"/>
      <c r="X1398" s="160"/>
      <c r="Y1398" s="160"/>
      <c r="Z1398" s="160"/>
      <c r="AA1398" s="160"/>
      <c r="AB1398" s="160"/>
      <c r="AC1398" s="160"/>
      <c r="AD1398" s="160"/>
      <c r="AE1398" s="160"/>
      <c r="AF1398" s="160"/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</row>
    <row r="1399" spans="1:47" outlineLevel="1" x14ac:dyDescent="0.2">
      <c r="A1399" s="113"/>
      <c r="B1399" s="115"/>
      <c r="C1399" s="127" t="s">
        <v>863</v>
      </c>
      <c r="D1399" s="146"/>
      <c r="E1399" s="137"/>
      <c r="F1399" s="157"/>
      <c r="G1399" s="157"/>
      <c r="H1399" s="161">
        <v>0</v>
      </c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 t="s">
        <v>131</v>
      </c>
      <c r="S1399" s="160">
        <v>0</v>
      </c>
      <c r="T1399" s="160"/>
      <c r="U1399" s="160"/>
      <c r="V1399" s="160"/>
      <c r="W1399" s="160"/>
      <c r="X1399" s="160"/>
      <c r="Y1399" s="160"/>
      <c r="Z1399" s="160"/>
      <c r="AA1399" s="160"/>
      <c r="AB1399" s="160"/>
      <c r="AC1399" s="160"/>
      <c r="AD1399" s="160"/>
      <c r="AE1399" s="160"/>
      <c r="AF1399" s="160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</row>
    <row r="1400" spans="1:47" outlineLevel="1" x14ac:dyDescent="0.2">
      <c r="A1400" s="113"/>
      <c r="B1400" s="115"/>
      <c r="C1400" s="125" t="s">
        <v>1264</v>
      </c>
      <c r="D1400" s="144"/>
      <c r="E1400" s="136">
        <v>1004.1685</v>
      </c>
      <c r="F1400" s="157"/>
      <c r="G1400" s="157"/>
      <c r="H1400" s="161">
        <v>0</v>
      </c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 t="s">
        <v>131</v>
      </c>
      <c r="S1400" s="160">
        <v>0</v>
      </c>
      <c r="T1400" s="160"/>
      <c r="U1400" s="16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0"/>
      <c r="AF1400" s="160"/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</row>
    <row r="1401" spans="1:47" ht="22.5" outlineLevel="1" x14ac:dyDescent="0.2">
      <c r="A1401" s="113">
        <v>307</v>
      </c>
      <c r="B1401" s="115" t="s">
        <v>1265</v>
      </c>
      <c r="C1401" s="124" t="s">
        <v>1266</v>
      </c>
      <c r="D1401" s="143" t="s">
        <v>135</v>
      </c>
      <c r="E1401" s="157">
        <v>873.19</v>
      </c>
      <c r="F1401" s="157"/>
      <c r="G1401" s="157">
        <f>ROUND(E1401*F1401,2)</f>
        <v>0</v>
      </c>
      <c r="H1401" s="161" t="s">
        <v>1743</v>
      </c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 t="s">
        <v>129</v>
      </c>
      <c r="S1401" s="160"/>
      <c r="T1401" s="160"/>
      <c r="U1401" s="160"/>
      <c r="V1401" s="160"/>
      <c r="W1401" s="160"/>
      <c r="X1401" s="160"/>
      <c r="Y1401" s="160"/>
      <c r="Z1401" s="160"/>
      <c r="AA1401" s="160"/>
      <c r="AB1401" s="160"/>
      <c r="AC1401" s="160"/>
      <c r="AD1401" s="160"/>
      <c r="AE1401" s="160"/>
      <c r="AF1401" s="160"/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</row>
    <row r="1402" spans="1:47" outlineLevel="1" x14ac:dyDescent="0.2">
      <c r="A1402" s="113"/>
      <c r="B1402" s="115"/>
      <c r="C1402" s="125" t="s">
        <v>854</v>
      </c>
      <c r="D1402" s="144"/>
      <c r="E1402" s="136"/>
      <c r="F1402" s="157"/>
      <c r="G1402" s="157"/>
      <c r="H1402" s="161">
        <v>0</v>
      </c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 t="s">
        <v>131</v>
      </c>
      <c r="S1402" s="160">
        <v>0</v>
      </c>
      <c r="T1402" s="160"/>
      <c r="U1402" s="160"/>
      <c r="V1402" s="160"/>
      <c r="W1402" s="160"/>
      <c r="X1402" s="160"/>
      <c r="Y1402" s="160"/>
      <c r="Z1402" s="160"/>
      <c r="AA1402" s="160"/>
      <c r="AB1402" s="160"/>
      <c r="AC1402" s="160"/>
      <c r="AD1402" s="160"/>
      <c r="AE1402" s="160"/>
      <c r="AF1402" s="160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</row>
    <row r="1403" spans="1:47" outlineLevel="1" x14ac:dyDescent="0.2">
      <c r="A1403" s="113"/>
      <c r="B1403" s="115"/>
      <c r="C1403" s="125" t="s">
        <v>773</v>
      </c>
      <c r="D1403" s="144"/>
      <c r="E1403" s="136"/>
      <c r="F1403" s="157"/>
      <c r="G1403" s="157"/>
      <c r="H1403" s="161">
        <v>0</v>
      </c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 t="s">
        <v>131</v>
      </c>
      <c r="S1403" s="160">
        <v>0</v>
      </c>
      <c r="T1403" s="160"/>
      <c r="U1403" s="160"/>
      <c r="V1403" s="160"/>
      <c r="W1403" s="160"/>
      <c r="X1403" s="160"/>
      <c r="Y1403" s="160"/>
      <c r="Z1403" s="160"/>
      <c r="AA1403" s="160"/>
      <c r="AB1403" s="160"/>
      <c r="AC1403" s="160"/>
      <c r="AD1403" s="160"/>
      <c r="AE1403" s="160"/>
      <c r="AF1403" s="160"/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</row>
    <row r="1404" spans="1:47" outlineLevel="1" x14ac:dyDescent="0.2">
      <c r="A1404" s="113"/>
      <c r="B1404" s="115"/>
      <c r="C1404" s="125" t="s">
        <v>1244</v>
      </c>
      <c r="D1404" s="144"/>
      <c r="E1404" s="136">
        <v>213</v>
      </c>
      <c r="F1404" s="157"/>
      <c r="G1404" s="157"/>
      <c r="H1404" s="161">
        <v>0</v>
      </c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 t="s">
        <v>131</v>
      </c>
      <c r="S1404" s="160">
        <v>0</v>
      </c>
      <c r="T1404" s="160"/>
      <c r="U1404" s="160"/>
      <c r="V1404" s="160"/>
      <c r="W1404" s="160"/>
      <c r="X1404" s="160"/>
      <c r="Y1404" s="160"/>
      <c r="Z1404" s="160"/>
      <c r="AA1404" s="160"/>
      <c r="AB1404" s="160"/>
      <c r="AC1404" s="160"/>
      <c r="AD1404" s="160"/>
      <c r="AE1404" s="160"/>
      <c r="AF1404" s="160"/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</row>
    <row r="1405" spans="1:47" outlineLevel="1" x14ac:dyDescent="0.2">
      <c r="A1405" s="113"/>
      <c r="B1405" s="115"/>
      <c r="C1405" s="125" t="s">
        <v>1245</v>
      </c>
      <c r="D1405" s="144"/>
      <c r="E1405" s="136">
        <v>53</v>
      </c>
      <c r="F1405" s="157"/>
      <c r="G1405" s="157"/>
      <c r="H1405" s="161">
        <v>0</v>
      </c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 t="s">
        <v>131</v>
      </c>
      <c r="S1405" s="160">
        <v>0</v>
      </c>
      <c r="T1405" s="160"/>
      <c r="U1405" s="160"/>
      <c r="V1405" s="160"/>
      <c r="W1405" s="160"/>
      <c r="X1405" s="160"/>
      <c r="Y1405" s="160"/>
      <c r="Z1405" s="160"/>
      <c r="AA1405" s="160"/>
      <c r="AB1405" s="160"/>
      <c r="AC1405" s="160"/>
      <c r="AD1405" s="160"/>
      <c r="AE1405" s="160"/>
      <c r="AF1405" s="160"/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</row>
    <row r="1406" spans="1:47" outlineLevel="1" x14ac:dyDescent="0.2">
      <c r="A1406" s="113"/>
      <c r="B1406" s="115"/>
      <c r="C1406" s="125" t="s">
        <v>875</v>
      </c>
      <c r="D1406" s="144"/>
      <c r="E1406" s="136">
        <v>25</v>
      </c>
      <c r="F1406" s="157"/>
      <c r="G1406" s="157"/>
      <c r="H1406" s="161">
        <v>0</v>
      </c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 t="s">
        <v>131</v>
      </c>
      <c r="S1406" s="160">
        <v>0</v>
      </c>
      <c r="T1406" s="160"/>
      <c r="U1406" s="160"/>
      <c r="V1406" s="160"/>
      <c r="W1406" s="160"/>
      <c r="X1406" s="160"/>
      <c r="Y1406" s="160"/>
      <c r="Z1406" s="160"/>
      <c r="AA1406" s="160"/>
      <c r="AB1406" s="160"/>
      <c r="AC1406" s="160"/>
      <c r="AD1406" s="160"/>
      <c r="AE1406" s="160"/>
      <c r="AF1406" s="160"/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</row>
    <row r="1407" spans="1:47" outlineLevel="1" x14ac:dyDescent="0.2">
      <c r="A1407" s="113"/>
      <c r="B1407" s="115"/>
      <c r="C1407" s="125" t="s">
        <v>1246</v>
      </c>
      <c r="D1407" s="144"/>
      <c r="E1407" s="136">
        <v>324</v>
      </c>
      <c r="F1407" s="157"/>
      <c r="G1407" s="157"/>
      <c r="H1407" s="161">
        <v>0</v>
      </c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 t="s">
        <v>131</v>
      </c>
      <c r="S1407" s="160">
        <v>0</v>
      </c>
      <c r="T1407" s="160"/>
      <c r="U1407" s="160"/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0"/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</row>
    <row r="1408" spans="1:47" outlineLevel="1" x14ac:dyDescent="0.2">
      <c r="A1408" s="113"/>
      <c r="B1408" s="115"/>
      <c r="C1408" s="125" t="s">
        <v>1247</v>
      </c>
      <c r="D1408" s="144"/>
      <c r="E1408" s="136">
        <v>59</v>
      </c>
      <c r="F1408" s="157"/>
      <c r="G1408" s="157"/>
      <c r="H1408" s="161">
        <v>0</v>
      </c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 t="s">
        <v>131</v>
      </c>
      <c r="S1408" s="160">
        <v>0</v>
      </c>
      <c r="T1408" s="160"/>
      <c r="U1408" s="160"/>
      <c r="V1408" s="160"/>
      <c r="W1408" s="160"/>
      <c r="X1408" s="160"/>
      <c r="Y1408" s="160"/>
      <c r="Z1408" s="160"/>
      <c r="AA1408" s="160"/>
      <c r="AB1408" s="160"/>
      <c r="AC1408" s="160"/>
      <c r="AD1408" s="160"/>
      <c r="AE1408" s="160"/>
      <c r="AF1408" s="160"/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</row>
    <row r="1409" spans="1:47" ht="22.5" outlineLevel="1" x14ac:dyDescent="0.2">
      <c r="A1409" s="113"/>
      <c r="B1409" s="115"/>
      <c r="C1409" s="125" t="s">
        <v>1250</v>
      </c>
      <c r="D1409" s="144"/>
      <c r="E1409" s="136">
        <v>160.91</v>
      </c>
      <c r="F1409" s="157"/>
      <c r="G1409" s="157"/>
      <c r="H1409" s="161">
        <v>0</v>
      </c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 t="s">
        <v>131</v>
      </c>
      <c r="S1409" s="160">
        <v>0</v>
      </c>
      <c r="T1409" s="160"/>
      <c r="U1409" s="160"/>
      <c r="V1409" s="160"/>
      <c r="W1409" s="160"/>
      <c r="X1409" s="160"/>
      <c r="Y1409" s="160"/>
      <c r="Z1409" s="160"/>
      <c r="AA1409" s="160"/>
      <c r="AB1409" s="160"/>
      <c r="AC1409" s="160"/>
      <c r="AD1409" s="160"/>
      <c r="AE1409" s="160"/>
      <c r="AF1409" s="160"/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</row>
    <row r="1410" spans="1:47" outlineLevel="1" x14ac:dyDescent="0.2">
      <c r="A1410" s="113"/>
      <c r="B1410" s="115"/>
      <c r="C1410" s="125" t="s">
        <v>1251</v>
      </c>
      <c r="D1410" s="144"/>
      <c r="E1410" s="136">
        <v>38.28</v>
      </c>
      <c r="F1410" s="157"/>
      <c r="G1410" s="157"/>
      <c r="H1410" s="161">
        <v>0</v>
      </c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 t="s">
        <v>131</v>
      </c>
      <c r="S1410" s="160">
        <v>0</v>
      </c>
      <c r="T1410" s="160"/>
      <c r="U1410" s="160"/>
      <c r="V1410" s="160"/>
      <c r="W1410" s="160"/>
      <c r="X1410" s="160"/>
      <c r="Y1410" s="160"/>
      <c r="Z1410" s="160"/>
      <c r="AA1410" s="160"/>
      <c r="AB1410" s="160"/>
      <c r="AC1410" s="160"/>
      <c r="AD1410" s="160"/>
      <c r="AE1410" s="160"/>
      <c r="AF1410" s="160"/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</row>
    <row r="1411" spans="1:47" ht="22.5" outlineLevel="1" x14ac:dyDescent="0.2">
      <c r="A1411" s="113">
        <v>308</v>
      </c>
      <c r="B1411" s="115" t="s">
        <v>1267</v>
      </c>
      <c r="C1411" s="124" t="s">
        <v>1268</v>
      </c>
      <c r="D1411" s="143" t="s">
        <v>135</v>
      </c>
      <c r="E1411" s="157">
        <v>1164.19</v>
      </c>
      <c r="F1411" s="157"/>
      <c r="G1411" s="157">
        <f>ROUND(E1411*F1411,2)</f>
        <v>0</v>
      </c>
      <c r="H1411" s="161" t="s">
        <v>1743</v>
      </c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 t="s">
        <v>129</v>
      </c>
      <c r="S1411" s="160"/>
      <c r="T1411" s="160"/>
      <c r="U1411" s="160"/>
      <c r="V1411" s="160"/>
      <c r="W1411" s="160"/>
      <c r="X1411" s="160"/>
      <c r="Y1411" s="160"/>
      <c r="Z1411" s="160"/>
      <c r="AA1411" s="160"/>
      <c r="AB1411" s="160"/>
      <c r="AC1411" s="160"/>
      <c r="AD1411" s="160"/>
      <c r="AE1411" s="160"/>
      <c r="AF1411" s="160"/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</row>
    <row r="1412" spans="1:47" outlineLevel="1" x14ac:dyDescent="0.2">
      <c r="A1412" s="113"/>
      <c r="B1412" s="115"/>
      <c r="C1412" s="125" t="s">
        <v>854</v>
      </c>
      <c r="D1412" s="144"/>
      <c r="E1412" s="136"/>
      <c r="F1412" s="157"/>
      <c r="G1412" s="157"/>
      <c r="H1412" s="161">
        <v>0</v>
      </c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 t="s">
        <v>131</v>
      </c>
      <c r="S1412" s="160">
        <v>0</v>
      </c>
      <c r="T1412" s="160"/>
      <c r="U1412" s="160"/>
      <c r="V1412" s="160"/>
      <c r="W1412" s="160"/>
      <c r="X1412" s="160"/>
      <c r="Y1412" s="160"/>
      <c r="Z1412" s="160"/>
      <c r="AA1412" s="160"/>
      <c r="AB1412" s="160"/>
      <c r="AC1412" s="160"/>
      <c r="AD1412" s="160"/>
      <c r="AE1412" s="160"/>
      <c r="AF1412" s="160"/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</row>
    <row r="1413" spans="1:47" outlineLevel="1" x14ac:dyDescent="0.2">
      <c r="A1413" s="113"/>
      <c r="B1413" s="115"/>
      <c r="C1413" s="125" t="s">
        <v>773</v>
      </c>
      <c r="D1413" s="144"/>
      <c r="E1413" s="136"/>
      <c r="F1413" s="157"/>
      <c r="G1413" s="157"/>
      <c r="H1413" s="161">
        <v>0</v>
      </c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 t="s">
        <v>131</v>
      </c>
      <c r="S1413" s="160">
        <v>0</v>
      </c>
      <c r="T1413" s="160"/>
      <c r="U1413" s="160"/>
      <c r="V1413" s="160"/>
      <c r="W1413" s="160"/>
      <c r="X1413" s="160"/>
      <c r="Y1413" s="160"/>
      <c r="Z1413" s="160"/>
      <c r="AA1413" s="160"/>
      <c r="AB1413" s="160"/>
      <c r="AC1413" s="160"/>
      <c r="AD1413" s="160"/>
      <c r="AE1413" s="160"/>
      <c r="AF1413" s="160"/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</row>
    <row r="1414" spans="1:47" outlineLevel="1" x14ac:dyDescent="0.2">
      <c r="A1414" s="113"/>
      <c r="B1414" s="115"/>
      <c r="C1414" s="125" t="s">
        <v>1269</v>
      </c>
      <c r="D1414" s="144"/>
      <c r="E1414" s="136">
        <v>426</v>
      </c>
      <c r="F1414" s="157"/>
      <c r="G1414" s="157"/>
      <c r="H1414" s="161">
        <v>0</v>
      </c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 t="s">
        <v>131</v>
      </c>
      <c r="S1414" s="160">
        <v>0</v>
      </c>
      <c r="T1414" s="160"/>
      <c r="U1414" s="160"/>
      <c r="V1414" s="160"/>
      <c r="W1414" s="160"/>
      <c r="X1414" s="160"/>
      <c r="Y1414" s="160"/>
      <c r="Z1414" s="160"/>
      <c r="AA1414" s="160"/>
      <c r="AB1414" s="160"/>
      <c r="AC1414" s="160"/>
      <c r="AD1414" s="160"/>
      <c r="AE1414" s="160"/>
      <c r="AF1414" s="160"/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</row>
    <row r="1415" spans="1:47" outlineLevel="1" x14ac:dyDescent="0.2">
      <c r="A1415" s="113"/>
      <c r="B1415" s="115"/>
      <c r="C1415" s="125" t="s">
        <v>1270</v>
      </c>
      <c r="D1415" s="144"/>
      <c r="E1415" s="136">
        <v>106</v>
      </c>
      <c r="F1415" s="157"/>
      <c r="G1415" s="157"/>
      <c r="H1415" s="161">
        <v>0</v>
      </c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 t="s">
        <v>131</v>
      </c>
      <c r="S1415" s="160">
        <v>0</v>
      </c>
      <c r="T1415" s="160"/>
      <c r="U1415" s="16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0"/>
      <c r="AF1415" s="160"/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</row>
    <row r="1416" spans="1:47" outlineLevel="1" x14ac:dyDescent="0.2">
      <c r="A1416" s="113"/>
      <c r="B1416" s="115"/>
      <c r="C1416" s="125" t="s">
        <v>1271</v>
      </c>
      <c r="D1416" s="144"/>
      <c r="E1416" s="136">
        <v>50</v>
      </c>
      <c r="F1416" s="157"/>
      <c r="G1416" s="157"/>
      <c r="H1416" s="161">
        <v>0</v>
      </c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 t="s">
        <v>131</v>
      </c>
      <c r="S1416" s="160">
        <v>0</v>
      </c>
      <c r="T1416" s="160"/>
      <c r="U1416" s="160"/>
      <c r="V1416" s="160"/>
      <c r="W1416" s="160"/>
      <c r="X1416" s="160"/>
      <c r="Y1416" s="160"/>
      <c r="Z1416" s="160"/>
      <c r="AA1416" s="160"/>
      <c r="AB1416" s="160"/>
      <c r="AC1416" s="160"/>
      <c r="AD1416" s="160"/>
      <c r="AE1416" s="160"/>
      <c r="AF1416" s="160"/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</row>
    <row r="1417" spans="1:47" outlineLevel="1" x14ac:dyDescent="0.2">
      <c r="A1417" s="113"/>
      <c r="B1417" s="115"/>
      <c r="C1417" s="125" t="s">
        <v>1246</v>
      </c>
      <c r="D1417" s="144"/>
      <c r="E1417" s="136">
        <v>324</v>
      </c>
      <c r="F1417" s="157"/>
      <c r="G1417" s="157"/>
      <c r="H1417" s="161">
        <v>0</v>
      </c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 t="s">
        <v>131</v>
      </c>
      <c r="S1417" s="160">
        <v>0</v>
      </c>
      <c r="T1417" s="160"/>
      <c r="U1417" s="160"/>
      <c r="V1417" s="160"/>
      <c r="W1417" s="160"/>
      <c r="X1417" s="160"/>
      <c r="Y1417" s="160"/>
      <c r="Z1417" s="160"/>
      <c r="AA1417" s="160"/>
      <c r="AB1417" s="160"/>
      <c r="AC1417" s="160"/>
      <c r="AD1417" s="160"/>
      <c r="AE1417" s="160"/>
      <c r="AF1417" s="160"/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</row>
    <row r="1418" spans="1:47" outlineLevel="1" x14ac:dyDescent="0.2">
      <c r="A1418" s="113"/>
      <c r="B1418" s="115"/>
      <c r="C1418" s="125" t="s">
        <v>1247</v>
      </c>
      <c r="D1418" s="144"/>
      <c r="E1418" s="136">
        <v>59</v>
      </c>
      <c r="F1418" s="157"/>
      <c r="G1418" s="157"/>
      <c r="H1418" s="161">
        <v>0</v>
      </c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 t="s">
        <v>131</v>
      </c>
      <c r="S1418" s="160">
        <v>0</v>
      </c>
      <c r="T1418" s="160"/>
      <c r="U1418" s="160"/>
      <c r="V1418" s="160"/>
      <c r="W1418" s="160"/>
      <c r="X1418" s="160"/>
      <c r="Y1418" s="160"/>
      <c r="Z1418" s="160"/>
      <c r="AA1418" s="160"/>
      <c r="AB1418" s="160"/>
      <c r="AC1418" s="160"/>
      <c r="AD1418" s="160"/>
      <c r="AE1418" s="160"/>
      <c r="AF1418" s="160"/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</row>
    <row r="1419" spans="1:47" ht="22.5" outlineLevel="1" x14ac:dyDescent="0.2">
      <c r="A1419" s="113"/>
      <c r="B1419" s="115"/>
      <c r="C1419" s="125" t="s">
        <v>1250</v>
      </c>
      <c r="D1419" s="144"/>
      <c r="E1419" s="136">
        <v>160.91</v>
      </c>
      <c r="F1419" s="157"/>
      <c r="G1419" s="157"/>
      <c r="H1419" s="161">
        <v>0</v>
      </c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 t="s">
        <v>131</v>
      </c>
      <c r="S1419" s="160">
        <v>0</v>
      </c>
      <c r="T1419" s="160"/>
      <c r="U1419" s="160"/>
      <c r="V1419" s="160"/>
      <c r="W1419" s="160"/>
      <c r="X1419" s="160"/>
      <c r="Y1419" s="160"/>
      <c r="Z1419" s="160"/>
      <c r="AA1419" s="160"/>
      <c r="AB1419" s="160"/>
      <c r="AC1419" s="160"/>
      <c r="AD1419" s="160"/>
      <c r="AE1419" s="160"/>
      <c r="AF1419" s="160"/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</row>
    <row r="1420" spans="1:47" outlineLevel="1" x14ac:dyDescent="0.2">
      <c r="A1420" s="113"/>
      <c r="B1420" s="115"/>
      <c r="C1420" s="125" t="s">
        <v>1251</v>
      </c>
      <c r="D1420" s="144"/>
      <c r="E1420" s="136">
        <v>38.28</v>
      </c>
      <c r="F1420" s="157"/>
      <c r="G1420" s="157"/>
      <c r="H1420" s="161">
        <v>0</v>
      </c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 t="s">
        <v>131</v>
      </c>
      <c r="S1420" s="160">
        <v>0</v>
      </c>
      <c r="T1420" s="160"/>
      <c r="U1420" s="160"/>
      <c r="V1420" s="160"/>
      <c r="W1420" s="160"/>
      <c r="X1420" s="160"/>
      <c r="Y1420" s="160"/>
      <c r="Z1420" s="160"/>
      <c r="AA1420" s="160"/>
      <c r="AB1420" s="160"/>
      <c r="AC1420" s="160"/>
      <c r="AD1420" s="160"/>
      <c r="AE1420" s="160"/>
      <c r="AF1420" s="160"/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</row>
    <row r="1421" spans="1:47" ht="22.5" outlineLevel="1" x14ac:dyDescent="0.2">
      <c r="A1421" s="113">
        <v>309</v>
      </c>
      <c r="B1421" s="115" t="s">
        <v>1272</v>
      </c>
      <c r="C1421" s="124" t="s">
        <v>1273</v>
      </c>
      <c r="D1421" s="143" t="s">
        <v>135</v>
      </c>
      <c r="E1421" s="157">
        <v>324</v>
      </c>
      <c r="F1421" s="157"/>
      <c r="G1421" s="157">
        <f>ROUND(E1421*F1421,2)</f>
        <v>0</v>
      </c>
      <c r="H1421" s="161" t="s">
        <v>1743</v>
      </c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 t="s">
        <v>129</v>
      </c>
      <c r="S1421" s="160"/>
      <c r="T1421" s="160"/>
      <c r="U1421" s="160"/>
      <c r="V1421" s="160"/>
      <c r="W1421" s="160"/>
      <c r="X1421" s="160"/>
      <c r="Y1421" s="160"/>
      <c r="Z1421" s="160"/>
      <c r="AA1421" s="160"/>
      <c r="AB1421" s="160"/>
      <c r="AC1421" s="160"/>
      <c r="AD1421" s="160"/>
      <c r="AE1421" s="160"/>
      <c r="AF1421" s="160"/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</row>
    <row r="1422" spans="1:47" outlineLevel="1" x14ac:dyDescent="0.2">
      <c r="A1422" s="113"/>
      <c r="B1422" s="115"/>
      <c r="C1422" s="125" t="s">
        <v>854</v>
      </c>
      <c r="D1422" s="144"/>
      <c r="E1422" s="136"/>
      <c r="F1422" s="157"/>
      <c r="G1422" s="157"/>
      <c r="H1422" s="161">
        <v>0</v>
      </c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 t="s">
        <v>131</v>
      </c>
      <c r="S1422" s="160">
        <v>0</v>
      </c>
      <c r="T1422" s="160"/>
      <c r="U1422" s="160"/>
      <c r="V1422" s="160"/>
      <c r="W1422" s="160"/>
      <c r="X1422" s="160"/>
      <c r="Y1422" s="160"/>
      <c r="Z1422" s="160"/>
      <c r="AA1422" s="160"/>
      <c r="AB1422" s="160"/>
      <c r="AC1422" s="160"/>
      <c r="AD1422" s="160"/>
      <c r="AE1422" s="160"/>
      <c r="AF1422" s="160"/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</row>
    <row r="1423" spans="1:47" outlineLevel="1" x14ac:dyDescent="0.2">
      <c r="A1423" s="113"/>
      <c r="B1423" s="115"/>
      <c r="C1423" s="125" t="s">
        <v>773</v>
      </c>
      <c r="D1423" s="144"/>
      <c r="E1423" s="136"/>
      <c r="F1423" s="157"/>
      <c r="G1423" s="157"/>
      <c r="H1423" s="161">
        <v>0</v>
      </c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 t="s">
        <v>131</v>
      </c>
      <c r="S1423" s="160">
        <v>0</v>
      </c>
      <c r="T1423" s="160"/>
      <c r="U1423" s="160"/>
      <c r="V1423" s="160"/>
      <c r="W1423" s="160"/>
      <c r="X1423" s="160"/>
      <c r="Y1423" s="160"/>
      <c r="Z1423" s="160"/>
      <c r="AA1423" s="160"/>
      <c r="AB1423" s="160"/>
      <c r="AC1423" s="160"/>
      <c r="AD1423" s="160"/>
      <c r="AE1423" s="160"/>
      <c r="AF1423" s="160"/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</row>
    <row r="1424" spans="1:47" outlineLevel="1" x14ac:dyDescent="0.2">
      <c r="A1424" s="113"/>
      <c r="B1424" s="115"/>
      <c r="C1424" s="125" t="s">
        <v>1246</v>
      </c>
      <c r="D1424" s="144"/>
      <c r="E1424" s="136">
        <v>324</v>
      </c>
      <c r="F1424" s="157"/>
      <c r="G1424" s="157"/>
      <c r="H1424" s="161">
        <v>0</v>
      </c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 t="s">
        <v>131</v>
      </c>
      <c r="S1424" s="160">
        <v>0</v>
      </c>
      <c r="T1424" s="160"/>
      <c r="U1424" s="160"/>
      <c r="V1424" s="160"/>
      <c r="W1424" s="160"/>
      <c r="X1424" s="160"/>
      <c r="Y1424" s="160"/>
      <c r="Z1424" s="160"/>
      <c r="AA1424" s="160"/>
      <c r="AB1424" s="160"/>
      <c r="AC1424" s="160"/>
      <c r="AD1424" s="160"/>
      <c r="AE1424" s="160"/>
      <c r="AF1424" s="160"/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</row>
    <row r="1425" spans="1:47" ht="22.5" outlineLevel="1" x14ac:dyDescent="0.2">
      <c r="A1425" s="113">
        <v>310</v>
      </c>
      <c r="B1425" s="115" t="s">
        <v>1274</v>
      </c>
      <c r="C1425" s="124" t="s">
        <v>1275</v>
      </c>
      <c r="D1425" s="143" t="s">
        <v>135</v>
      </c>
      <c r="E1425" s="157">
        <v>350</v>
      </c>
      <c r="F1425" s="157"/>
      <c r="G1425" s="157">
        <f>ROUND(E1425*F1425,2)</f>
        <v>0</v>
      </c>
      <c r="H1425" s="161" t="s">
        <v>1743</v>
      </c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 t="s">
        <v>129</v>
      </c>
      <c r="S1425" s="160"/>
      <c r="T1425" s="160"/>
      <c r="U1425" s="160"/>
      <c r="V1425" s="160"/>
      <c r="W1425" s="160"/>
      <c r="X1425" s="160"/>
      <c r="Y1425" s="160"/>
      <c r="Z1425" s="160"/>
      <c r="AA1425" s="160"/>
      <c r="AB1425" s="160"/>
      <c r="AC1425" s="160"/>
      <c r="AD1425" s="160"/>
      <c r="AE1425" s="160"/>
      <c r="AF1425" s="160"/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</row>
    <row r="1426" spans="1:47" outlineLevel="1" x14ac:dyDescent="0.2">
      <c r="A1426" s="113"/>
      <c r="B1426" s="115"/>
      <c r="C1426" s="125" t="s">
        <v>854</v>
      </c>
      <c r="D1426" s="144"/>
      <c r="E1426" s="136"/>
      <c r="F1426" s="157"/>
      <c r="G1426" s="157"/>
      <c r="H1426" s="161">
        <v>0</v>
      </c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 t="s">
        <v>131</v>
      </c>
      <c r="S1426" s="160">
        <v>0</v>
      </c>
      <c r="T1426" s="160"/>
      <c r="U1426" s="160"/>
      <c r="V1426" s="160"/>
      <c r="W1426" s="160"/>
      <c r="X1426" s="160"/>
      <c r="Y1426" s="160"/>
      <c r="Z1426" s="160"/>
      <c r="AA1426" s="160"/>
      <c r="AB1426" s="160"/>
      <c r="AC1426" s="160"/>
      <c r="AD1426" s="160"/>
      <c r="AE1426" s="160"/>
      <c r="AF1426" s="160"/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</row>
    <row r="1427" spans="1:47" outlineLevel="1" x14ac:dyDescent="0.2">
      <c r="A1427" s="113"/>
      <c r="B1427" s="115"/>
      <c r="C1427" s="125" t="s">
        <v>773</v>
      </c>
      <c r="D1427" s="144"/>
      <c r="E1427" s="136"/>
      <c r="F1427" s="157"/>
      <c r="G1427" s="157"/>
      <c r="H1427" s="161">
        <v>0</v>
      </c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 t="s">
        <v>131</v>
      </c>
      <c r="S1427" s="160">
        <v>0</v>
      </c>
      <c r="T1427" s="160"/>
      <c r="U1427" s="160"/>
      <c r="V1427" s="160"/>
      <c r="W1427" s="160"/>
      <c r="X1427" s="160"/>
      <c r="Y1427" s="160"/>
      <c r="Z1427" s="160"/>
      <c r="AA1427" s="160"/>
      <c r="AB1427" s="160"/>
      <c r="AC1427" s="160"/>
      <c r="AD1427" s="160"/>
      <c r="AE1427" s="160"/>
      <c r="AF1427" s="160"/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</row>
    <row r="1428" spans="1:47" outlineLevel="1" x14ac:dyDescent="0.2">
      <c r="A1428" s="113"/>
      <c r="B1428" s="115"/>
      <c r="C1428" s="125" t="s">
        <v>1244</v>
      </c>
      <c r="D1428" s="144"/>
      <c r="E1428" s="136">
        <v>213</v>
      </c>
      <c r="F1428" s="157"/>
      <c r="G1428" s="157"/>
      <c r="H1428" s="161">
        <v>0</v>
      </c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 t="s">
        <v>131</v>
      </c>
      <c r="S1428" s="160">
        <v>0</v>
      </c>
      <c r="T1428" s="160"/>
      <c r="U1428" s="160"/>
      <c r="V1428" s="160"/>
      <c r="W1428" s="160"/>
      <c r="X1428" s="160"/>
      <c r="Y1428" s="160"/>
      <c r="Z1428" s="160"/>
      <c r="AA1428" s="160"/>
      <c r="AB1428" s="160"/>
      <c r="AC1428" s="160"/>
      <c r="AD1428" s="160"/>
      <c r="AE1428" s="160"/>
      <c r="AF1428" s="160"/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</row>
    <row r="1429" spans="1:47" outlineLevel="1" x14ac:dyDescent="0.2">
      <c r="A1429" s="113"/>
      <c r="B1429" s="115"/>
      <c r="C1429" s="125" t="s">
        <v>1245</v>
      </c>
      <c r="D1429" s="144"/>
      <c r="E1429" s="136">
        <v>53</v>
      </c>
      <c r="F1429" s="157"/>
      <c r="G1429" s="157"/>
      <c r="H1429" s="161">
        <v>0</v>
      </c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 t="s">
        <v>131</v>
      </c>
      <c r="S1429" s="160">
        <v>0</v>
      </c>
      <c r="T1429" s="160"/>
      <c r="U1429" s="160"/>
      <c r="V1429" s="160"/>
      <c r="W1429" s="160"/>
      <c r="X1429" s="160"/>
      <c r="Y1429" s="160"/>
      <c r="Z1429" s="160"/>
      <c r="AA1429" s="160"/>
      <c r="AB1429" s="160"/>
      <c r="AC1429" s="160"/>
      <c r="AD1429" s="160"/>
      <c r="AE1429" s="160"/>
      <c r="AF1429" s="160"/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</row>
    <row r="1430" spans="1:47" outlineLevel="1" x14ac:dyDescent="0.2">
      <c r="A1430" s="113"/>
      <c r="B1430" s="115"/>
      <c r="C1430" s="125" t="s">
        <v>875</v>
      </c>
      <c r="D1430" s="144"/>
      <c r="E1430" s="136">
        <v>25</v>
      </c>
      <c r="F1430" s="157"/>
      <c r="G1430" s="157"/>
      <c r="H1430" s="161">
        <v>0</v>
      </c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 t="s">
        <v>131</v>
      </c>
      <c r="S1430" s="160">
        <v>0</v>
      </c>
      <c r="T1430" s="160"/>
      <c r="U1430" s="160"/>
      <c r="V1430" s="160"/>
      <c r="W1430" s="160"/>
      <c r="X1430" s="160"/>
      <c r="Y1430" s="160"/>
      <c r="Z1430" s="160"/>
      <c r="AA1430" s="160"/>
      <c r="AB1430" s="160"/>
      <c r="AC1430" s="160"/>
      <c r="AD1430" s="160"/>
      <c r="AE1430" s="160"/>
      <c r="AF1430" s="160"/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</row>
    <row r="1431" spans="1:47" outlineLevel="1" x14ac:dyDescent="0.2">
      <c r="A1431" s="113"/>
      <c r="B1431" s="115"/>
      <c r="C1431" s="125" t="s">
        <v>1247</v>
      </c>
      <c r="D1431" s="144"/>
      <c r="E1431" s="136">
        <v>59</v>
      </c>
      <c r="F1431" s="157"/>
      <c r="G1431" s="157"/>
      <c r="H1431" s="161">
        <v>0</v>
      </c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 t="s">
        <v>131</v>
      </c>
      <c r="S1431" s="160">
        <v>0</v>
      </c>
      <c r="T1431" s="160"/>
      <c r="U1431" s="160"/>
      <c r="V1431" s="160"/>
      <c r="W1431" s="160"/>
      <c r="X1431" s="160"/>
      <c r="Y1431" s="160"/>
      <c r="Z1431" s="160"/>
      <c r="AA1431" s="160"/>
      <c r="AB1431" s="160"/>
      <c r="AC1431" s="160"/>
      <c r="AD1431" s="160"/>
      <c r="AE1431" s="160"/>
      <c r="AF1431" s="160"/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</row>
    <row r="1432" spans="1:47" ht="22.5" outlineLevel="1" x14ac:dyDescent="0.2">
      <c r="A1432" s="113">
        <v>311</v>
      </c>
      <c r="B1432" s="115" t="s">
        <v>1276</v>
      </c>
      <c r="C1432" s="124" t="s">
        <v>1277</v>
      </c>
      <c r="D1432" s="143" t="s">
        <v>135</v>
      </c>
      <c r="E1432" s="157">
        <v>199.19</v>
      </c>
      <c r="F1432" s="157"/>
      <c r="G1432" s="157">
        <f>ROUND(E1432*F1432,2)</f>
        <v>0</v>
      </c>
      <c r="H1432" s="161" t="s">
        <v>1744</v>
      </c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 t="s">
        <v>129</v>
      </c>
      <c r="S1432" s="160"/>
      <c r="T1432" s="160"/>
      <c r="U1432" s="160"/>
      <c r="V1432" s="160"/>
      <c r="W1432" s="160"/>
      <c r="X1432" s="160"/>
      <c r="Y1432" s="160"/>
      <c r="Z1432" s="160"/>
      <c r="AA1432" s="160"/>
      <c r="AB1432" s="160"/>
      <c r="AC1432" s="160"/>
      <c r="AD1432" s="160"/>
      <c r="AE1432" s="160"/>
      <c r="AF1432" s="160"/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</row>
    <row r="1433" spans="1:47" outlineLevel="1" x14ac:dyDescent="0.2">
      <c r="A1433" s="113"/>
      <c r="B1433" s="115"/>
      <c r="C1433" s="125" t="s">
        <v>854</v>
      </c>
      <c r="D1433" s="144"/>
      <c r="E1433" s="136"/>
      <c r="F1433" s="157"/>
      <c r="G1433" s="157"/>
      <c r="H1433" s="161">
        <v>0</v>
      </c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 t="s">
        <v>131</v>
      </c>
      <c r="S1433" s="160">
        <v>0</v>
      </c>
      <c r="T1433" s="160"/>
      <c r="U1433" s="160"/>
      <c r="V1433" s="160"/>
      <c r="W1433" s="160"/>
      <c r="X1433" s="160"/>
      <c r="Y1433" s="160"/>
      <c r="Z1433" s="160"/>
      <c r="AA1433" s="160"/>
      <c r="AB1433" s="160"/>
      <c r="AC1433" s="160"/>
      <c r="AD1433" s="160"/>
      <c r="AE1433" s="160"/>
      <c r="AF1433" s="160"/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</row>
    <row r="1434" spans="1:47" outlineLevel="1" x14ac:dyDescent="0.2">
      <c r="A1434" s="113"/>
      <c r="B1434" s="115"/>
      <c r="C1434" s="125" t="s">
        <v>773</v>
      </c>
      <c r="D1434" s="144"/>
      <c r="E1434" s="136"/>
      <c r="F1434" s="157"/>
      <c r="G1434" s="157"/>
      <c r="H1434" s="161">
        <v>0</v>
      </c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 t="s">
        <v>131</v>
      </c>
      <c r="S1434" s="160">
        <v>0</v>
      </c>
      <c r="T1434" s="160"/>
      <c r="U1434" s="160"/>
      <c r="V1434" s="160"/>
      <c r="W1434" s="160"/>
      <c r="X1434" s="160"/>
      <c r="Y1434" s="160"/>
      <c r="Z1434" s="160"/>
      <c r="AA1434" s="160"/>
      <c r="AB1434" s="160"/>
      <c r="AC1434" s="160"/>
      <c r="AD1434" s="160"/>
      <c r="AE1434" s="160"/>
      <c r="AF1434" s="160"/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</row>
    <row r="1435" spans="1:47" ht="22.5" outlineLevel="1" x14ac:dyDescent="0.2">
      <c r="A1435" s="113"/>
      <c r="B1435" s="115"/>
      <c r="C1435" s="125" t="s">
        <v>1250</v>
      </c>
      <c r="D1435" s="144"/>
      <c r="E1435" s="136">
        <v>160.91</v>
      </c>
      <c r="F1435" s="157"/>
      <c r="G1435" s="157"/>
      <c r="H1435" s="161">
        <v>0</v>
      </c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 t="s">
        <v>131</v>
      </c>
      <c r="S1435" s="160">
        <v>0</v>
      </c>
      <c r="T1435" s="160"/>
      <c r="U1435" s="160"/>
      <c r="V1435" s="160"/>
      <c r="W1435" s="160"/>
      <c r="X1435" s="160"/>
      <c r="Y1435" s="160"/>
      <c r="Z1435" s="160"/>
      <c r="AA1435" s="160"/>
      <c r="AB1435" s="160"/>
      <c r="AC1435" s="160"/>
      <c r="AD1435" s="160"/>
      <c r="AE1435" s="160"/>
      <c r="AF1435" s="160"/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</row>
    <row r="1436" spans="1:47" outlineLevel="1" x14ac:dyDescent="0.2">
      <c r="A1436" s="113"/>
      <c r="B1436" s="115"/>
      <c r="C1436" s="125" t="s">
        <v>1251</v>
      </c>
      <c r="D1436" s="144"/>
      <c r="E1436" s="136">
        <v>38.28</v>
      </c>
      <c r="F1436" s="157"/>
      <c r="G1436" s="157"/>
      <c r="H1436" s="161">
        <v>0</v>
      </c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 t="s">
        <v>131</v>
      </c>
      <c r="S1436" s="160">
        <v>0</v>
      </c>
      <c r="T1436" s="160"/>
      <c r="U1436" s="16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0"/>
      <c r="AF1436" s="160"/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</row>
    <row r="1437" spans="1:47" ht="22.5" outlineLevel="1" x14ac:dyDescent="0.2">
      <c r="A1437" s="113">
        <v>312</v>
      </c>
      <c r="B1437" s="115" t="s">
        <v>1278</v>
      </c>
      <c r="C1437" s="124" t="s">
        <v>1279</v>
      </c>
      <c r="D1437" s="143" t="s">
        <v>135</v>
      </c>
      <c r="E1437" s="157">
        <v>1004.1685</v>
      </c>
      <c r="F1437" s="157"/>
      <c r="G1437" s="157">
        <f>ROUND(E1437*F1437,2)</f>
        <v>0</v>
      </c>
      <c r="H1437" s="161" t="s">
        <v>1743</v>
      </c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 t="s">
        <v>193</v>
      </c>
      <c r="S1437" s="160"/>
      <c r="T1437" s="160"/>
      <c r="U1437" s="160"/>
      <c r="V1437" s="160"/>
      <c r="W1437" s="160"/>
      <c r="X1437" s="160"/>
      <c r="Y1437" s="160"/>
      <c r="Z1437" s="160"/>
      <c r="AA1437" s="160"/>
      <c r="AB1437" s="160"/>
      <c r="AC1437" s="160"/>
      <c r="AD1437" s="160"/>
      <c r="AE1437" s="160"/>
      <c r="AF1437" s="160"/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</row>
    <row r="1438" spans="1:47" outlineLevel="1" x14ac:dyDescent="0.2">
      <c r="A1438" s="113"/>
      <c r="B1438" s="115"/>
      <c r="C1438" s="125" t="s">
        <v>854</v>
      </c>
      <c r="D1438" s="144"/>
      <c r="E1438" s="136"/>
      <c r="F1438" s="157"/>
      <c r="G1438" s="157"/>
      <c r="H1438" s="161">
        <v>0</v>
      </c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 t="s">
        <v>131</v>
      </c>
      <c r="S1438" s="160">
        <v>0</v>
      </c>
      <c r="T1438" s="160"/>
      <c r="U1438" s="160"/>
      <c r="V1438" s="160"/>
      <c r="W1438" s="160"/>
      <c r="X1438" s="160"/>
      <c r="Y1438" s="160"/>
      <c r="Z1438" s="160"/>
      <c r="AA1438" s="160"/>
      <c r="AB1438" s="160"/>
      <c r="AC1438" s="160"/>
      <c r="AD1438" s="160"/>
      <c r="AE1438" s="160"/>
      <c r="AF1438" s="160"/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</row>
    <row r="1439" spans="1:47" outlineLevel="1" x14ac:dyDescent="0.2">
      <c r="A1439" s="113"/>
      <c r="B1439" s="115"/>
      <c r="C1439" s="125" t="s">
        <v>773</v>
      </c>
      <c r="D1439" s="144"/>
      <c r="E1439" s="136"/>
      <c r="F1439" s="157"/>
      <c r="G1439" s="157"/>
      <c r="H1439" s="161">
        <v>0</v>
      </c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 t="s">
        <v>131</v>
      </c>
      <c r="S1439" s="160">
        <v>0</v>
      </c>
      <c r="T1439" s="160"/>
      <c r="U1439" s="160"/>
      <c r="V1439" s="160"/>
      <c r="W1439" s="160"/>
      <c r="X1439" s="160"/>
      <c r="Y1439" s="160"/>
      <c r="Z1439" s="160"/>
      <c r="AA1439" s="160"/>
      <c r="AB1439" s="160"/>
      <c r="AC1439" s="160"/>
      <c r="AD1439" s="160"/>
      <c r="AE1439" s="160"/>
      <c r="AF1439" s="160"/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</row>
    <row r="1440" spans="1:47" outlineLevel="1" x14ac:dyDescent="0.2">
      <c r="A1440" s="113"/>
      <c r="B1440" s="115"/>
      <c r="C1440" s="127" t="s">
        <v>858</v>
      </c>
      <c r="D1440" s="146"/>
      <c r="E1440" s="137"/>
      <c r="F1440" s="157"/>
      <c r="G1440" s="157"/>
      <c r="H1440" s="161">
        <v>0</v>
      </c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 t="s">
        <v>131</v>
      </c>
      <c r="S1440" s="160">
        <v>2</v>
      </c>
      <c r="T1440" s="160"/>
      <c r="U1440" s="160"/>
      <c r="V1440" s="160"/>
      <c r="W1440" s="160"/>
      <c r="X1440" s="160"/>
      <c r="Y1440" s="160"/>
      <c r="Z1440" s="160"/>
      <c r="AA1440" s="160"/>
      <c r="AB1440" s="160"/>
      <c r="AC1440" s="160"/>
      <c r="AD1440" s="160"/>
      <c r="AE1440" s="160"/>
      <c r="AF1440" s="160"/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</row>
    <row r="1441" spans="1:47" outlineLevel="1" x14ac:dyDescent="0.2">
      <c r="A1441" s="113"/>
      <c r="B1441" s="115"/>
      <c r="C1441" s="128" t="s">
        <v>1257</v>
      </c>
      <c r="D1441" s="146"/>
      <c r="E1441" s="137">
        <v>213</v>
      </c>
      <c r="F1441" s="157"/>
      <c r="G1441" s="157"/>
      <c r="H1441" s="161">
        <v>0</v>
      </c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 t="s">
        <v>131</v>
      </c>
      <c r="S1441" s="160">
        <v>2</v>
      </c>
      <c r="T1441" s="160"/>
      <c r="U1441" s="160"/>
      <c r="V1441" s="160"/>
      <c r="W1441" s="160"/>
      <c r="X1441" s="160"/>
      <c r="Y1441" s="160"/>
      <c r="Z1441" s="160"/>
      <c r="AA1441" s="160"/>
      <c r="AB1441" s="160"/>
      <c r="AC1441" s="160"/>
      <c r="AD1441" s="160"/>
      <c r="AE1441" s="160"/>
      <c r="AF1441" s="160"/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</row>
    <row r="1442" spans="1:47" outlineLevel="1" x14ac:dyDescent="0.2">
      <c r="A1442" s="113"/>
      <c r="B1442" s="115"/>
      <c r="C1442" s="128" t="s">
        <v>1258</v>
      </c>
      <c r="D1442" s="146"/>
      <c r="E1442" s="137">
        <v>53</v>
      </c>
      <c r="F1442" s="157"/>
      <c r="G1442" s="157"/>
      <c r="H1442" s="161">
        <v>0</v>
      </c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 t="s">
        <v>131</v>
      </c>
      <c r="S1442" s="160">
        <v>2</v>
      </c>
      <c r="T1442" s="160"/>
      <c r="U1442" s="160"/>
      <c r="V1442" s="160"/>
      <c r="W1442" s="160"/>
      <c r="X1442" s="160"/>
      <c r="Y1442" s="160"/>
      <c r="Z1442" s="160"/>
      <c r="AA1442" s="160"/>
      <c r="AB1442" s="160"/>
      <c r="AC1442" s="160"/>
      <c r="AD1442" s="160"/>
      <c r="AE1442" s="160"/>
      <c r="AF1442" s="160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</row>
    <row r="1443" spans="1:47" outlineLevel="1" x14ac:dyDescent="0.2">
      <c r="A1443" s="113"/>
      <c r="B1443" s="115"/>
      <c r="C1443" s="128" t="s">
        <v>1259</v>
      </c>
      <c r="D1443" s="146"/>
      <c r="E1443" s="137">
        <v>25</v>
      </c>
      <c r="F1443" s="157"/>
      <c r="G1443" s="157"/>
      <c r="H1443" s="161">
        <v>0</v>
      </c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 t="s">
        <v>131</v>
      </c>
      <c r="S1443" s="160">
        <v>2</v>
      </c>
      <c r="T1443" s="160"/>
      <c r="U1443" s="16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0"/>
      <c r="AF1443" s="160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</row>
    <row r="1444" spans="1:47" outlineLevel="1" x14ac:dyDescent="0.2">
      <c r="A1444" s="113"/>
      <c r="B1444" s="115"/>
      <c r="C1444" s="128" t="s">
        <v>1260</v>
      </c>
      <c r="D1444" s="146"/>
      <c r="E1444" s="137">
        <v>324</v>
      </c>
      <c r="F1444" s="157"/>
      <c r="G1444" s="157"/>
      <c r="H1444" s="161">
        <v>0</v>
      </c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 t="s">
        <v>131</v>
      </c>
      <c r="S1444" s="160">
        <v>2</v>
      </c>
      <c r="T1444" s="160"/>
      <c r="U1444" s="160"/>
      <c r="V1444" s="160"/>
      <c r="W1444" s="160"/>
      <c r="X1444" s="160"/>
      <c r="Y1444" s="160"/>
      <c r="Z1444" s="160"/>
      <c r="AA1444" s="160"/>
      <c r="AB1444" s="160"/>
      <c r="AC1444" s="160"/>
      <c r="AD1444" s="160"/>
      <c r="AE1444" s="160"/>
      <c r="AF1444" s="160"/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</row>
    <row r="1445" spans="1:47" outlineLevel="1" x14ac:dyDescent="0.2">
      <c r="A1445" s="113"/>
      <c r="B1445" s="115"/>
      <c r="C1445" s="128" t="s">
        <v>1261</v>
      </c>
      <c r="D1445" s="146"/>
      <c r="E1445" s="137">
        <v>59</v>
      </c>
      <c r="F1445" s="157"/>
      <c r="G1445" s="157"/>
      <c r="H1445" s="161">
        <v>0</v>
      </c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 t="s">
        <v>131</v>
      </c>
      <c r="S1445" s="160">
        <v>2</v>
      </c>
      <c r="T1445" s="160"/>
      <c r="U1445" s="160"/>
      <c r="V1445" s="160"/>
      <c r="W1445" s="160"/>
      <c r="X1445" s="160"/>
      <c r="Y1445" s="160"/>
      <c r="Z1445" s="160"/>
      <c r="AA1445" s="160"/>
      <c r="AB1445" s="160"/>
      <c r="AC1445" s="160"/>
      <c r="AD1445" s="160"/>
      <c r="AE1445" s="160"/>
      <c r="AF1445" s="160"/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</row>
    <row r="1446" spans="1:47" ht="22.5" outlineLevel="1" x14ac:dyDescent="0.2">
      <c r="A1446" s="113"/>
      <c r="B1446" s="115"/>
      <c r="C1446" s="128" t="s">
        <v>1262</v>
      </c>
      <c r="D1446" s="146"/>
      <c r="E1446" s="137">
        <v>160.91</v>
      </c>
      <c r="F1446" s="157"/>
      <c r="G1446" s="157"/>
      <c r="H1446" s="161">
        <v>0</v>
      </c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 t="s">
        <v>131</v>
      </c>
      <c r="S1446" s="160">
        <v>2</v>
      </c>
      <c r="T1446" s="160"/>
      <c r="U1446" s="160"/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0"/>
      <c r="AF1446" s="160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</row>
    <row r="1447" spans="1:47" outlineLevel="1" x14ac:dyDescent="0.2">
      <c r="A1447" s="113"/>
      <c r="B1447" s="115"/>
      <c r="C1447" s="128" t="s">
        <v>1263</v>
      </c>
      <c r="D1447" s="146"/>
      <c r="E1447" s="137">
        <v>38.28</v>
      </c>
      <c r="F1447" s="157"/>
      <c r="G1447" s="157"/>
      <c r="H1447" s="161">
        <v>0</v>
      </c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 t="s">
        <v>131</v>
      </c>
      <c r="S1447" s="160">
        <v>2</v>
      </c>
      <c r="T1447" s="160"/>
      <c r="U1447" s="160"/>
      <c r="V1447" s="160"/>
      <c r="W1447" s="160"/>
      <c r="X1447" s="160"/>
      <c r="Y1447" s="160"/>
      <c r="Z1447" s="160"/>
      <c r="AA1447" s="160"/>
      <c r="AB1447" s="160"/>
      <c r="AC1447" s="160"/>
      <c r="AD1447" s="160"/>
      <c r="AE1447" s="160"/>
      <c r="AF1447" s="160"/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</row>
    <row r="1448" spans="1:47" outlineLevel="1" x14ac:dyDescent="0.2">
      <c r="A1448" s="113"/>
      <c r="B1448" s="115"/>
      <c r="C1448" s="127" t="s">
        <v>863</v>
      </c>
      <c r="D1448" s="146"/>
      <c r="E1448" s="137"/>
      <c r="F1448" s="157"/>
      <c r="G1448" s="157"/>
      <c r="H1448" s="161">
        <v>0</v>
      </c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 t="s">
        <v>131</v>
      </c>
      <c r="S1448" s="160">
        <v>0</v>
      </c>
      <c r="T1448" s="160"/>
      <c r="U1448" s="160"/>
      <c r="V1448" s="160"/>
      <c r="W1448" s="160"/>
      <c r="X1448" s="160"/>
      <c r="Y1448" s="160"/>
      <c r="Z1448" s="160"/>
      <c r="AA1448" s="160"/>
      <c r="AB1448" s="160"/>
      <c r="AC1448" s="160"/>
      <c r="AD1448" s="160"/>
      <c r="AE1448" s="160"/>
      <c r="AF1448" s="160"/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</row>
    <row r="1449" spans="1:47" outlineLevel="1" x14ac:dyDescent="0.2">
      <c r="A1449" s="113"/>
      <c r="B1449" s="115"/>
      <c r="C1449" s="125" t="s">
        <v>1264</v>
      </c>
      <c r="D1449" s="144"/>
      <c r="E1449" s="136">
        <v>1004.1685</v>
      </c>
      <c r="F1449" s="157"/>
      <c r="G1449" s="157"/>
      <c r="H1449" s="161">
        <v>0</v>
      </c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 t="s">
        <v>131</v>
      </c>
      <c r="S1449" s="160">
        <v>0</v>
      </c>
      <c r="T1449" s="160"/>
      <c r="U1449" s="160"/>
      <c r="V1449" s="160"/>
      <c r="W1449" s="160"/>
      <c r="X1449" s="160"/>
      <c r="Y1449" s="160"/>
      <c r="Z1449" s="160"/>
      <c r="AA1449" s="160"/>
      <c r="AB1449" s="160"/>
      <c r="AC1449" s="160"/>
      <c r="AD1449" s="160"/>
      <c r="AE1449" s="160"/>
      <c r="AF1449" s="160"/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</row>
    <row r="1450" spans="1:47" outlineLevel="1" x14ac:dyDescent="0.2">
      <c r="A1450" s="113">
        <v>313</v>
      </c>
      <c r="B1450" s="115" t="s">
        <v>1225</v>
      </c>
      <c r="C1450" s="124" t="s">
        <v>1226</v>
      </c>
      <c r="D1450" s="143" t="s">
        <v>135</v>
      </c>
      <c r="E1450" s="157">
        <v>1215.55</v>
      </c>
      <c r="F1450" s="157"/>
      <c r="G1450" s="157">
        <f>ROUND(E1450*F1450,2)</f>
        <v>0</v>
      </c>
      <c r="H1450" s="161" t="s">
        <v>1743</v>
      </c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 t="s">
        <v>193</v>
      </c>
      <c r="S1450" s="160"/>
      <c r="T1450" s="160"/>
      <c r="U1450" s="160"/>
      <c r="V1450" s="160"/>
      <c r="W1450" s="160"/>
      <c r="X1450" s="160"/>
      <c r="Y1450" s="160"/>
      <c r="Z1450" s="160"/>
      <c r="AA1450" s="160"/>
      <c r="AB1450" s="160"/>
      <c r="AC1450" s="160"/>
      <c r="AD1450" s="160"/>
      <c r="AE1450" s="160"/>
      <c r="AF1450" s="160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</row>
    <row r="1451" spans="1:47" outlineLevel="1" x14ac:dyDescent="0.2">
      <c r="A1451" s="113"/>
      <c r="B1451" s="115"/>
      <c r="C1451" s="125" t="s">
        <v>854</v>
      </c>
      <c r="D1451" s="144"/>
      <c r="E1451" s="136"/>
      <c r="F1451" s="157"/>
      <c r="G1451" s="157"/>
      <c r="H1451" s="161">
        <v>0</v>
      </c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 t="s">
        <v>131</v>
      </c>
      <c r="S1451" s="160">
        <v>0</v>
      </c>
      <c r="T1451" s="160"/>
      <c r="U1451" s="160"/>
      <c r="V1451" s="160"/>
      <c r="W1451" s="160"/>
      <c r="X1451" s="160"/>
      <c r="Y1451" s="160"/>
      <c r="Z1451" s="160"/>
      <c r="AA1451" s="160"/>
      <c r="AB1451" s="160"/>
      <c r="AC1451" s="160"/>
      <c r="AD1451" s="160"/>
      <c r="AE1451" s="160"/>
      <c r="AF1451" s="160"/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</row>
    <row r="1452" spans="1:47" outlineLevel="1" x14ac:dyDescent="0.2">
      <c r="A1452" s="113"/>
      <c r="B1452" s="115"/>
      <c r="C1452" s="125" t="s">
        <v>773</v>
      </c>
      <c r="D1452" s="144"/>
      <c r="E1452" s="136"/>
      <c r="F1452" s="157"/>
      <c r="G1452" s="157"/>
      <c r="H1452" s="161">
        <v>0</v>
      </c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 t="s">
        <v>131</v>
      </c>
      <c r="S1452" s="160">
        <v>0</v>
      </c>
      <c r="T1452" s="160"/>
      <c r="U1452" s="160"/>
      <c r="V1452" s="160"/>
      <c r="W1452" s="160"/>
      <c r="X1452" s="160"/>
      <c r="Y1452" s="160"/>
      <c r="Z1452" s="160"/>
      <c r="AA1452" s="160"/>
      <c r="AB1452" s="160"/>
      <c r="AC1452" s="160"/>
      <c r="AD1452" s="160"/>
      <c r="AE1452" s="160"/>
      <c r="AF1452" s="160"/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</row>
    <row r="1453" spans="1:47" outlineLevel="1" x14ac:dyDescent="0.2">
      <c r="A1453" s="113"/>
      <c r="B1453" s="115"/>
      <c r="C1453" s="127" t="s">
        <v>858</v>
      </c>
      <c r="D1453" s="146"/>
      <c r="E1453" s="137"/>
      <c r="F1453" s="157"/>
      <c r="G1453" s="157"/>
      <c r="H1453" s="161">
        <v>0</v>
      </c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 t="s">
        <v>131</v>
      </c>
      <c r="S1453" s="160">
        <v>2</v>
      </c>
      <c r="T1453" s="160"/>
      <c r="U1453" s="160"/>
      <c r="V1453" s="160"/>
      <c r="W1453" s="160"/>
      <c r="X1453" s="160"/>
      <c r="Y1453" s="160"/>
      <c r="Z1453" s="160"/>
      <c r="AA1453" s="160"/>
      <c r="AB1453" s="160"/>
      <c r="AC1453" s="160"/>
      <c r="AD1453" s="160"/>
      <c r="AE1453" s="160"/>
      <c r="AF1453" s="160"/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</row>
    <row r="1454" spans="1:47" outlineLevel="1" x14ac:dyDescent="0.2">
      <c r="A1454" s="113"/>
      <c r="B1454" s="115"/>
      <c r="C1454" s="128" t="s">
        <v>1257</v>
      </c>
      <c r="D1454" s="146"/>
      <c r="E1454" s="137">
        <v>213</v>
      </c>
      <c r="F1454" s="157"/>
      <c r="G1454" s="157"/>
      <c r="H1454" s="161">
        <v>0</v>
      </c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 t="s">
        <v>131</v>
      </c>
      <c r="S1454" s="160">
        <v>2</v>
      </c>
      <c r="T1454" s="160"/>
      <c r="U1454" s="160"/>
      <c r="V1454" s="160"/>
      <c r="W1454" s="160"/>
      <c r="X1454" s="160"/>
      <c r="Y1454" s="160"/>
      <c r="Z1454" s="160"/>
      <c r="AA1454" s="160"/>
      <c r="AB1454" s="160"/>
      <c r="AC1454" s="160"/>
      <c r="AD1454" s="160"/>
      <c r="AE1454" s="160"/>
      <c r="AF1454" s="160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</row>
    <row r="1455" spans="1:47" outlineLevel="1" x14ac:dyDescent="0.2">
      <c r="A1455" s="113"/>
      <c r="B1455" s="115"/>
      <c r="C1455" s="128" t="s">
        <v>1258</v>
      </c>
      <c r="D1455" s="146"/>
      <c r="E1455" s="137">
        <v>53</v>
      </c>
      <c r="F1455" s="157"/>
      <c r="G1455" s="157"/>
      <c r="H1455" s="161">
        <v>0</v>
      </c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 t="s">
        <v>131</v>
      </c>
      <c r="S1455" s="160">
        <v>2</v>
      </c>
      <c r="T1455" s="160"/>
      <c r="U1455" s="160"/>
      <c r="V1455" s="160"/>
      <c r="W1455" s="160"/>
      <c r="X1455" s="160"/>
      <c r="Y1455" s="160"/>
      <c r="Z1455" s="160"/>
      <c r="AA1455" s="160"/>
      <c r="AB1455" s="160"/>
      <c r="AC1455" s="160"/>
      <c r="AD1455" s="160"/>
      <c r="AE1455" s="160"/>
      <c r="AF1455" s="160"/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</row>
    <row r="1456" spans="1:47" outlineLevel="1" x14ac:dyDescent="0.2">
      <c r="A1456" s="113"/>
      <c r="B1456" s="115"/>
      <c r="C1456" s="128" t="s">
        <v>1259</v>
      </c>
      <c r="D1456" s="146"/>
      <c r="E1456" s="137">
        <v>25</v>
      </c>
      <c r="F1456" s="157"/>
      <c r="G1456" s="157"/>
      <c r="H1456" s="161">
        <v>0</v>
      </c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 t="s">
        <v>131</v>
      </c>
      <c r="S1456" s="160">
        <v>2</v>
      </c>
      <c r="T1456" s="160"/>
      <c r="U1456" s="160"/>
      <c r="V1456" s="160"/>
      <c r="W1456" s="160"/>
      <c r="X1456" s="160"/>
      <c r="Y1456" s="160"/>
      <c r="Z1456" s="160"/>
      <c r="AA1456" s="160"/>
      <c r="AB1456" s="160"/>
      <c r="AC1456" s="160"/>
      <c r="AD1456" s="160"/>
      <c r="AE1456" s="160"/>
      <c r="AF1456" s="160"/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</row>
    <row r="1457" spans="1:47" outlineLevel="1" x14ac:dyDescent="0.2">
      <c r="A1457" s="113"/>
      <c r="B1457" s="115"/>
      <c r="C1457" s="128" t="s">
        <v>1280</v>
      </c>
      <c r="D1457" s="146"/>
      <c r="E1457" s="137">
        <v>648</v>
      </c>
      <c r="F1457" s="157"/>
      <c r="G1457" s="157"/>
      <c r="H1457" s="161">
        <v>0</v>
      </c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 t="s">
        <v>131</v>
      </c>
      <c r="S1457" s="160">
        <v>2</v>
      </c>
      <c r="T1457" s="160"/>
      <c r="U1457" s="160"/>
      <c r="V1457" s="160"/>
      <c r="W1457" s="160"/>
      <c r="X1457" s="160"/>
      <c r="Y1457" s="160"/>
      <c r="Z1457" s="160"/>
      <c r="AA1457" s="160"/>
      <c r="AB1457" s="160"/>
      <c r="AC1457" s="160"/>
      <c r="AD1457" s="160"/>
      <c r="AE1457" s="160"/>
      <c r="AF1457" s="160"/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</row>
    <row r="1458" spans="1:47" outlineLevel="1" x14ac:dyDescent="0.2">
      <c r="A1458" s="113"/>
      <c r="B1458" s="115"/>
      <c r="C1458" s="128" t="s">
        <v>1281</v>
      </c>
      <c r="D1458" s="146"/>
      <c r="E1458" s="137">
        <v>118</v>
      </c>
      <c r="F1458" s="157"/>
      <c r="G1458" s="157"/>
      <c r="H1458" s="161">
        <v>0</v>
      </c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 t="s">
        <v>131</v>
      </c>
      <c r="S1458" s="160">
        <v>2</v>
      </c>
      <c r="T1458" s="160"/>
      <c r="U1458" s="160"/>
      <c r="V1458" s="160"/>
      <c r="W1458" s="160"/>
      <c r="X1458" s="160"/>
      <c r="Y1458" s="160"/>
      <c r="Z1458" s="160"/>
      <c r="AA1458" s="160"/>
      <c r="AB1458" s="160"/>
      <c r="AC1458" s="160"/>
      <c r="AD1458" s="160"/>
      <c r="AE1458" s="160"/>
      <c r="AF1458" s="160"/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</row>
    <row r="1459" spans="1:47" outlineLevel="1" x14ac:dyDescent="0.2">
      <c r="A1459" s="113"/>
      <c r="B1459" s="115"/>
      <c r="C1459" s="127" t="s">
        <v>863</v>
      </c>
      <c r="D1459" s="146"/>
      <c r="E1459" s="137"/>
      <c r="F1459" s="157"/>
      <c r="G1459" s="157"/>
      <c r="H1459" s="161">
        <v>0</v>
      </c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 t="s">
        <v>131</v>
      </c>
      <c r="S1459" s="160">
        <v>0</v>
      </c>
      <c r="T1459" s="160"/>
      <c r="U1459" s="160"/>
      <c r="V1459" s="160"/>
      <c r="W1459" s="160"/>
      <c r="X1459" s="160"/>
      <c r="Y1459" s="160"/>
      <c r="Z1459" s="160"/>
      <c r="AA1459" s="160"/>
      <c r="AB1459" s="160"/>
      <c r="AC1459" s="160"/>
      <c r="AD1459" s="160"/>
      <c r="AE1459" s="160"/>
      <c r="AF1459" s="160"/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</row>
    <row r="1460" spans="1:47" outlineLevel="1" x14ac:dyDescent="0.2">
      <c r="A1460" s="113"/>
      <c r="B1460" s="115"/>
      <c r="C1460" s="125" t="s">
        <v>1282</v>
      </c>
      <c r="D1460" s="144"/>
      <c r="E1460" s="136">
        <v>1215.55</v>
      </c>
      <c r="F1460" s="157"/>
      <c r="G1460" s="157"/>
      <c r="H1460" s="161">
        <v>0</v>
      </c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 t="s">
        <v>131</v>
      </c>
      <c r="S1460" s="160">
        <v>0</v>
      </c>
      <c r="T1460" s="160"/>
      <c r="U1460" s="160"/>
      <c r="V1460" s="160"/>
      <c r="W1460" s="160"/>
      <c r="X1460" s="160"/>
      <c r="Y1460" s="160"/>
      <c r="Z1460" s="160"/>
      <c r="AA1460" s="160"/>
      <c r="AB1460" s="160"/>
      <c r="AC1460" s="160"/>
      <c r="AD1460" s="160"/>
      <c r="AE1460" s="160"/>
      <c r="AF1460" s="160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</row>
    <row r="1461" spans="1:47" outlineLevel="1" x14ac:dyDescent="0.2">
      <c r="A1461" s="113">
        <v>314</v>
      </c>
      <c r="B1461" s="115" t="s">
        <v>1230</v>
      </c>
      <c r="C1461" s="124" t="s">
        <v>1231</v>
      </c>
      <c r="D1461" s="143" t="s">
        <v>135</v>
      </c>
      <c r="E1461" s="157">
        <v>898.36850000000004</v>
      </c>
      <c r="F1461" s="157"/>
      <c r="G1461" s="157">
        <f>ROUND(E1461*F1461,2)</f>
        <v>0</v>
      </c>
      <c r="H1461" s="161" t="s">
        <v>1743</v>
      </c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 t="s">
        <v>193</v>
      </c>
      <c r="S1461" s="160"/>
      <c r="T1461" s="160"/>
      <c r="U1461" s="160"/>
      <c r="V1461" s="160"/>
      <c r="W1461" s="160"/>
      <c r="X1461" s="160"/>
      <c r="Y1461" s="160"/>
      <c r="Z1461" s="160"/>
      <c r="AA1461" s="160"/>
      <c r="AB1461" s="160"/>
      <c r="AC1461" s="160"/>
      <c r="AD1461" s="160"/>
      <c r="AE1461" s="160"/>
      <c r="AF1461" s="160"/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</row>
    <row r="1462" spans="1:47" outlineLevel="1" x14ac:dyDescent="0.2">
      <c r="A1462" s="113"/>
      <c r="B1462" s="115"/>
      <c r="C1462" s="125" t="s">
        <v>854</v>
      </c>
      <c r="D1462" s="144"/>
      <c r="E1462" s="136"/>
      <c r="F1462" s="157"/>
      <c r="G1462" s="157"/>
      <c r="H1462" s="161">
        <v>0</v>
      </c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 t="s">
        <v>131</v>
      </c>
      <c r="S1462" s="160">
        <v>0</v>
      </c>
      <c r="T1462" s="160"/>
      <c r="U1462" s="16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0"/>
      <c r="AF1462" s="160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</row>
    <row r="1463" spans="1:47" outlineLevel="1" x14ac:dyDescent="0.2">
      <c r="A1463" s="113"/>
      <c r="B1463" s="115"/>
      <c r="C1463" s="125" t="s">
        <v>773</v>
      </c>
      <c r="D1463" s="144"/>
      <c r="E1463" s="136"/>
      <c r="F1463" s="157"/>
      <c r="G1463" s="157"/>
      <c r="H1463" s="161">
        <v>0</v>
      </c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 t="s">
        <v>131</v>
      </c>
      <c r="S1463" s="160">
        <v>0</v>
      </c>
      <c r="T1463" s="160"/>
      <c r="U1463" s="160"/>
      <c r="V1463" s="160"/>
      <c r="W1463" s="160"/>
      <c r="X1463" s="160"/>
      <c r="Y1463" s="160"/>
      <c r="Z1463" s="160"/>
      <c r="AA1463" s="160"/>
      <c r="AB1463" s="160"/>
      <c r="AC1463" s="160"/>
      <c r="AD1463" s="160"/>
      <c r="AE1463" s="160"/>
      <c r="AF1463" s="160"/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</row>
    <row r="1464" spans="1:47" outlineLevel="1" x14ac:dyDescent="0.2">
      <c r="A1464" s="113"/>
      <c r="B1464" s="115"/>
      <c r="C1464" s="127" t="s">
        <v>858</v>
      </c>
      <c r="D1464" s="146"/>
      <c r="E1464" s="137"/>
      <c r="F1464" s="157"/>
      <c r="G1464" s="157"/>
      <c r="H1464" s="161">
        <v>0</v>
      </c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 t="s">
        <v>131</v>
      </c>
      <c r="S1464" s="160">
        <v>2</v>
      </c>
      <c r="T1464" s="160"/>
      <c r="U1464" s="160"/>
      <c r="V1464" s="160"/>
      <c r="W1464" s="160"/>
      <c r="X1464" s="160"/>
      <c r="Y1464" s="160"/>
      <c r="Z1464" s="160"/>
      <c r="AA1464" s="160"/>
      <c r="AB1464" s="160"/>
      <c r="AC1464" s="160"/>
      <c r="AD1464" s="160"/>
      <c r="AE1464" s="160"/>
      <c r="AF1464" s="160"/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</row>
    <row r="1465" spans="1:47" outlineLevel="1" x14ac:dyDescent="0.2">
      <c r="A1465" s="113"/>
      <c r="B1465" s="115"/>
      <c r="C1465" s="128" t="s">
        <v>1283</v>
      </c>
      <c r="D1465" s="146"/>
      <c r="E1465" s="137">
        <v>426</v>
      </c>
      <c r="F1465" s="157"/>
      <c r="G1465" s="157"/>
      <c r="H1465" s="161">
        <v>0</v>
      </c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 t="s">
        <v>131</v>
      </c>
      <c r="S1465" s="160">
        <v>2</v>
      </c>
      <c r="T1465" s="160"/>
      <c r="U1465" s="16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0"/>
      <c r="AF1465" s="160"/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</row>
    <row r="1466" spans="1:47" outlineLevel="1" x14ac:dyDescent="0.2">
      <c r="A1466" s="113"/>
      <c r="B1466" s="115"/>
      <c r="C1466" s="128" t="s">
        <v>1284</v>
      </c>
      <c r="D1466" s="146"/>
      <c r="E1466" s="137">
        <v>106</v>
      </c>
      <c r="F1466" s="157"/>
      <c r="G1466" s="157"/>
      <c r="H1466" s="161">
        <v>0</v>
      </c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 t="s">
        <v>131</v>
      </c>
      <c r="S1466" s="160">
        <v>2</v>
      </c>
      <c r="T1466" s="160"/>
      <c r="U1466" s="160"/>
      <c r="V1466" s="160"/>
      <c r="W1466" s="160"/>
      <c r="X1466" s="160"/>
      <c r="Y1466" s="160"/>
      <c r="Z1466" s="160"/>
      <c r="AA1466" s="160"/>
      <c r="AB1466" s="160"/>
      <c r="AC1466" s="160"/>
      <c r="AD1466" s="160"/>
      <c r="AE1466" s="160"/>
      <c r="AF1466" s="160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</row>
    <row r="1467" spans="1:47" outlineLevel="1" x14ac:dyDescent="0.2">
      <c r="A1467" s="113"/>
      <c r="B1467" s="115"/>
      <c r="C1467" s="128" t="s">
        <v>1285</v>
      </c>
      <c r="D1467" s="146"/>
      <c r="E1467" s="137">
        <v>50</v>
      </c>
      <c r="F1467" s="157"/>
      <c r="G1467" s="157"/>
      <c r="H1467" s="161">
        <v>0</v>
      </c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 t="s">
        <v>131</v>
      </c>
      <c r="S1467" s="160">
        <v>2</v>
      </c>
      <c r="T1467" s="160"/>
      <c r="U1467" s="160"/>
      <c r="V1467" s="160"/>
      <c r="W1467" s="160"/>
      <c r="X1467" s="160"/>
      <c r="Y1467" s="160"/>
      <c r="Z1467" s="160"/>
      <c r="AA1467" s="160"/>
      <c r="AB1467" s="160"/>
      <c r="AC1467" s="160"/>
      <c r="AD1467" s="160"/>
      <c r="AE1467" s="160"/>
      <c r="AF1467" s="160"/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</row>
    <row r="1468" spans="1:47" ht="22.5" outlineLevel="1" x14ac:dyDescent="0.2">
      <c r="A1468" s="113"/>
      <c r="B1468" s="115"/>
      <c r="C1468" s="128" t="s">
        <v>1262</v>
      </c>
      <c r="D1468" s="146"/>
      <c r="E1468" s="137">
        <v>160.91</v>
      </c>
      <c r="F1468" s="157"/>
      <c r="G1468" s="157"/>
      <c r="H1468" s="161">
        <v>0</v>
      </c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 t="s">
        <v>131</v>
      </c>
      <c r="S1468" s="160">
        <v>2</v>
      </c>
      <c r="T1468" s="160"/>
      <c r="U1468" s="160"/>
      <c r="V1468" s="160"/>
      <c r="W1468" s="160"/>
      <c r="X1468" s="160"/>
      <c r="Y1468" s="160"/>
      <c r="Z1468" s="160"/>
      <c r="AA1468" s="160"/>
      <c r="AB1468" s="160"/>
      <c r="AC1468" s="160"/>
      <c r="AD1468" s="160"/>
      <c r="AE1468" s="160"/>
      <c r="AF1468" s="160"/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</row>
    <row r="1469" spans="1:47" outlineLevel="1" x14ac:dyDescent="0.2">
      <c r="A1469" s="113"/>
      <c r="B1469" s="115"/>
      <c r="C1469" s="128" t="s">
        <v>1263</v>
      </c>
      <c r="D1469" s="146"/>
      <c r="E1469" s="137">
        <v>38.28</v>
      </c>
      <c r="F1469" s="157"/>
      <c r="G1469" s="157"/>
      <c r="H1469" s="161">
        <v>0</v>
      </c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 t="s">
        <v>131</v>
      </c>
      <c r="S1469" s="160">
        <v>2</v>
      </c>
      <c r="T1469" s="160"/>
      <c r="U1469" s="160"/>
      <c r="V1469" s="160"/>
      <c r="W1469" s="160"/>
      <c r="X1469" s="160"/>
      <c r="Y1469" s="160"/>
      <c r="Z1469" s="160"/>
      <c r="AA1469" s="160"/>
      <c r="AB1469" s="160"/>
      <c r="AC1469" s="160"/>
      <c r="AD1469" s="160"/>
      <c r="AE1469" s="160"/>
      <c r="AF1469" s="160"/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</row>
    <row r="1470" spans="1:47" outlineLevel="1" x14ac:dyDescent="0.2">
      <c r="A1470" s="113"/>
      <c r="B1470" s="115"/>
      <c r="C1470" s="127" t="s">
        <v>863</v>
      </c>
      <c r="D1470" s="146"/>
      <c r="E1470" s="137"/>
      <c r="F1470" s="157"/>
      <c r="G1470" s="157"/>
      <c r="H1470" s="161">
        <v>0</v>
      </c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 t="s">
        <v>131</v>
      </c>
      <c r="S1470" s="160">
        <v>0</v>
      </c>
      <c r="T1470" s="160"/>
      <c r="U1470" s="160"/>
      <c r="V1470" s="160"/>
      <c r="W1470" s="160"/>
      <c r="X1470" s="160"/>
      <c r="Y1470" s="160"/>
      <c r="Z1470" s="160"/>
      <c r="AA1470" s="160"/>
      <c r="AB1470" s="160"/>
      <c r="AC1470" s="160"/>
      <c r="AD1470" s="160"/>
      <c r="AE1470" s="160"/>
      <c r="AF1470" s="160"/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</row>
    <row r="1471" spans="1:47" outlineLevel="1" x14ac:dyDescent="0.2">
      <c r="A1471" s="113"/>
      <c r="B1471" s="115"/>
      <c r="C1471" s="125" t="s">
        <v>1286</v>
      </c>
      <c r="D1471" s="144"/>
      <c r="E1471" s="136">
        <v>898.36850000000004</v>
      </c>
      <c r="F1471" s="157"/>
      <c r="G1471" s="157"/>
      <c r="H1471" s="161">
        <v>0</v>
      </c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 t="s">
        <v>131</v>
      </c>
      <c r="S1471" s="160">
        <v>0</v>
      </c>
      <c r="T1471" s="160"/>
      <c r="U1471" s="160"/>
      <c r="V1471" s="160"/>
      <c r="W1471" s="160"/>
      <c r="X1471" s="160"/>
      <c r="Y1471" s="160"/>
      <c r="Z1471" s="160"/>
      <c r="AA1471" s="160"/>
      <c r="AB1471" s="160"/>
      <c r="AC1471" s="160"/>
      <c r="AD1471" s="160"/>
      <c r="AE1471" s="160"/>
      <c r="AF1471" s="160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</row>
    <row r="1472" spans="1:47" ht="22.5" outlineLevel="1" x14ac:dyDescent="0.2">
      <c r="A1472" s="113">
        <v>315</v>
      </c>
      <c r="B1472" s="115" t="s">
        <v>1287</v>
      </c>
      <c r="C1472" s="124" t="s">
        <v>1288</v>
      </c>
      <c r="D1472" s="143" t="s">
        <v>135</v>
      </c>
      <c r="E1472" s="157">
        <v>615</v>
      </c>
      <c r="F1472" s="157"/>
      <c r="G1472" s="157">
        <f>ROUND(E1472*F1472,2)</f>
        <v>0</v>
      </c>
      <c r="H1472" s="161" t="s">
        <v>1743</v>
      </c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 t="s">
        <v>129</v>
      </c>
      <c r="S1472" s="160"/>
      <c r="T1472" s="160"/>
      <c r="U1472" s="160"/>
      <c r="V1472" s="160"/>
      <c r="W1472" s="160"/>
      <c r="X1472" s="160"/>
      <c r="Y1472" s="160"/>
      <c r="Z1472" s="160"/>
      <c r="AA1472" s="160"/>
      <c r="AB1472" s="160"/>
      <c r="AC1472" s="160"/>
      <c r="AD1472" s="160"/>
      <c r="AE1472" s="160"/>
      <c r="AF1472" s="160"/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</row>
    <row r="1473" spans="1:47" outlineLevel="1" x14ac:dyDescent="0.2">
      <c r="A1473" s="113"/>
      <c r="B1473" s="115"/>
      <c r="C1473" s="125" t="s">
        <v>854</v>
      </c>
      <c r="D1473" s="144"/>
      <c r="E1473" s="136"/>
      <c r="F1473" s="157"/>
      <c r="G1473" s="157"/>
      <c r="H1473" s="161">
        <v>0</v>
      </c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 t="s">
        <v>131</v>
      </c>
      <c r="S1473" s="160">
        <v>0</v>
      </c>
      <c r="T1473" s="160"/>
      <c r="U1473" s="160"/>
      <c r="V1473" s="160"/>
      <c r="W1473" s="160"/>
      <c r="X1473" s="160"/>
      <c r="Y1473" s="160"/>
      <c r="Z1473" s="160"/>
      <c r="AA1473" s="160"/>
      <c r="AB1473" s="160"/>
      <c r="AC1473" s="160"/>
      <c r="AD1473" s="160"/>
      <c r="AE1473" s="160"/>
      <c r="AF1473" s="160"/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</row>
    <row r="1474" spans="1:47" outlineLevel="1" x14ac:dyDescent="0.2">
      <c r="A1474" s="113"/>
      <c r="B1474" s="115"/>
      <c r="C1474" s="125" t="s">
        <v>773</v>
      </c>
      <c r="D1474" s="144"/>
      <c r="E1474" s="136"/>
      <c r="F1474" s="157"/>
      <c r="G1474" s="157"/>
      <c r="H1474" s="161">
        <v>0</v>
      </c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 t="s">
        <v>131</v>
      </c>
      <c r="S1474" s="160">
        <v>0</v>
      </c>
      <c r="T1474" s="160"/>
      <c r="U1474" s="160"/>
      <c r="V1474" s="160"/>
      <c r="W1474" s="160"/>
      <c r="X1474" s="160"/>
      <c r="Y1474" s="160"/>
      <c r="Z1474" s="160"/>
      <c r="AA1474" s="160"/>
      <c r="AB1474" s="160"/>
      <c r="AC1474" s="160"/>
      <c r="AD1474" s="160"/>
      <c r="AE1474" s="160"/>
      <c r="AF1474" s="160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</row>
    <row r="1475" spans="1:47" outlineLevel="1" x14ac:dyDescent="0.2">
      <c r="A1475" s="113"/>
      <c r="B1475" s="115"/>
      <c r="C1475" s="125" t="s">
        <v>1244</v>
      </c>
      <c r="D1475" s="144"/>
      <c r="E1475" s="136">
        <v>213</v>
      </c>
      <c r="F1475" s="157"/>
      <c r="G1475" s="157"/>
      <c r="H1475" s="161">
        <v>0</v>
      </c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 t="s">
        <v>131</v>
      </c>
      <c r="S1475" s="160">
        <v>0</v>
      </c>
      <c r="T1475" s="160"/>
      <c r="U1475" s="16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0"/>
      <c r="AF1475" s="160"/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</row>
    <row r="1476" spans="1:47" outlineLevel="1" x14ac:dyDescent="0.2">
      <c r="A1476" s="113"/>
      <c r="B1476" s="115"/>
      <c r="C1476" s="125" t="s">
        <v>1245</v>
      </c>
      <c r="D1476" s="144"/>
      <c r="E1476" s="136">
        <v>53</v>
      </c>
      <c r="F1476" s="157"/>
      <c r="G1476" s="157"/>
      <c r="H1476" s="161">
        <v>0</v>
      </c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 t="s">
        <v>131</v>
      </c>
      <c r="S1476" s="160">
        <v>0</v>
      </c>
      <c r="T1476" s="160"/>
      <c r="U1476" s="160"/>
      <c r="V1476" s="160"/>
      <c r="W1476" s="160"/>
      <c r="X1476" s="160"/>
      <c r="Y1476" s="160"/>
      <c r="Z1476" s="160"/>
      <c r="AA1476" s="160"/>
      <c r="AB1476" s="160"/>
      <c r="AC1476" s="160"/>
      <c r="AD1476" s="160"/>
      <c r="AE1476" s="160"/>
      <c r="AF1476" s="160"/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</row>
    <row r="1477" spans="1:47" outlineLevel="1" x14ac:dyDescent="0.2">
      <c r="A1477" s="113"/>
      <c r="B1477" s="115"/>
      <c r="C1477" s="125" t="s">
        <v>875</v>
      </c>
      <c r="D1477" s="144"/>
      <c r="E1477" s="136">
        <v>25</v>
      </c>
      <c r="F1477" s="157"/>
      <c r="G1477" s="157"/>
      <c r="H1477" s="161">
        <v>0</v>
      </c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 t="s">
        <v>131</v>
      </c>
      <c r="S1477" s="160">
        <v>0</v>
      </c>
      <c r="T1477" s="160"/>
      <c r="U1477" s="160"/>
      <c r="V1477" s="160"/>
      <c r="W1477" s="160"/>
      <c r="X1477" s="160"/>
      <c r="Y1477" s="160"/>
      <c r="Z1477" s="160"/>
      <c r="AA1477" s="160"/>
      <c r="AB1477" s="160"/>
      <c r="AC1477" s="160"/>
      <c r="AD1477" s="160"/>
      <c r="AE1477" s="160"/>
      <c r="AF1477" s="160"/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</row>
    <row r="1478" spans="1:47" outlineLevel="1" x14ac:dyDescent="0.2">
      <c r="A1478" s="113"/>
      <c r="B1478" s="115"/>
      <c r="C1478" s="125" t="s">
        <v>1246</v>
      </c>
      <c r="D1478" s="144"/>
      <c r="E1478" s="136">
        <v>324</v>
      </c>
      <c r="F1478" s="157"/>
      <c r="G1478" s="157"/>
      <c r="H1478" s="161">
        <v>0</v>
      </c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 t="s">
        <v>131</v>
      </c>
      <c r="S1478" s="160">
        <v>0</v>
      </c>
      <c r="T1478" s="160"/>
      <c r="U1478" s="160"/>
      <c r="V1478" s="160"/>
      <c r="W1478" s="160"/>
      <c r="X1478" s="160"/>
      <c r="Y1478" s="160"/>
      <c r="Z1478" s="160"/>
      <c r="AA1478" s="160"/>
      <c r="AB1478" s="160"/>
      <c r="AC1478" s="160"/>
      <c r="AD1478" s="160"/>
      <c r="AE1478" s="160"/>
      <c r="AF1478" s="160"/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</row>
    <row r="1479" spans="1:47" outlineLevel="1" x14ac:dyDescent="0.2">
      <c r="A1479" s="113">
        <v>316</v>
      </c>
      <c r="B1479" s="115" t="s">
        <v>1289</v>
      </c>
      <c r="C1479" s="124" t="s">
        <v>1290</v>
      </c>
      <c r="D1479" s="143" t="s">
        <v>135</v>
      </c>
      <c r="E1479" s="157">
        <v>372.6</v>
      </c>
      <c r="F1479" s="157"/>
      <c r="G1479" s="157">
        <f>ROUND(E1479*F1479,2)</f>
        <v>0</v>
      </c>
      <c r="H1479" s="161" t="s">
        <v>1744</v>
      </c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 t="s">
        <v>193</v>
      </c>
      <c r="S1479" s="160"/>
      <c r="T1479" s="160"/>
      <c r="U1479" s="160"/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0"/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</row>
    <row r="1480" spans="1:47" outlineLevel="1" x14ac:dyDescent="0.2">
      <c r="A1480" s="113"/>
      <c r="B1480" s="115"/>
      <c r="C1480" s="125" t="s">
        <v>854</v>
      </c>
      <c r="D1480" s="144"/>
      <c r="E1480" s="136"/>
      <c r="F1480" s="157"/>
      <c r="G1480" s="157"/>
      <c r="H1480" s="161">
        <v>0</v>
      </c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 t="s">
        <v>131</v>
      </c>
      <c r="S1480" s="160">
        <v>0</v>
      </c>
      <c r="T1480" s="160"/>
      <c r="U1480" s="160"/>
      <c r="V1480" s="160"/>
      <c r="W1480" s="160"/>
      <c r="X1480" s="160"/>
      <c r="Y1480" s="160"/>
      <c r="Z1480" s="160"/>
      <c r="AA1480" s="160"/>
      <c r="AB1480" s="160"/>
      <c r="AC1480" s="160"/>
      <c r="AD1480" s="160"/>
      <c r="AE1480" s="160"/>
      <c r="AF1480" s="160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</row>
    <row r="1481" spans="1:47" outlineLevel="1" x14ac:dyDescent="0.2">
      <c r="A1481" s="113"/>
      <c r="B1481" s="115"/>
      <c r="C1481" s="125" t="s">
        <v>773</v>
      </c>
      <c r="D1481" s="144"/>
      <c r="E1481" s="136"/>
      <c r="F1481" s="157"/>
      <c r="G1481" s="157"/>
      <c r="H1481" s="161">
        <v>0</v>
      </c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 t="s">
        <v>131</v>
      </c>
      <c r="S1481" s="160">
        <v>0</v>
      </c>
      <c r="T1481" s="160"/>
      <c r="U1481" s="160"/>
      <c r="V1481" s="160"/>
      <c r="W1481" s="160"/>
      <c r="X1481" s="160"/>
      <c r="Y1481" s="160"/>
      <c r="Z1481" s="160"/>
      <c r="AA1481" s="160"/>
      <c r="AB1481" s="160"/>
      <c r="AC1481" s="160"/>
      <c r="AD1481" s="160"/>
      <c r="AE1481" s="160"/>
      <c r="AF1481" s="160"/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</row>
    <row r="1482" spans="1:47" outlineLevel="1" x14ac:dyDescent="0.2">
      <c r="A1482" s="113"/>
      <c r="B1482" s="115"/>
      <c r="C1482" s="125" t="s">
        <v>1291</v>
      </c>
      <c r="D1482" s="144"/>
      <c r="E1482" s="136">
        <v>372.6</v>
      </c>
      <c r="F1482" s="157"/>
      <c r="G1482" s="157"/>
      <c r="H1482" s="161">
        <v>0</v>
      </c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 t="s">
        <v>131</v>
      </c>
      <c r="S1482" s="160">
        <v>0</v>
      </c>
      <c r="T1482" s="160"/>
      <c r="U1482" s="160"/>
      <c r="V1482" s="160"/>
      <c r="W1482" s="160"/>
      <c r="X1482" s="160"/>
      <c r="Y1482" s="160"/>
      <c r="Z1482" s="160"/>
      <c r="AA1482" s="160"/>
      <c r="AB1482" s="160"/>
      <c r="AC1482" s="160"/>
      <c r="AD1482" s="160"/>
      <c r="AE1482" s="160"/>
      <c r="AF1482" s="160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</row>
    <row r="1483" spans="1:47" outlineLevel="1" x14ac:dyDescent="0.2">
      <c r="A1483" s="113">
        <v>317</v>
      </c>
      <c r="B1483" s="115" t="s">
        <v>1292</v>
      </c>
      <c r="C1483" s="124" t="s">
        <v>1293</v>
      </c>
      <c r="D1483" s="143" t="s">
        <v>135</v>
      </c>
      <c r="E1483" s="157">
        <v>334.65</v>
      </c>
      <c r="F1483" s="157"/>
      <c r="G1483" s="157">
        <f>ROUND(E1483*F1483,2)</f>
        <v>0</v>
      </c>
      <c r="H1483" s="161" t="s">
        <v>1743</v>
      </c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 t="s">
        <v>193</v>
      </c>
      <c r="S1483" s="160"/>
      <c r="T1483" s="160"/>
      <c r="U1483" s="160"/>
      <c r="V1483" s="160"/>
      <c r="W1483" s="160"/>
      <c r="X1483" s="160"/>
      <c r="Y1483" s="160"/>
      <c r="Z1483" s="160"/>
      <c r="AA1483" s="160"/>
      <c r="AB1483" s="160"/>
      <c r="AC1483" s="160"/>
      <c r="AD1483" s="160"/>
      <c r="AE1483" s="160"/>
      <c r="AF1483" s="160"/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</row>
    <row r="1484" spans="1:47" outlineLevel="1" x14ac:dyDescent="0.2">
      <c r="A1484" s="113"/>
      <c r="B1484" s="115"/>
      <c r="C1484" s="125" t="s">
        <v>854</v>
      </c>
      <c r="D1484" s="144"/>
      <c r="E1484" s="136"/>
      <c r="F1484" s="157"/>
      <c r="G1484" s="157"/>
      <c r="H1484" s="161">
        <v>0</v>
      </c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 t="s">
        <v>131</v>
      </c>
      <c r="S1484" s="160">
        <v>0</v>
      </c>
      <c r="T1484" s="160"/>
      <c r="U1484" s="160"/>
      <c r="V1484" s="160"/>
      <c r="W1484" s="160"/>
      <c r="X1484" s="160"/>
      <c r="Y1484" s="160"/>
      <c r="Z1484" s="160"/>
      <c r="AA1484" s="160"/>
      <c r="AB1484" s="160"/>
      <c r="AC1484" s="160"/>
      <c r="AD1484" s="160"/>
      <c r="AE1484" s="160"/>
      <c r="AF1484" s="160"/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</row>
    <row r="1485" spans="1:47" outlineLevel="1" x14ac:dyDescent="0.2">
      <c r="A1485" s="113"/>
      <c r="B1485" s="115"/>
      <c r="C1485" s="125" t="s">
        <v>773</v>
      </c>
      <c r="D1485" s="144"/>
      <c r="E1485" s="136"/>
      <c r="F1485" s="157"/>
      <c r="G1485" s="157"/>
      <c r="H1485" s="161">
        <v>0</v>
      </c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 t="s">
        <v>131</v>
      </c>
      <c r="S1485" s="160">
        <v>0</v>
      </c>
      <c r="T1485" s="160"/>
      <c r="U1485" s="160"/>
      <c r="V1485" s="160"/>
      <c r="W1485" s="160"/>
      <c r="X1485" s="160"/>
      <c r="Y1485" s="160"/>
      <c r="Z1485" s="160"/>
      <c r="AA1485" s="160"/>
      <c r="AB1485" s="160"/>
      <c r="AC1485" s="160"/>
      <c r="AD1485" s="160"/>
      <c r="AE1485" s="160"/>
      <c r="AF1485" s="160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</row>
    <row r="1486" spans="1:47" outlineLevel="1" x14ac:dyDescent="0.2">
      <c r="A1486" s="113"/>
      <c r="B1486" s="115"/>
      <c r="C1486" s="127" t="s">
        <v>858</v>
      </c>
      <c r="D1486" s="146"/>
      <c r="E1486" s="137"/>
      <c r="F1486" s="157"/>
      <c r="G1486" s="157"/>
      <c r="H1486" s="161">
        <v>0</v>
      </c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 t="s">
        <v>131</v>
      </c>
      <c r="S1486" s="160">
        <v>2</v>
      </c>
      <c r="T1486" s="160"/>
      <c r="U1486" s="160"/>
      <c r="V1486" s="160"/>
      <c r="W1486" s="160"/>
      <c r="X1486" s="160"/>
      <c r="Y1486" s="160"/>
      <c r="Z1486" s="160"/>
      <c r="AA1486" s="160"/>
      <c r="AB1486" s="160"/>
      <c r="AC1486" s="160"/>
      <c r="AD1486" s="160"/>
      <c r="AE1486" s="160"/>
      <c r="AF1486" s="160"/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</row>
    <row r="1487" spans="1:47" outlineLevel="1" x14ac:dyDescent="0.2">
      <c r="A1487" s="113"/>
      <c r="B1487" s="115"/>
      <c r="C1487" s="128" t="s">
        <v>1257</v>
      </c>
      <c r="D1487" s="146"/>
      <c r="E1487" s="137">
        <v>213</v>
      </c>
      <c r="F1487" s="157"/>
      <c r="G1487" s="157"/>
      <c r="H1487" s="161">
        <v>0</v>
      </c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 t="s">
        <v>131</v>
      </c>
      <c r="S1487" s="160">
        <v>2</v>
      </c>
      <c r="T1487" s="160"/>
      <c r="U1487" s="160"/>
      <c r="V1487" s="160"/>
      <c r="W1487" s="160"/>
      <c r="X1487" s="160"/>
      <c r="Y1487" s="160"/>
      <c r="Z1487" s="160"/>
      <c r="AA1487" s="160"/>
      <c r="AB1487" s="160"/>
      <c r="AC1487" s="160"/>
      <c r="AD1487" s="160"/>
      <c r="AE1487" s="160"/>
      <c r="AF1487" s="160"/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</row>
    <row r="1488" spans="1:47" outlineLevel="1" x14ac:dyDescent="0.2">
      <c r="A1488" s="113"/>
      <c r="B1488" s="115"/>
      <c r="C1488" s="128" t="s">
        <v>1258</v>
      </c>
      <c r="D1488" s="146"/>
      <c r="E1488" s="137">
        <v>53</v>
      </c>
      <c r="F1488" s="157"/>
      <c r="G1488" s="157"/>
      <c r="H1488" s="161">
        <v>0</v>
      </c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 t="s">
        <v>131</v>
      </c>
      <c r="S1488" s="160">
        <v>2</v>
      </c>
      <c r="T1488" s="160"/>
      <c r="U1488" s="160"/>
      <c r="V1488" s="160"/>
      <c r="W1488" s="160"/>
      <c r="X1488" s="160"/>
      <c r="Y1488" s="160"/>
      <c r="Z1488" s="160"/>
      <c r="AA1488" s="160"/>
      <c r="AB1488" s="160"/>
      <c r="AC1488" s="160"/>
      <c r="AD1488" s="160"/>
      <c r="AE1488" s="160"/>
      <c r="AF1488" s="160"/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</row>
    <row r="1489" spans="1:47" outlineLevel="1" x14ac:dyDescent="0.2">
      <c r="A1489" s="113"/>
      <c r="B1489" s="115"/>
      <c r="C1489" s="128" t="s">
        <v>1259</v>
      </c>
      <c r="D1489" s="146"/>
      <c r="E1489" s="137">
        <v>25</v>
      </c>
      <c r="F1489" s="157"/>
      <c r="G1489" s="157"/>
      <c r="H1489" s="161">
        <v>0</v>
      </c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 t="s">
        <v>131</v>
      </c>
      <c r="S1489" s="160">
        <v>2</v>
      </c>
      <c r="T1489" s="160"/>
      <c r="U1489" s="160"/>
      <c r="V1489" s="160"/>
      <c r="W1489" s="160"/>
      <c r="X1489" s="160"/>
      <c r="Y1489" s="160"/>
      <c r="Z1489" s="160"/>
      <c r="AA1489" s="160"/>
      <c r="AB1489" s="160"/>
      <c r="AC1489" s="160"/>
      <c r="AD1489" s="160"/>
      <c r="AE1489" s="160"/>
      <c r="AF1489" s="160"/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</row>
    <row r="1490" spans="1:47" outlineLevel="1" x14ac:dyDescent="0.2">
      <c r="A1490" s="113"/>
      <c r="B1490" s="115"/>
      <c r="C1490" s="127" t="s">
        <v>863</v>
      </c>
      <c r="D1490" s="146"/>
      <c r="E1490" s="137"/>
      <c r="F1490" s="157"/>
      <c r="G1490" s="157"/>
      <c r="H1490" s="161">
        <v>0</v>
      </c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 t="s">
        <v>131</v>
      </c>
      <c r="S1490" s="160">
        <v>0</v>
      </c>
      <c r="T1490" s="160"/>
      <c r="U1490" s="160"/>
      <c r="V1490" s="160"/>
      <c r="W1490" s="160"/>
      <c r="X1490" s="160"/>
      <c r="Y1490" s="160"/>
      <c r="Z1490" s="160"/>
      <c r="AA1490" s="160"/>
      <c r="AB1490" s="160"/>
      <c r="AC1490" s="160"/>
      <c r="AD1490" s="160"/>
      <c r="AE1490" s="160"/>
      <c r="AF1490" s="160"/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</row>
    <row r="1491" spans="1:47" outlineLevel="1" x14ac:dyDescent="0.2">
      <c r="A1491" s="113"/>
      <c r="B1491" s="115"/>
      <c r="C1491" s="125" t="s">
        <v>1294</v>
      </c>
      <c r="D1491" s="144"/>
      <c r="E1491" s="136">
        <v>334.65</v>
      </c>
      <c r="F1491" s="157"/>
      <c r="G1491" s="157"/>
      <c r="H1491" s="161">
        <v>0</v>
      </c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 t="s">
        <v>131</v>
      </c>
      <c r="S1491" s="160">
        <v>0</v>
      </c>
      <c r="T1491" s="160"/>
      <c r="U1491" s="160"/>
      <c r="V1491" s="160"/>
      <c r="W1491" s="160"/>
      <c r="X1491" s="160"/>
      <c r="Y1491" s="160"/>
      <c r="Z1491" s="160"/>
      <c r="AA1491" s="160"/>
      <c r="AB1491" s="160"/>
      <c r="AC1491" s="160"/>
      <c r="AD1491" s="160"/>
      <c r="AE1491" s="160"/>
      <c r="AF1491" s="160"/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</row>
    <row r="1492" spans="1:47" outlineLevel="1" x14ac:dyDescent="0.2">
      <c r="A1492" s="113">
        <v>318</v>
      </c>
      <c r="B1492" s="115" t="s">
        <v>1295</v>
      </c>
      <c r="C1492" s="124" t="s">
        <v>1296</v>
      </c>
      <c r="D1492" s="143" t="s">
        <v>128</v>
      </c>
      <c r="E1492" s="157">
        <v>83.4</v>
      </c>
      <c r="F1492" s="157"/>
      <c r="G1492" s="157">
        <f>ROUND(E1492*F1492,2)</f>
        <v>0</v>
      </c>
      <c r="H1492" s="161" t="s">
        <v>1743</v>
      </c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 t="s">
        <v>129</v>
      </c>
      <c r="S1492" s="160"/>
      <c r="T1492" s="160"/>
      <c r="U1492" s="160"/>
      <c r="V1492" s="160"/>
      <c r="W1492" s="160"/>
      <c r="X1492" s="160"/>
      <c r="Y1492" s="160"/>
      <c r="Z1492" s="160"/>
      <c r="AA1492" s="160"/>
      <c r="AB1492" s="160"/>
      <c r="AC1492" s="160"/>
      <c r="AD1492" s="160"/>
      <c r="AE1492" s="160"/>
      <c r="AF1492" s="160"/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</row>
    <row r="1493" spans="1:47" outlineLevel="1" x14ac:dyDescent="0.2">
      <c r="A1493" s="113"/>
      <c r="B1493" s="115"/>
      <c r="C1493" s="125" t="s">
        <v>854</v>
      </c>
      <c r="D1493" s="144"/>
      <c r="E1493" s="136"/>
      <c r="F1493" s="157"/>
      <c r="G1493" s="157"/>
      <c r="H1493" s="161">
        <v>0</v>
      </c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 t="s">
        <v>131</v>
      </c>
      <c r="S1493" s="160">
        <v>0</v>
      </c>
      <c r="T1493" s="160"/>
      <c r="U1493" s="160"/>
      <c r="V1493" s="160"/>
      <c r="W1493" s="160"/>
      <c r="X1493" s="160"/>
      <c r="Y1493" s="160"/>
      <c r="Z1493" s="160"/>
      <c r="AA1493" s="160"/>
      <c r="AB1493" s="160"/>
      <c r="AC1493" s="160"/>
      <c r="AD1493" s="160"/>
      <c r="AE1493" s="160"/>
      <c r="AF1493" s="160"/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</row>
    <row r="1494" spans="1:47" outlineLevel="1" x14ac:dyDescent="0.2">
      <c r="A1494" s="113"/>
      <c r="B1494" s="115"/>
      <c r="C1494" s="125" t="s">
        <v>773</v>
      </c>
      <c r="D1494" s="144"/>
      <c r="E1494" s="136"/>
      <c r="F1494" s="157"/>
      <c r="G1494" s="157"/>
      <c r="H1494" s="161">
        <v>0</v>
      </c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 t="s">
        <v>131</v>
      </c>
      <c r="S1494" s="160">
        <v>0</v>
      </c>
      <c r="T1494" s="160"/>
      <c r="U1494" s="160"/>
      <c r="V1494" s="160"/>
      <c r="W1494" s="160"/>
      <c r="X1494" s="160"/>
      <c r="Y1494" s="160"/>
      <c r="Z1494" s="160"/>
      <c r="AA1494" s="160"/>
      <c r="AB1494" s="160"/>
      <c r="AC1494" s="160"/>
      <c r="AD1494" s="160"/>
      <c r="AE1494" s="160"/>
      <c r="AF1494" s="160"/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</row>
    <row r="1495" spans="1:47" outlineLevel="1" x14ac:dyDescent="0.2">
      <c r="A1495" s="113"/>
      <c r="B1495" s="115"/>
      <c r="C1495" s="125" t="s">
        <v>1297</v>
      </c>
      <c r="D1495" s="144"/>
      <c r="E1495" s="136">
        <v>63.9</v>
      </c>
      <c r="F1495" s="157"/>
      <c r="G1495" s="157"/>
      <c r="H1495" s="161">
        <v>0</v>
      </c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 t="s">
        <v>131</v>
      </c>
      <c r="S1495" s="160">
        <v>0</v>
      </c>
      <c r="T1495" s="160"/>
      <c r="U1495" s="160"/>
      <c r="V1495" s="160"/>
      <c r="W1495" s="160"/>
      <c r="X1495" s="160"/>
      <c r="Y1495" s="160"/>
      <c r="Z1495" s="160"/>
      <c r="AA1495" s="160"/>
      <c r="AB1495" s="160"/>
      <c r="AC1495" s="160"/>
      <c r="AD1495" s="160"/>
      <c r="AE1495" s="160"/>
      <c r="AF1495" s="160"/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</row>
    <row r="1496" spans="1:47" outlineLevel="1" x14ac:dyDescent="0.2">
      <c r="A1496" s="113"/>
      <c r="B1496" s="115"/>
      <c r="C1496" s="125" t="s">
        <v>1298</v>
      </c>
      <c r="D1496" s="144"/>
      <c r="E1496" s="136">
        <v>13.25</v>
      </c>
      <c r="F1496" s="157"/>
      <c r="G1496" s="157"/>
      <c r="H1496" s="161">
        <v>0</v>
      </c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 t="s">
        <v>131</v>
      </c>
      <c r="S1496" s="160">
        <v>0</v>
      </c>
      <c r="T1496" s="160"/>
      <c r="U1496" s="160"/>
      <c r="V1496" s="160"/>
      <c r="W1496" s="160"/>
      <c r="X1496" s="160"/>
      <c r="Y1496" s="160"/>
      <c r="Z1496" s="160"/>
      <c r="AA1496" s="160"/>
      <c r="AB1496" s="160"/>
      <c r="AC1496" s="160"/>
      <c r="AD1496" s="160"/>
      <c r="AE1496" s="160"/>
      <c r="AF1496" s="160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</row>
    <row r="1497" spans="1:47" outlineLevel="1" x14ac:dyDescent="0.2">
      <c r="A1497" s="113"/>
      <c r="B1497" s="115"/>
      <c r="C1497" s="125" t="s">
        <v>1299</v>
      </c>
      <c r="D1497" s="144"/>
      <c r="E1497" s="136">
        <v>6.25</v>
      </c>
      <c r="F1497" s="157"/>
      <c r="G1497" s="157"/>
      <c r="H1497" s="161">
        <v>0</v>
      </c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 t="s">
        <v>131</v>
      </c>
      <c r="S1497" s="160">
        <v>0</v>
      </c>
      <c r="T1497" s="160"/>
      <c r="U1497" s="160"/>
      <c r="V1497" s="160"/>
      <c r="W1497" s="160"/>
      <c r="X1497" s="160"/>
      <c r="Y1497" s="160"/>
      <c r="Z1497" s="160"/>
      <c r="AA1497" s="160"/>
      <c r="AB1497" s="160"/>
      <c r="AC1497" s="160"/>
      <c r="AD1497" s="160"/>
      <c r="AE1497" s="160"/>
      <c r="AF1497" s="160"/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</row>
    <row r="1498" spans="1:47" outlineLevel="1" x14ac:dyDescent="0.2">
      <c r="A1498" s="113">
        <v>319</v>
      </c>
      <c r="B1498" s="115" t="s">
        <v>1300</v>
      </c>
      <c r="C1498" s="124" t="s">
        <v>1301</v>
      </c>
      <c r="D1498" s="143" t="s">
        <v>128</v>
      </c>
      <c r="E1498" s="157">
        <v>72.75</v>
      </c>
      <c r="F1498" s="157"/>
      <c r="G1498" s="157">
        <f>ROUND(E1498*F1498,2)</f>
        <v>0</v>
      </c>
      <c r="H1498" s="161" t="s">
        <v>1743</v>
      </c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 t="s">
        <v>193</v>
      </c>
      <c r="S1498" s="160"/>
      <c r="T1498" s="160"/>
      <c r="U1498" s="160"/>
      <c r="V1498" s="160"/>
      <c r="W1498" s="160"/>
      <c r="X1498" s="160"/>
      <c r="Y1498" s="160"/>
      <c r="Z1498" s="160"/>
      <c r="AA1498" s="160"/>
      <c r="AB1498" s="160"/>
      <c r="AC1498" s="160"/>
      <c r="AD1498" s="160"/>
      <c r="AE1498" s="160"/>
      <c r="AF1498" s="160"/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</row>
    <row r="1499" spans="1:47" outlineLevel="1" x14ac:dyDescent="0.2">
      <c r="A1499" s="113"/>
      <c r="B1499" s="115"/>
      <c r="C1499" s="125" t="s">
        <v>854</v>
      </c>
      <c r="D1499" s="144"/>
      <c r="E1499" s="136"/>
      <c r="F1499" s="157"/>
      <c r="G1499" s="157"/>
      <c r="H1499" s="161">
        <v>0</v>
      </c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 t="s">
        <v>131</v>
      </c>
      <c r="S1499" s="160">
        <v>0</v>
      </c>
      <c r="T1499" s="160"/>
      <c r="U1499" s="160"/>
      <c r="V1499" s="160"/>
      <c r="W1499" s="160"/>
      <c r="X1499" s="160"/>
      <c r="Y1499" s="160"/>
      <c r="Z1499" s="160"/>
      <c r="AA1499" s="160"/>
      <c r="AB1499" s="160"/>
      <c r="AC1499" s="160"/>
      <c r="AD1499" s="160"/>
      <c r="AE1499" s="160"/>
      <c r="AF1499" s="160"/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</row>
    <row r="1500" spans="1:47" outlineLevel="1" x14ac:dyDescent="0.2">
      <c r="A1500" s="113"/>
      <c r="B1500" s="115"/>
      <c r="C1500" s="125" t="s">
        <v>773</v>
      </c>
      <c r="D1500" s="144"/>
      <c r="E1500" s="136"/>
      <c r="F1500" s="157"/>
      <c r="G1500" s="157"/>
      <c r="H1500" s="161">
        <v>0</v>
      </c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 t="s">
        <v>131</v>
      </c>
      <c r="S1500" s="160">
        <v>0</v>
      </c>
      <c r="T1500" s="160"/>
      <c r="U1500" s="160"/>
      <c r="V1500" s="160"/>
      <c r="W1500" s="160"/>
      <c r="X1500" s="160"/>
      <c r="Y1500" s="160"/>
      <c r="Z1500" s="160"/>
      <c r="AA1500" s="160"/>
      <c r="AB1500" s="160"/>
      <c r="AC1500" s="160"/>
      <c r="AD1500" s="160"/>
      <c r="AE1500" s="160"/>
      <c r="AF1500" s="160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</row>
    <row r="1501" spans="1:47" outlineLevel="1" x14ac:dyDescent="0.2">
      <c r="A1501" s="113"/>
      <c r="B1501" s="115"/>
      <c r="C1501" s="125" t="s">
        <v>1302</v>
      </c>
      <c r="D1501" s="144"/>
      <c r="E1501" s="136">
        <v>53.25</v>
      </c>
      <c r="F1501" s="157"/>
      <c r="G1501" s="157"/>
      <c r="H1501" s="161">
        <v>0</v>
      </c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 t="s">
        <v>131</v>
      </c>
      <c r="S1501" s="160">
        <v>0</v>
      </c>
      <c r="T1501" s="160"/>
      <c r="U1501" s="160"/>
      <c r="V1501" s="160"/>
      <c r="W1501" s="160"/>
      <c r="X1501" s="160"/>
      <c r="Y1501" s="160"/>
      <c r="Z1501" s="160"/>
      <c r="AA1501" s="160"/>
      <c r="AB1501" s="160"/>
      <c r="AC1501" s="160"/>
      <c r="AD1501" s="160"/>
      <c r="AE1501" s="160"/>
      <c r="AF1501" s="160"/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</row>
    <row r="1502" spans="1:47" outlineLevel="1" x14ac:dyDescent="0.2">
      <c r="A1502" s="113"/>
      <c r="B1502" s="115"/>
      <c r="C1502" s="125" t="s">
        <v>1298</v>
      </c>
      <c r="D1502" s="144"/>
      <c r="E1502" s="136">
        <v>13.25</v>
      </c>
      <c r="F1502" s="157"/>
      <c r="G1502" s="157"/>
      <c r="H1502" s="161">
        <v>0</v>
      </c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 t="s">
        <v>131</v>
      </c>
      <c r="S1502" s="160">
        <v>0</v>
      </c>
      <c r="T1502" s="160"/>
      <c r="U1502" s="160"/>
      <c r="V1502" s="160"/>
      <c r="W1502" s="160"/>
      <c r="X1502" s="160"/>
      <c r="Y1502" s="160"/>
      <c r="Z1502" s="160"/>
      <c r="AA1502" s="160"/>
      <c r="AB1502" s="160"/>
      <c r="AC1502" s="160"/>
      <c r="AD1502" s="160"/>
      <c r="AE1502" s="160"/>
      <c r="AF1502" s="160"/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</row>
    <row r="1503" spans="1:47" outlineLevel="1" x14ac:dyDescent="0.2">
      <c r="A1503" s="113"/>
      <c r="B1503" s="115"/>
      <c r="C1503" s="125" t="s">
        <v>1299</v>
      </c>
      <c r="D1503" s="144"/>
      <c r="E1503" s="136">
        <v>6.25</v>
      </c>
      <c r="F1503" s="157"/>
      <c r="G1503" s="157"/>
      <c r="H1503" s="161">
        <v>0</v>
      </c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 t="s">
        <v>131</v>
      </c>
      <c r="S1503" s="160">
        <v>0</v>
      </c>
      <c r="T1503" s="160"/>
      <c r="U1503" s="160"/>
      <c r="V1503" s="160"/>
      <c r="W1503" s="160"/>
      <c r="X1503" s="160"/>
      <c r="Y1503" s="160"/>
      <c r="Z1503" s="160"/>
      <c r="AA1503" s="160"/>
      <c r="AB1503" s="160"/>
      <c r="AC1503" s="160"/>
      <c r="AD1503" s="160"/>
      <c r="AE1503" s="160"/>
      <c r="AF1503" s="160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</row>
    <row r="1504" spans="1:47" outlineLevel="1" x14ac:dyDescent="0.2">
      <c r="A1504" s="113">
        <v>320</v>
      </c>
      <c r="B1504" s="115" t="s">
        <v>1303</v>
      </c>
      <c r="C1504" s="124" t="s">
        <v>1304</v>
      </c>
      <c r="D1504" s="143" t="s">
        <v>128</v>
      </c>
      <c r="E1504" s="157">
        <v>10.65</v>
      </c>
      <c r="F1504" s="157"/>
      <c r="G1504" s="157">
        <f>ROUND(E1504*F1504,2)</f>
        <v>0</v>
      </c>
      <c r="H1504" s="161" t="s">
        <v>1743</v>
      </c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 t="s">
        <v>193</v>
      </c>
      <c r="S1504" s="160"/>
      <c r="T1504" s="160"/>
      <c r="U1504" s="160"/>
      <c r="V1504" s="160"/>
      <c r="W1504" s="160"/>
      <c r="X1504" s="160"/>
      <c r="Y1504" s="160"/>
      <c r="Z1504" s="160"/>
      <c r="AA1504" s="160"/>
      <c r="AB1504" s="160"/>
      <c r="AC1504" s="160"/>
      <c r="AD1504" s="160"/>
      <c r="AE1504" s="160"/>
      <c r="AF1504" s="160"/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</row>
    <row r="1505" spans="1:47" outlineLevel="1" x14ac:dyDescent="0.2">
      <c r="A1505" s="113"/>
      <c r="B1505" s="115"/>
      <c r="C1505" s="125" t="s">
        <v>854</v>
      </c>
      <c r="D1505" s="144"/>
      <c r="E1505" s="136"/>
      <c r="F1505" s="157"/>
      <c r="G1505" s="157"/>
      <c r="H1505" s="161">
        <v>0</v>
      </c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 t="s">
        <v>131</v>
      </c>
      <c r="S1505" s="160">
        <v>0</v>
      </c>
      <c r="T1505" s="160"/>
      <c r="U1505" s="160"/>
      <c r="V1505" s="160"/>
      <c r="W1505" s="160"/>
      <c r="X1505" s="160"/>
      <c r="Y1505" s="160"/>
      <c r="Z1505" s="160"/>
      <c r="AA1505" s="160"/>
      <c r="AB1505" s="160"/>
      <c r="AC1505" s="160"/>
      <c r="AD1505" s="160"/>
      <c r="AE1505" s="160"/>
      <c r="AF1505" s="160"/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</row>
    <row r="1506" spans="1:47" outlineLevel="1" x14ac:dyDescent="0.2">
      <c r="A1506" s="113"/>
      <c r="B1506" s="115"/>
      <c r="C1506" s="125" t="s">
        <v>773</v>
      </c>
      <c r="D1506" s="144"/>
      <c r="E1506" s="136"/>
      <c r="F1506" s="157"/>
      <c r="G1506" s="157"/>
      <c r="H1506" s="161">
        <v>0</v>
      </c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 t="s">
        <v>131</v>
      </c>
      <c r="S1506" s="160">
        <v>0</v>
      </c>
      <c r="T1506" s="160"/>
      <c r="U1506" s="160"/>
      <c r="V1506" s="160"/>
      <c r="W1506" s="160"/>
      <c r="X1506" s="160"/>
      <c r="Y1506" s="160"/>
      <c r="Z1506" s="160"/>
      <c r="AA1506" s="160"/>
      <c r="AB1506" s="160"/>
      <c r="AC1506" s="160"/>
      <c r="AD1506" s="160"/>
      <c r="AE1506" s="160"/>
      <c r="AF1506" s="160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</row>
    <row r="1507" spans="1:47" outlineLevel="1" x14ac:dyDescent="0.2">
      <c r="A1507" s="113"/>
      <c r="B1507" s="115"/>
      <c r="C1507" s="125" t="s">
        <v>1305</v>
      </c>
      <c r="D1507" s="144"/>
      <c r="E1507" s="136">
        <v>10.65</v>
      </c>
      <c r="F1507" s="157"/>
      <c r="G1507" s="157"/>
      <c r="H1507" s="161">
        <v>0</v>
      </c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 t="s">
        <v>131</v>
      </c>
      <c r="S1507" s="160">
        <v>0</v>
      </c>
      <c r="T1507" s="160"/>
      <c r="U1507" s="160"/>
      <c r="V1507" s="160"/>
      <c r="W1507" s="160"/>
      <c r="X1507" s="160"/>
      <c r="Y1507" s="160"/>
      <c r="Z1507" s="160"/>
      <c r="AA1507" s="160"/>
      <c r="AB1507" s="160"/>
      <c r="AC1507" s="160"/>
      <c r="AD1507" s="160"/>
      <c r="AE1507" s="160"/>
      <c r="AF1507" s="160"/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</row>
    <row r="1508" spans="1:47" outlineLevel="1" x14ac:dyDescent="0.2">
      <c r="A1508" s="113">
        <v>321</v>
      </c>
      <c r="B1508" s="115" t="s">
        <v>1306</v>
      </c>
      <c r="C1508" s="124" t="s">
        <v>1307</v>
      </c>
      <c r="D1508" s="143" t="s">
        <v>128</v>
      </c>
      <c r="E1508" s="157">
        <v>9.875</v>
      </c>
      <c r="F1508" s="157"/>
      <c r="G1508" s="157">
        <f>ROUND(E1508*F1508,2)</f>
        <v>0</v>
      </c>
      <c r="H1508" s="161" t="s">
        <v>1743</v>
      </c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 t="s">
        <v>129</v>
      </c>
      <c r="S1508" s="160"/>
      <c r="T1508" s="160"/>
      <c r="U1508" s="160"/>
      <c r="V1508" s="160"/>
      <c r="W1508" s="160"/>
      <c r="X1508" s="160"/>
      <c r="Y1508" s="160"/>
      <c r="Z1508" s="160"/>
      <c r="AA1508" s="160"/>
      <c r="AB1508" s="160"/>
      <c r="AC1508" s="160"/>
      <c r="AD1508" s="160"/>
      <c r="AE1508" s="160"/>
      <c r="AF1508" s="160"/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</row>
    <row r="1509" spans="1:47" outlineLevel="1" x14ac:dyDescent="0.2">
      <c r="A1509" s="113"/>
      <c r="B1509" s="115"/>
      <c r="C1509" s="125" t="s">
        <v>854</v>
      </c>
      <c r="D1509" s="144"/>
      <c r="E1509" s="136"/>
      <c r="F1509" s="157"/>
      <c r="G1509" s="157"/>
      <c r="H1509" s="161">
        <v>0</v>
      </c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 t="s">
        <v>131</v>
      </c>
      <c r="S1509" s="160">
        <v>0</v>
      </c>
      <c r="T1509" s="160"/>
      <c r="U1509" s="160"/>
      <c r="V1509" s="160"/>
      <c r="W1509" s="160"/>
      <c r="X1509" s="160"/>
      <c r="Y1509" s="160"/>
      <c r="Z1509" s="160"/>
      <c r="AA1509" s="160"/>
      <c r="AB1509" s="160"/>
      <c r="AC1509" s="160"/>
      <c r="AD1509" s="160"/>
      <c r="AE1509" s="160"/>
      <c r="AF1509" s="160"/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</row>
    <row r="1510" spans="1:47" outlineLevel="1" x14ac:dyDescent="0.2">
      <c r="A1510" s="113"/>
      <c r="B1510" s="115"/>
      <c r="C1510" s="125" t="s">
        <v>773</v>
      </c>
      <c r="D1510" s="144"/>
      <c r="E1510" s="136"/>
      <c r="F1510" s="157"/>
      <c r="G1510" s="157"/>
      <c r="H1510" s="161">
        <v>0</v>
      </c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 t="s">
        <v>131</v>
      </c>
      <c r="S1510" s="160">
        <v>0</v>
      </c>
      <c r="T1510" s="160"/>
      <c r="U1510" s="160"/>
      <c r="V1510" s="160"/>
      <c r="W1510" s="160"/>
      <c r="X1510" s="160"/>
      <c r="Y1510" s="160"/>
      <c r="Z1510" s="160"/>
      <c r="AA1510" s="160"/>
      <c r="AB1510" s="160"/>
      <c r="AC1510" s="160"/>
      <c r="AD1510" s="160"/>
      <c r="AE1510" s="160"/>
      <c r="AF1510" s="160"/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</row>
    <row r="1511" spans="1:47" outlineLevel="1" x14ac:dyDescent="0.2">
      <c r="A1511" s="113"/>
      <c r="B1511" s="115"/>
      <c r="C1511" s="125" t="s">
        <v>1308</v>
      </c>
      <c r="D1511" s="144"/>
      <c r="E1511" s="136">
        <v>3.9750000000000001</v>
      </c>
      <c r="F1511" s="157"/>
      <c r="G1511" s="157"/>
      <c r="H1511" s="161">
        <v>0</v>
      </c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 t="s">
        <v>131</v>
      </c>
      <c r="S1511" s="160">
        <v>0</v>
      </c>
      <c r="T1511" s="160"/>
      <c r="U1511" s="160"/>
      <c r="V1511" s="160"/>
      <c r="W1511" s="160"/>
      <c r="X1511" s="160"/>
      <c r="Y1511" s="160"/>
      <c r="Z1511" s="160"/>
      <c r="AA1511" s="160"/>
      <c r="AB1511" s="160"/>
      <c r="AC1511" s="160"/>
      <c r="AD1511" s="160"/>
      <c r="AE1511" s="160"/>
      <c r="AF1511" s="160"/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</row>
    <row r="1512" spans="1:47" outlineLevel="1" x14ac:dyDescent="0.2">
      <c r="A1512" s="113"/>
      <c r="B1512" s="115"/>
      <c r="C1512" s="125" t="s">
        <v>1309</v>
      </c>
      <c r="D1512" s="144"/>
      <c r="E1512" s="136">
        <v>5.9</v>
      </c>
      <c r="F1512" s="157"/>
      <c r="G1512" s="157"/>
      <c r="H1512" s="161">
        <v>0</v>
      </c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 t="s">
        <v>131</v>
      </c>
      <c r="S1512" s="160">
        <v>0</v>
      </c>
      <c r="T1512" s="160"/>
      <c r="U1512" s="160"/>
      <c r="V1512" s="160"/>
      <c r="W1512" s="160"/>
      <c r="X1512" s="160"/>
      <c r="Y1512" s="160"/>
      <c r="Z1512" s="160"/>
      <c r="AA1512" s="160"/>
      <c r="AB1512" s="160"/>
      <c r="AC1512" s="160"/>
      <c r="AD1512" s="160"/>
      <c r="AE1512" s="160"/>
      <c r="AF1512" s="160"/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</row>
    <row r="1513" spans="1:47" ht="22.5" outlineLevel="1" x14ac:dyDescent="0.2">
      <c r="A1513" s="113">
        <v>322</v>
      </c>
      <c r="B1513" s="115" t="s">
        <v>1310</v>
      </c>
      <c r="C1513" s="124" t="s">
        <v>1311</v>
      </c>
      <c r="D1513" s="143" t="s">
        <v>135</v>
      </c>
      <c r="E1513" s="157">
        <v>213</v>
      </c>
      <c r="F1513" s="157"/>
      <c r="G1513" s="157">
        <f>ROUND(E1513*F1513,2)</f>
        <v>0</v>
      </c>
      <c r="H1513" s="161" t="s">
        <v>1744</v>
      </c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 t="s">
        <v>129</v>
      </c>
      <c r="S1513" s="160"/>
      <c r="T1513" s="160"/>
      <c r="U1513" s="160"/>
      <c r="V1513" s="160"/>
      <c r="W1513" s="160"/>
      <c r="X1513" s="160"/>
      <c r="Y1513" s="160"/>
      <c r="Z1513" s="160"/>
      <c r="AA1513" s="160"/>
      <c r="AB1513" s="160"/>
      <c r="AC1513" s="160"/>
      <c r="AD1513" s="160"/>
      <c r="AE1513" s="160"/>
      <c r="AF1513" s="160"/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</row>
    <row r="1514" spans="1:47" outlineLevel="1" x14ac:dyDescent="0.2">
      <c r="A1514" s="113"/>
      <c r="B1514" s="115"/>
      <c r="C1514" s="125" t="s">
        <v>854</v>
      </c>
      <c r="D1514" s="144"/>
      <c r="E1514" s="136"/>
      <c r="F1514" s="157"/>
      <c r="G1514" s="157"/>
      <c r="H1514" s="161">
        <v>0</v>
      </c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 t="s">
        <v>131</v>
      </c>
      <c r="S1514" s="160">
        <v>0</v>
      </c>
      <c r="T1514" s="160"/>
      <c r="U1514" s="16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0"/>
      <c r="AF1514" s="160"/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</row>
    <row r="1515" spans="1:47" outlineLevel="1" x14ac:dyDescent="0.2">
      <c r="A1515" s="113"/>
      <c r="B1515" s="115"/>
      <c r="C1515" s="125" t="s">
        <v>773</v>
      </c>
      <c r="D1515" s="144"/>
      <c r="E1515" s="136"/>
      <c r="F1515" s="157"/>
      <c r="G1515" s="157"/>
      <c r="H1515" s="161">
        <v>0</v>
      </c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 t="s">
        <v>131</v>
      </c>
      <c r="S1515" s="160">
        <v>0</v>
      </c>
      <c r="T1515" s="160"/>
      <c r="U1515" s="16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0"/>
      <c r="AF1515" s="160"/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</row>
    <row r="1516" spans="1:47" outlineLevel="1" x14ac:dyDescent="0.2">
      <c r="A1516" s="113"/>
      <c r="B1516" s="115"/>
      <c r="C1516" s="125" t="s">
        <v>1244</v>
      </c>
      <c r="D1516" s="144"/>
      <c r="E1516" s="136">
        <v>213</v>
      </c>
      <c r="F1516" s="157"/>
      <c r="G1516" s="157"/>
      <c r="H1516" s="161">
        <v>0</v>
      </c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 t="s">
        <v>131</v>
      </c>
      <c r="S1516" s="160">
        <v>0</v>
      </c>
      <c r="T1516" s="160"/>
      <c r="U1516" s="16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0"/>
      <c r="AF1516" s="160"/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</row>
    <row r="1517" spans="1:47" outlineLevel="1" x14ac:dyDescent="0.2">
      <c r="A1517" s="113">
        <v>323</v>
      </c>
      <c r="B1517" s="115" t="s">
        <v>1312</v>
      </c>
      <c r="C1517" s="124" t="s">
        <v>1313</v>
      </c>
      <c r="D1517" s="143" t="s">
        <v>135</v>
      </c>
      <c r="E1517" s="157">
        <v>674</v>
      </c>
      <c r="F1517" s="157"/>
      <c r="G1517" s="157">
        <f>ROUND(E1517*F1517,2)</f>
        <v>0</v>
      </c>
      <c r="H1517" s="161" t="s">
        <v>1744</v>
      </c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 t="s">
        <v>129</v>
      </c>
      <c r="S1517" s="160"/>
      <c r="T1517" s="160"/>
      <c r="U1517" s="16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0"/>
      <c r="AF1517" s="160"/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</row>
    <row r="1518" spans="1:47" outlineLevel="1" x14ac:dyDescent="0.2">
      <c r="A1518" s="113"/>
      <c r="B1518" s="115"/>
      <c r="C1518" s="125" t="s">
        <v>854</v>
      </c>
      <c r="D1518" s="144"/>
      <c r="E1518" s="136"/>
      <c r="F1518" s="157"/>
      <c r="G1518" s="157"/>
      <c r="H1518" s="161">
        <v>0</v>
      </c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 t="s">
        <v>131</v>
      </c>
      <c r="S1518" s="160">
        <v>0</v>
      </c>
      <c r="T1518" s="160"/>
      <c r="U1518" s="16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0"/>
      <c r="AF1518" s="160"/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</row>
    <row r="1519" spans="1:47" outlineLevel="1" x14ac:dyDescent="0.2">
      <c r="A1519" s="113"/>
      <c r="B1519" s="115"/>
      <c r="C1519" s="125" t="s">
        <v>773</v>
      </c>
      <c r="D1519" s="144"/>
      <c r="E1519" s="136"/>
      <c r="F1519" s="157"/>
      <c r="G1519" s="157"/>
      <c r="H1519" s="161">
        <v>0</v>
      </c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 t="s">
        <v>131</v>
      </c>
      <c r="S1519" s="160">
        <v>0</v>
      </c>
      <c r="T1519" s="160"/>
      <c r="U1519" s="16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0"/>
      <c r="AF1519" s="160"/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</row>
    <row r="1520" spans="1:47" outlineLevel="1" x14ac:dyDescent="0.2">
      <c r="A1520" s="113"/>
      <c r="B1520" s="115"/>
      <c r="C1520" s="125" t="s">
        <v>1244</v>
      </c>
      <c r="D1520" s="144"/>
      <c r="E1520" s="136">
        <v>213</v>
      </c>
      <c r="F1520" s="157"/>
      <c r="G1520" s="157"/>
      <c r="H1520" s="161">
        <v>0</v>
      </c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 t="s">
        <v>131</v>
      </c>
      <c r="S1520" s="160">
        <v>0</v>
      </c>
      <c r="T1520" s="160"/>
      <c r="U1520" s="16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0"/>
      <c r="AF1520" s="160"/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</row>
    <row r="1521" spans="1:47" outlineLevel="1" x14ac:dyDescent="0.2">
      <c r="A1521" s="113"/>
      <c r="B1521" s="115"/>
      <c r="C1521" s="125" t="s">
        <v>1245</v>
      </c>
      <c r="D1521" s="144"/>
      <c r="E1521" s="136">
        <v>53</v>
      </c>
      <c r="F1521" s="157"/>
      <c r="G1521" s="157"/>
      <c r="H1521" s="161">
        <v>0</v>
      </c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 t="s">
        <v>131</v>
      </c>
      <c r="S1521" s="160">
        <v>0</v>
      </c>
      <c r="T1521" s="160"/>
      <c r="U1521" s="16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0"/>
      <c r="AF1521" s="160"/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</row>
    <row r="1522" spans="1:47" outlineLevel="1" x14ac:dyDescent="0.2">
      <c r="A1522" s="113"/>
      <c r="B1522" s="115"/>
      <c r="C1522" s="125" t="s">
        <v>875</v>
      </c>
      <c r="D1522" s="144"/>
      <c r="E1522" s="136">
        <v>25</v>
      </c>
      <c r="F1522" s="157"/>
      <c r="G1522" s="157"/>
      <c r="H1522" s="161">
        <v>0</v>
      </c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 t="s">
        <v>131</v>
      </c>
      <c r="S1522" s="160">
        <v>0</v>
      </c>
      <c r="T1522" s="160"/>
      <c r="U1522" s="16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0"/>
      <c r="AF1522" s="160"/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</row>
    <row r="1523" spans="1:47" outlineLevel="1" x14ac:dyDescent="0.2">
      <c r="A1523" s="113"/>
      <c r="B1523" s="115"/>
      <c r="C1523" s="125" t="s">
        <v>1246</v>
      </c>
      <c r="D1523" s="144"/>
      <c r="E1523" s="136">
        <v>324</v>
      </c>
      <c r="F1523" s="157"/>
      <c r="G1523" s="157"/>
      <c r="H1523" s="161">
        <v>0</v>
      </c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 t="s">
        <v>131</v>
      </c>
      <c r="S1523" s="160">
        <v>0</v>
      </c>
      <c r="T1523" s="160"/>
      <c r="U1523" s="16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0"/>
      <c r="AF1523" s="160"/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</row>
    <row r="1524" spans="1:47" outlineLevel="1" x14ac:dyDescent="0.2">
      <c r="A1524" s="113"/>
      <c r="B1524" s="115"/>
      <c r="C1524" s="125" t="s">
        <v>1247</v>
      </c>
      <c r="D1524" s="144"/>
      <c r="E1524" s="136">
        <v>59</v>
      </c>
      <c r="F1524" s="157"/>
      <c r="G1524" s="157"/>
      <c r="H1524" s="161">
        <v>0</v>
      </c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 t="s">
        <v>131</v>
      </c>
      <c r="S1524" s="160">
        <v>0</v>
      </c>
      <c r="T1524" s="160"/>
      <c r="U1524" s="16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0"/>
      <c r="AF1524" s="160"/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</row>
    <row r="1525" spans="1:47" ht="22.5" outlineLevel="1" x14ac:dyDescent="0.2">
      <c r="A1525" s="113">
        <v>324</v>
      </c>
      <c r="B1525" s="115" t="s">
        <v>1314</v>
      </c>
      <c r="C1525" s="124" t="s">
        <v>1315</v>
      </c>
      <c r="D1525" s="143" t="s">
        <v>330</v>
      </c>
      <c r="E1525" s="157">
        <v>19</v>
      </c>
      <c r="F1525" s="157"/>
      <c r="G1525" s="157">
        <f>ROUND(E1525*F1525,2)</f>
        <v>0</v>
      </c>
      <c r="H1525" s="161" t="s">
        <v>1744</v>
      </c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 t="s">
        <v>129</v>
      </c>
      <c r="S1525" s="160"/>
      <c r="T1525" s="160"/>
      <c r="U1525" s="16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0"/>
      <c r="AF1525" s="160"/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</row>
    <row r="1526" spans="1:47" outlineLevel="1" x14ac:dyDescent="0.2">
      <c r="A1526" s="113"/>
      <c r="B1526" s="115"/>
      <c r="C1526" s="125" t="s">
        <v>1316</v>
      </c>
      <c r="D1526" s="144"/>
      <c r="E1526" s="136">
        <v>19</v>
      </c>
      <c r="F1526" s="157"/>
      <c r="G1526" s="157"/>
      <c r="H1526" s="161">
        <v>0</v>
      </c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 t="s">
        <v>131</v>
      </c>
      <c r="S1526" s="160">
        <v>0</v>
      </c>
      <c r="T1526" s="160"/>
      <c r="U1526" s="16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0"/>
      <c r="AF1526" s="160"/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</row>
    <row r="1527" spans="1:47" outlineLevel="1" x14ac:dyDescent="0.2">
      <c r="A1527" s="113">
        <v>325</v>
      </c>
      <c r="B1527" s="115" t="s">
        <v>1317</v>
      </c>
      <c r="C1527" s="124" t="s">
        <v>1318</v>
      </c>
      <c r="D1527" s="143" t="s">
        <v>0</v>
      </c>
      <c r="E1527" s="157">
        <v>4.2</v>
      </c>
      <c r="F1527" s="157"/>
      <c r="G1527" s="157">
        <f>ROUND(E1527*F1527,2)</f>
        <v>0</v>
      </c>
      <c r="H1527" s="161" t="s">
        <v>1743</v>
      </c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 t="s">
        <v>129</v>
      </c>
      <c r="S1527" s="160"/>
      <c r="T1527" s="160"/>
      <c r="U1527" s="160"/>
      <c r="V1527" s="160"/>
      <c r="W1527" s="160"/>
      <c r="X1527" s="160"/>
      <c r="Y1527" s="160"/>
      <c r="Z1527" s="160"/>
      <c r="AA1527" s="160"/>
      <c r="AB1527" s="160"/>
      <c r="AC1527" s="160"/>
      <c r="AD1527" s="160"/>
      <c r="AE1527" s="160"/>
      <c r="AF1527" s="160"/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</row>
    <row r="1528" spans="1:47" x14ac:dyDescent="0.2">
      <c r="A1528" s="114" t="s">
        <v>124</v>
      </c>
      <c r="B1528" s="116" t="s">
        <v>82</v>
      </c>
      <c r="C1528" s="126" t="s">
        <v>83</v>
      </c>
      <c r="D1528" s="145"/>
      <c r="E1528" s="158"/>
      <c r="F1528" s="158"/>
      <c r="G1528" s="158">
        <f>SUMIF(R1529:R1615,"&lt;&gt;NOR",G1529:G1615)</f>
        <v>0</v>
      </c>
      <c r="H1528" s="133"/>
      <c r="I1528" s="160"/>
      <c r="R1528" s="229" t="s">
        <v>125</v>
      </c>
    </row>
    <row r="1529" spans="1:47" outlineLevel="1" x14ac:dyDescent="0.2">
      <c r="A1529" s="113">
        <v>326</v>
      </c>
      <c r="B1529" s="115" t="s">
        <v>1319</v>
      </c>
      <c r="C1529" s="124" t="s">
        <v>1320</v>
      </c>
      <c r="D1529" s="143" t="s">
        <v>135</v>
      </c>
      <c r="E1529" s="157">
        <v>1661.4</v>
      </c>
      <c r="F1529" s="157"/>
      <c r="G1529" s="157">
        <f>ROUND(E1529*F1529,2)</f>
        <v>0</v>
      </c>
      <c r="H1529" s="161" t="s">
        <v>1743</v>
      </c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 t="s">
        <v>129</v>
      </c>
      <c r="S1529" s="160"/>
      <c r="T1529" s="160"/>
      <c r="U1529" s="160"/>
      <c r="V1529" s="160"/>
      <c r="W1529" s="160"/>
      <c r="X1529" s="160"/>
      <c r="Y1529" s="160"/>
      <c r="Z1529" s="160"/>
      <c r="AA1529" s="160"/>
      <c r="AB1529" s="160"/>
      <c r="AC1529" s="160"/>
      <c r="AD1529" s="160"/>
      <c r="AE1529" s="160"/>
      <c r="AF1529" s="160"/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</row>
    <row r="1530" spans="1:47" outlineLevel="1" x14ac:dyDescent="0.2">
      <c r="A1530" s="113"/>
      <c r="B1530" s="115"/>
      <c r="C1530" s="125" t="s">
        <v>826</v>
      </c>
      <c r="D1530" s="144"/>
      <c r="E1530" s="136"/>
      <c r="F1530" s="157"/>
      <c r="G1530" s="157"/>
      <c r="H1530" s="161">
        <v>0</v>
      </c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 t="s">
        <v>131</v>
      </c>
      <c r="S1530" s="160">
        <v>0</v>
      </c>
      <c r="T1530" s="160"/>
      <c r="U1530" s="160"/>
      <c r="V1530" s="160"/>
      <c r="W1530" s="160"/>
      <c r="X1530" s="160"/>
      <c r="Y1530" s="160"/>
      <c r="Z1530" s="160"/>
      <c r="AA1530" s="160"/>
      <c r="AB1530" s="160"/>
      <c r="AC1530" s="160"/>
      <c r="AD1530" s="160"/>
      <c r="AE1530" s="160"/>
      <c r="AF1530" s="160"/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</row>
    <row r="1531" spans="1:47" outlineLevel="1" x14ac:dyDescent="0.2">
      <c r="A1531" s="113"/>
      <c r="B1531" s="115"/>
      <c r="C1531" s="125" t="s">
        <v>773</v>
      </c>
      <c r="D1531" s="144"/>
      <c r="E1531" s="136"/>
      <c r="F1531" s="157"/>
      <c r="G1531" s="157"/>
      <c r="H1531" s="161">
        <v>0</v>
      </c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 t="s">
        <v>131</v>
      </c>
      <c r="S1531" s="160">
        <v>0</v>
      </c>
      <c r="T1531" s="160"/>
      <c r="U1531" s="160"/>
      <c r="V1531" s="160"/>
      <c r="W1531" s="160"/>
      <c r="X1531" s="160"/>
      <c r="Y1531" s="160"/>
      <c r="Z1531" s="160"/>
      <c r="AA1531" s="160"/>
      <c r="AB1531" s="160"/>
      <c r="AC1531" s="160"/>
      <c r="AD1531" s="160"/>
      <c r="AE1531" s="160"/>
      <c r="AF1531" s="160"/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</row>
    <row r="1532" spans="1:47" outlineLevel="1" x14ac:dyDescent="0.2">
      <c r="A1532" s="113"/>
      <c r="B1532" s="115"/>
      <c r="C1532" s="125" t="s">
        <v>831</v>
      </c>
      <c r="D1532" s="144"/>
      <c r="E1532" s="136">
        <v>594.4</v>
      </c>
      <c r="F1532" s="157"/>
      <c r="G1532" s="157"/>
      <c r="H1532" s="161">
        <v>0</v>
      </c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 t="s">
        <v>131</v>
      </c>
      <c r="S1532" s="160">
        <v>0</v>
      </c>
      <c r="T1532" s="160"/>
      <c r="U1532" s="160"/>
      <c r="V1532" s="160"/>
      <c r="W1532" s="160"/>
      <c r="X1532" s="160"/>
      <c r="Y1532" s="160"/>
      <c r="Z1532" s="160"/>
      <c r="AA1532" s="160"/>
      <c r="AB1532" s="160"/>
      <c r="AC1532" s="160"/>
      <c r="AD1532" s="160"/>
      <c r="AE1532" s="160"/>
      <c r="AF1532" s="160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</row>
    <row r="1533" spans="1:47" outlineLevel="1" x14ac:dyDescent="0.2">
      <c r="A1533" s="113"/>
      <c r="B1533" s="115"/>
      <c r="C1533" s="125" t="s">
        <v>1321</v>
      </c>
      <c r="D1533" s="144"/>
      <c r="E1533" s="136">
        <v>707.7</v>
      </c>
      <c r="F1533" s="157"/>
      <c r="G1533" s="157"/>
      <c r="H1533" s="161">
        <v>0</v>
      </c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 t="s">
        <v>131</v>
      </c>
      <c r="S1533" s="160">
        <v>0</v>
      </c>
      <c r="T1533" s="160"/>
      <c r="U1533" s="160"/>
      <c r="V1533" s="160"/>
      <c r="W1533" s="160"/>
      <c r="X1533" s="160"/>
      <c r="Y1533" s="160"/>
      <c r="Z1533" s="160"/>
      <c r="AA1533" s="160"/>
      <c r="AB1533" s="160"/>
      <c r="AC1533" s="160"/>
      <c r="AD1533" s="160"/>
      <c r="AE1533" s="160"/>
      <c r="AF1533" s="160"/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</row>
    <row r="1534" spans="1:47" outlineLevel="1" x14ac:dyDescent="0.2">
      <c r="A1534" s="113"/>
      <c r="B1534" s="115"/>
      <c r="C1534" s="125" t="s">
        <v>1322</v>
      </c>
      <c r="D1534" s="144"/>
      <c r="E1534" s="136">
        <v>44.6</v>
      </c>
      <c r="F1534" s="157"/>
      <c r="G1534" s="157"/>
      <c r="H1534" s="161">
        <v>0</v>
      </c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 t="s">
        <v>131</v>
      </c>
      <c r="S1534" s="160">
        <v>0</v>
      </c>
      <c r="T1534" s="160"/>
      <c r="U1534" s="160"/>
      <c r="V1534" s="160"/>
      <c r="W1534" s="160"/>
      <c r="X1534" s="160"/>
      <c r="Y1534" s="160"/>
      <c r="Z1534" s="160"/>
      <c r="AA1534" s="160"/>
      <c r="AB1534" s="160"/>
      <c r="AC1534" s="160"/>
      <c r="AD1534" s="160"/>
      <c r="AE1534" s="160"/>
      <c r="AF1534" s="160"/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</row>
    <row r="1535" spans="1:47" outlineLevel="1" x14ac:dyDescent="0.2">
      <c r="A1535" s="113"/>
      <c r="B1535" s="115"/>
      <c r="C1535" s="125" t="s">
        <v>1323</v>
      </c>
      <c r="D1535" s="144"/>
      <c r="E1535" s="136">
        <v>88.8</v>
      </c>
      <c r="F1535" s="157"/>
      <c r="G1535" s="157"/>
      <c r="H1535" s="161">
        <v>0</v>
      </c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 t="s">
        <v>131</v>
      </c>
      <c r="S1535" s="160">
        <v>0</v>
      </c>
      <c r="T1535" s="160"/>
      <c r="U1535" s="160"/>
      <c r="V1535" s="160"/>
      <c r="W1535" s="160"/>
      <c r="X1535" s="160"/>
      <c r="Y1535" s="160"/>
      <c r="Z1535" s="160"/>
      <c r="AA1535" s="160"/>
      <c r="AB1535" s="160"/>
      <c r="AC1535" s="160"/>
      <c r="AD1535" s="160"/>
      <c r="AE1535" s="160"/>
      <c r="AF1535" s="160"/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</row>
    <row r="1536" spans="1:47" outlineLevel="1" x14ac:dyDescent="0.2">
      <c r="A1536" s="113"/>
      <c r="B1536" s="115"/>
      <c r="C1536" s="125" t="s">
        <v>844</v>
      </c>
      <c r="D1536" s="144"/>
      <c r="E1536" s="136">
        <v>207.5</v>
      </c>
      <c r="F1536" s="157"/>
      <c r="G1536" s="157"/>
      <c r="H1536" s="161">
        <v>0</v>
      </c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 t="s">
        <v>131</v>
      </c>
      <c r="S1536" s="160">
        <v>0</v>
      </c>
      <c r="T1536" s="160"/>
      <c r="U1536" s="160"/>
      <c r="V1536" s="160"/>
      <c r="W1536" s="160"/>
      <c r="X1536" s="160"/>
      <c r="Y1536" s="160"/>
      <c r="Z1536" s="160"/>
      <c r="AA1536" s="160"/>
      <c r="AB1536" s="160"/>
      <c r="AC1536" s="160"/>
      <c r="AD1536" s="160"/>
      <c r="AE1536" s="160"/>
      <c r="AF1536" s="160"/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</row>
    <row r="1537" spans="1:47" outlineLevel="1" x14ac:dyDescent="0.2">
      <c r="A1537" s="113"/>
      <c r="B1537" s="115"/>
      <c r="C1537" s="125" t="s">
        <v>840</v>
      </c>
      <c r="D1537" s="144"/>
      <c r="E1537" s="136">
        <v>18.399999999999999</v>
      </c>
      <c r="F1537" s="157"/>
      <c r="G1537" s="157"/>
      <c r="H1537" s="161">
        <v>0</v>
      </c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 t="s">
        <v>131</v>
      </c>
      <c r="S1537" s="160">
        <v>0</v>
      </c>
      <c r="T1537" s="160"/>
      <c r="U1537" s="160"/>
      <c r="V1537" s="160"/>
      <c r="W1537" s="160"/>
      <c r="X1537" s="160"/>
      <c r="Y1537" s="160"/>
      <c r="Z1537" s="160"/>
      <c r="AA1537" s="160"/>
      <c r="AB1537" s="160"/>
      <c r="AC1537" s="160"/>
      <c r="AD1537" s="160"/>
      <c r="AE1537" s="160"/>
      <c r="AF1537" s="160"/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</row>
    <row r="1538" spans="1:47" outlineLevel="1" x14ac:dyDescent="0.2">
      <c r="A1538" s="113">
        <v>327</v>
      </c>
      <c r="B1538" s="115" t="s">
        <v>1324</v>
      </c>
      <c r="C1538" s="124" t="s">
        <v>1325</v>
      </c>
      <c r="D1538" s="143" t="s">
        <v>128</v>
      </c>
      <c r="E1538" s="157">
        <v>113.1284</v>
      </c>
      <c r="F1538" s="157"/>
      <c r="G1538" s="157">
        <f>ROUND(E1538*F1538,2)</f>
        <v>0</v>
      </c>
      <c r="H1538" s="161" t="s">
        <v>1743</v>
      </c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 t="s">
        <v>193</v>
      </c>
      <c r="S1538" s="160"/>
      <c r="T1538" s="160"/>
      <c r="U1538" s="160"/>
      <c r="V1538" s="160"/>
      <c r="W1538" s="160"/>
      <c r="X1538" s="160"/>
      <c r="Y1538" s="160"/>
      <c r="Z1538" s="160"/>
      <c r="AA1538" s="160"/>
      <c r="AB1538" s="160"/>
      <c r="AC1538" s="160"/>
      <c r="AD1538" s="160"/>
      <c r="AE1538" s="160"/>
      <c r="AF1538" s="160"/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</row>
    <row r="1539" spans="1:47" outlineLevel="1" x14ac:dyDescent="0.2">
      <c r="A1539" s="113"/>
      <c r="B1539" s="115"/>
      <c r="C1539" s="125" t="s">
        <v>826</v>
      </c>
      <c r="D1539" s="144"/>
      <c r="E1539" s="136"/>
      <c r="F1539" s="157"/>
      <c r="G1539" s="157"/>
      <c r="H1539" s="161">
        <v>0</v>
      </c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 t="s">
        <v>131</v>
      </c>
      <c r="S1539" s="160">
        <v>0</v>
      </c>
      <c r="T1539" s="160"/>
      <c r="U1539" s="160"/>
      <c r="V1539" s="160"/>
      <c r="W1539" s="160"/>
      <c r="X1539" s="160"/>
      <c r="Y1539" s="160"/>
      <c r="Z1539" s="160"/>
      <c r="AA1539" s="160"/>
      <c r="AB1539" s="160"/>
      <c r="AC1539" s="160"/>
      <c r="AD1539" s="160"/>
      <c r="AE1539" s="160"/>
      <c r="AF1539" s="160"/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</row>
    <row r="1540" spans="1:47" outlineLevel="1" x14ac:dyDescent="0.2">
      <c r="A1540" s="113"/>
      <c r="B1540" s="115"/>
      <c r="C1540" s="125" t="s">
        <v>773</v>
      </c>
      <c r="D1540" s="144"/>
      <c r="E1540" s="136"/>
      <c r="F1540" s="157"/>
      <c r="G1540" s="157"/>
      <c r="H1540" s="161">
        <v>0</v>
      </c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 t="s">
        <v>131</v>
      </c>
      <c r="S1540" s="160">
        <v>0</v>
      </c>
      <c r="T1540" s="160"/>
      <c r="U1540" s="160"/>
      <c r="V1540" s="160"/>
      <c r="W1540" s="160"/>
      <c r="X1540" s="160"/>
      <c r="Y1540" s="160"/>
      <c r="Z1540" s="160"/>
      <c r="AA1540" s="160"/>
      <c r="AB1540" s="160"/>
      <c r="AC1540" s="160"/>
      <c r="AD1540" s="160"/>
      <c r="AE1540" s="160"/>
      <c r="AF1540" s="160"/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</row>
    <row r="1541" spans="1:47" outlineLevel="1" x14ac:dyDescent="0.2">
      <c r="A1541" s="113"/>
      <c r="B1541" s="115"/>
      <c r="C1541" s="127" t="s">
        <v>858</v>
      </c>
      <c r="D1541" s="146"/>
      <c r="E1541" s="137"/>
      <c r="F1541" s="157"/>
      <c r="G1541" s="157"/>
      <c r="H1541" s="161">
        <v>0</v>
      </c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 t="s">
        <v>131</v>
      </c>
      <c r="S1541" s="160">
        <v>2</v>
      </c>
      <c r="T1541" s="160"/>
      <c r="U1541" s="160"/>
      <c r="V1541" s="160"/>
      <c r="W1541" s="160"/>
      <c r="X1541" s="160"/>
      <c r="Y1541" s="160"/>
      <c r="Z1541" s="160"/>
      <c r="AA1541" s="160"/>
      <c r="AB1541" s="160"/>
      <c r="AC1541" s="160"/>
      <c r="AD1541" s="160"/>
      <c r="AE1541" s="160"/>
      <c r="AF1541" s="160"/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</row>
    <row r="1542" spans="1:47" outlineLevel="1" x14ac:dyDescent="0.2">
      <c r="A1542" s="113"/>
      <c r="B1542" s="115"/>
      <c r="C1542" s="128" t="s">
        <v>1326</v>
      </c>
      <c r="D1542" s="146"/>
      <c r="E1542" s="137">
        <v>41.607999999999997</v>
      </c>
      <c r="F1542" s="157"/>
      <c r="G1542" s="157"/>
      <c r="H1542" s="161">
        <v>0</v>
      </c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 t="s">
        <v>131</v>
      </c>
      <c r="S1542" s="160">
        <v>2</v>
      </c>
      <c r="T1542" s="160"/>
      <c r="U1542" s="160"/>
      <c r="V1542" s="160"/>
      <c r="W1542" s="160"/>
      <c r="X1542" s="160"/>
      <c r="Y1542" s="160"/>
      <c r="Z1542" s="160"/>
      <c r="AA1542" s="160"/>
      <c r="AB1542" s="160"/>
      <c r="AC1542" s="160"/>
      <c r="AD1542" s="160"/>
      <c r="AE1542" s="160"/>
      <c r="AF1542" s="160"/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</row>
    <row r="1543" spans="1:47" outlineLevel="1" x14ac:dyDescent="0.2">
      <c r="A1543" s="113"/>
      <c r="B1543" s="115"/>
      <c r="C1543" s="128" t="s">
        <v>1327</v>
      </c>
      <c r="D1543" s="146"/>
      <c r="E1543" s="137">
        <v>51.898000000000003</v>
      </c>
      <c r="F1543" s="157"/>
      <c r="G1543" s="157"/>
      <c r="H1543" s="161">
        <v>0</v>
      </c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 t="s">
        <v>131</v>
      </c>
      <c r="S1543" s="160">
        <v>2</v>
      </c>
      <c r="T1543" s="160"/>
      <c r="U1543" s="160"/>
      <c r="V1543" s="160"/>
      <c r="W1543" s="160"/>
      <c r="X1543" s="160"/>
      <c r="Y1543" s="160"/>
      <c r="Z1543" s="160"/>
      <c r="AA1543" s="160"/>
      <c r="AB1543" s="160"/>
      <c r="AC1543" s="160"/>
      <c r="AD1543" s="160"/>
      <c r="AE1543" s="160"/>
      <c r="AF1543" s="160"/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</row>
    <row r="1544" spans="1:47" outlineLevel="1" x14ac:dyDescent="0.2">
      <c r="A1544" s="113"/>
      <c r="B1544" s="115"/>
      <c r="C1544" s="128" t="s">
        <v>1328</v>
      </c>
      <c r="D1544" s="146"/>
      <c r="E1544" s="137">
        <v>3.1219999999999999</v>
      </c>
      <c r="F1544" s="157"/>
      <c r="G1544" s="157"/>
      <c r="H1544" s="161">
        <v>0</v>
      </c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 t="s">
        <v>131</v>
      </c>
      <c r="S1544" s="160">
        <v>2</v>
      </c>
      <c r="T1544" s="160"/>
      <c r="U1544" s="160"/>
      <c r="V1544" s="160"/>
      <c r="W1544" s="160"/>
      <c r="X1544" s="160"/>
      <c r="Y1544" s="160"/>
      <c r="Z1544" s="160"/>
      <c r="AA1544" s="160"/>
      <c r="AB1544" s="160"/>
      <c r="AC1544" s="160"/>
      <c r="AD1544" s="160"/>
      <c r="AE1544" s="160"/>
      <c r="AF1544" s="160"/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</row>
    <row r="1545" spans="1:47" outlineLevel="1" x14ac:dyDescent="0.2">
      <c r="A1545" s="113"/>
      <c r="B1545" s="115"/>
      <c r="C1545" s="128" t="s">
        <v>1329</v>
      </c>
      <c r="D1545" s="146"/>
      <c r="E1545" s="137">
        <v>6.2160000000000002</v>
      </c>
      <c r="F1545" s="157"/>
      <c r="G1545" s="157"/>
      <c r="H1545" s="161">
        <v>0</v>
      </c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 t="s">
        <v>131</v>
      </c>
      <c r="S1545" s="160">
        <v>2</v>
      </c>
      <c r="T1545" s="160"/>
      <c r="U1545" s="160"/>
      <c r="V1545" s="160"/>
      <c r="W1545" s="160"/>
      <c r="X1545" s="160"/>
      <c r="Y1545" s="160"/>
      <c r="Z1545" s="160"/>
      <c r="AA1545" s="160"/>
      <c r="AB1545" s="160"/>
      <c r="AC1545" s="160"/>
      <c r="AD1545" s="160"/>
      <c r="AE1545" s="160"/>
      <c r="AF1545" s="160"/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</row>
    <row r="1546" spans="1:47" outlineLevel="1" x14ac:dyDescent="0.2">
      <c r="A1546" s="113"/>
      <c r="B1546" s="115"/>
      <c r="C1546" s="127" t="s">
        <v>863</v>
      </c>
      <c r="D1546" s="146"/>
      <c r="E1546" s="137"/>
      <c r="F1546" s="157"/>
      <c r="G1546" s="157"/>
      <c r="H1546" s="161">
        <v>0</v>
      </c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 t="s">
        <v>131</v>
      </c>
      <c r="S1546" s="160">
        <v>0</v>
      </c>
      <c r="T1546" s="160"/>
      <c r="U1546" s="160"/>
      <c r="V1546" s="160"/>
      <c r="W1546" s="160"/>
      <c r="X1546" s="160"/>
      <c r="Y1546" s="160"/>
      <c r="Z1546" s="160"/>
      <c r="AA1546" s="160"/>
      <c r="AB1546" s="160"/>
      <c r="AC1546" s="160"/>
      <c r="AD1546" s="160"/>
      <c r="AE1546" s="160"/>
      <c r="AF1546" s="160"/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</row>
    <row r="1547" spans="1:47" outlineLevel="1" x14ac:dyDescent="0.2">
      <c r="A1547" s="113"/>
      <c r="B1547" s="115"/>
      <c r="C1547" s="125" t="s">
        <v>1330</v>
      </c>
      <c r="D1547" s="144"/>
      <c r="E1547" s="136">
        <v>113.1284</v>
      </c>
      <c r="F1547" s="157"/>
      <c r="G1547" s="157"/>
      <c r="H1547" s="161">
        <v>0</v>
      </c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 t="s">
        <v>131</v>
      </c>
      <c r="S1547" s="160">
        <v>0</v>
      </c>
      <c r="T1547" s="160"/>
      <c r="U1547" s="160"/>
      <c r="V1547" s="160"/>
      <c r="W1547" s="160"/>
      <c r="X1547" s="160"/>
      <c r="Y1547" s="160"/>
      <c r="Z1547" s="160"/>
      <c r="AA1547" s="160"/>
      <c r="AB1547" s="160"/>
      <c r="AC1547" s="160"/>
      <c r="AD1547" s="160"/>
      <c r="AE1547" s="160"/>
      <c r="AF1547" s="160"/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</row>
    <row r="1548" spans="1:47" outlineLevel="1" x14ac:dyDescent="0.2">
      <c r="A1548" s="113">
        <v>328</v>
      </c>
      <c r="B1548" s="115" t="s">
        <v>1331</v>
      </c>
      <c r="C1548" s="124" t="s">
        <v>1332</v>
      </c>
      <c r="D1548" s="143" t="s">
        <v>135</v>
      </c>
      <c r="E1548" s="157">
        <v>248.49</v>
      </c>
      <c r="F1548" s="157"/>
      <c r="G1548" s="157">
        <f>ROUND(E1548*F1548,2)</f>
        <v>0</v>
      </c>
      <c r="H1548" s="161" t="s">
        <v>1743</v>
      </c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 t="s">
        <v>193</v>
      </c>
      <c r="S1548" s="160"/>
      <c r="T1548" s="160"/>
      <c r="U1548" s="160"/>
      <c r="V1548" s="160"/>
      <c r="W1548" s="160"/>
      <c r="X1548" s="160"/>
      <c r="Y1548" s="160"/>
      <c r="Z1548" s="160"/>
      <c r="AA1548" s="160"/>
      <c r="AB1548" s="160"/>
      <c r="AC1548" s="160"/>
      <c r="AD1548" s="160"/>
      <c r="AE1548" s="160"/>
      <c r="AF1548" s="160"/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</row>
    <row r="1549" spans="1:47" outlineLevel="1" x14ac:dyDescent="0.2">
      <c r="A1549" s="113"/>
      <c r="B1549" s="115"/>
      <c r="C1549" s="125" t="s">
        <v>826</v>
      </c>
      <c r="D1549" s="144"/>
      <c r="E1549" s="136"/>
      <c r="F1549" s="157"/>
      <c r="G1549" s="157"/>
      <c r="H1549" s="161">
        <v>0</v>
      </c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 t="s">
        <v>131</v>
      </c>
      <c r="S1549" s="160">
        <v>0</v>
      </c>
      <c r="T1549" s="160"/>
      <c r="U1549" s="160"/>
      <c r="V1549" s="160"/>
      <c r="W1549" s="160"/>
      <c r="X1549" s="160"/>
      <c r="Y1549" s="160"/>
      <c r="Z1549" s="160"/>
      <c r="AA1549" s="160"/>
      <c r="AB1549" s="160"/>
      <c r="AC1549" s="160"/>
      <c r="AD1549" s="160"/>
      <c r="AE1549" s="160"/>
      <c r="AF1549" s="160"/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</row>
    <row r="1550" spans="1:47" outlineLevel="1" x14ac:dyDescent="0.2">
      <c r="A1550" s="113"/>
      <c r="B1550" s="115"/>
      <c r="C1550" s="125" t="s">
        <v>773</v>
      </c>
      <c r="D1550" s="144"/>
      <c r="E1550" s="136"/>
      <c r="F1550" s="157"/>
      <c r="G1550" s="157"/>
      <c r="H1550" s="161">
        <v>0</v>
      </c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 t="s">
        <v>131</v>
      </c>
      <c r="S1550" s="160">
        <v>0</v>
      </c>
      <c r="T1550" s="160"/>
      <c r="U1550" s="160"/>
      <c r="V1550" s="160"/>
      <c r="W1550" s="160"/>
      <c r="X1550" s="160"/>
      <c r="Y1550" s="160"/>
      <c r="Z1550" s="160"/>
      <c r="AA1550" s="160"/>
      <c r="AB1550" s="160"/>
      <c r="AC1550" s="160"/>
      <c r="AD1550" s="160"/>
      <c r="AE1550" s="160"/>
      <c r="AF1550" s="160"/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</row>
    <row r="1551" spans="1:47" outlineLevel="1" x14ac:dyDescent="0.2">
      <c r="A1551" s="113"/>
      <c r="B1551" s="115"/>
      <c r="C1551" s="127" t="s">
        <v>858</v>
      </c>
      <c r="D1551" s="146"/>
      <c r="E1551" s="137"/>
      <c r="F1551" s="157"/>
      <c r="G1551" s="157"/>
      <c r="H1551" s="161">
        <v>0</v>
      </c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 t="s">
        <v>131</v>
      </c>
      <c r="S1551" s="160">
        <v>2</v>
      </c>
      <c r="T1551" s="160"/>
      <c r="U1551" s="160"/>
      <c r="V1551" s="160"/>
      <c r="W1551" s="160"/>
      <c r="X1551" s="160"/>
      <c r="Y1551" s="160"/>
      <c r="Z1551" s="160"/>
      <c r="AA1551" s="160"/>
      <c r="AB1551" s="160"/>
      <c r="AC1551" s="160"/>
      <c r="AD1551" s="160"/>
      <c r="AE1551" s="160"/>
      <c r="AF1551" s="160"/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</row>
    <row r="1552" spans="1:47" outlineLevel="1" x14ac:dyDescent="0.2">
      <c r="A1552" s="113"/>
      <c r="B1552" s="115"/>
      <c r="C1552" s="128" t="s">
        <v>1333</v>
      </c>
      <c r="D1552" s="146"/>
      <c r="E1552" s="137">
        <v>207.5</v>
      </c>
      <c r="F1552" s="157"/>
      <c r="G1552" s="157"/>
      <c r="H1552" s="161">
        <v>0</v>
      </c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 t="s">
        <v>131</v>
      </c>
      <c r="S1552" s="160">
        <v>2</v>
      </c>
      <c r="T1552" s="160"/>
      <c r="U1552" s="160"/>
      <c r="V1552" s="160"/>
      <c r="W1552" s="160"/>
      <c r="X1552" s="160"/>
      <c r="Y1552" s="160"/>
      <c r="Z1552" s="160"/>
      <c r="AA1552" s="160"/>
      <c r="AB1552" s="160"/>
      <c r="AC1552" s="160"/>
      <c r="AD1552" s="160"/>
      <c r="AE1552" s="160"/>
      <c r="AF1552" s="160"/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</row>
    <row r="1553" spans="1:47" outlineLevel="1" x14ac:dyDescent="0.2">
      <c r="A1553" s="113"/>
      <c r="B1553" s="115"/>
      <c r="C1553" s="128" t="s">
        <v>1334</v>
      </c>
      <c r="D1553" s="146"/>
      <c r="E1553" s="137">
        <v>18.399999999999999</v>
      </c>
      <c r="F1553" s="157"/>
      <c r="G1553" s="157"/>
      <c r="H1553" s="161">
        <v>0</v>
      </c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 t="s">
        <v>131</v>
      </c>
      <c r="S1553" s="160">
        <v>2</v>
      </c>
      <c r="T1553" s="160"/>
      <c r="U1553" s="160"/>
      <c r="V1553" s="160"/>
      <c r="W1553" s="160"/>
      <c r="X1553" s="160"/>
      <c r="Y1553" s="160"/>
      <c r="Z1553" s="160"/>
      <c r="AA1553" s="160"/>
      <c r="AB1553" s="160"/>
      <c r="AC1553" s="160"/>
      <c r="AD1553" s="160"/>
      <c r="AE1553" s="160"/>
      <c r="AF1553" s="160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</row>
    <row r="1554" spans="1:47" outlineLevel="1" x14ac:dyDescent="0.2">
      <c r="A1554" s="113"/>
      <c r="B1554" s="115"/>
      <c r="C1554" s="127" t="s">
        <v>863</v>
      </c>
      <c r="D1554" s="146"/>
      <c r="E1554" s="137"/>
      <c r="F1554" s="157"/>
      <c r="G1554" s="157"/>
      <c r="H1554" s="161">
        <v>0</v>
      </c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 t="s">
        <v>131</v>
      </c>
      <c r="S1554" s="160">
        <v>0</v>
      </c>
      <c r="T1554" s="160"/>
      <c r="U1554" s="160"/>
      <c r="V1554" s="160"/>
      <c r="W1554" s="160"/>
      <c r="X1554" s="160"/>
      <c r="Y1554" s="160"/>
      <c r="Z1554" s="160"/>
      <c r="AA1554" s="160"/>
      <c r="AB1554" s="160"/>
      <c r="AC1554" s="160"/>
      <c r="AD1554" s="160"/>
      <c r="AE1554" s="160"/>
      <c r="AF1554" s="160"/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</row>
    <row r="1555" spans="1:47" outlineLevel="1" x14ac:dyDescent="0.2">
      <c r="A1555" s="113"/>
      <c r="B1555" s="115"/>
      <c r="C1555" s="125" t="s">
        <v>1335</v>
      </c>
      <c r="D1555" s="144"/>
      <c r="E1555" s="136">
        <v>248.49</v>
      </c>
      <c r="F1555" s="157"/>
      <c r="G1555" s="157"/>
      <c r="H1555" s="161">
        <v>0</v>
      </c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 t="s">
        <v>131</v>
      </c>
      <c r="S1555" s="160">
        <v>0</v>
      </c>
      <c r="T1555" s="160"/>
      <c r="U1555" s="160"/>
      <c r="V1555" s="160"/>
      <c r="W1555" s="160"/>
      <c r="X1555" s="160"/>
      <c r="Y1555" s="160"/>
      <c r="Z1555" s="160"/>
      <c r="AA1555" s="160"/>
      <c r="AB1555" s="160"/>
      <c r="AC1555" s="160"/>
      <c r="AD1555" s="160"/>
      <c r="AE1555" s="160"/>
      <c r="AF1555" s="160"/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</row>
    <row r="1556" spans="1:47" outlineLevel="1" x14ac:dyDescent="0.2">
      <c r="A1556" s="113">
        <v>329</v>
      </c>
      <c r="B1556" s="115" t="s">
        <v>1336</v>
      </c>
      <c r="C1556" s="124" t="s">
        <v>1337</v>
      </c>
      <c r="D1556" s="143" t="s">
        <v>135</v>
      </c>
      <c r="E1556" s="157">
        <v>1616.095</v>
      </c>
      <c r="F1556" s="157"/>
      <c r="G1556" s="157">
        <f>ROUND(E1556*F1556,2)</f>
        <v>0</v>
      </c>
      <c r="H1556" s="161" t="s">
        <v>1743</v>
      </c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 t="s">
        <v>186</v>
      </c>
      <c r="S1556" s="160"/>
      <c r="T1556" s="160"/>
      <c r="U1556" s="160"/>
      <c r="V1556" s="160"/>
      <c r="W1556" s="160"/>
      <c r="X1556" s="160"/>
      <c r="Y1556" s="160"/>
      <c r="Z1556" s="160"/>
      <c r="AA1556" s="160"/>
      <c r="AB1556" s="160"/>
      <c r="AC1556" s="160"/>
      <c r="AD1556" s="160"/>
      <c r="AE1556" s="160"/>
      <c r="AF1556" s="160"/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</row>
    <row r="1557" spans="1:47" outlineLevel="1" x14ac:dyDescent="0.2">
      <c r="A1557" s="113"/>
      <c r="B1557" s="115"/>
      <c r="C1557" s="125" t="s">
        <v>826</v>
      </c>
      <c r="D1557" s="144"/>
      <c r="E1557" s="136"/>
      <c r="F1557" s="157"/>
      <c r="G1557" s="157"/>
      <c r="H1557" s="161">
        <v>0</v>
      </c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 t="s">
        <v>131</v>
      </c>
      <c r="S1557" s="160">
        <v>0</v>
      </c>
      <c r="T1557" s="160"/>
      <c r="U1557" s="160"/>
      <c r="V1557" s="160"/>
      <c r="W1557" s="160"/>
      <c r="X1557" s="160"/>
      <c r="Y1557" s="160"/>
      <c r="Z1557" s="160"/>
      <c r="AA1557" s="160"/>
      <c r="AB1557" s="160"/>
      <c r="AC1557" s="160"/>
      <c r="AD1557" s="160"/>
      <c r="AE1557" s="160"/>
      <c r="AF1557" s="160"/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</row>
    <row r="1558" spans="1:47" outlineLevel="1" x14ac:dyDescent="0.2">
      <c r="A1558" s="113"/>
      <c r="B1558" s="115"/>
      <c r="C1558" s="125" t="s">
        <v>773</v>
      </c>
      <c r="D1558" s="144"/>
      <c r="E1558" s="136"/>
      <c r="F1558" s="157"/>
      <c r="G1558" s="157"/>
      <c r="H1558" s="161">
        <v>0</v>
      </c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 t="s">
        <v>131</v>
      </c>
      <c r="S1558" s="160">
        <v>0</v>
      </c>
      <c r="T1558" s="160"/>
      <c r="U1558" s="160"/>
      <c r="V1558" s="160"/>
      <c r="W1558" s="160"/>
      <c r="X1558" s="160"/>
      <c r="Y1558" s="160"/>
      <c r="Z1558" s="160"/>
      <c r="AA1558" s="160"/>
      <c r="AB1558" s="160"/>
      <c r="AC1558" s="160"/>
      <c r="AD1558" s="160"/>
      <c r="AE1558" s="160"/>
      <c r="AF1558" s="160"/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</row>
    <row r="1559" spans="1:47" outlineLevel="1" x14ac:dyDescent="0.2">
      <c r="A1559" s="113"/>
      <c r="B1559" s="115"/>
      <c r="C1559" s="127" t="s">
        <v>858</v>
      </c>
      <c r="D1559" s="146"/>
      <c r="E1559" s="137"/>
      <c r="F1559" s="157"/>
      <c r="G1559" s="157"/>
      <c r="H1559" s="161">
        <v>0</v>
      </c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 t="s">
        <v>131</v>
      </c>
      <c r="S1559" s="160">
        <v>2</v>
      </c>
      <c r="T1559" s="160"/>
      <c r="U1559" s="160"/>
      <c r="V1559" s="160"/>
      <c r="W1559" s="160"/>
      <c r="X1559" s="160"/>
      <c r="Y1559" s="160"/>
      <c r="Z1559" s="160"/>
      <c r="AA1559" s="160"/>
      <c r="AB1559" s="160"/>
      <c r="AC1559" s="160"/>
      <c r="AD1559" s="160"/>
      <c r="AE1559" s="160"/>
      <c r="AF1559" s="160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</row>
    <row r="1560" spans="1:47" outlineLevel="1" x14ac:dyDescent="0.2">
      <c r="A1560" s="113"/>
      <c r="B1560" s="115"/>
      <c r="C1560" s="128" t="s">
        <v>1338</v>
      </c>
      <c r="D1560" s="146"/>
      <c r="E1560" s="137">
        <v>891.6</v>
      </c>
      <c r="F1560" s="157"/>
      <c r="G1560" s="157"/>
      <c r="H1560" s="161">
        <v>0</v>
      </c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 t="s">
        <v>131</v>
      </c>
      <c r="S1560" s="160">
        <v>2</v>
      </c>
      <c r="T1560" s="160"/>
      <c r="U1560" s="160"/>
      <c r="V1560" s="160"/>
      <c r="W1560" s="160"/>
      <c r="X1560" s="160"/>
      <c r="Y1560" s="160"/>
      <c r="Z1560" s="160"/>
      <c r="AA1560" s="160"/>
      <c r="AB1560" s="160"/>
      <c r="AC1560" s="160"/>
      <c r="AD1560" s="160"/>
      <c r="AE1560" s="160"/>
      <c r="AF1560" s="160"/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</row>
    <row r="1561" spans="1:47" outlineLevel="1" x14ac:dyDescent="0.2">
      <c r="A1561" s="113"/>
      <c r="B1561" s="115"/>
      <c r="C1561" s="128" t="s">
        <v>1339</v>
      </c>
      <c r="D1561" s="146"/>
      <c r="E1561" s="137">
        <v>235.9</v>
      </c>
      <c r="F1561" s="157"/>
      <c r="G1561" s="157"/>
      <c r="H1561" s="161">
        <v>0</v>
      </c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 t="s">
        <v>131</v>
      </c>
      <c r="S1561" s="160">
        <v>2</v>
      </c>
      <c r="T1561" s="160"/>
      <c r="U1561" s="160"/>
      <c r="V1561" s="160"/>
      <c r="W1561" s="160"/>
      <c r="X1561" s="160"/>
      <c r="Y1561" s="160"/>
      <c r="Z1561" s="160"/>
      <c r="AA1561" s="160"/>
      <c r="AB1561" s="160"/>
      <c r="AC1561" s="160"/>
      <c r="AD1561" s="160"/>
      <c r="AE1561" s="160"/>
      <c r="AF1561" s="160"/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</row>
    <row r="1562" spans="1:47" outlineLevel="1" x14ac:dyDescent="0.2">
      <c r="A1562" s="113"/>
      <c r="B1562" s="115"/>
      <c r="C1562" s="128" t="s">
        <v>1340</v>
      </c>
      <c r="D1562" s="146"/>
      <c r="E1562" s="137">
        <v>22.3</v>
      </c>
      <c r="F1562" s="157"/>
      <c r="G1562" s="157"/>
      <c r="H1562" s="161">
        <v>0</v>
      </c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 t="s">
        <v>131</v>
      </c>
      <c r="S1562" s="160">
        <v>2</v>
      </c>
      <c r="T1562" s="160"/>
      <c r="U1562" s="160"/>
      <c r="V1562" s="160"/>
      <c r="W1562" s="160"/>
      <c r="X1562" s="160"/>
      <c r="Y1562" s="160"/>
      <c r="Z1562" s="160"/>
      <c r="AA1562" s="160"/>
      <c r="AB1562" s="160"/>
      <c r="AC1562" s="160"/>
      <c r="AD1562" s="160"/>
      <c r="AE1562" s="160"/>
      <c r="AF1562" s="160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</row>
    <row r="1563" spans="1:47" outlineLevel="1" x14ac:dyDescent="0.2">
      <c r="A1563" s="113"/>
      <c r="B1563" s="115"/>
      <c r="C1563" s="128" t="s">
        <v>1341</v>
      </c>
      <c r="D1563" s="146"/>
      <c r="E1563" s="137">
        <v>29.6</v>
      </c>
      <c r="F1563" s="157"/>
      <c r="G1563" s="157"/>
      <c r="H1563" s="161">
        <v>0</v>
      </c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 t="s">
        <v>131</v>
      </c>
      <c r="S1563" s="160">
        <v>2</v>
      </c>
      <c r="T1563" s="160"/>
      <c r="U1563" s="160"/>
      <c r="V1563" s="160"/>
      <c r="W1563" s="160"/>
      <c r="X1563" s="160"/>
      <c r="Y1563" s="160"/>
      <c r="Z1563" s="160"/>
      <c r="AA1563" s="160"/>
      <c r="AB1563" s="160"/>
      <c r="AC1563" s="160"/>
      <c r="AD1563" s="160"/>
      <c r="AE1563" s="160"/>
      <c r="AF1563" s="160"/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</row>
    <row r="1564" spans="1:47" outlineLevel="1" x14ac:dyDescent="0.2">
      <c r="A1564" s="113"/>
      <c r="B1564" s="115"/>
      <c r="C1564" s="128" t="s">
        <v>1333</v>
      </c>
      <c r="D1564" s="146"/>
      <c r="E1564" s="137">
        <v>207.5</v>
      </c>
      <c r="F1564" s="157"/>
      <c r="G1564" s="157"/>
      <c r="H1564" s="161">
        <v>0</v>
      </c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 t="s">
        <v>131</v>
      </c>
      <c r="S1564" s="160">
        <v>2</v>
      </c>
      <c r="T1564" s="160"/>
      <c r="U1564" s="160"/>
      <c r="V1564" s="160"/>
      <c r="W1564" s="160"/>
      <c r="X1564" s="160"/>
      <c r="Y1564" s="160"/>
      <c r="Z1564" s="160"/>
      <c r="AA1564" s="160"/>
      <c r="AB1564" s="160"/>
      <c r="AC1564" s="160"/>
      <c r="AD1564" s="160"/>
      <c r="AE1564" s="160"/>
      <c r="AF1564" s="160"/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</row>
    <row r="1565" spans="1:47" outlineLevel="1" x14ac:dyDescent="0.2">
      <c r="A1565" s="113"/>
      <c r="B1565" s="115"/>
      <c r="C1565" s="128" t="s">
        <v>1334</v>
      </c>
      <c r="D1565" s="146"/>
      <c r="E1565" s="137">
        <v>18.399999999999999</v>
      </c>
      <c r="F1565" s="157"/>
      <c r="G1565" s="157"/>
      <c r="H1565" s="161">
        <v>0</v>
      </c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 t="s">
        <v>131</v>
      </c>
      <c r="S1565" s="160">
        <v>2</v>
      </c>
      <c r="T1565" s="160"/>
      <c r="U1565" s="160"/>
      <c r="V1565" s="160"/>
      <c r="W1565" s="160"/>
      <c r="X1565" s="160"/>
      <c r="Y1565" s="160"/>
      <c r="Z1565" s="160"/>
      <c r="AA1565" s="160"/>
      <c r="AB1565" s="160"/>
      <c r="AC1565" s="160"/>
      <c r="AD1565" s="160"/>
      <c r="AE1565" s="160"/>
      <c r="AF1565" s="160"/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</row>
    <row r="1566" spans="1:47" outlineLevel="1" x14ac:dyDescent="0.2">
      <c r="A1566" s="113"/>
      <c r="B1566" s="115"/>
      <c r="C1566" s="127" t="s">
        <v>863</v>
      </c>
      <c r="D1566" s="146"/>
      <c r="E1566" s="137"/>
      <c r="F1566" s="157"/>
      <c r="G1566" s="157"/>
      <c r="H1566" s="161">
        <v>0</v>
      </c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 t="s">
        <v>131</v>
      </c>
      <c r="S1566" s="160">
        <v>0</v>
      </c>
      <c r="T1566" s="160"/>
      <c r="U1566" s="160"/>
      <c r="V1566" s="160"/>
      <c r="W1566" s="160"/>
      <c r="X1566" s="160"/>
      <c r="Y1566" s="160"/>
      <c r="Z1566" s="160"/>
      <c r="AA1566" s="160"/>
      <c r="AB1566" s="160"/>
      <c r="AC1566" s="160"/>
      <c r="AD1566" s="160"/>
      <c r="AE1566" s="160"/>
      <c r="AF1566" s="160"/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</row>
    <row r="1567" spans="1:47" outlineLevel="1" x14ac:dyDescent="0.2">
      <c r="A1567" s="113"/>
      <c r="B1567" s="115"/>
      <c r="C1567" s="125" t="s">
        <v>1342</v>
      </c>
      <c r="D1567" s="144"/>
      <c r="E1567" s="136">
        <v>1616.095</v>
      </c>
      <c r="F1567" s="157"/>
      <c r="G1567" s="157"/>
      <c r="H1567" s="161">
        <v>0</v>
      </c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 t="s">
        <v>131</v>
      </c>
      <c r="S1567" s="160">
        <v>0</v>
      </c>
      <c r="T1567" s="160"/>
      <c r="U1567" s="160"/>
      <c r="V1567" s="160"/>
      <c r="W1567" s="160"/>
      <c r="X1567" s="160"/>
      <c r="Y1567" s="160"/>
      <c r="Z1567" s="160"/>
      <c r="AA1567" s="160"/>
      <c r="AB1567" s="160"/>
      <c r="AC1567" s="160"/>
      <c r="AD1567" s="160"/>
      <c r="AE1567" s="160"/>
      <c r="AF1567" s="160"/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</row>
    <row r="1568" spans="1:47" outlineLevel="1" x14ac:dyDescent="0.2">
      <c r="A1568" s="113">
        <v>330</v>
      </c>
      <c r="B1568" s="115" t="s">
        <v>1343</v>
      </c>
      <c r="C1568" s="124" t="s">
        <v>1344</v>
      </c>
      <c r="D1568" s="143" t="s">
        <v>135</v>
      </c>
      <c r="E1568" s="157">
        <v>3.12</v>
      </c>
      <c r="F1568" s="157"/>
      <c r="G1568" s="157">
        <f>ROUND(E1568*F1568,2)</f>
        <v>0</v>
      </c>
      <c r="H1568" s="161" t="s">
        <v>1743</v>
      </c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 t="s">
        <v>129</v>
      </c>
      <c r="S1568" s="160"/>
      <c r="T1568" s="160"/>
      <c r="U1568" s="160"/>
      <c r="V1568" s="160"/>
      <c r="W1568" s="160"/>
      <c r="X1568" s="160"/>
      <c r="Y1568" s="160"/>
      <c r="Z1568" s="160"/>
      <c r="AA1568" s="160"/>
      <c r="AB1568" s="160"/>
      <c r="AC1568" s="160"/>
      <c r="AD1568" s="160"/>
      <c r="AE1568" s="160"/>
      <c r="AF1568" s="160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</row>
    <row r="1569" spans="1:47" outlineLevel="1" x14ac:dyDescent="0.2">
      <c r="A1569" s="113"/>
      <c r="B1569" s="115"/>
      <c r="C1569" s="125" t="s">
        <v>199</v>
      </c>
      <c r="D1569" s="144"/>
      <c r="E1569" s="136"/>
      <c r="F1569" s="157"/>
      <c r="G1569" s="157"/>
      <c r="H1569" s="161">
        <v>0</v>
      </c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 t="s">
        <v>131</v>
      </c>
      <c r="S1569" s="160">
        <v>0</v>
      </c>
      <c r="T1569" s="160"/>
      <c r="U1569" s="160"/>
      <c r="V1569" s="160"/>
      <c r="W1569" s="160"/>
      <c r="X1569" s="160"/>
      <c r="Y1569" s="160"/>
      <c r="Z1569" s="160"/>
      <c r="AA1569" s="160"/>
      <c r="AB1569" s="160"/>
      <c r="AC1569" s="160"/>
      <c r="AD1569" s="160"/>
      <c r="AE1569" s="160"/>
      <c r="AF1569" s="160"/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</row>
    <row r="1570" spans="1:47" outlineLevel="1" x14ac:dyDescent="0.2">
      <c r="A1570" s="113"/>
      <c r="B1570" s="115"/>
      <c r="C1570" s="125" t="s">
        <v>1345</v>
      </c>
      <c r="D1570" s="144"/>
      <c r="E1570" s="136">
        <v>3.12</v>
      </c>
      <c r="F1570" s="157"/>
      <c r="G1570" s="157"/>
      <c r="H1570" s="161">
        <v>0</v>
      </c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 t="s">
        <v>131</v>
      </c>
      <c r="S1570" s="160">
        <v>0</v>
      </c>
      <c r="T1570" s="160"/>
      <c r="U1570" s="160"/>
      <c r="V1570" s="160"/>
      <c r="W1570" s="160"/>
      <c r="X1570" s="160"/>
      <c r="Y1570" s="160"/>
      <c r="Z1570" s="160"/>
      <c r="AA1570" s="160"/>
      <c r="AB1570" s="160"/>
      <c r="AC1570" s="160"/>
      <c r="AD1570" s="160"/>
      <c r="AE1570" s="160"/>
      <c r="AF1570" s="160"/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</row>
    <row r="1571" spans="1:47" outlineLevel="1" x14ac:dyDescent="0.2">
      <c r="A1571" s="113">
        <v>331</v>
      </c>
      <c r="B1571" s="115" t="s">
        <v>1346</v>
      </c>
      <c r="C1571" s="124" t="s">
        <v>1347</v>
      </c>
      <c r="D1571" s="143" t="s">
        <v>135</v>
      </c>
      <c r="E1571" s="157">
        <v>674</v>
      </c>
      <c r="F1571" s="157"/>
      <c r="G1571" s="157">
        <f>ROUND(E1571*F1571,2)</f>
        <v>0</v>
      </c>
      <c r="H1571" s="161" t="s">
        <v>1743</v>
      </c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 t="s">
        <v>129</v>
      </c>
      <c r="S1571" s="160"/>
      <c r="T1571" s="160"/>
      <c r="U1571" s="160"/>
      <c r="V1571" s="160"/>
      <c r="W1571" s="160"/>
      <c r="X1571" s="160"/>
      <c r="Y1571" s="160"/>
      <c r="Z1571" s="160"/>
      <c r="AA1571" s="160"/>
      <c r="AB1571" s="160"/>
      <c r="AC1571" s="160"/>
      <c r="AD1571" s="160"/>
      <c r="AE1571" s="160"/>
      <c r="AF1571" s="160"/>
      <c r="AG1571" s="160"/>
      <c r="AH1571" s="160"/>
      <c r="AI1571" s="160"/>
      <c r="AJ1571" s="160"/>
      <c r="AK1571" s="160"/>
      <c r="AL1571" s="160"/>
      <c r="AM1571" s="160"/>
      <c r="AN1571" s="160"/>
      <c r="AO1571" s="160"/>
      <c r="AP1571" s="160"/>
      <c r="AQ1571" s="160"/>
      <c r="AR1571" s="160"/>
      <c r="AS1571" s="160"/>
      <c r="AT1571" s="160"/>
      <c r="AU1571" s="160"/>
    </row>
    <row r="1572" spans="1:47" outlineLevel="1" x14ac:dyDescent="0.2">
      <c r="A1572" s="113"/>
      <c r="B1572" s="115"/>
      <c r="C1572" s="125" t="s">
        <v>854</v>
      </c>
      <c r="D1572" s="144"/>
      <c r="E1572" s="136"/>
      <c r="F1572" s="157"/>
      <c r="G1572" s="157"/>
      <c r="H1572" s="161">
        <v>0</v>
      </c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 t="s">
        <v>131</v>
      </c>
      <c r="S1572" s="160">
        <v>0</v>
      </c>
      <c r="T1572" s="160"/>
      <c r="U1572" s="160"/>
      <c r="V1572" s="160"/>
      <c r="W1572" s="160"/>
      <c r="X1572" s="160"/>
      <c r="Y1572" s="160"/>
      <c r="Z1572" s="160"/>
      <c r="AA1572" s="160"/>
      <c r="AB1572" s="160"/>
      <c r="AC1572" s="160"/>
      <c r="AD1572" s="160"/>
      <c r="AE1572" s="160"/>
      <c r="AF1572" s="160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</row>
    <row r="1573" spans="1:47" outlineLevel="1" x14ac:dyDescent="0.2">
      <c r="A1573" s="113"/>
      <c r="B1573" s="115"/>
      <c r="C1573" s="125" t="s">
        <v>773</v>
      </c>
      <c r="D1573" s="144"/>
      <c r="E1573" s="136"/>
      <c r="F1573" s="157"/>
      <c r="G1573" s="157"/>
      <c r="H1573" s="161">
        <v>0</v>
      </c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 t="s">
        <v>131</v>
      </c>
      <c r="S1573" s="160">
        <v>0</v>
      </c>
      <c r="T1573" s="160"/>
      <c r="U1573" s="160"/>
      <c r="V1573" s="160"/>
      <c r="W1573" s="160"/>
      <c r="X1573" s="160"/>
      <c r="Y1573" s="160"/>
      <c r="Z1573" s="160"/>
      <c r="AA1573" s="160"/>
      <c r="AB1573" s="160"/>
      <c r="AC1573" s="160"/>
      <c r="AD1573" s="160"/>
      <c r="AE1573" s="160"/>
      <c r="AF1573" s="160"/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</row>
    <row r="1574" spans="1:47" outlineLevel="1" x14ac:dyDescent="0.2">
      <c r="A1574" s="113"/>
      <c r="B1574" s="115"/>
      <c r="C1574" s="125" t="s">
        <v>1244</v>
      </c>
      <c r="D1574" s="144"/>
      <c r="E1574" s="136">
        <v>213</v>
      </c>
      <c r="F1574" s="157"/>
      <c r="G1574" s="157"/>
      <c r="H1574" s="161">
        <v>0</v>
      </c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 t="s">
        <v>131</v>
      </c>
      <c r="S1574" s="160">
        <v>0</v>
      </c>
      <c r="T1574" s="160"/>
      <c r="U1574" s="160"/>
      <c r="V1574" s="160"/>
      <c r="W1574" s="160"/>
      <c r="X1574" s="160"/>
      <c r="Y1574" s="160"/>
      <c r="Z1574" s="160"/>
      <c r="AA1574" s="160"/>
      <c r="AB1574" s="160"/>
      <c r="AC1574" s="160"/>
      <c r="AD1574" s="160"/>
      <c r="AE1574" s="160"/>
      <c r="AF1574" s="160"/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</row>
    <row r="1575" spans="1:47" outlineLevel="1" x14ac:dyDescent="0.2">
      <c r="A1575" s="113"/>
      <c r="B1575" s="115"/>
      <c r="C1575" s="125" t="s">
        <v>1245</v>
      </c>
      <c r="D1575" s="144"/>
      <c r="E1575" s="136">
        <v>53</v>
      </c>
      <c r="F1575" s="157"/>
      <c r="G1575" s="157"/>
      <c r="H1575" s="161">
        <v>0</v>
      </c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 t="s">
        <v>131</v>
      </c>
      <c r="S1575" s="160">
        <v>0</v>
      </c>
      <c r="T1575" s="160"/>
      <c r="U1575" s="160"/>
      <c r="V1575" s="160"/>
      <c r="W1575" s="160"/>
      <c r="X1575" s="160"/>
      <c r="Y1575" s="160"/>
      <c r="Z1575" s="160"/>
      <c r="AA1575" s="160"/>
      <c r="AB1575" s="160"/>
      <c r="AC1575" s="160"/>
      <c r="AD1575" s="160"/>
      <c r="AE1575" s="160"/>
      <c r="AF1575" s="160"/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</row>
    <row r="1576" spans="1:47" outlineLevel="1" x14ac:dyDescent="0.2">
      <c r="A1576" s="113"/>
      <c r="B1576" s="115"/>
      <c r="C1576" s="125" t="s">
        <v>875</v>
      </c>
      <c r="D1576" s="144"/>
      <c r="E1576" s="136">
        <v>25</v>
      </c>
      <c r="F1576" s="157"/>
      <c r="G1576" s="157"/>
      <c r="H1576" s="161">
        <v>0</v>
      </c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 t="s">
        <v>131</v>
      </c>
      <c r="S1576" s="160">
        <v>0</v>
      </c>
      <c r="T1576" s="160"/>
      <c r="U1576" s="16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0"/>
      <c r="AF1576" s="160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</row>
    <row r="1577" spans="1:47" outlineLevel="1" x14ac:dyDescent="0.2">
      <c r="A1577" s="113"/>
      <c r="B1577" s="115"/>
      <c r="C1577" s="125" t="s">
        <v>1246</v>
      </c>
      <c r="D1577" s="144"/>
      <c r="E1577" s="136">
        <v>324</v>
      </c>
      <c r="F1577" s="157"/>
      <c r="G1577" s="157"/>
      <c r="H1577" s="161">
        <v>0</v>
      </c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 t="s">
        <v>131</v>
      </c>
      <c r="S1577" s="160">
        <v>0</v>
      </c>
      <c r="T1577" s="160"/>
      <c r="U1577" s="16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0"/>
      <c r="AF1577" s="160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</row>
    <row r="1578" spans="1:47" outlineLevel="1" x14ac:dyDescent="0.2">
      <c r="A1578" s="113"/>
      <c r="B1578" s="115"/>
      <c r="C1578" s="125" t="s">
        <v>1247</v>
      </c>
      <c r="D1578" s="144"/>
      <c r="E1578" s="136">
        <v>59</v>
      </c>
      <c r="F1578" s="157"/>
      <c r="G1578" s="157"/>
      <c r="H1578" s="161">
        <v>0</v>
      </c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 t="s">
        <v>131</v>
      </c>
      <c r="S1578" s="160">
        <v>0</v>
      </c>
      <c r="T1578" s="160"/>
      <c r="U1578" s="16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0"/>
      <c r="AF1578" s="160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</row>
    <row r="1579" spans="1:47" outlineLevel="1" x14ac:dyDescent="0.2">
      <c r="A1579" s="113">
        <v>332</v>
      </c>
      <c r="B1579" s="115" t="s">
        <v>1348</v>
      </c>
      <c r="C1579" s="124" t="s">
        <v>1349</v>
      </c>
      <c r="D1579" s="143" t="s">
        <v>135</v>
      </c>
      <c r="E1579" s="157">
        <v>1024</v>
      </c>
      <c r="F1579" s="157"/>
      <c r="G1579" s="157">
        <f>ROUND(E1579*F1579,2)</f>
        <v>0</v>
      </c>
      <c r="H1579" s="161" t="s">
        <v>1743</v>
      </c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 t="s">
        <v>129</v>
      </c>
      <c r="S1579" s="160"/>
      <c r="T1579" s="160"/>
      <c r="U1579" s="160"/>
      <c r="V1579" s="160"/>
      <c r="W1579" s="160"/>
      <c r="X1579" s="160"/>
      <c r="Y1579" s="160"/>
      <c r="Z1579" s="160"/>
      <c r="AA1579" s="160"/>
      <c r="AB1579" s="160"/>
      <c r="AC1579" s="160"/>
      <c r="AD1579" s="160"/>
      <c r="AE1579" s="160"/>
      <c r="AF1579" s="160"/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</row>
    <row r="1580" spans="1:47" outlineLevel="1" x14ac:dyDescent="0.2">
      <c r="A1580" s="113"/>
      <c r="B1580" s="115"/>
      <c r="C1580" s="125" t="s">
        <v>854</v>
      </c>
      <c r="D1580" s="144"/>
      <c r="E1580" s="136"/>
      <c r="F1580" s="157"/>
      <c r="G1580" s="157"/>
      <c r="H1580" s="161">
        <v>0</v>
      </c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 t="s">
        <v>131</v>
      </c>
      <c r="S1580" s="160">
        <v>0</v>
      </c>
      <c r="T1580" s="160"/>
      <c r="U1580" s="160"/>
      <c r="V1580" s="160"/>
      <c r="W1580" s="160"/>
      <c r="X1580" s="160"/>
      <c r="Y1580" s="160"/>
      <c r="Z1580" s="160"/>
      <c r="AA1580" s="160"/>
      <c r="AB1580" s="160"/>
      <c r="AC1580" s="160"/>
      <c r="AD1580" s="160"/>
      <c r="AE1580" s="160"/>
      <c r="AF1580" s="160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</row>
    <row r="1581" spans="1:47" outlineLevel="1" x14ac:dyDescent="0.2">
      <c r="A1581" s="113"/>
      <c r="B1581" s="115"/>
      <c r="C1581" s="125" t="s">
        <v>773</v>
      </c>
      <c r="D1581" s="144"/>
      <c r="E1581" s="136"/>
      <c r="F1581" s="157"/>
      <c r="G1581" s="157"/>
      <c r="H1581" s="161">
        <v>0</v>
      </c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 t="s">
        <v>131</v>
      </c>
      <c r="S1581" s="160">
        <v>0</v>
      </c>
      <c r="T1581" s="160"/>
      <c r="U1581" s="16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0"/>
      <c r="AF1581" s="160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</row>
    <row r="1582" spans="1:47" outlineLevel="1" x14ac:dyDescent="0.2">
      <c r="A1582" s="113"/>
      <c r="B1582" s="115"/>
      <c r="C1582" s="125" t="s">
        <v>1269</v>
      </c>
      <c r="D1582" s="144"/>
      <c r="E1582" s="136">
        <v>426</v>
      </c>
      <c r="F1582" s="157"/>
      <c r="G1582" s="157"/>
      <c r="H1582" s="161">
        <v>0</v>
      </c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 t="s">
        <v>131</v>
      </c>
      <c r="S1582" s="160">
        <v>0</v>
      </c>
      <c r="T1582" s="160"/>
      <c r="U1582" s="16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0"/>
      <c r="AF1582" s="160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</row>
    <row r="1583" spans="1:47" outlineLevel="1" x14ac:dyDescent="0.2">
      <c r="A1583" s="113"/>
      <c r="B1583" s="115"/>
      <c r="C1583" s="125" t="s">
        <v>1270</v>
      </c>
      <c r="D1583" s="144"/>
      <c r="E1583" s="136">
        <v>106</v>
      </c>
      <c r="F1583" s="157"/>
      <c r="G1583" s="157"/>
      <c r="H1583" s="161">
        <v>0</v>
      </c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 t="s">
        <v>131</v>
      </c>
      <c r="S1583" s="160">
        <v>0</v>
      </c>
      <c r="T1583" s="160"/>
      <c r="U1583" s="16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0"/>
      <c r="AF1583" s="160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</row>
    <row r="1584" spans="1:47" outlineLevel="1" x14ac:dyDescent="0.2">
      <c r="A1584" s="113"/>
      <c r="B1584" s="115"/>
      <c r="C1584" s="125" t="s">
        <v>1271</v>
      </c>
      <c r="D1584" s="144"/>
      <c r="E1584" s="136">
        <v>50</v>
      </c>
      <c r="F1584" s="157"/>
      <c r="G1584" s="157"/>
      <c r="H1584" s="161">
        <v>0</v>
      </c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 t="s">
        <v>131</v>
      </c>
      <c r="S1584" s="160">
        <v>0</v>
      </c>
      <c r="T1584" s="160"/>
      <c r="U1584" s="160"/>
      <c r="V1584" s="160"/>
      <c r="W1584" s="160"/>
      <c r="X1584" s="160"/>
      <c r="Y1584" s="160"/>
      <c r="Z1584" s="160"/>
      <c r="AA1584" s="160"/>
      <c r="AB1584" s="160"/>
      <c r="AC1584" s="160"/>
      <c r="AD1584" s="160"/>
      <c r="AE1584" s="160"/>
      <c r="AF1584" s="160"/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</row>
    <row r="1585" spans="1:47" outlineLevel="1" x14ac:dyDescent="0.2">
      <c r="A1585" s="113"/>
      <c r="B1585" s="115"/>
      <c r="C1585" s="125" t="s">
        <v>1246</v>
      </c>
      <c r="D1585" s="144"/>
      <c r="E1585" s="136">
        <v>324</v>
      </c>
      <c r="F1585" s="157"/>
      <c r="G1585" s="157"/>
      <c r="H1585" s="161">
        <v>0</v>
      </c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 t="s">
        <v>131</v>
      </c>
      <c r="S1585" s="160">
        <v>0</v>
      </c>
      <c r="T1585" s="160"/>
      <c r="U1585" s="160"/>
      <c r="V1585" s="160"/>
      <c r="W1585" s="160"/>
      <c r="X1585" s="160"/>
      <c r="Y1585" s="160"/>
      <c r="Z1585" s="160"/>
      <c r="AA1585" s="160"/>
      <c r="AB1585" s="160"/>
      <c r="AC1585" s="160"/>
      <c r="AD1585" s="160"/>
      <c r="AE1585" s="160"/>
      <c r="AF1585" s="160"/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</row>
    <row r="1586" spans="1:47" outlineLevel="1" x14ac:dyDescent="0.2">
      <c r="A1586" s="113"/>
      <c r="B1586" s="115"/>
      <c r="C1586" s="125" t="s">
        <v>1350</v>
      </c>
      <c r="D1586" s="144"/>
      <c r="E1586" s="136">
        <v>118</v>
      </c>
      <c r="F1586" s="157"/>
      <c r="G1586" s="157"/>
      <c r="H1586" s="161">
        <v>0</v>
      </c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 t="s">
        <v>131</v>
      </c>
      <c r="S1586" s="160">
        <v>0</v>
      </c>
      <c r="T1586" s="160"/>
      <c r="U1586" s="160"/>
      <c r="V1586" s="160"/>
      <c r="W1586" s="160"/>
      <c r="X1586" s="160"/>
      <c r="Y1586" s="160"/>
      <c r="Z1586" s="160"/>
      <c r="AA1586" s="160"/>
      <c r="AB1586" s="160"/>
      <c r="AC1586" s="160"/>
      <c r="AD1586" s="160"/>
      <c r="AE1586" s="160"/>
      <c r="AF1586" s="160"/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</row>
    <row r="1587" spans="1:47" outlineLevel="1" x14ac:dyDescent="0.2">
      <c r="A1587" s="113">
        <v>333</v>
      </c>
      <c r="B1587" s="115" t="s">
        <v>1324</v>
      </c>
      <c r="C1587" s="124" t="s">
        <v>1325</v>
      </c>
      <c r="D1587" s="143" t="s">
        <v>128</v>
      </c>
      <c r="E1587" s="157">
        <v>12.98</v>
      </c>
      <c r="F1587" s="157"/>
      <c r="G1587" s="157">
        <f>ROUND(E1587*F1587,2)</f>
        <v>0</v>
      </c>
      <c r="H1587" s="161" t="s">
        <v>1743</v>
      </c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 t="s">
        <v>193</v>
      </c>
      <c r="S1587" s="160"/>
      <c r="T1587" s="160"/>
      <c r="U1587" s="160"/>
      <c r="V1587" s="160"/>
      <c r="W1587" s="160"/>
      <c r="X1587" s="160"/>
      <c r="Y1587" s="160"/>
      <c r="Z1587" s="160"/>
      <c r="AA1587" s="160"/>
      <c r="AB1587" s="160"/>
      <c r="AC1587" s="160"/>
      <c r="AD1587" s="160"/>
      <c r="AE1587" s="160"/>
      <c r="AF1587" s="160"/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</row>
    <row r="1588" spans="1:47" outlineLevel="1" x14ac:dyDescent="0.2">
      <c r="A1588" s="113"/>
      <c r="B1588" s="115"/>
      <c r="C1588" s="125" t="s">
        <v>854</v>
      </c>
      <c r="D1588" s="144"/>
      <c r="E1588" s="136"/>
      <c r="F1588" s="157"/>
      <c r="G1588" s="157"/>
      <c r="H1588" s="161">
        <v>0</v>
      </c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 t="s">
        <v>131</v>
      </c>
      <c r="S1588" s="160">
        <v>0</v>
      </c>
      <c r="T1588" s="160"/>
      <c r="U1588" s="160"/>
      <c r="V1588" s="160"/>
      <c r="W1588" s="160"/>
      <c r="X1588" s="160"/>
      <c r="Y1588" s="160"/>
      <c r="Z1588" s="160"/>
      <c r="AA1588" s="160"/>
      <c r="AB1588" s="160"/>
      <c r="AC1588" s="160"/>
      <c r="AD1588" s="160"/>
      <c r="AE1588" s="160"/>
      <c r="AF1588" s="160"/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</row>
    <row r="1589" spans="1:47" outlineLevel="1" x14ac:dyDescent="0.2">
      <c r="A1589" s="113"/>
      <c r="B1589" s="115"/>
      <c r="C1589" s="125" t="s">
        <v>773</v>
      </c>
      <c r="D1589" s="144"/>
      <c r="E1589" s="136"/>
      <c r="F1589" s="157"/>
      <c r="G1589" s="157"/>
      <c r="H1589" s="161">
        <v>0</v>
      </c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 t="s">
        <v>131</v>
      </c>
      <c r="S1589" s="160">
        <v>0</v>
      </c>
      <c r="T1589" s="160"/>
      <c r="U1589" s="160"/>
      <c r="V1589" s="160"/>
      <c r="W1589" s="160"/>
      <c r="X1589" s="160"/>
      <c r="Y1589" s="160"/>
      <c r="Z1589" s="160"/>
      <c r="AA1589" s="160"/>
      <c r="AB1589" s="160"/>
      <c r="AC1589" s="160"/>
      <c r="AD1589" s="160"/>
      <c r="AE1589" s="160"/>
      <c r="AF1589" s="160"/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</row>
    <row r="1590" spans="1:47" outlineLevel="1" x14ac:dyDescent="0.2">
      <c r="A1590" s="113"/>
      <c r="B1590" s="115"/>
      <c r="C1590" s="125" t="s">
        <v>1351</v>
      </c>
      <c r="D1590" s="144"/>
      <c r="E1590" s="136">
        <v>12.98</v>
      </c>
      <c r="F1590" s="157"/>
      <c r="G1590" s="157"/>
      <c r="H1590" s="161">
        <v>0</v>
      </c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 t="s">
        <v>131</v>
      </c>
      <c r="S1590" s="160">
        <v>0</v>
      </c>
      <c r="T1590" s="160"/>
      <c r="U1590" s="16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0"/>
      <c r="AF1590" s="160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</row>
    <row r="1591" spans="1:47" outlineLevel="1" x14ac:dyDescent="0.2">
      <c r="A1591" s="113">
        <v>334</v>
      </c>
      <c r="B1591" s="115" t="s">
        <v>1352</v>
      </c>
      <c r="C1591" s="124" t="s">
        <v>1353</v>
      </c>
      <c r="D1591" s="143" t="s">
        <v>128</v>
      </c>
      <c r="E1591" s="157">
        <v>49.764000000000003</v>
      </c>
      <c r="F1591" s="157"/>
      <c r="G1591" s="157">
        <f>ROUND(E1591*F1591,2)</f>
        <v>0</v>
      </c>
      <c r="H1591" s="161" t="s">
        <v>1743</v>
      </c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 t="s">
        <v>193</v>
      </c>
      <c r="S1591" s="160"/>
      <c r="T1591" s="160"/>
      <c r="U1591" s="160"/>
      <c r="V1591" s="160"/>
      <c r="W1591" s="160"/>
      <c r="X1591" s="160"/>
      <c r="Y1591" s="160"/>
      <c r="Z1591" s="160"/>
      <c r="AA1591" s="160"/>
      <c r="AB1591" s="160"/>
      <c r="AC1591" s="160"/>
      <c r="AD1591" s="160"/>
      <c r="AE1591" s="160"/>
      <c r="AF1591" s="160"/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</row>
    <row r="1592" spans="1:47" outlineLevel="1" x14ac:dyDescent="0.2">
      <c r="A1592" s="113"/>
      <c r="B1592" s="115"/>
      <c r="C1592" s="125" t="s">
        <v>854</v>
      </c>
      <c r="D1592" s="144"/>
      <c r="E1592" s="136"/>
      <c r="F1592" s="157"/>
      <c r="G1592" s="157"/>
      <c r="H1592" s="161">
        <v>0</v>
      </c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 t="s">
        <v>131</v>
      </c>
      <c r="S1592" s="160">
        <v>0</v>
      </c>
      <c r="T1592" s="160"/>
      <c r="U1592" s="160"/>
      <c r="V1592" s="160"/>
      <c r="W1592" s="160"/>
      <c r="X1592" s="160"/>
      <c r="Y1592" s="160"/>
      <c r="Z1592" s="160"/>
      <c r="AA1592" s="160"/>
      <c r="AB1592" s="160"/>
      <c r="AC1592" s="160"/>
      <c r="AD1592" s="160"/>
      <c r="AE1592" s="160"/>
      <c r="AF1592" s="160"/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</row>
    <row r="1593" spans="1:47" outlineLevel="1" x14ac:dyDescent="0.2">
      <c r="A1593" s="113"/>
      <c r="B1593" s="115"/>
      <c r="C1593" s="125" t="s">
        <v>773</v>
      </c>
      <c r="D1593" s="144"/>
      <c r="E1593" s="136"/>
      <c r="F1593" s="157"/>
      <c r="G1593" s="157"/>
      <c r="H1593" s="161">
        <v>0</v>
      </c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 t="s">
        <v>131</v>
      </c>
      <c r="S1593" s="160">
        <v>0</v>
      </c>
      <c r="T1593" s="160"/>
      <c r="U1593" s="160"/>
      <c r="V1593" s="160"/>
      <c r="W1593" s="160"/>
      <c r="X1593" s="160"/>
      <c r="Y1593" s="160"/>
      <c r="Z1593" s="160"/>
      <c r="AA1593" s="160"/>
      <c r="AB1593" s="160"/>
      <c r="AC1593" s="160"/>
      <c r="AD1593" s="160"/>
      <c r="AE1593" s="160"/>
      <c r="AF1593" s="160"/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</row>
    <row r="1594" spans="1:47" outlineLevel="1" x14ac:dyDescent="0.2">
      <c r="A1594" s="113"/>
      <c r="B1594" s="115"/>
      <c r="C1594" s="127" t="s">
        <v>858</v>
      </c>
      <c r="D1594" s="146"/>
      <c r="E1594" s="137"/>
      <c r="F1594" s="157"/>
      <c r="G1594" s="157"/>
      <c r="H1594" s="161">
        <v>0</v>
      </c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 t="s">
        <v>131</v>
      </c>
      <c r="S1594" s="160">
        <v>2</v>
      </c>
      <c r="T1594" s="160"/>
      <c r="U1594" s="160"/>
      <c r="V1594" s="160"/>
      <c r="W1594" s="160"/>
      <c r="X1594" s="160"/>
      <c r="Y1594" s="160"/>
      <c r="Z1594" s="160"/>
      <c r="AA1594" s="160"/>
      <c r="AB1594" s="160"/>
      <c r="AC1594" s="160"/>
      <c r="AD1594" s="160"/>
      <c r="AE1594" s="160"/>
      <c r="AF1594" s="160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</row>
    <row r="1595" spans="1:47" outlineLevel="1" x14ac:dyDescent="0.2">
      <c r="A1595" s="113"/>
      <c r="B1595" s="115"/>
      <c r="C1595" s="128" t="s">
        <v>1354</v>
      </c>
      <c r="D1595" s="146"/>
      <c r="E1595" s="137">
        <v>25.56</v>
      </c>
      <c r="F1595" s="157"/>
      <c r="G1595" s="157"/>
      <c r="H1595" s="161">
        <v>0</v>
      </c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 t="s">
        <v>131</v>
      </c>
      <c r="S1595" s="160">
        <v>2</v>
      </c>
      <c r="T1595" s="160"/>
      <c r="U1595" s="160"/>
      <c r="V1595" s="160"/>
      <c r="W1595" s="160"/>
      <c r="X1595" s="160"/>
      <c r="Y1595" s="160"/>
      <c r="Z1595" s="160"/>
      <c r="AA1595" s="160"/>
      <c r="AB1595" s="160"/>
      <c r="AC1595" s="160"/>
      <c r="AD1595" s="160"/>
      <c r="AE1595" s="160"/>
      <c r="AF1595" s="160"/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</row>
    <row r="1596" spans="1:47" outlineLevel="1" x14ac:dyDescent="0.2">
      <c r="A1596" s="113"/>
      <c r="B1596" s="115"/>
      <c r="C1596" s="128" t="s">
        <v>1355</v>
      </c>
      <c r="D1596" s="146"/>
      <c r="E1596" s="137">
        <v>6.36</v>
      </c>
      <c r="F1596" s="157"/>
      <c r="G1596" s="157"/>
      <c r="H1596" s="161">
        <v>0</v>
      </c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 t="s">
        <v>131</v>
      </c>
      <c r="S1596" s="160">
        <v>2</v>
      </c>
      <c r="T1596" s="160"/>
      <c r="U1596" s="160"/>
      <c r="V1596" s="160"/>
      <c r="W1596" s="160"/>
      <c r="X1596" s="160"/>
      <c r="Y1596" s="160"/>
      <c r="Z1596" s="160"/>
      <c r="AA1596" s="160"/>
      <c r="AB1596" s="160"/>
      <c r="AC1596" s="160"/>
      <c r="AD1596" s="160"/>
      <c r="AE1596" s="160"/>
      <c r="AF1596" s="160"/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</row>
    <row r="1597" spans="1:47" outlineLevel="1" x14ac:dyDescent="0.2">
      <c r="A1597" s="113"/>
      <c r="B1597" s="115"/>
      <c r="C1597" s="128" t="s">
        <v>1356</v>
      </c>
      <c r="D1597" s="146"/>
      <c r="E1597" s="137">
        <v>3</v>
      </c>
      <c r="F1597" s="157"/>
      <c r="G1597" s="157"/>
      <c r="H1597" s="161">
        <v>0</v>
      </c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 t="s">
        <v>131</v>
      </c>
      <c r="S1597" s="160">
        <v>2</v>
      </c>
      <c r="T1597" s="160"/>
      <c r="U1597" s="160"/>
      <c r="V1597" s="160"/>
      <c r="W1597" s="160"/>
      <c r="X1597" s="160"/>
      <c r="Y1597" s="160"/>
      <c r="Z1597" s="160"/>
      <c r="AA1597" s="160"/>
      <c r="AB1597" s="160"/>
      <c r="AC1597" s="160"/>
      <c r="AD1597" s="160"/>
      <c r="AE1597" s="160"/>
      <c r="AF1597" s="160"/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</row>
    <row r="1598" spans="1:47" outlineLevel="1" x14ac:dyDescent="0.2">
      <c r="A1598" s="113"/>
      <c r="B1598" s="115"/>
      <c r="C1598" s="128" t="s">
        <v>1357</v>
      </c>
      <c r="D1598" s="146"/>
      <c r="E1598" s="137">
        <v>3.24</v>
      </c>
      <c r="F1598" s="157"/>
      <c r="G1598" s="157"/>
      <c r="H1598" s="161">
        <v>0</v>
      </c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 t="s">
        <v>131</v>
      </c>
      <c r="S1598" s="160">
        <v>2</v>
      </c>
      <c r="T1598" s="160"/>
      <c r="U1598" s="160"/>
      <c r="V1598" s="160"/>
      <c r="W1598" s="160"/>
      <c r="X1598" s="160"/>
      <c r="Y1598" s="160"/>
      <c r="Z1598" s="160"/>
      <c r="AA1598" s="160"/>
      <c r="AB1598" s="160"/>
      <c r="AC1598" s="160"/>
      <c r="AD1598" s="160"/>
      <c r="AE1598" s="160"/>
      <c r="AF1598" s="160"/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</row>
    <row r="1599" spans="1:47" outlineLevel="1" x14ac:dyDescent="0.2">
      <c r="A1599" s="113"/>
      <c r="B1599" s="115"/>
      <c r="C1599" s="128" t="s">
        <v>1358</v>
      </c>
      <c r="D1599" s="146"/>
      <c r="E1599" s="137">
        <v>7.08</v>
      </c>
      <c r="F1599" s="157"/>
      <c r="G1599" s="157"/>
      <c r="H1599" s="161">
        <v>0</v>
      </c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 t="s">
        <v>131</v>
      </c>
      <c r="S1599" s="160">
        <v>2</v>
      </c>
      <c r="T1599" s="160"/>
      <c r="U1599" s="160"/>
      <c r="V1599" s="160"/>
      <c r="W1599" s="160"/>
      <c r="X1599" s="160"/>
      <c r="Y1599" s="160"/>
      <c r="Z1599" s="160"/>
      <c r="AA1599" s="160"/>
      <c r="AB1599" s="160"/>
      <c r="AC1599" s="160"/>
      <c r="AD1599" s="160"/>
      <c r="AE1599" s="160"/>
      <c r="AF1599" s="160"/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</row>
    <row r="1600" spans="1:47" outlineLevel="1" x14ac:dyDescent="0.2">
      <c r="A1600" s="113"/>
      <c r="B1600" s="115"/>
      <c r="C1600" s="127" t="s">
        <v>863</v>
      </c>
      <c r="D1600" s="146"/>
      <c r="E1600" s="137"/>
      <c r="F1600" s="157"/>
      <c r="G1600" s="157"/>
      <c r="H1600" s="161">
        <v>0</v>
      </c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 t="s">
        <v>131</v>
      </c>
      <c r="S1600" s="160">
        <v>0</v>
      </c>
      <c r="T1600" s="160"/>
      <c r="U1600" s="160"/>
      <c r="V1600" s="160"/>
      <c r="W1600" s="160"/>
      <c r="X1600" s="160"/>
      <c r="Y1600" s="160"/>
      <c r="Z1600" s="160"/>
      <c r="AA1600" s="160"/>
      <c r="AB1600" s="160"/>
      <c r="AC1600" s="160"/>
      <c r="AD1600" s="160"/>
      <c r="AE1600" s="160"/>
      <c r="AF1600" s="160"/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</row>
    <row r="1601" spans="1:47" outlineLevel="1" x14ac:dyDescent="0.2">
      <c r="A1601" s="113"/>
      <c r="B1601" s="115"/>
      <c r="C1601" s="125" t="s">
        <v>1359</v>
      </c>
      <c r="D1601" s="144"/>
      <c r="E1601" s="136">
        <v>49.764000000000003</v>
      </c>
      <c r="F1601" s="157"/>
      <c r="G1601" s="157"/>
      <c r="H1601" s="161">
        <v>0</v>
      </c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 t="s">
        <v>131</v>
      </c>
      <c r="S1601" s="160">
        <v>0</v>
      </c>
      <c r="T1601" s="160"/>
      <c r="U1601" s="160"/>
      <c r="V1601" s="160"/>
      <c r="W1601" s="160"/>
      <c r="X1601" s="160"/>
      <c r="Y1601" s="160"/>
      <c r="Z1601" s="160"/>
      <c r="AA1601" s="160"/>
      <c r="AB1601" s="160"/>
      <c r="AC1601" s="160"/>
      <c r="AD1601" s="160"/>
      <c r="AE1601" s="160"/>
      <c r="AF1601" s="160"/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</row>
    <row r="1602" spans="1:47" outlineLevel="1" x14ac:dyDescent="0.2">
      <c r="A1602" s="113">
        <v>335</v>
      </c>
      <c r="B1602" s="115" t="s">
        <v>1360</v>
      </c>
      <c r="C1602" s="124" t="s">
        <v>1361</v>
      </c>
      <c r="D1602" s="143" t="s">
        <v>135</v>
      </c>
      <c r="E1602" s="157">
        <v>996.6</v>
      </c>
      <c r="F1602" s="157"/>
      <c r="G1602" s="157">
        <f>ROUND(E1602*F1602,2)</f>
        <v>0</v>
      </c>
      <c r="H1602" s="161" t="s">
        <v>1743</v>
      </c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 t="s">
        <v>193</v>
      </c>
      <c r="S1602" s="160"/>
      <c r="T1602" s="160"/>
      <c r="U1602" s="160"/>
      <c r="V1602" s="160"/>
      <c r="W1602" s="160"/>
      <c r="X1602" s="160"/>
      <c r="Y1602" s="160"/>
      <c r="Z1602" s="160"/>
      <c r="AA1602" s="160"/>
      <c r="AB1602" s="160"/>
      <c r="AC1602" s="160"/>
      <c r="AD1602" s="160"/>
      <c r="AE1602" s="160"/>
      <c r="AF1602" s="160"/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</row>
    <row r="1603" spans="1:47" outlineLevel="1" x14ac:dyDescent="0.2">
      <c r="A1603" s="113"/>
      <c r="B1603" s="115"/>
      <c r="C1603" s="125" t="s">
        <v>854</v>
      </c>
      <c r="D1603" s="144"/>
      <c r="E1603" s="136"/>
      <c r="F1603" s="157"/>
      <c r="G1603" s="157"/>
      <c r="H1603" s="161">
        <v>0</v>
      </c>
      <c r="I1603" s="160"/>
      <c r="J1603" s="160"/>
      <c r="K1603" s="160"/>
      <c r="L1603" s="160"/>
      <c r="M1603" s="160"/>
      <c r="N1603" s="160"/>
      <c r="O1603" s="160"/>
      <c r="P1603" s="160"/>
      <c r="Q1603" s="160"/>
      <c r="R1603" s="160" t="s">
        <v>131</v>
      </c>
      <c r="S1603" s="160">
        <v>0</v>
      </c>
      <c r="T1603" s="160"/>
      <c r="U1603" s="160"/>
      <c r="V1603" s="160"/>
      <c r="W1603" s="160"/>
      <c r="X1603" s="160"/>
      <c r="Y1603" s="160"/>
      <c r="Z1603" s="160"/>
      <c r="AA1603" s="160"/>
      <c r="AB1603" s="160"/>
      <c r="AC1603" s="160"/>
      <c r="AD1603" s="160"/>
      <c r="AE1603" s="160"/>
      <c r="AF1603" s="160"/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</row>
    <row r="1604" spans="1:47" outlineLevel="1" x14ac:dyDescent="0.2">
      <c r="A1604" s="113"/>
      <c r="B1604" s="115"/>
      <c r="C1604" s="125" t="s">
        <v>773</v>
      </c>
      <c r="D1604" s="144"/>
      <c r="E1604" s="136"/>
      <c r="F1604" s="157"/>
      <c r="G1604" s="157"/>
      <c r="H1604" s="161">
        <v>0</v>
      </c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 t="s">
        <v>131</v>
      </c>
      <c r="S1604" s="160">
        <v>0</v>
      </c>
      <c r="T1604" s="160"/>
      <c r="U1604" s="160"/>
      <c r="V1604" s="160"/>
      <c r="W1604" s="160"/>
      <c r="X1604" s="160"/>
      <c r="Y1604" s="160"/>
      <c r="Z1604" s="160"/>
      <c r="AA1604" s="160"/>
      <c r="AB1604" s="160"/>
      <c r="AC1604" s="160"/>
      <c r="AD1604" s="160"/>
      <c r="AE1604" s="160"/>
      <c r="AF1604" s="160"/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</row>
    <row r="1605" spans="1:47" outlineLevel="1" x14ac:dyDescent="0.2">
      <c r="A1605" s="113"/>
      <c r="B1605" s="115"/>
      <c r="C1605" s="127" t="s">
        <v>858</v>
      </c>
      <c r="D1605" s="146"/>
      <c r="E1605" s="137"/>
      <c r="F1605" s="157"/>
      <c r="G1605" s="157"/>
      <c r="H1605" s="161">
        <v>0</v>
      </c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 t="s">
        <v>131</v>
      </c>
      <c r="S1605" s="160">
        <v>2</v>
      </c>
      <c r="T1605" s="160"/>
      <c r="U1605" s="160"/>
      <c r="V1605" s="160"/>
      <c r="W1605" s="160"/>
      <c r="X1605" s="160"/>
      <c r="Y1605" s="160"/>
      <c r="Z1605" s="160"/>
      <c r="AA1605" s="160"/>
      <c r="AB1605" s="160"/>
      <c r="AC1605" s="160"/>
      <c r="AD1605" s="160"/>
      <c r="AE1605" s="160"/>
      <c r="AF1605" s="160"/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</row>
    <row r="1606" spans="1:47" outlineLevel="1" x14ac:dyDescent="0.2">
      <c r="A1606" s="113"/>
      <c r="B1606" s="115"/>
      <c r="C1606" s="128" t="s">
        <v>1283</v>
      </c>
      <c r="D1606" s="146"/>
      <c r="E1606" s="137">
        <v>426</v>
      </c>
      <c r="F1606" s="157"/>
      <c r="G1606" s="157"/>
      <c r="H1606" s="161">
        <v>0</v>
      </c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 t="s">
        <v>131</v>
      </c>
      <c r="S1606" s="160">
        <v>2</v>
      </c>
      <c r="T1606" s="160"/>
      <c r="U1606" s="160"/>
      <c r="V1606" s="160"/>
      <c r="W1606" s="160"/>
      <c r="X1606" s="160"/>
      <c r="Y1606" s="160"/>
      <c r="Z1606" s="160"/>
      <c r="AA1606" s="160"/>
      <c r="AB1606" s="160"/>
      <c r="AC1606" s="160"/>
      <c r="AD1606" s="160"/>
      <c r="AE1606" s="160"/>
      <c r="AF1606" s="160"/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</row>
    <row r="1607" spans="1:47" outlineLevel="1" x14ac:dyDescent="0.2">
      <c r="A1607" s="113"/>
      <c r="B1607" s="115"/>
      <c r="C1607" s="128" t="s">
        <v>1284</v>
      </c>
      <c r="D1607" s="146"/>
      <c r="E1607" s="137">
        <v>106</v>
      </c>
      <c r="F1607" s="157"/>
      <c r="G1607" s="157"/>
      <c r="H1607" s="161">
        <v>0</v>
      </c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 t="s">
        <v>131</v>
      </c>
      <c r="S1607" s="160">
        <v>2</v>
      </c>
      <c r="T1607" s="160"/>
      <c r="U1607" s="160"/>
      <c r="V1607" s="160"/>
      <c r="W1607" s="160"/>
      <c r="X1607" s="160"/>
      <c r="Y1607" s="160"/>
      <c r="Z1607" s="160"/>
      <c r="AA1607" s="160"/>
      <c r="AB1607" s="160"/>
      <c r="AC1607" s="160"/>
      <c r="AD1607" s="160"/>
      <c r="AE1607" s="160"/>
      <c r="AF1607" s="160"/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</row>
    <row r="1608" spans="1:47" outlineLevel="1" x14ac:dyDescent="0.2">
      <c r="A1608" s="113"/>
      <c r="B1608" s="115"/>
      <c r="C1608" s="128" t="s">
        <v>1285</v>
      </c>
      <c r="D1608" s="146"/>
      <c r="E1608" s="137">
        <v>50</v>
      </c>
      <c r="F1608" s="157"/>
      <c r="G1608" s="157"/>
      <c r="H1608" s="161">
        <v>0</v>
      </c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 t="s">
        <v>131</v>
      </c>
      <c r="S1608" s="160">
        <v>2</v>
      </c>
      <c r="T1608" s="160"/>
      <c r="U1608" s="160"/>
      <c r="V1608" s="160"/>
      <c r="W1608" s="160"/>
      <c r="X1608" s="160"/>
      <c r="Y1608" s="160"/>
      <c r="Z1608" s="160"/>
      <c r="AA1608" s="160"/>
      <c r="AB1608" s="160"/>
      <c r="AC1608" s="160"/>
      <c r="AD1608" s="160"/>
      <c r="AE1608" s="160"/>
      <c r="AF1608" s="160"/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</row>
    <row r="1609" spans="1:47" outlineLevel="1" x14ac:dyDescent="0.2">
      <c r="A1609" s="113"/>
      <c r="B1609" s="115"/>
      <c r="C1609" s="128" t="s">
        <v>1260</v>
      </c>
      <c r="D1609" s="146"/>
      <c r="E1609" s="137">
        <v>324</v>
      </c>
      <c r="F1609" s="157"/>
      <c r="G1609" s="157"/>
      <c r="H1609" s="161">
        <v>0</v>
      </c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 t="s">
        <v>131</v>
      </c>
      <c r="S1609" s="160">
        <v>2</v>
      </c>
      <c r="T1609" s="160"/>
      <c r="U1609" s="16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0"/>
      <c r="AF1609" s="160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</row>
    <row r="1610" spans="1:47" outlineLevel="1" x14ac:dyDescent="0.2">
      <c r="A1610" s="113"/>
      <c r="B1610" s="115"/>
      <c r="C1610" s="127" t="s">
        <v>863</v>
      </c>
      <c r="D1610" s="146"/>
      <c r="E1610" s="137"/>
      <c r="F1610" s="157"/>
      <c r="G1610" s="157"/>
      <c r="H1610" s="161">
        <v>0</v>
      </c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 t="s">
        <v>131</v>
      </c>
      <c r="S1610" s="160">
        <v>0</v>
      </c>
      <c r="T1610" s="160"/>
      <c r="U1610" s="160"/>
      <c r="V1610" s="160"/>
      <c r="W1610" s="160"/>
      <c r="X1610" s="160"/>
      <c r="Y1610" s="160"/>
      <c r="Z1610" s="160"/>
      <c r="AA1610" s="160"/>
      <c r="AB1610" s="160"/>
      <c r="AC1610" s="160"/>
      <c r="AD1610" s="160"/>
      <c r="AE1610" s="160"/>
      <c r="AF1610" s="160"/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</row>
    <row r="1611" spans="1:47" outlineLevel="1" x14ac:dyDescent="0.2">
      <c r="A1611" s="113"/>
      <c r="B1611" s="115"/>
      <c r="C1611" s="125" t="s">
        <v>1362</v>
      </c>
      <c r="D1611" s="144"/>
      <c r="E1611" s="136">
        <v>996.6</v>
      </c>
      <c r="F1611" s="157"/>
      <c r="G1611" s="157"/>
      <c r="H1611" s="161">
        <v>0</v>
      </c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 t="s">
        <v>131</v>
      </c>
      <c r="S1611" s="160">
        <v>0</v>
      </c>
      <c r="T1611" s="160"/>
      <c r="U1611" s="160"/>
      <c r="V1611" s="160"/>
      <c r="W1611" s="160"/>
      <c r="X1611" s="160"/>
      <c r="Y1611" s="160"/>
      <c r="Z1611" s="160"/>
      <c r="AA1611" s="160"/>
      <c r="AB1611" s="160"/>
      <c r="AC1611" s="160"/>
      <c r="AD1611" s="160"/>
      <c r="AE1611" s="160"/>
      <c r="AF1611" s="160"/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</row>
    <row r="1612" spans="1:47" outlineLevel="1" x14ac:dyDescent="0.2">
      <c r="A1612" s="113">
        <v>336</v>
      </c>
      <c r="B1612" s="115" t="s">
        <v>1363</v>
      </c>
      <c r="C1612" s="124" t="s">
        <v>1364</v>
      </c>
      <c r="D1612" s="143" t="s">
        <v>135</v>
      </c>
      <c r="E1612" s="157">
        <v>3.4319999999999999</v>
      </c>
      <c r="F1612" s="157"/>
      <c r="G1612" s="157">
        <f>ROUND(E1612*F1612,2)</f>
        <v>0</v>
      </c>
      <c r="H1612" s="161" t="s">
        <v>1743</v>
      </c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 t="s">
        <v>193</v>
      </c>
      <c r="S1612" s="160"/>
      <c r="T1612" s="160"/>
      <c r="U1612" s="160"/>
      <c r="V1612" s="160"/>
      <c r="W1612" s="160"/>
      <c r="X1612" s="160"/>
      <c r="Y1612" s="160"/>
      <c r="Z1612" s="160"/>
      <c r="AA1612" s="160"/>
      <c r="AB1612" s="160"/>
      <c r="AC1612" s="160"/>
      <c r="AD1612" s="160"/>
      <c r="AE1612" s="160"/>
      <c r="AF1612" s="160"/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</row>
    <row r="1613" spans="1:47" outlineLevel="1" x14ac:dyDescent="0.2">
      <c r="A1613" s="113"/>
      <c r="B1613" s="115"/>
      <c r="C1613" s="125" t="s">
        <v>199</v>
      </c>
      <c r="D1613" s="144"/>
      <c r="E1613" s="136"/>
      <c r="F1613" s="157"/>
      <c r="G1613" s="157"/>
      <c r="H1613" s="161">
        <v>0</v>
      </c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 t="s">
        <v>131</v>
      </c>
      <c r="S1613" s="160">
        <v>0</v>
      </c>
      <c r="T1613" s="160"/>
      <c r="U1613" s="160"/>
      <c r="V1613" s="160"/>
      <c r="W1613" s="160"/>
      <c r="X1613" s="160"/>
      <c r="Y1613" s="160"/>
      <c r="Z1613" s="160"/>
      <c r="AA1613" s="160"/>
      <c r="AB1613" s="160"/>
      <c r="AC1613" s="160"/>
      <c r="AD1613" s="160"/>
      <c r="AE1613" s="160"/>
      <c r="AF1613" s="160"/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</row>
    <row r="1614" spans="1:47" outlineLevel="1" x14ac:dyDescent="0.2">
      <c r="A1614" s="113"/>
      <c r="B1614" s="115"/>
      <c r="C1614" s="125" t="s">
        <v>1365</v>
      </c>
      <c r="D1614" s="144"/>
      <c r="E1614" s="136">
        <v>3.4319999999999999</v>
      </c>
      <c r="F1614" s="157"/>
      <c r="G1614" s="157"/>
      <c r="H1614" s="161">
        <v>0</v>
      </c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 t="s">
        <v>131</v>
      </c>
      <c r="S1614" s="160">
        <v>0</v>
      </c>
      <c r="T1614" s="160"/>
      <c r="U1614" s="160"/>
      <c r="V1614" s="160"/>
      <c r="W1614" s="160"/>
      <c r="X1614" s="160"/>
      <c r="Y1614" s="160"/>
      <c r="Z1614" s="160"/>
      <c r="AA1614" s="160"/>
      <c r="AB1614" s="160"/>
      <c r="AC1614" s="160"/>
      <c r="AD1614" s="160"/>
      <c r="AE1614" s="160"/>
      <c r="AF1614" s="160"/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</row>
    <row r="1615" spans="1:47" outlineLevel="1" x14ac:dyDescent="0.2">
      <c r="A1615" s="113">
        <v>337</v>
      </c>
      <c r="B1615" s="115" t="s">
        <v>1366</v>
      </c>
      <c r="C1615" s="124" t="s">
        <v>1367</v>
      </c>
      <c r="D1615" s="143" t="s">
        <v>0</v>
      </c>
      <c r="E1615" s="157">
        <v>2.35</v>
      </c>
      <c r="F1615" s="157"/>
      <c r="G1615" s="157">
        <f>ROUND(E1615*F1615,2)</f>
        <v>0</v>
      </c>
      <c r="H1615" s="161" t="s">
        <v>1743</v>
      </c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 t="s">
        <v>129</v>
      </c>
      <c r="S1615" s="160"/>
      <c r="T1615" s="160"/>
      <c r="U1615" s="160"/>
      <c r="V1615" s="160"/>
      <c r="W1615" s="160"/>
      <c r="X1615" s="160"/>
      <c r="Y1615" s="160"/>
      <c r="Z1615" s="160"/>
      <c r="AA1615" s="160"/>
      <c r="AB1615" s="160"/>
      <c r="AC1615" s="160"/>
      <c r="AD1615" s="160"/>
      <c r="AE1615" s="160"/>
      <c r="AF1615" s="160"/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</row>
    <row r="1616" spans="1:47" x14ac:dyDescent="0.2">
      <c r="A1616" s="114" t="s">
        <v>124</v>
      </c>
      <c r="B1616" s="116" t="s">
        <v>84</v>
      </c>
      <c r="C1616" s="126" t="s">
        <v>85</v>
      </c>
      <c r="D1616" s="145"/>
      <c r="E1616" s="158"/>
      <c r="F1616" s="158"/>
      <c r="G1616" s="158">
        <f>SUMIF(R1617:R1629,"&lt;&gt;NOR",G1617:G1629)</f>
        <v>0</v>
      </c>
      <c r="H1616" s="133"/>
      <c r="I1616" s="160"/>
      <c r="R1616" s="229" t="s">
        <v>125</v>
      </c>
    </row>
    <row r="1617" spans="1:47" ht="22.5" outlineLevel="1" x14ac:dyDescent="0.2">
      <c r="A1617" s="113">
        <v>338</v>
      </c>
      <c r="B1617" s="115" t="s">
        <v>1368</v>
      </c>
      <c r="C1617" s="124" t="s">
        <v>1369</v>
      </c>
      <c r="D1617" s="143" t="s">
        <v>135</v>
      </c>
      <c r="E1617" s="157">
        <v>297.2</v>
      </c>
      <c r="F1617" s="157"/>
      <c r="G1617" s="157">
        <f>ROUND(E1617*F1617,2)</f>
        <v>0</v>
      </c>
      <c r="H1617" s="161" t="s">
        <v>1744</v>
      </c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 t="s">
        <v>193</v>
      </c>
      <c r="S1617" s="160"/>
      <c r="T1617" s="160"/>
      <c r="U1617" s="160"/>
      <c r="V1617" s="160"/>
      <c r="W1617" s="160"/>
      <c r="X1617" s="160"/>
      <c r="Y1617" s="160"/>
      <c r="Z1617" s="160"/>
      <c r="AA1617" s="160"/>
      <c r="AB1617" s="160"/>
      <c r="AC1617" s="160"/>
      <c r="AD1617" s="160"/>
      <c r="AE1617" s="160"/>
      <c r="AF1617" s="160"/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</row>
    <row r="1618" spans="1:47" outlineLevel="1" x14ac:dyDescent="0.2">
      <c r="A1618" s="113"/>
      <c r="B1618" s="115"/>
      <c r="C1618" s="125" t="s">
        <v>826</v>
      </c>
      <c r="D1618" s="144"/>
      <c r="E1618" s="136"/>
      <c r="F1618" s="157"/>
      <c r="G1618" s="157"/>
      <c r="H1618" s="161">
        <v>0</v>
      </c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 t="s">
        <v>131</v>
      </c>
      <c r="S1618" s="160">
        <v>0</v>
      </c>
      <c r="T1618" s="160"/>
      <c r="U1618" s="160"/>
      <c r="V1618" s="160"/>
      <c r="W1618" s="160"/>
      <c r="X1618" s="160"/>
      <c r="Y1618" s="160"/>
      <c r="Z1618" s="160"/>
      <c r="AA1618" s="160"/>
      <c r="AB1618" s="160"/>
      <c r="AC1618" s="160"/>
      <c r="AD1618" s="160"/>
      <c r="AE1618" s="160"/>
      <c r="AF1618" s="160"/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</row>
    <row r="1619" spans="1:47" outlineLevel="1" x14ac:dyDescent="0.2">
      <c r="A1619" s="113"/>
      <c r="B1619" s="115"/>
      <c r="C1619" s="125" t="s">
        <v>773</v>
      </c>
      <c r="D1619" s="144"/>
      <c r="E1619" s="136"/>
      <c r="F1619" s="157"/>
      <c r="G1619" s="157"/>
      <c r="H1619" s="161">
        <v>0</v>
      </c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 t="s">
        <v>131</v>
      </c>
      <c r="S1619" s="160">
        <v>0</v>
      </c>
      <c r="T1619" s="160"/>
      <c r="U1619" s="160"/>
      <c r="V1619" s="160"/>
      <c r="W1619" s="160"/>
      <c r="X1619" s="160"/>
      <c r="Y1619" s="160"/>
      <c r="Z1619" s="160"/>
      <c r="AA1619" s="160"/>
      <c r="AB1619" s="160"/>
      <c r="AC1619" s="160"/>
      <c r="AD1619" s="160"/>
      <c r="AE1619" s="160"/>
      <c r="AF1619" s="160"/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</row>
    <row r="1620" spans="1:47" outlineLevel="1" x14ac:dyDescent="0.2">
      <c r="A1620" s="113"/>
      <c r="B1620" s="115"/>
      <c r="C1620" s="125" t="s">
        <v>827</v>
      </c>
      <c r="D1620" s="144"/>
      <c r="E1620" s="136">
        <v>297.2</v>
      </c>
      <c r="F1620" s="157"/>
      <c r="G1620" s="157"/>
      <c r="H1620" s="161">
        <v>0</v>
      </c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 t="s">
        <v>131</v>
      </c>
      <c r="S1620" s="160">
        <v>0</v>
      </c>
      <c r="T1620" s="160"/>
      <c r="U1620" s="160"/>
      <c r="V1620" s="160"/>
      <c r="W1620" s="160"/>
      <c r="X1620" s="160"/>
      <c r="Y1620" s="160"/>
      <c r="Z1620" s="160"/>
      <c r="AA1620" s="160"/>
      <c r="AB1620" s="160"/>
      <c r="AC1620" s="160"/>
      <c r="AD1620" s="160"/>
      <c r="AE1620" s="160"/>
      <c r="AF1620" s="160"/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</row>
    <row r="1621" spans="1:47" outlineLevel="1" x14ac:dyDescent="0.2">
      <c r="A1621" s="113">
        <v>339</v>
      </c>
      <c r="B1621" s="115" t="s">
        <v>1370</v>
      </c>
      <c r="C1621" s="124" t="s">
        <v>1371</v>
      </c>
      <c r="D1621" s="143" t="s">
        <v>135</v>
      </c>
      <c r="E1621" s="157">
        <v>297.2</v>
      </c>
      <c r="F1621" s="157"/>
      <c r="G1621" s="157">
        <f>ROUND(E1621*F1621,2)</f>
        <v>0</v>
      </c>
      <c r="H1621" s="161" t="s">
        <v>1743</v>
      </c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 t="s">
        <v>129</v>
      </c>
      <c r="S1621" s="160"/>
      <c r="T1621" s="160"/>
      <c r="U1621" s="160"/>
      <c r="V1621" s="160"/>
      <c r="W1621" s="160"/>
      <c r="X1621" s="160"/>
      <c r="Y1621" s="160"/>
      <c r="Z1621" s="160"/>
      <c r="AA1621" s="160"/>
      <c r="AB1621" s="160"/>
      <c r="AC1621" s="160"/>
      <c r="AD1621" s="160"/>
      <c r="AE1621" s="160"/>
      <c r="AF1621" s="160"/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</row>
    <row r="1622" spans="1:47" outlineLevel="1" x14ac:dyDescent="0.2">
      <c r="A1622" s="113"/>
      <c r="B1622" s="115"/>
      <c r="C1622" s="125" t="s">
        <v>826</v>
      </c>
      <c r="D1622" s="144"/>
      <c r="E1622" s="136"/>
      <c r="F1622" s="157"/>
      <c r="G1622" s="157"/>
      <c r="H1622" s="161">
        <v>0</v>
      </c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 t="s">
        <v>131</v>
      </c>
      <c r="S1622" s="160">
        <v>0</v>
      </c>
      <c r="T1622" s="160"/>
      <c r="U1622" s="160"/>
      <c r="V1622" s="160"/>
      <c r="W1622" s="160"/>
      <c r="X1622" s="160"/>
      <c r="Y1622" s="160"/>
      <c r="Z1622" s="160"/>
      <c r="AA1622" s="160"/>
      <c r="AB1622" s="160"/>
      <c r="AC1622" s="160"/>
      <c r="AD1622" s="160"/>
      <c r="AE1622" s="160"/>
      <c r="AF1622" s="160"/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</row>
    <row r="1623" spans="1:47" outlineLevel="1" x14ac:dyDescent="0.2">
      <c r="A1623" s="113"/>
      <c r="B1623" s="115"/>
      <c r="C1623" s="125" t="s">
        <v>773</v>
      </c>
      <c r="D1623" s="144"/>
      <c r="E1623" s="136"/>
      <c r="F1623" s="157"/>
      <c r="G1623" s="157"/>
      <c r="H1623" s="161">
        <v>0</v>
      </c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 t="s">
        <v>131</v>
      </c>
      <c r="S1623" s="160">
        <v>0</v>
      </c>
      <c r="T1623" s="160"/>
      <c r="U1623" s="160"/>
      <c r="V1623" s="160"/>
      <c r="W1623" s="160"/>
      <c r="X1623" s="160"/>
      <c r="Y1623" s="160"/>
      <c r="Z1623" s="160"/>
      <c r="AA1623" s="160"/>
      <c r="AB1623" s="160"/>
      <c r="AC1623" s="160"/>
      <c r="AD1623" s="160"/>
      <c r="AE1623" s="160"/>
      <c r="AF1623" s="160"/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</row>
    <row r="1624" spans="1:47" outlineLevel="1" x14ac:dyDescent="0.2">
      <c r="A1624" s="113"/>
      <c r="B1624" s="115"/>
      <c r="C1624" s="125" t="s">
        <v>827</v>
      </c>
      <c r="D1624" s="144"/>
      <c r="E1624" s="136">
        <v>297.2</v>
      </c>
      <c r="F1624" s="157"/>
      <c r="G1624" s="157"/>
      <c r="H1624" s="161">
        <v>0</v>
      </c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 t="s">
        <v>131</v>
      </c>
      <c r="S1624" s="160">
        <v>0</v>
      </c>
      <c r="T1624" s="160"/>
      <c r="U1624" s="160"/>
      <c r="V1624" s="160"/>
      <c r="W1624" s="160"/>
      <c r="X1624" s="160"/>
      <c r="Y1624" s="160"/>
      <c r="Z1624" s="160"/>
      <c r="AA1624" s="160"/>
      <c r="AB1624" s="160"/>
      <c r="AC1624" s="160"/>
      <c r="AD1624" s="160"/>
      <c r="AE1624" s="160"/>
      <c r="AF1624" s="160"/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</row>
    <row r="1625" spans="1:47" outlineLevel="1" x14ac:dyDescent="0.2">
      <c r="A1625" s="113">
        <v>340</v>
      </c>
      <c r="B1625" s="115" t="s">
        <v>1372</v>
      </c>
      <c r="C1625" s="124" t="s">
        <v>1373</v>
      </c>
      <c r="D1625" s="143" t="s">
        <v>135</v>
      </c>
      <c r="E1625" s="157">
        <v>326.92</v>
      </c>
      <c r="F1625" s="157"/>
      <c r="G1625" s="157">
        <f>ROUND(E1625*F1625,2)</f>
        <v>0</v>
      </c>
      <c r="H1625" s="161" t="s">
        <v>1743</v>
      </c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 t="s">
        <v>193</v>
      </c>
      <c r="S1625" s="160"/>
      <c r="T1625" s="160"/>
      <c r="U1625" s="160"/>
      <c r="V1625" s="160"/>
      <c r="W1625" s="160"/>
      <c r="X1625" s="160"/>
      <c r="Y1625" s="160"/>
      <c r="Z1625" s="160"/>
      <c r="AA1625" s="160"/>
      <c r="AB1625" s="160"/>
      <c r="AC1625" s="160"/>
      <c r="AD1625" s="160"/>
      <c r="AE1625" s="160"/>
      <c r="AF1625" s="160"/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</row>
    <row r="1626" spans="1:47" outlineLevel="1" x14ac:dyDescent="0.2">
      <c r="A1626" s="113"/>
      <c r="B1626" s="115"/>
      <c r="C1626" s="125" t="s">
        <v>826</v>
      </c>
      <c r="D1626" s="144"/>
      <c r="E1626" s="136"/>
      <c r="F1626" s="157"/>
      <c r="G1626" s="157"/>
      <c r="H1626" s="161">
        <v>0</v>
      </c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 t="s">
        <v>131</v>
      </c>
      <c r="S1626" s="160">
        <v>0</v>
      </c>
      <c r="T1626" s="160"/>
      <c r="U1626" s="160"/>
      <c r="V1626" s="160"/>
      <c r="W1626" s="160"/>
      <c r="X1626" s="160"/>
      <c r="Y1626" s="160"/>
      <c r="Z1626" s="160"/>
      <c r="AA1626" s="160"/>
      <c r="AB1626" s="160"/>
      <c r="AC1626" s="160"/>
      <c r="AD1626" s="160"/>
      <c r="AE1626" s="160"/>
      <c r="AF1626" s="160"/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</row>
    <row r="1627" spans="1:47" outlineLevel="1" x14ac:dyDescent="0.2">
      <c r="A1627" s="113"/>
      <c r="B1627" s="115"/>
      <c r="C1627" s="125" t="s">
        <v>773</v>
      </c>
      <c r="D1627" s="144"/>
      <c r="E1627" s="136"/>
      <c r="F1627" s="157"/>
      <c r="G1627" s="157"/>
      <c r="H1627" s="161">
        <v>0</v>
      </c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 t="s">
        <v>131</v>
      </c>
      <c r="S1627" s="160">
        <v>0</v>
      </c>
      <c r="T1627" s="160"/>
      <c r="U1627" s="160"/>
      <c r="V1627" s="160"/>
      <c r="W1627" s="160"/>
      <c r="X1627" s="160"/>
      <c r="Y1627" s="160"/>
      <c r="Z1627" s="160"/>
      <c r="AA1627" s="160"/>
      <c r="AB1627" s="160"/>
      <c r="AC1627" s="160"/>
      <c r="AD1627" s="160"/>
      <c r="AE1627" s="160"/>
      <c r="AF1627" s="160"/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</row>
    <row r="1628" spans="1:47" outlineLevel="1" x14ac:dyDescent="0.2">
      <c r="A1628" s="113"/>
      <c r="B1628" s="115"/>
      <c r="C1628" s="125" t="s">
        <v>1374</v>
      </c>
      <c r="D1628" s="144"/>
      <c r="E1628" s="136">
        <v>326.92</v>
      </c>
      <c r="F1628" s="157"/>
      <c r="G1628" s="157"/>
      <c r="H1628" s="161">
        <v>0</v>
      </c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 t="s">
        <v>131</v>
      </c>
      <c r="S1628" s="160">
        <v>0</v>
      </c>
      <c r="T1628" s="160"/>
      <c r="U1628" s="160"/>
      <c r="V1628" s="160"/>
      <c r="W1628" s="160"/>
      <c r="X1628" s="160"/>
      <c r="Y1628" s="160"/>
      <c r="Z1628" s="160"/>
      <c r="AA1628" s="160"/>
      <c r="AB1628" s="160"/>
      <c r="AC1628" s="160"/>
      <c r="AD1628" s="160"/>
      <c r="AE1628" s="160"/>
      <c r="AF1628" s="160"/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</row>
    <row r="1629" spans="1:47" outlineLevel="1" x14ac:dyDescent="0.2">
      <c r="A1629" s="113">
        <v>341</v>
      </c>
      <c r="B1629" s="115" t="s">
        <v>1375</v>
      </c>
      <c r="C1629" s="124" t="s">
        <v>1376</v>
      </c>
      <c r="D1629" s="143" t="s">
        <v>0</v>
      </c>
      <c r="E1629" s="157">
        <v>7.2</v>
      </c>
      <c r="F1629" s="157"/>
      <c r="G1629" s="157">
        <f>ROUND(E1629*F1629,2)</f>
        <v>0</v>
      </c>
      <c r="H1629" s="161" t="s">
        <v>1743</v>
      </c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 t="s">
        <v>129</v>
      </c>
      <c r="S1629" s="160"/>
      <c r="T1629" s="160"/>
      <c r="U1629" s="160"/>
      <c r="V1629" s="160"/>
      <c r="W1629" s="160"/>
      <c r="X1629" s="160"/>
      <c r="Y1629" s="160"/>
      <c r="Z1629" s="160"/>
      <c r="AA1629" s="160"/>
      <c r="AB1629" s="160"/>
      <c r="AC1629" s="160"/>
      <c r="AD1629" s="160"/>
      <c r="AE1629" s="160"/>
      <c r="AF1629" s="160"/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</row>
    <row r="1630" spans="1:47" x14ac:dyDescent="0.2">
      <c r="A1630" s="114" t="s">
        <v>124</v>
      </c>
      <c r="B1630" s="116" t="s">
        <v>86</v>
      </c>
      <c r="C1630" s="126" t="s">
        <v>87</v>
      </c>
      <c r="D1630" s="145"/>
      <c r="E1630" s="158"/>
      <c r="F1630" s="158"/>
      <c r="G1630" s="158">
        <f>SUMIF(R1631:R1635,"&lt;&gt;NOR",G1631:G1635)</f>
        <v>0</v>
      </c>
      <c r="H1630" s="133"/>
      <c r="I1630" s="160"/>
      <c r="R1630" s="229" t="s">
        <v>125</v>
      </c>
    </row>
    <row r="1631" spans="1:47" ht="22.5" outlineLevel="1" x14ac:dyDescent="0.2">
      <c r="A1631" s="113">
        <v>342</v>
      </c>
      <c r="B1631" s="115" t="s">
        <v>1377</v>
      </c>
      <c r="C1631" s="124" t="s">
        <v>1378</v>
      </c>
      <c r="D1631" s="143" t="s">
        <v>337</v>
      </c>
      <c r="E1631" s="157">
        <v>89</v>
      </c>
      <c r="F1631" s="157"/>
      <c r="G1631" s="157">
        <f>ROUND(E1631*F1631,2)</f>
        <v>0</v>
      </c>
      <c r="H1631" s="161" t="s">
        <v>1744</v>
      </c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 t="s">
        <v>129</v>
      </c>
      <c r="S1631" s="160"/>
      <c r="T1631" s="160"/>
      <c r="U1631" s="160"/>
      <c r="V1631" s="160"/>
      <c r="W1631" s="160"/>
      <c r="X1631" s="160"/>
      <c r="Y1631" s="160"/>
      <c r="Z1631" s="160"/>
      <c r="AA1631" s="160"/>
      <c r="AB1631" s="160"/>
      <c r="AC1631" s="160"/>
      <c r="AD1631" s="160"/>
      <c r="AE1631" s="160"/>
      <c r="AF1631" s="160"/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</row>
    <row r="1632" spans="1:47" ht="22.5" outlineLevel="1" x14ac:dyDescent="0.2">
      <c r="A1632" s="113">
        <v>343</v>
      </c>
      <c r="B1632" s="115" t="s">
        <v>1379</v>
      </c>
      <c r="C1632" s="124" t="s">
        <v>1380</v>
      </c>
      <c r="D1632" s="143" t="s">
        <v>337</v>
      </c>
      <c r="E1632" s="157">
        <v>34</v>
      </c>
      <c r="F1632" s="157"/>
      <c r="G1632" s="157">
        <f>ROUND(E1632*F1632,2)</f>
        <v>0</v>
      </c>
      <c r="H1632" s="161" t="s">
        <v>1744</v>
      </c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 t="s">
        <v>129</v>
      </c>
      <c r="S1632" s="160"/>
      <c r="T1632" s="160"/>
      <c r="U1632" s="160"/>
      <c r="V1632" s="160"/>
      <c r="W1632" s="160"/>
      <c r="X1632" s="160"/>
      <c r="Y1632" s="160"/>
      <c r="Z1632" s="160"/>
      <c r="AA1632" s="160"/>
      <c r="AB1632" s="160"/>
      <c r="AC1632" s="160"/>
      <c r="AD1632" s="160"/>
      <c r="AE1632" s="160"/>
      <c r="AF1632" s="160"/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</row>
    <row r="1633" spans="1:47" ht="22.5" outlineLevel="1" x14ac:dyDescent="0.2">
      <c r="A1633" s="113">
        <v>344</v>
      </c>
      <c r="B1633" s="115" t="s">
        <v>1381</v>
      </c>
      <c r="C1633" s="124" t="s">
        <v>1382</v>
      </c>
      <c r="D1633" s="143" t="s">
        <v>337</v>
      </c>
      <c r="E1633" s="157">
        <v>9.5</v>
      </c>
      <c r="F1633" s="157"/>
      <c r="G1633" s="157">
        <f>ROUND(E1633*F1633,2)</f>
        <v>0</v>
      </c>
      <c r="H1633" s="161" t="s">
        <v>1744</v>
      </c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 t="s">
        <v>129</v>
      </c>
      <c r="S1633" s="160"/>
      <c r="T1633" s="160"/>
      <c r="U1633" s="160"/>
      <c r="V1633" s="160"/>
      <c r="W1633" s="160"/>
      <c r="X1633" s="160"/>
      <c r="Y1633" s="160"/>
      <c r="Z1633" s="160"/>
      <c r="AA1633" s="160"/>
      <c r="AB1633" s="160"/>
      <c r="AC1633" s="160"/>
      <c r="AD1633" s="160"/>
      <c r="AE1633" s="160"/>
      <c r="AF1633" s="160"/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</row>
    <row r="1634" spans="1:47" ht="22.5" outlineLevel="1" x14ac:dyDescent="0.2">
      <c r="A1634" s="113">
        <v>345</v>
      </c>
      <c r="B1634" s="115" t="s">
        <v>1383</v>
      </c>
      <c r="C1634" s="124" t="s">
        <v>1384</v>
      </c>
      <c r="D1634" s="143" t="s">
        <v>337</v>
      </c>
      <c r="E1634" s="157">
        <v>43</v>
      </c>
      <c r="F1634" s="157"/>
      <c r="G1634" s="157">
        <f>ROUND(E1634*F1634,2)</f>
        <v>0</v>
      </c>
      <c r="H1634" s="161" t="s">
        <v>1744</v>
      </c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 t="s">
        <v>129</v>
      </c>
      <c r="S1634" s="160"/>
      <c r="T1634" s="160"/>
      <c r="U1634" s="160"/>
      <c r="V1634" s="160"/>
      <c r="W1634" s="160"/>
      <c r="X1634" s="160"/>
      <c r="Y1634" s="160"/>
      <c r="Z1634" s="160"/>
      <c r="AA1634" s="160"/>
      <c r="AB1634" s="160"/>
      <c r="AC1634" s="160"/>
      <c r="AD1634" s="160"/>
      <c r="AE1634" s="160"/>
      <c r="AF1634" s="160"/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</row>
    <row r="1635" spans="1:47" outlineLevel="1" x14ac:dyDescent="0.2">
      <c r="A1635" s="113">
        <v>346</v>
      </c>
      <c r="B1635" s="115" t="s">
        <v>1385</v>
      </c>
      <c r="C1635" s="124" t="s">
        <v>1386</v>
      </c>
      <c r="D1635" s="143" t="s">
        <v>0</v>
      </c>
      <c r="E1635" s="157">
        <v>2.0499999999999998</v>
      </c>
      <c r="F1635" s="157"/>
      <c r="G1635" s="157">
        <f>ROUND(E1635*F1635,2)</f>
        <v>0</v>
      </c>
      <c r="H1635" s="161" t="s">
        <v>1743</v>
      </c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 t="s">
        <v>129</v>
      </c>
      <c r="S1635" s="160"/>
      <c r="T1635" s="160"/>
      <c r="U1635" s="160"/>
      <c r="V1635" s="160"/>
      <c r="W1635" s="160"/>
      <c r="X1635" s="160"/>
      <c r="Y1635" s="160"/>
      <c r="Z1635" s="160"/>
      <c r="AA1635" s="160"/>
      <c r="AB1635" s="160"/>
      <c r="AC1635" s="160"/>
      <c r="AD1635" s="160"/>
      <c r="AE1635" s="160"/>
      <c r="AF1635" s="160"/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</row>
    <row r="1636" spans="1:47" x14ac:dyDescent="0.2">
      <c r="A1636" s="114" t="s">
        <v>124</v>
      </c>
      <c r="B1636" s="116" t="s">
        <v>88</v>
      </c>
      <c r="C1636" s="126" t="s">
        <v>89</v>
      </c>
      <c r="D1636" s="145"/>
      <c r="E1636" s="158"/>
      <c r="F1636" s="158"/>
      <c r="G1636" s="158">
        <f>SUMIF(R1637:R1744,"&lt;&gt;NOR",G1637:G1744)</f>
        <v>0</v>
      </c>
      <c r="H1636" s="133"/>
      <c r="I1636" s="160"/>
      <c r="R1636" s="229" t="s">
        <v>125</v>
      </c>
    </row>
    <row r="1637" spans="1:47" ht="22.5" outlineLevel="1" x14ac:dyDescent="0.2">
      <c r="A1637" s="113">
        <v>347</v>
      </c>
      <c r="B1637" s="115" t="s">
        <v>1387</v>
      </c>
      <c r="C1637" s="124" t="s">
        <v>1388</v>
      </c>
      <c r="D1637" s="143" t="s">
        <v>135</v>
      </c>
      <c r="E1637" s="157">
        <v>27.11</v>
      </c>
      <c r="F1637" s="157"/>
      <c r="G1637" s="157">
        <f>ROUND(E1637*F1637,2)</f>
        <v>0</v>
      </c>
      <c r="H1637" s="161" t="s">
        <v>1744</v>
      </c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 t="s">
        <v>129</v>
      </c>
      <c r="S1637" s="160"/>
      <c r="T1637" s="160"/>
      <c r="U1637" s="160"/>
      <c r="V1637" s="160"/>
      <c r="W1637" s="160"/>
      <c r="X1637" s="160"/>
      <c r="Y1637" s="160"/>
      <c r="Z1637" s="160"/>
      <c r="AA1637" s="160"/>
      <c r="AB1637" s="160"/>
      <c r="AC1637" s="160"/>
      <c r="AD1637" s="160"/>
      <c r="AE1637" s="160"/>
      <c r="AF1637" s="160"/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</row>
    <row r="1638" spans="1:47" outlineLevel="1" x14ac:dyDescent="0.2">
      <c r="A1638" s="113"/>
      <c r="B1638" s="115"/>
      <c r="C1638" s="125" t="s">
        <v>826</v>
      </c>
      <c r="D1638" s="144"/>
      <c r="E1638" s="136"/>
      <c r="F1638" s="157"/>
      <c r="G1638" s="157"/>
      <c r="H1638" s="161">
        <v>0</v>
      </c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 t="s">
        <v>131</v>
      </c>
      <c r="S1638" s="160">
        <v>0</v>
      </c>
      <c r="T1638" s="160"/>
      <c r="U1638" s="160"/>
      <c r="V1638" s="160"/>
      <c r="W1638" s="160"/>
      <c r="X1638" s="160"/>
      <c r="Y1638" s="160"/>
      <c r="Z1638" s="160"/>
      <c r="AA1638" s="160"/>
      <c r="AB1638" s="160"/>
      <c r="AC1638" s="160"/>
      <c r="AD1638" s="160"/>
      <c r="AE1638" s="160"/>
      <c r="AF1638" s="160"/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</row>
    <row r="1639" spans="1:47" outlineLevel="1" x14ac:dyDescent="0.2">
      <c r="A1639" s="113"/>
      <c r="B1639" s="115"/>
      <c r="C1639" s="125" t="s">
        <v>773</v>
      </c>
      <c r="D1639" s="144"/>
      <c r="E1639" s="136"/>
      <c r="F1639" s="157"/>
      <c r="G1639" s="157"/>
      <c r="H1639" s="161">
        <v>0</v>
      </c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 t="s">
        <v>131</v>
      </c>
      <c r="S1639" s="160">
        <v>0</v>
      </c>
      <c r="T1639" s="160"/>
      <c r="U1639" s="160"/>
      <c r="V1639" s="160"/>
      <c r="W1639" s="160"/>
      <c r="X1639" s="160"/>
      <c r="Y1639" s="160"/>
      <c r="Z1639" s="160"/>
      <c r="AA1639" s="160"/>
      <c r="AB1639" s="160"/>
      <c r="AC1639" s="160"/>
      <c r="AD1639" s="160"/>
      <c r="AE1639" s="160"/>
      <c r="AF1639" s="160"/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</row>
    <row r="1640" spans="1:47" outlineLevel="1" x14ac:dyDescent="0.2">
      <c r="A1640" s="113"/>
      <c r="B1640" s="115"/>
      <c r="C1640" s="125" t="s">
        <v>845</v>
      </c>
      <c r="D1640" s="144"/>
      <c r="E1640" s="136"/>
      <c r="F1640" s="157"/>
      <c r="G1640" s="157"/>
      <c r="H1640" s="161">
        <v>0</v>
      </c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 t="s">
        <v>131</v>
      </c>
      <c r="S1640" s="160">
        <v>0</v>
      </c>
      <c r="T1640" s="160"/>
      <c r="U1640" s="160"/>
      <c r="V1640" s="160"/>
      <c r="W1640" s="160"/>
      <c r="X1640" s="160"/>
      <c r="Y1640" s="160"/>
      <c r="Z1640" s="160"/>
      <c r="AA1640" s="160"/>
      <c r="AB1640" s="160"/>
      <c r="AC1640" s="160"/>
      <c r="AD1640" s="160"/>
      <c r="AE1640" s="160"/>
      <c r="AF1640" s="160"/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</row>
    <row r="1641" spans="1:47" outlineLevel="1" x14ac:dyDescent="0.2">
      <c r="A1641" s="113"/>
      <c r="B1641" s="115"/>
      <c r="C1641" s="125" t="s">
        <v>848</v>
      </c>
      <c r="D1641" s="144"/>
      <c r="E1641" s="136">
        <v>26.2</v>
      </c>
      <c r="F1641" s="157"/>
      <c r="G1641" s="157"/>
      <c r="H1641" s="161">
        <v>0</v>
      </c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 t="s">
        <v>131</v>
      </c>
      <c r="S1641" s="160">
        <v>0</v>
      </c>
      <c r="T1641" s="160"/>
      <c r="U1641" s="160"/>
      <c r="V1641" s="160"/>
      <c r="W1641" s="160"/>
      <c r="X1641" s="160"/>
      <c r="Y1641" s="160"/>
      <c r="Z1641" s="160"/>
      <c r="AA1641" s="160"/>
      <c r="AB1641" s="160"/>
      <c r="AC1641" s="160"/>
      <c r="AD1641" s="160"/>
      <c r="AE1641" s="160"/>
      <c r="AF1641" s="160"/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</row>
    <row r="1642" spans="1:47" outlineLevel="1" x14ac:dyDescent="0.2">
      <c r="A1642" s="113"/>
      <c r="B1642" s="115"/>
      <c r="C1642" s="125" t="s">
        <v>1389</v>
      </c>
      <c r="D1642" s="144"/>
      <c r="E1642" s="136">
        <v>0.91</v>
      </c>
      <c r="F1642" s="157"/>
      <c r="G1642" s="157"/>
      <c r="H1642" s="161">
        <v>0</v>
      </c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 t="s">
        <v>131</v>
      </c>
      <c r="S1642" s="160">
        <v>0</v>
      </c>
      <c r="T1642" s="160"/>
      <c r="U1642" s="160"/>
      <c r="V1642" s="160"/>
      <c r="W1642" s="160"/>
      <c r="X1642" s="160"/>
      <c r="Y1642" s="160"/>
      <c r="Z1642" s="160"/>
      <c r="AA1642" s="160"/>
      <c r="AB1642" s="160"/>
      <c r="AC1642" s="160"/>
      <c r="AD1642" s="160"/>
      <c r="AE1642" s="160"/>
      <c r="AF1642" s="160"/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</row>
    <row r="1643" spans="1:47" outlineLevel="1" x14ac:dyDescent="0.2">
      <c r="A1643" s="113">
        <v>348</v>
      </c>
      <c r="B1643" s="115" t="s">
        <v>1390</v>
      </c>
      <c r="C1643" s="124" t="s">
        <v>1391</v>
      </c>
      <c r="D1643" s="143" t="s">
        <v>135</v>
      </c>
      <c r="E1643" s="157">
        <v>60</v>
      </c>
      <c r="F1643" s="157"/>
      <c r="G1643" s="157">
        <f>ROUND(E1643*F1643,2)</f>
        <v>0</v>
      </c>
      <c r="H1643" s="161" t="s">
        <v>1744</v>
      </c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 t="s">
        <v>129</v>
      </c>
      <c r="S1643" s="160"/>
      <c r="T1643" s="160"/>
      <c r="U1643" s="160"/>
      <c r="V1643" s="160"/>
      <c r="W1643" s="160"/>
      <c r="X1643" s="160"/>
      <c r="Y1643" s="160"/>
      <c r="Z1643" s="160"/>
      <c r="AA1643" s="160"/>
      <c r="AB1643" s="160"/>
      <c r="AC1643" s="160"/>
      <c r="AD1643" s="160"/>
      <c r="AE1643" s="160"/>
      <c r="AF1643" s="160"/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</row>
    <row r="1644" spans="1:47" outlineLevel="1" x14ac:dyDescent="0.2">
      <c r="A1644" s="113"/>
      <c r="B1644" s="115"/>
      <c r="C1644" s="125" t="s">
        <v>854</v>
      </c>
      <c r="D1644" s="144"/>
      <c r="E1644" s="136"/>
      <c r="F1644" s="157"/>
      <c r="G1644" s="157"/>
      <c r="H1644" s="161">
        <v>0</v>
      </c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 t="s">
        <v>131</v>
      </c>
      <c r="S1644" s="160">
        <v>0</v>
      </c>
      <c r="T1644" s="160"/>
      <c r="U1644" s="160"/>
      <c r="V1644" s="160"/>
      <c r="W1644" s="160"/>
      <c r="X1644" s="160"/>
      <c r="Y1644" s="160"/>
      <c r="Z1644" s="160"/>
      <c r="AA1644" s="160"/>
      <c r="AB1644" s="160"/>
      <c r="AC1644" s="160"/>
      <c r="AD1644" s="160"/>
      <c r="AE1644" s="160"/>
      <c r="AF1644" s="160"/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</row>
    <row r="1645" spans="1:47" outlineLevel="1" x14ac:dyDescent="0.2">
      <c r="A1645" s="113"/>
      <c r="B1645" s="115"/>
      <c r="C1645" s="125" t="s">
        <v>773</v>
      </c>
      <c r="D1645" s="144"/>
      <c r="E1645" s="136"/>
      <c r="F1645" s="157"/>
      <c r="G1645" s="157"/>
      <c r="H1645" s="161">
        <v>0</v>
      </c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 t="s">
        <v>131</v>
      </c>
      <c r="S1645" s="160">
        <v>0</v>
      </c>
      <c r="T1645" s="160"/>
      <c r="U1645" s="160"/>
      <c r="V1645" s="160"/>
      <c r="W1645" s="160"/>
      <c r="X1645" s="160"/>
      <c r="Y1645" s="160"/>
      <c r="Z1645" s="160"/>
      <c r="AA1645" s="160"/>
      <c r="AB1645" s="160"/>
      <c r="AC1645" s="160"/>
      <c r="AD1645" s="160"/>
      <c r="AE1645" s="160"/>
      <c r="AF1645" s="160"/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</row>
    <row r="1646" spans="1:47" outlineLevel="1" x14ac:dyDescent="0.2">
      <c r="A1646" s="113"/>
      <c r="B1646" s="115"/>
      <c r="C1646" s="125" t="s">
        <v>1392</v>
      </c>
      <c r="D1646" s="144"/>
      <c r="E1646" s="136">
        <v>60</v>
      </c>
      <c r="F1646" s="157"/>
      <c r="G1646" s="157"/>
      <c r="H1646" s="161">
        <v>0</v>
      </c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 t="s">
        <v>131</v>
      </c>
      <c r="S1646" s="160">
        <v>0</v>
      </c>
      <c r="T1646" s="160"/>
      <c r="U1646" s="160"/>
      <c r="V1646" s="160"/>
      <c r="W1646" s="160"/>
      <c r="X1646" s="160"/>
      <c r="Y1646" s="160"/>
      <c r="Z1646" s="160"/>
      <c r="AA1646" s="160"/>
      <c r="AB1646" s="160"/>
      <c r="AC1646" s="160"/>
      <c r="AD1646" s="160"/>
      <c r="AE1646" s="160"/>
      <c r="AF1646" s="160"/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</row>
    <row r="1647" spans="1:47" ht="22.5" outlineLevel="1" x14ac:dyDescent="0.2">
      <c r="A1647" s="113">
        <v>349</v>
      </c>
      <c r="B1647" s="115" t="s">
        <v>1393</v>
      </c>
      <c r="C1647" s="124" t="s">
        <v>1394</v>
      </c>
      <c r="D1647" s="143" t="s">
        <v>135</v>
      </c>
      <c r="E1647" s="157">
        <v>9.7349999999999994</v>
      </c>
      <c r="F1647" s="157"/>
      <c r="G1647" s="157">
        <f>ROUND(E1647*F1647,2)</f>
        <v>0</v>
      </c>
      <c r="H1647" s="161" t="s">
        <v>1744</v>
      </c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 t="s">
        <v>129</v>
      </c>
      <c r="S1647" s="160"/>
      <c r="T1647" s="160"/>
      <c r="U1647" s="160"/>
      <c r="V1647" s="160"/>
      <c r="W1647" s="160"/>
      <c r="X1647" s="160"/>
      <c r="Y1647" s="160"/>
      <c r="Z1647" s="160"/>
      <c r="AA1647" s="160"/>
      <c r="AB1647" s="160"/>
      <c r="AC1647" s="160"/>
      <c r="AD1647" s="160"/>
      <c r="AE1647" s="160"/>
      <c r="AF1647" s="160"/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</row>
    <row r="1648" spans="1:47" outlineLevel="1" x14ac:dyDescent="0.2">
      <c r="A1648" s="113"/>
      <c r="B1648" s="115"/>
      <c r="C1648" s="125" t="s">
        <v>1395</v>
      </c>
      <c r="D1648" s="144"/>
      <c r="E1648" s="136">
        <v>9.7349999999999994</v>
      </c>
      <c r="F1648" s="157"/>
      <c r="G1648" s="157"/>
      <c r="H1648" s="161">
        <v>0</v>
      </c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 t="s">
        <v>131</v>
      </c>
      <c r="S1648" s="160">
        <v>0</v>
      </c>
      <c r="T1648" s="160"/>
      <c r="U1648" s="160"/>
      <c r="V1648" s="160"/>
      <c r="W1648" s="160"/>
      <c r="X1648" s="160"/>
      <c r="Y1648" s="160"/>
      <c r="Z1648" s="160"/>
      <c r="AA1648" s="160"/>
      <c r="AB1648" s="160"/>
      <c r="AC1648" s="160"/>
      <c r="AD1648" s="160"/>
      <c r="AE1648" s="160"/>
      <c r="AF1648" s="160"/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</row>
    <row r="1649" spans="1:47" ht="22.5" outlineLevel="1" x14ac:dyDescent="0.2">
      <c r="A1649" s="113">
        <v>350</v>
      </c>
      <c r="B1649" s="115" t="s">
        <v>1396</v>
      </c>
      <c r="C1649" s="124" t="s">
        <v>1397</v>
      </c>
      <c r="D1649" s="143" t="s">
        <v>337</v>
      </c>
      <c r="E1649" s="157">
        <v>2.4</v>
      </c>
      <c r="F1649" s="157"/>
      <c r="G1649" s="157">
        <f>ROUND(E1649*F1649,2)</f>
        <v>0</v>
      </c>
      <c r="H1649" s="161" t="s">
        <v>1744</v>
      </c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 t="s">
        <v>129</v>
      </c>
      <c r="S1649" s="160"/>
      <c r="T1649" s="160"/>
      <c r="U1649" s="160"/>
      <c r="V1649" s="160"/>
      <c r="W1649" s="160"/>
      <c r="X1649" s="160"/>
      <c r="Y1649" s="160"/>
      <c r="Z1649" s="160"/>
      <c r="AA1649" s="160"/>
      <c r="AB1649" s="160"/>
      <c r="AC1649" s="160"/>
      <c r="AD1649" s="160"/>
      <c r="AE1649" s="160"/>
      <c r="AF1649" s="160"/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</row>
    <row r="1650" spans="1:47" outlineLevel="1" x14ac:dyDescent="0.2">
      <c r="A1650" s="113"/>
      <c r="B1650" s="115"/>
      <c r="C1650" s="125" t="s">
        <v>1398</v>
      </c>
      <c r="D1650" s="144"/>
      <c r="E1650" s="136">
        <v>2.4</v>
      </c>
      <c r="F1650" s="157"/>
      <c r="G1650" s="157"/>
      <c r="H1650" s="161">
        <v>0</v>
      </c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 t="s">
        <v>131</v>
      </c>
      <c r="S1650" s="160">
        <v>0</v>
      </c>
      <c r="T1650" s="160"/>
      <c r="U1650" s="160"/>
      <c r="V1650" s="160"/>
      <c r="W1650" s="160"/>
      <c r="X1650" s="160"/>
      <c r="Y1650" s="160"/>
      <c r="Z1650" s="160"/>
      <c r="AA1650" s="160"/>
      <c r="AB1650" s="160"/>
      <c r="AC1650" s="160"/>
      <c r="AD1650" s="160"/>
      <c r="AE1650" s="160"/>
      <c r="AF1650" s="160"/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</row>
    <row r="1651" spans="1:47" ht="22.5" outlineLevel="1" x14ac:dyDescent="0.2">
      <c r="A1651" s="113">
        <v>351</v>
      </c>
      <c r="B1651" s="115" t="s">
        <v>1399</v>
      </c>
      <c r="C1651" s="124" t="s">
        <v>1400</v>
      </c>
      <c r="D1651" s="143" t="s">
        <v>337</v>
      </c>
      <c r="E1651" s="157">
        <v>2.7</v>
      </c>
      <c r="F1651" s="157"/>
      <c r="G1651" s="157">
        <f>ROUND(E1651*F1651,2)</f>
        <v>0</v>
      </c>
      <c r="H1651" s="161" t="s">
        <v>1744</v>
      </c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 t="s">
        <v>129</v>
      </c>
      <c r="S1651" s="160"/>
      <c r="T1651" s="160"/>
      <c r="U1651" s="160"/>
      <c r="V1651" s="160"/>
      <c r="W1651" s="160"/>
      <c r="X1651" s="160"/>
      <c r="Y1651" s="160"/>
      <c r="Z1651" s="160"/>
      <c r="AA1651" s="160"/>
      <c r="AB1651" s="160"/>
      <c r="AC1651" s="160"/>
      <c r="AD1651" s="160"/>
      <c r="AE1651" s="160"/>
      <c r="AF1651" s="160"/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</row>
    <row r="1652" spans="1:47" outlineLevel="1" x14ac:dyDescent="0.2">
      <c r="A1652" s="113"/>
      <c r="B1652" s="115"/>
      <c r="C1652" s="125" t="s">
        <v>1401</v>
      </c>
      <c r="D1652" s="144"/>
      <c r="E1652" s="136">
        <v>2.7</v>
      </c>
      <c r="F1652" s="157"/>
      <c r="G1652" s="157"/>
      <c r="H1652" s="161">
        <v>0</v>
      </c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 t="s">
        <v>131</v>
      </c>
      <c r="S1652" s="160">
        <v>0</v>
      </c>
      <c r="T1652" s="160"/>
      <c r="U1652" s="160"/>
      <c r="V1652" s="160"/>
      <c r="W1652" s="160"/>
      <c r="X1652" s="160"/>
      <c r="Y1652" s="160"/>
      <c r="Z1652" s="160"/>
      <c r="AA1652" s="160"/>
      <c r="AB1652" s="160"/>
      <c r="AC1652" s="160"/>
      <c r="AD1652" s="160"/>
      <c r="AE1652" s="160"/>
      <c r="AF1652" s="160"/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</row>
    <row r="1653" spans="1:47" ht="22.5" outlineLevel="1" x14ac:dyDescent="0.2">
      <c r="A1653" s="113">
        <v>352</v>
      </c>
      <c r="B1653" s="115" t="s">
        <v>1402</v>
      </c>
      <c r="C1653" s="124" t="s">
        <v>1403</v>
      </c>
      <c r="D1653" s="143" t="s">
        <v>337</v>
      </c>
      <c r="E1653" s="157">
        <v>21.832000000000001</v>
      </c>
      <c r="F1653" s="157"/>
      <c r="G1653" s="157">
        <f>ROUND(E1653*F1653,2)</f>
        <v>0</v>
      </c>
      <c r="H1653" s="161" t="s">
        <v>1744</v>
      </c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 t="s">
        <v>129</v>
      </c>
      <c r="S1653" s="160"/>
      <c r="T1653" s="160"/>
      <c r="U1653" s="160"/>
      <c r="V1653" s="160"/>
      <c r="W1653" s="160"/>
      <c r="X1653" s="160"/>
      <c r="Y1653" s="160"/>
      <c r="Z1653" s="160"/>
      <c r="AA1653" s="160"/>
      <c r="AB1653" s="160"/>
      <c r="AC1653" s="160"/>
      <c r="AD1653" s="160"/>
      <c r="AE1653" s="160"/>
      <c r="AF1653" s="160"/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</row>
    <row r="1654" spans="1:47" outlineLevel="1" x14ac:dyDescent="0.2">
      <c r="A1654" s="113"/>
      <c r="B1654" s="115"/>
      <c r="C1654" s="125" t="s">
        <v>1404</v>
      </c>
      <c r="D1654" s="144"/>
      <c r="E1654" s="136">
        <v>21.832000000000001</v>
      </c>
      <c r="F1654" s="157"/>
      <c r="G1654" s="157"/>
      <c r="H1654" s="161">
        <v>0</v>
      </c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 t="s">
        <v>131</v>
      </c>
      <c r="S1654" s="160">
        <v>0</v>
      </c>
      <c r="T1654" s="160"/>
      <c r="U1654" s="160"/>
      <c r="V1654" s="160"/>
      <c r="W1654" s="160"/>
      <c r="X1654" s="160"/>
      <c r="Y1654" s="160"/>
      <c r="Z1654" s="160"/>
      <c r="AA1654" s="160"/>
      <c r="AB1654" s="160"/>
      <c r="AC1654" s="160"/>
      <c r="AD1654" s="160"/>
      <c r="AE1654" s="160"/>
      <c r="AF1654" s="160"/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</row>
    <row r="1655" spans="1:47" ht="22.5" outlineLevel="1" x14ac:dyDescent="0.2">
      <c r="A1655" s="113">
        <v>353</v>
      </c>
      <c r="B1655" s="115" t="s">
        <v>1405</v>
      </c>
      <c r="C1655" s="124" t="s">
        <v>1406</v>
      </c>
      <c r="D1655" s="143" t="s">
        <v>337</v>
      </c>
      <c r="E1655" s="157">
        <v>43.5</v>
      </c>
      <c r="F1655" s="157"/>
      <c r="G1655" s="157">
        <f>ROUND(E1655*F1655,2)</f>
        <v>0</v>
      </c>
      <c r="H1655" s="161" t="s">
        <v>1744</v>
      </c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 t="s">
        <v>129</v>
      </c>
      <c r="S1655" s="160"/>
      <c r="T1655" s="160"/>
      <c r="U1655" s="160"/>
      <c r="V1655" s="160"/>
      <c r="W1655" s="160"/>
      <c r="X1655" s="160"/>
      <c r="Y1655" s="160"/>
      <c r="Z1655" s="160"/>
      <c r="AA1655" s="160"/>
      <c r="AB1655" s="160"/>
      <c r="AC1655" s="160"/>
      <c r="AD1655" s="160"/>
      <c r="AE1655" s="160"/>
      <c r="AF1655" s="160"/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</row>
    <row r="1656" spans="1:47" outlineLevel="1" x14ac:dyDescent="0.2">
      <c r="A1656" s="113"/>
      <c r="B1656" s="115"/>
      <c r="C1656" s="125" t="s">
        <v>1407</v>
      </c>
      <c r="D1656" s="144"/>
      <c r="E1656" s="136">
        <v>43.5</v>
      </c>
      <c r="F1656" s="157"/>
      <c r="G1656" s="157"/>
      <c r="H1656" s="161">
        <v>0</v>
      </c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 t="s">
        <v>131</v>
      </c>
      <c r="S1656" s="160">
        <v>0</v>
      </c>
      <c r="T1656" s="160"/>
      <c r="U1656" s="160"/>
      <c r="V1656" s="160"/>
      <c r="W1656" s="160"/>
      <c r="X1656" s="160"/>
      <c r="Y1656" s="160"/>
      <c r="Z1656" s="160"/>
      <c r="AA1656" s="160"/>
      <c r="AB1656" s="160"/>
      <c r="AC1656" s="160"/>
      <c r="AD1656" s="160"/>
      <c r="AE1656" s="160"/>
      <c r="AF1656" s="160"/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</row>
    <row r="1657" spans="1:47" ht="22.5" outlineLevel="1" x14ac:dyDescent="0.2">
      <c r="A1657" s="113">
        <v>354</v>
      </c>
      <c r="B1657" s="115" t="s">
        <v>1408</v>
      </c>
      <c r="C1657" s="124" t="s">
        <v>1409</v>
      </c>
      <c r="D1657" s="143" t="s">
        <v>337</v>
      </c>
      <c r="E1657" s="157">
        <v>13.47</v>
      </c>
      <c r="F1657" s="157"/>
      <c r="G1657" s="157">
        <f>ROUND(E1657*F1657,2)</f>
        <v>0</v>
      </c>
      <c r="H1657" s="161" t="s">
        <v>1744</v>
      </c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 t="s">
        <v>129</v>
      </c>
      <c r="S1657" s="160"/>
      <c r="T1657" s="160"/>
      <c r="U1657" s="160"/>
      <c r="V1657" s="160"/>
      <c r="W1657" s="160"/>
      <c r="X1657" s="160"/>
      <c r="Y1657" s="160"/>
      <c r="Z1657" s="160"/>
      <c r="AA1657" s="160"/>
      <c r="AB1657" s="160"/>
      <c r="AC1657" s="160"/>
      <c r="AD1657" s="160"/>
      <c r="AE1657" s="160"/>
      <c r="AF1657" s="160"/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</row>
    <row r="1658" spans="1:47" outlineLevel="1" x14ac:dyDescent="0.2">
      <c r="A1658" s="113"/>
      <c r="B1658" s="115"/>
      <c r="C1658" s="125" t="s">
        <v>1410</v>
      </c>
      <c r="D1658" s="144"/>
      <c r="E1658" s="136">
        <v>13.47</v>
      </c>
      <c r="F1658" s="157"/>
      <c r="G1658" s="157"/>
      <c r="H1658" s="161">
        <v>0</v>
      </c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 t="s">
        <v>131</v>
      </c>
      <c r="S1658" s="160">
        <v>0</v>
      </c>
      <c r="T1658" s="160"/>
      <c r="U1658" s="160"/>
      <c r="V1658" s="160"/>
      <c r="W1658" s="160"/>
      <c r="X1658" s="160"/>
      <c r="Y1658" s="160"/>
      <c r="Z1658" s="160"/>
      <c r="AA1658" s="160"/>
      <c r="AB1658" s="160"/>
      <c r="AC1658" s="160"/>
      <c r="AD1658" s="160"/>
      <c r="AE1658" s="160"/>
      <c r="AF1658" s="160"/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</row>
    <row r="1659" spans="1:47" ht="22.5" outlineLevel="1" x14ac:dyDescent="0.2">
      <c r="A1659" s="113">
        <v>355</v>
      </c>
      <c r="B1659" s="115" t="s">
        <v>1411</v>
      </c>
      <c r="C1659" s="124" t="s">
        <v>1412</v>
      </c>
      <c r="D1659" s="143" t="s">
        <v>337</v>
      </c>
      <c r="E1659" s="157">
        <v>6</v>
      </c>
      <c r="F1659" s="157"/>
      <c r="G1659" s="157">
        <f>ROUND(E1659*F1659,2)</f>
        <v>0</v>
      </c>
      <c r="H1659" s="161" t="s">
        <v>1744</v>
      </c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 t="s">
        <v>129</v>
      </c>
      <c r="S1659" s="160"/>
      <c r="T1659" s="160"/>
      <c r="U1659" s="160"/>
      <c r="V1659" s="160"/>
      <c r="W1659" s="160"/>
      <c r="X1659" s="160"/>
      <c r="Y1659" s="160"/>
      <c r="Z1659" s="160"/>
      <c r="AA1659" s="160"/>
      <c r="AB1659" s="160"/>
      <c r="AC1659" s="160"/>
      <c r="AD1659" s="160"/>
      <c r="AE1659" s="160"/>
      <c r="AF1659" s="160"/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</row>
    <row r="1660" spans="1:47" outlineLevel="1" x14ac:dyDescent="0.2">
      <c r="A1660" s="113"/>
      <c r="B1660" s="115"/>
      <c r="C1660" s="125" t="s">
        <v>1413</v>
      </c>
      <c r="D1660" s="144"/>
      <c r="E1660" s="136">
        <v>6</v>
      </c>
      <c r="F1660" s="157"/>
      <c r="G1660" s="157"/>
      <c r="H1660" s="161">
        <v>0</v>
      </c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 t="s">
        <v>131</v>
      </c>
      <c r="S1660" s="160">
        <v>0</v>
      </c>
      <c r="T1660" s="160"/>
      <c r="U1660" s="160"/>
      <c r="V1660" s="160"/>
      <c r="W1660" s="160"/>
      <c r="X1660" s="160"/>
      <c r="Y1660" s="160"/>
      <c r="Z1660" s="160"/>
      <c r="AA1660" s="160"/>
      <c r="AB1660" s="160"/>
      <c r="AC1660" s="160"/>
      <c r="AD1660" s="160"/>
      <c r="AE1660" s="160"/>
      <c r="AF1660" s="160"/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</row>
    <row r="1661" spans="1:47" ht="22.5" outlineLevel="1" x14ac:dyDescent="0.2">
      <c r="A1661" s="113">
        <v>356</v>
      </c>
      <c r="B1661" s="115" t="s">
        <v>1414</v>
      </c>
      <c r="C1661" s="124" t="s">
        <v>1415</v>
      </c>
      <c r="D1661" s="143" t="s">
        <v>337</v>
      </c>
      <c r="E1661" s="157">
        <v>1.25</v>
      </c>
      <c r="F1661" s="157"/>
      <c r="G1661" s="157">
        <f>ROUND(E1661*F1661,2)</f>
        <v>0</v>
      </c>
      <c r="H1661" s="161" t="s">
        <v>1744</v>
      </c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 t="s">
        <v>129</v>
      </c>
      <c r="S1661" s="160"/>
      <c r="T1661" s="160"/>
      <c r="U1661" s="160"/>
      <c r="V1661" s="160"/>
      <c r="W1661" s="160"/>
      <c r="X1661" s="160"/>
      <c r="Y1661" s="160"/>
      <c r="Z1661" s="160"/>
      <c r="AA1661" s="160"/>
      <c r="AB1661" s="160"/>
      <c r="AC1661" s="160"/>
      <c r="AD1661" s="160"/>
      <c r="AE1661" s="160"/>
      <c r="AF1661" s="160"/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</row>
    <row r="1662" spans="1:47" ht="22.5" outlineLevel="1" x14ac:dyDescent="0.2">
      <c r="A1662" s="113">
        <v>357</v>
      </c>
      <c r="B1662" s="115" t="s">
        <v>1416</v>
      </c>
      <c r="C1662" s="124" t="s">
        <v>1417</v>
      </c>
      <c r="D1662" s="143" t="s">
        <v>337</v>
      </c>
      <c r="E1662" s="157">
        <v>3.75</v>
      </c>
      <c r="F1662" s="157"/>
      <c r="G1662" s="157">
        <f>ROUND(E1662*F1662,2)</f>
        <v>0</v>
      </c>
      <c r="H1662" s="161" t="s">
        <v>1744</v>
      </c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 t="s">
        <v>129</v>
      </c>
      <c r="S1662" s="160"/>
      <c r="T1662" s="160"/>
      <c r="U1662" s="160"/>
      <c r="V1662" s="160"/>
      <c r="W1662" s="160"/>
      <c r="X1662" s="160"/>
      <c r="Y1662" s="160"/>
      <c r="Z1662" s="160"/>
      <c r="AA1662" s="160"/>
      <c r="AB1662" s="160"/>
      <c r="AC1662" s="160"/>
      <c r="AD1662" s="160"/>
      <c r="AE1662" s="160"/>
      <c r="AF1662" s="160"/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</row>
    <row r="1663" spans="1:47" outlineLevel="1" x14ac:dyDescent="0.2">
      <c r="A1663" s="113"/>
      <c r="B1663" s="115"/>
      <c r="C1663" s="125" t="s">
        <v>1418</v>
      </c>
      <c r="D1663" s="144"/>
      <c r="E1663" s="136">
        <v>3.75</v>
      </c>
      <c r="F1663" s="157"/>
      <c r="G1663" s="157"/>
      <c r="H1663" s="161">
        <v>0</v>
      </c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 t="s">
        <v>131</v>
      </c>
      <c r="S1663" s="160">
        <v>0</v>
      </c>
      <c r="T1663" s="160"/>
      <c r="U1663" s="160"/>
      <c r="V1663" s="160"/>
      <c r="W1663" s="160"/>
      <c r="X1663" s="160"/>
      <c r="Y1663" s="160"/>
      <c r="Z1663" s="160"/>
      <c r="AA1663" s="160"/>
      <c r="AB1663" s="160"/>
      <c r="AC1663" s="160"/>
      <c r="AD1663" s="160"/>
      <c r="AE1663" s="160"/>
      <c r="AF1663" s="160"/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</row>
    <row r="1664" spans="1:47" ht="22.5" outlineLevel="1" x14ac:dyDescent="0.2">
      <c r="A1664" s="113">
        <v>358</v>
      </c>
      <c r="B1664" s="115" t="s">
        <v>1419</v>
      </c>
      <c r="C1664" s="124" t="s">
        <v>1420</v>
      </c>
      <c r="D1664" s="143" t="s">
        <v>337</v>
      </c>
      <c r="E1664" s="157">
        <v>15.13</v>
      </c>
      <c r="F1664" s="157"/>
      <c r="G1664" s="157">
        <f>ROUND(E1664*F1664,2)</f>
        <v>0</v>
      </c>
      <c r="H1664" s="161" t="s">
        <v>1744</v>
      </c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 t="s">
        <v>129</v>
      </c>
      <c r="S1664" s="160"/>
      <c r="T1664" s="160"/>
      <c r="U1664" s="160"/>
      <c r="V1664" s="160"/>
      <c r="W1664" s="160"/>
      <c r="X1664" s="160"/>
      <c r="Y1664" s="160"/>
      <c r="Z1664" s="160"/>
      <c r="AA1664" s="160"/>
      <c r="AB1664" s="160"/>
      <c r="AC1664" s="160"/>
      <c r="AD1664" s="160"/>
      <c r="AE1664" s="160"/>
      <c r="AF1664" s="160"/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</row>
    <row r="1665" spans="1:47" ht="22.5" outlineLevel="1" x14ac:dyDescent="0.2">
      <c r="A1665" s="113">
        <v>359</v>
      </c>
      <c r="B1665" s="115" t="s">
        <v>1421</v>
      </c>
      <c r="C1665" s="124" t="s">
        <v>1422</v>
      </c>
      <c r="D1665" s="143" t="s">
        <v>337</v>
      </c>
      <c r="E1665" s="157">
        <v>0.71</v>
      </c>
      <c r="F1665" s="157"/>
      <c r="G1665" s="157">
        <f>ROUND(E1665*F1665,2)</f>
        <v>0</v>
      </c>
      <c r="H1665" s="161" t="s">
        <v>1744</v>
      </c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 t="s">
        <v>129</v>
      </c>
      <c r="S1665" s="160"/>
      <c r="T1665" s="160"/>
      <c r="U1665" s="160"/>
      <c r="V1665" s="160"/>
      <c r="W1665" s="160"/>
      <c r="X1665" s="160"/>
      <c r="Y1665" s="160"/>
      <c r="Z1665" s="160"/>
      <c r="AA1665" s="160"/>
      <c r="AB1665" s="160"/>
      <c r="AC1665" s="160"/>
      <c r="AD1665" s="160"/>
      <c r="AE1665" s="160"/>
      <c r="AF1665" s="160"/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</row>
    <row r="1666" spans="1:47" ht="22.5" outlineLevel="1" x14ac:dyDescent="0.2">
      <c r="A1666" s="113">
        <v>360</v>
      </c>
      <c r="B1666" s="115" t="s">
        <v>1423</v>
      </c>
      <c r="C1666" s="124" t="s">
        <v>1415</v>
      </c>
      <c r="D1666" s="143" t="s">
        <v>337</v>
      </c>
      <c r="E1666" s="157">
        <v>0.71</v>
      </c>
      <c r="F1666" s="157"/>
      <c r="G1666" s="157">
        <f>ROUND(E1666*F1666,2)</f>
        <v>0</v>
      </c>
      <c r="H1666" s="161" t="s">
        <v>1744</v>
      </c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 t="s">
        <v>129</v>
      </c>
      <c r="S1666" s="160"/>
      <c r="T1666" s="160"/>
      <c r="U1666" s="16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0"/>
      <c r="AF1666" s="160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</row>
    <row r="1667" spans="1:47" ht="22.5" outlineLevel="1" x14ac:dyDescent="0.2">
      <c r="A1667" s="113">
        <v>361</v>
      </c>
      <c r="B1667" s="115" t="s">
        <v>1424</v>
      </c>
      <c r="C1667" s="124" t="s">
        <v>1425</v>
      </c>
      <c r="D1667" s="143" t="s">
        <v>337</v>
      </c>
      <c r="E1667" s="157">
        <v>13.207000000000001</v>
      </c>
      <c r="F1667" s="157"/>
      <c r="G1667" s="157">
        <f>ROUND(E1667*F1667,2)</f>
        <v>0</v>
      </c>
      <c r="H1667" s="161" t="s">
        <v>1744</v>
      </c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 t="s">
        <v>129</v>
      </c>
      <c r="S1667" s="160"/>
      <c r="T1667" s="160"/>
      <c r="U1667" s="160"/>
      <c r="V1667" s="160"/>
      <c r="W1667" s="160"/>
      <c r="X1667" s="160"/>
      <c r="Y1667" s="160"/>
      <c r="Z1667" s="160"/>
      <c r="AA1667" s="160"/>
      <c r="AB1667" s="160"/>
      <c r="AC1667" s="160"/>
      <c r="AD1667" s="160"/>
      <c r="AE1667" s="160"/>
      <c r="AF1667" s="160"/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</row>
    <row r="1668" spans="1:47" ht="22.5" outlineLevel="1" x14ac:dyDescent="0.2">
      <c r="A1668" s="113">
        <v>362</v>
      </c>
      <c r="B1668" s="115" t="s">
        <v>1426</v>
      </c>
      <c r="C1668" s="124" t="s">
        <v>1409</v>
      </c>
      <c r="D1668" s="143" t="s">
        <v>337</v>
      </c>
      <c r="E1668" s="157">
        <v>17</v>
      </c>
      <c r="F1668" s="157"/>
      <c r="G1668" s="157">
        <f>ROUND(E1668*F1668,2)</f>
        <v>0</v>
      </c>
      <c r="H1668" s="161" t="s">
        <v>1744</v>
      </c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 t="s">
        <v>129</v>
      </c>
      <c r="S1668" s="160"/>
      <c r="T1668" s="160"/>
      <c r="U1668" s="160"/>
      <c r="V1668" s="160"/>
      <c r="W1668" s="160"/>
      <c r="X1668" s="160"/>
      <c r="Y1668" s="160"/>
      <c r="Z1668" s="160"/>
      <c r="AA1668" s="160"/>
      <c r="AB1668" s="160"/>
      <c r="AC1668" s="160"/>
      <c r="AD1668" s="160"/>
      <c r="AE1668" s="160"/>
      <c r="AF1668" s="160"/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</row>
    <row r="1669" spans="1:47" outlineLevel="1" x14ac:dyDescent="0.2">
      <c r="A1669" s="113"/>
      <c r="B1669" s="115"/>
      <c r="C1669" s="125" t="s">
        <v>1427</v>
      </c>
      <c r="D1669" s="144"/>
      <c r="E1669" s="136">
        <v>17</v>
      </c>
      <c r="F1669" s="157"/>
      <c r="G1669" s="157"/>
      <c r="H1669" s="161">
        <v>0</v>
      </c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 t="s">
        <v>131</v>
      </c>
      <c r="S1669" s="160">
        <v>0</v>
      </c>
      <c r="T1669" s="160"/>
      <c r="U1669" s="16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0"/>
      <c r="AF1669" s="160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</row>
    <row r="1670" spans="1:47" ht="22.5" outlineLevel="1" x14ac:dyDescent="0.2">
      <c r="A1670" s="113">
        <v>363</v>
      </c>
      <c r="B1670" s="115" t="s">
        <v>1428</v>
      </c>
      <c r="C1670" s="124" t="s">
        <v>1429</v>
      </c>
      <c r="D1670" s="143" t="s">
        <v>128</v>
      </c>
      <c r="E1670" s="157">
        <v>5.44</v>
      </c>
      <c r="F1670" s="157"/>
      <c r="G1670" s="157">
        <f t="shared" ref="G1670:G1744" si="0">ROUND(E1670*F1670,2)</f>
        <v>0</v>
      </c>
      <c r="H1670" s="161" t="s">
        <v>1744</v>
      </c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 t="s">
        <v>129</v>
      </c>
      <c r="S1670" s="160"/>
      <c r="T1670" s="160"/>
      <c r="U1670" s="160"/>
      <c r="V1670" s="160"/>
      <c r="W1670" s="160"/>
      <c r="X1670" s="160"/>
      <c r="Y1670" s="160"/>
      <c r="Z1670" s="160"/>
      <c r="AA1670" s="160"/>
      <c r="AB1670" s="160"/>
      <c r="AC1670" s="160"/>
      <c r="AD1670" s="160"/>
      <c r="AE1670" s="160"/>
      <c r="AF1670" s="160"/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</row>
    <row r="1671" spans="1:47" ht="22.5" outlineLevel="1" x14ac:dyDescent="0.2">
      <c r="A1671" s="113">
        <v>364</v>
      </c>
      <c r="B1671" s="115" t="s">
        <v>1430</v>
      </c>
      <c r="C1671" s="124" t="s">
        <v>1431</v>
      </c>
      <c r="D1671" s="143" t="s">
        <v>135</v>
      </c>
      <c r="E1671" s="157">
        <v>165</v>
      </c>
      <c r="F1671" s="157"/>
      <c r="G1671" s="157">
        <f t="shared" si="0"/>
        <v>0</v>
      </c>
      <c r="H1671" s="161" t="s">
        <v>1744</v>
      </c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 t="s">
        <v>129</v>
      </c>
      <c r="S1671" s="160"/>
      <c r="T1671" s="160"/>
      <c r="U1671" s="160"/>
      <c r="V1671" s="160"/>
      <c r="W1671" s="160"/>
      <c r="X1671" s="160"/>
      <c r="Y1671" s="160"/>
      <c r="Z1671" s="160"/>
      <c r="AA1671" s="160"/>
      <c r="AB1671" s="160"/>
      <c r="AC1671" s="160"/>
      <c r="AD1671" s="160"/>
      <c r="AE1671" s="160"/>
      <c r="AF1671" s="160"/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</row>
    <row r="1672" spans="1:47" ht="22.5" outlineLevel="1" x14ac:dyDescent="0.2">
      <c r="A1672" s="113">
        <v>365</v>
      </c>
      <c r="B1672" s="115" t="s">
        <v>1432</v>
      </c>
      <c r="C1672" s="124" t="s">
        <v>1433</v>
      </c>
      <c r="D1672" s="143" t="s">
        <v>337</v>
      </c>
      <c r="E1672" s="157">
        <v>1.2</v>
      </c>
      <c r="F1672" s="157"/>
      <c r="G1672" s="157">
        <f t="shared" si="0"/>
        <v>0</v>
      </c>
      <c r="H1672" s="161" t="s">
        <v>1744</v>
      </c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 t="s">
        <v>129</v>
      </c>
      <c r="S1672" s="160"/>
      <c r="T1672" s="160"/>
      <c r="U1672" s="160"/>
      <c r="V1672" s="160"/>
      <c r="W1672" s="160"/>
      <c r="X1672" s="160"/>
      <c r="Y1672" s="160"/>
      <c r="Z1672" s="160"/>
      <c r="AA1672" s="160"/>
      <c r="AB1672" s="160"/>
      <c r="AC1672" s="160"/>
      <c r="AD1672" s="160"/>
      <c r="AE1672" s="160"/>
      <c r="AF1672" s="160"/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</row>
    <row r="1673" spans="1:47" ht="22.5" outlineLevel="1" x14ac:dyDescent="0.2">
      <c r="A1673" s="113">
        <v>366</v>
      </c>
      <c r="B1673" s="115" t="s">
        <v>1434</v>
      </c>
      <c r="C1673" s="124" t="s">
        <v>1435</v>
      </c>
      <c r="D1673" s="143" t="s">
        <v>337</v>
      </c>
      <c r="E1673" s="157">
        <v>1.25</v>
      </c>
      <c r="F1673" s="157"/>
      <c r="G1673" s="157">
        <f t="shared" si="0"/>
        <v>0</v>
      </c>
      <c r="H1673" s="161" t="s">
        <v>1744</v>
      </c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 t="s">
        <v>129</v>
      </c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0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</row>
    <row r="1674" spans="1:47" ht="22.5" outlineLevel="1" x14ac:dyDescent="0.2">
      <c r="A1674" s="113">
        <v>367</v>
      </c>
      <c r="B1674" s="115" t="s">
        <v>1436</v>
      </c>
      <c r="C1674" s="124" t="s">
        <v>1437</v>
      </c>
      <c r="D1674" s="143" t="s">
        <v>330</v>
      </c>
      <c r="E1674" s="157">
        <v>2</v>
      </c>
      <c r="F1674" s="157"/>
      <c r="G1674" s="157">
        <f t="shared" si="0"/>
        <v>0</v>
      </c>
      <c r="H1674" s="161" t="s">
        <v>1744</v>
      </c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 t="s">
        <v>129</v>
      </c>
      <c r="S1674" s="160"/>
      <c r="T1674" s="160"/>
      <c r="U1674" s="16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0"/>
      <c r="AF1674" s="160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</row>
    <row r="1675" spans="1:47" outlineLevel="1" x14ac:dyDescent="0.2">
      <c r="A1675" s="113">
        <v>368</v>
      </c>
      <c r="B1675" s="115" t="s">
        <v>1438</v>
      </c>
      <c r="C1675" s="124" t="s">
        <v>1439</v>
      </c>
      <c r="D1675" s="143" t="s">
        <v>330</v>
      </c>
      <c r="E1675" s="157">
        <v>0</v>
      </c>
      <c r="F1675" s="157"/>
      <c r="G1675" s="157">
        <f t="shared" si="0"/>
        <v>0</v>
      </c>
      <c r="H1675" s="161">
        <v>0</v>
      </c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 t="s">
        <v>129</v>
      </c>
      <c r="S1675" s="160"/>
      <c r="T1675" s="160"/>
      <c r="U1675" s="16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0"/>
      <c r="AF1675" s="160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</row>
    <row r="1676" spans="1:47" ht="22.5" outlineLevel="1" x14ac:dyDescent="0.2">
      <c r="A1676" s="113">
        <v>369</v>
      </c>
      <c r="B1676" s="115" t="s">
        <v>1440</v>
      </c>
      <c r="C1676" s="124" t="s">
        <v>1441</v>
      </c>
      <c r="D1676" s="143" t="s">
        <v>330</v>
      </c>
      <c r="E1676" s="157">
        <v>1</v>
      </c>
      <c r="F1676" s="157"/>
      <c r="G1676" s="157">
        <f t="shared" si="0"/>
        <v>0</v>
      </c>
      <c r="H1676" s="161" t="s">
        <v>1744</v>
      </c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 t="s">
        <v>129</v>
      </c>
      <c r="S1676" s="160"/>
      <c r="T1676" s="160"/>
      <c r="U1676" s="16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0"/>
      <c r="AF1676" s="160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</row>
    <row r="1677" spans="1:47" ht="22.5" outlineLevel="1" x14ac:dyDescent="0.2">
      <c r="A1677" s="113">
        <v>370</v>
      </c>
      <c r="B1677" s="115" t="s">
        <v>1442</v>
      </c>
      <c r="C1677" s="124" t="s">
        <v>1443</v>
      </c>
      <c r="D1677" s="143" t="s">
        <v>330</v>
      </c>
      <c r="E1677" s="157">
        <v>3</v>
      </c>
      <c r="F1677" s="157"/>
      <c r="G1677" s="157">
        <f t="shared" si="0"/>
        <v>0</v>
      </c>
      <c r="H1677" s="161" t="s">
        <v>1744</v>
      </c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 t="s">
        <v>129</v>
      </c>
      <c r="S1677" s="160"/>
      <c r="T1677" s="160"/>
      <c r="U1677" s="16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0"/>
      <c r="AF1677" s="160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</row>
    <row r="1678" spans="1:47" ht="22.5" outlineLevel="1" x14ac:dyDescent="0.2">
      <c r="A1678" s="113">
        <v>371</v>
      </c>
      <c r="B1678" s="115" t="s">
        <v>1444</v>
      </c>
      <c r="C1678" s="124" t="s">
        <v>1445</v>
      </c>
      <c r="D1678" s="143" t="s">
        <v>330</v>
      </c>
      <c r="E1678" s="157">
        <v>2</v>
      </c>
      <c r="F1678" s="157"/>
      <c r="G1678" s="157">
        <f t="shared" si="0"/>
        <v>0</v>
      </c>
      <c r="H1678" s="161" t="s">
        <v>1744</v>
      </c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 t="s">
        <v>129</v>
      </c>
      <c r="S1678" s="160"/>
      <c r="T1678" s="160"/>
      <c r="U1678" s="16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0"/>
      <c r="AF1678" s="160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</row>
    <row r="1679" spans="1:47" ht="22.5" outlineLevel="1" x14ac:dyDescent="0.2">
      <c r="A1679" s="113">
        <v>372</v>
      </c>
      <c r="B1679" s="115" t="s">
        <v>1446</v>
      </c>
      <c r="C1679" s="124" t="s">
        <v>1447</v>
      </c>
      <c r="D1679" s="143" t="s">
        <v>330</v>
      </c>
      <c r="E1679" s="157">
        <v>3</v>
      </c>
      <c r="F1679" s="157"/>
      <c r="G1679" s="157">
        <f t="shared" si="0"/>
        <v>0</v>
      </c>
      <c r="H1679" s="161" t="s">
        <v>1744</v>
      </c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 t="s">
        <v>129</v>
      </c>
      <c r="S1679" s="160"/>
      <c r="T1679" s="160"/>
      <c r="U1679" s="160"/>
      <c r="V1679" s="160"/>
      <c r="W1679" s="160"/>
      <c r="X1679" s="160"/>
      <c r="Y1679" s="160"/>
      <c r="Z1679" s="160"/>
      <c r="AA1679" s="160"/>
      <c r="AB1679" s="160"/>
      <c r="AC1679" s="160"/>
      <c r="AD1679" s="160"/>
      <c r="AE1679" s="160"/>
      <c r="AF1679" s="160"/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</row>
    <row r="1680" spans="1:47" outlineLevel="1" x14ac:dyDescent="0.2">
      <c r="A1680" s="113">
        <v>373</v>
      </c>
      <c r="B1680" s="115" t="s">
        <v>1448</v>
      </c>
      <c r="C1680" s="124" t="s">
        <v>1439</v>
      </c>
      <c r="D1680" s="143" t="s">
        <v>330</v>
      </c>
      <c r="E1680" s="157">
        <v>0</v>
      </c>
      <c r="F1680" s="157"/>
      <c r="G1680" s="157">
        <f t="shared" si="0"/>
        <v>0</v>
      </c>
      <c r="H1680" s="161">
        <v>0</v>
      </c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 t="s">
        <v>129</v>
      </c>
      <c r="S1680" s="160"/>
      <c r="T1680" s="160"/>
      <c r="U1680" s="16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0"/>
      <c r="AF1680" s="160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</row>
    <row r="1681" spans="1:47" ht="22.5" outlineLevel="1" x14ac:dyDescent="0.2">
      <c r="A1681" s="113">
        <v>374</v>
      </c>
      <c r="B1681" s="115" t="s">
        <v>1449</v>
      </c>
      <c r="C1681" s="124" t="s">
        <v>1450</v>
      </c>
      <c r="D1681" s="143" t="s">
        <v>330</v>
      </c>
      <c r="E1681" s="157">
        <v>1</v>
      </c>
      <c r="F1681" s="157"/>
      <c r="G1681" s="157">
        <f t="shared" si="0"/>
        <v>0</v>
      </c>
      <c r="H1681" s="161" t="s">
        <v>1744</v>
      </c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 t="s">
        <v>129</v>
      </c>
      <c r="S1681" s="160"/>
      <c r="T1681" s="160"/>
      <c r="U1681" s="16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0"/>
      <c r="AF1681" s="160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</row>
    <row r="1682" spans="1:47" ht="22.5" outlineLevel="1" x14ac:dyDescent="0.2">
      <c r="A1682" s="113">
        <v>375</v>
      </c>
      <c r="B1682" s="115" t="s">
        <v>1451</v>
      </c>
      <c r="C1682" s="124" t="s">
        <v>1452</v>
      </c>
      <c r="D1682" s="143" t="s">
        <v>330</v>
      </c>
      <c r="E1682" s="157">
        <v>1</v>
      </c>
      <c r="F1682" s="157"/>
      <c r="G1682" s="157">
        <f t="shared" si="0"/>
        <v>0</v>
      </c>
      <c r="H1682" s="161" t="s">
        <v>1744</v>
      </c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 t="s">
        <v>129</v>
      </c>
      <c r="S1682" s="160"/>
      <c r="T1682" s="160"/>
      <c r="U1682" s="16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0"/>
      <c r="AF1682" s="160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</row>
    <row r="1683" spans="1:47" ht="22.5" outlineLevel="1" x14ac:dyDescent="0.2">
      <c r="A1683" s="113">
        <v>376</v>
      </c>
      <c r="B1683" s="115" t="s">
        <v>1453</v>
      </c>
      <c r="C1683" s="124" t="s">
        <v>1454</v>
      </c>
      <c r="D1683" s="143" t="s">
        <v>330</v>
      </c>
      <c r="E1683" s="157">
        <v>2</v>
      </c>
      <c r="F1683" s="157"/>
      <c r="G1683" s="157">
        <f t="shared" si="0"/>
        <v>0</v>
      </c>
      <c r="H1683" s="161" t="s">
        <v>1744</v>
      </c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 t="s">
        <v>129</v>
      </c>
      <c r="S1683" s="160"/>
      <c r="T1683" s="160"/>
      <c r="U1683" s="160"/>
      <c r="V1683" s="160"/>
      <c r="W1683" s="160"/>
      <c r="X1683" s="160"/>
      <c r="Y1683" s="160"/>
      <c r="Z1683" s="160"/>
      <c r="AA1683" s="160"/>
      <c r="AB1683" s="160"/>
      <c r="AC1683" s="160"/>
      <c r="AD1683" s="160"/>
      <c r="AE1683" s="160"/>
      <c r="AF1683" s="160"/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</row>
    <row r="1684" spans="1:47" ht="22.5" outlineLevel="1" x14ac:dyDescent="0.2">
      <c r="A1684" s="113">
        <v>377</v>
      </c>
      <c r="B1684" s="115" t="s">
        <v>1455</v>
      </c>
      <c r="C1684" s="124" t="s">
        <v>1456</v>
      </c>
      <c r="D1684" s="143" t="s">
        <v>330</v>
      </c>
      <c r="E1684" s="157">
        <v>1</v>
      </c>
      <c r="F1684" s="157"/>
      <c r="G1684" s="157">
        <f t="shared" si="0"/>
        <v>0</v>
      </c>
      <c r="H1684" s="161" t="s">
        <v>1744</v>
      </c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 t="s">
        <v>129</v>
      </c>
      <c r="S1684" s="160"/>
      <c r="T1684" s="160"/>
      <c r="U1684" s="160"/>
      <c r="V1684" s="160"/>
      <c r="W1684" s="160"/>
      <c r="X1684" s="160"/>
      <c r="Y1684" s="160"/>
      <c r="Z1684" s="160"/>
      <c r="AA1684" s="160"/>
      <c r="AB1684" s="160"/>
      <c r="AC1684" s="160"/>
      <c r="AD1684" s="160"/>
      <c r="AE1684" s="160"/>
      <c r="AF1684" s="160"/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</row>
    <row r="1685" spans="1:47" ht="22.5" outlineLevel="1" x14ac:dyDescent="0.2">
      <c r="A1685" s="222" t="s">
        <v>3545</v>
      </c>
      <c r="B1685" s="223" t="s">
        <v>3546</v>
      </c>
      <c r="C1685" s="417" t="s">
        <v>3796</v>
      </c>
      <c r="D1685" s="225" t="s">
        <v>330</v>
      </c>
      <c r="E1685" s="226">
        <v>2</v>
      </c>
      <c r="F1685" s="226"/>
      <c r="G1685" s="226">
        <f t="shared" si="0"/>
        <v>0</v>
      </c>
      <c r="H1685" s="227" t="s">
        <v>1744</v>
      </c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60"/>
      <c r="Y1685" s="160"/>
      <c r="Z1685" s="160"/>
      <c r="AA1685" s="160"/>
      <c r="AB1685" s="160"/>
      <c r="AC1685" s="160"/>
      <c r="AD1685" s="160"/>
      <c r="AE1685" s="160"/>
      <c r="AF1685" s="160"/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</row>
    <row r="1686" spans="1:47" ht="22.5" outlineLevel="1" x14ac:dyDescent="0.2">
      <c r="A1686" s="222" t="s">
        <v>3547</v>
      </c>
      <c r="B1686" s="223" t="s">
        <v>3548</v>
      </c>
      <c r="C1686" s="417" t="s">
        <v>3797</v>
      </c>
      <c r="D1686" s="225" t="s">
        <v>330</v>
      </c>
      <c r="E1686" s="226">
        <v>4</v>
      </c>
      <c r="F1686" s="226"/>
      <c r="G1686" s="226">
        <f t="shared" si="0"/>
        <v>0</v>
      </c>
      <c r="H1686" s="227" t="s">
        <v>1744</v>
      </c>
      <c r="I1686" s="160"/>
      <c r="J1686" s="160"/>
      <c r="K1686" s="160"/>
      <c r="L1686" s="160"/>
      <c r="M1686" s="160"/>
      <c r="N1686" s="160"/>
      <c r="O1686" s="160"/>
      <c r="P1686" s="160"/>
      <c r="Q1686" s="160"/>
      <c r="R1686" s="160"/>
      <c r="S1686" s="160"/>
      <c r="T1686" s="160"/>
      <c r="U1686" s="160"/>
      <c r="V1686" s="160"/>
      <c r="W1686" s="160"/>
      <c r="X1686" s="160"/>
      <c r="Y1686" s="160"/>
      <c r="Z1686" s="160"/>
      <c r="AA1686" s="160"/>
      <c r="AB1686" s="160"/>
      <c r="AC1686" s="160"/>
      <c r="AD1686" s="160"/>
      <c r="AE1686" s="160"/>
      <c r="AF1686" s="160"/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</row>
    <row r="1687" spans="1:47" ht="22.5" outlineLevel="1" x14ac:dyDescent="0.2">
      <c r="A1687" s="222" t="s">
        <v>3549</v>
      </c>
      <c r="B1687" s="223" t="s">
        <v>3550</v>
      </c>
      <c r="C1687" s="417" t="s">
        <v>3798</v>
      </c>
      <c r="D1687" s="225" t="s">
        <v>330</v>
      </c>
      <c r="E1687" s="226">
        <v>1</v>
      </c>
      <c r="F1687" s="226"/>
      <c r="G1687" s="226">
        <f t="shared" si="0"/>
        <v>0</v>
      </c>
      <c r="H1687" s="227" t="s">
        <v>1744</v>
      </c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60"/>
      <c r="Y1687" s="160"/>
      <c r="Z1687" s="160"/>
      <c r="AA1687" s="160"/>
      <c r="AB1687" s="160"/>
      <c r="AC1687" s="160"/>
      <c r="AD1687" s="160"/>
      <c r="AE1687" s="160"/>
      <c r="AF1687" s="160"/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</row>
    <row r="1688" spans="1:47" s="446" customFormat="1" ht="22.5" outlineLevel="1" x14ac:dyDescent="0.2">
      <c r="A1688" s="439" t="s">
        <v>3551</v>
      </c>
      <c r="B1688" s="440" t="s">
        <v>3552</v>
      </c>
      <c r="C1688" s="441" t="s">
        <v>3814</v>
      </c>
      <c r="D1688" s="442" t="s">
        <v>330</v>
      </c>
      <c r="E1688" s="443">
        <v>1</v>
      </c>
      <c r="F1688" s="443"/>
      <c r="G1688" s="443"/>
      <c r="H1688" s="444" t="s">
        <v>1744</v>
      </c>
      <c r="I1688" s="447" t="s">
        <v>3815</v>
      </c>
      <c r="J1688" s="445"/>
      <c r="K1688" s="445"/>
      <c r="L1688" s="445"/>
      <c r="M1688" s="445"/>
      <c r="N1688" s="445"/>
      <c r="O1688" s="445"/>
      <c r="P1688" s="445"/>
      <c r="Q1688" s="445"/>
      <c r="R1688" s="445"/>
      <c r="S1688" s="445"/>
      <c r="T1688" s="445"/>
      <c r="U1688" s="445"/>
      <c r="V1688" s="445"/>
      <c r="W1688" s="445"/>
      <c r="X1688" s="445"/>
      <c r="Y1688" s="445"/>
      <c r="Z1688" s="445"/>
      <c r="AA1688" s="445"/>
      <c r="AB1688" s="445"/>
      <c r="AC1688" s="445"/>
      <c r="AD1688" s="445"/>
      <c r="AE1688" s="445"/>
      <c r="AF1688" s="445"/>
      <c r="AG1688" s="445"/>
      <c r="AH1688" s="445"/>
      <c r="AI1688" s="445"/>
      <c r="AJ1688" s="445"/>
      <c r="AK1688" s="445"/>
      <c r="AL1688" s="445"/>
      <c r="AM1688" s="445"/>
      <c r="AN1688" s="445"/>
      <c r="AO1688" s="445"/>
      <c r="AP1688" s="445"/>
      <c r="AQ1688" s="445"/>
      <c r="AR1688" s="445"/>
      <c r="AS1688" s="445"/>
      <c r="AT1688" s="445"/>
      <c r="AU1688" s="445"/>
    </row>
    <row r="1689" spans="1:47" s="446" customFormat="1" ht="22.5" outlineLevel="1" x14ac:dyDescent="0.2">
      <c r="A1689" s="439" t="s">
        <v>3554</v>
      </c>
      <c r="B1689" s="440" t="s">
        <v>3555</v>
      </c>
      <c r="C1689" s="441" t="s">
        <v>3553</v>
      </c>
      <c r="D1689" s="442" t="s">
        <v>330</v>
      </c>
      <c r="E1689" s="443">
        <v>1</v>
      </c>
      <c r="F1689" s="443"/>
      <c r="G1689" s="443"/>
      <c r="H1689" s="444" t="s">
        <v>1744</v>
      </c>
      <c r="I1689" s="447" t="s">
        <v>3815</v>
      </c>
      <c r="J1689" s="445"/>
      <c r="K1689" s="445"/>
      <c r="L1689" s="445"/>
      <c r="M1689" s="445"/>
      <c r="N1689" s="445"/>
      <c r="O1689" s="445"/>
      <c r="P1689" s="445"/>
      <c r="Q1689" s="445"/>
      <c r="R1689" s="445"/>
      <c r="S1689" s="445"/>
      <c r="T1689" s="445"/>
      <c r="U1689" s="445"/>
      <c r="V1689" s="445"/>
      <c r="W1689" s="445"/>
      <c r="X1689" s="445"/>
      <c r="Y1689" s="445"/>
      <c r="Z1689" s="445"/>
      <c r="AA1689" s="445"/>
      <c r="AB1689" s="445"/>
      <c r="AC1689" s="445"/>
      <c r="AD1689" s="445"/>
      <c r="AE1689" s="445"/>
      <c r="AF1689" s="445"/>
      <c r="AG1689" s="445"/>
      <c r="AH1689" s="445"/>
      <c r="AI1689" s="445"/>
      <c r="AJ1689" s="445"/>
      <c r="AK1689" s="445"/>
      <c r="AL1689" s="445"/>
      <c r="AM1689" s="445"/>
      <c r="AN1689" s="445"/>
      <c r="AO1689" s="445"/>
      <c r="AP1689" s="445"/>
      <c r="AQ1689" s="445"/>
      <c r="AR1689" s="445"/>
      <c r="AS1689" s="445"/>
      <c r="AT1689" s="445"/>
      <c r="AU1689" s="445"/>
    </row>
    <row r="1690" spans="1:47" s="446" customFormat="1" ht="22.5" outlineLevel="1" x14ac:dyDescent="0.2">
      <c r="A1690" s="439" t="s">
        <v>3556</v>
      </c>
      <c r="B1690" s="440" t="s">
        <v>3557</v>
      </c>
      <c r="C1690" s="441" t="s">
        <v>3558</v>
      </c>
      <c r="D1690" s="442" t="s">
        <v>330</v>
      </c>
      <c r="E1690" s="443">
        <v>1</v>
      </c>
      <c r="F1690" s="443"/>
      <c r="G1690" s="443"/>
      <c r="H1690" s="444" t="s">
        <v>1744</v>
      </c>
      <c r="I1690" s="447" t="s">
        <v>3815</v>
      </c>
      <c r="J1690" s="445"/>
      <c r="K1690" s="445"/>
      <c r="L1690" s="445"/>
      <c r="M1690" s="445"/>
      <c r="N1690" s="445"/>
      <c r="O1690" s="445"/>
      <c r="P1690" s="445"/>
      <c r="Q1690" s="445"/>
      <c r="R1690" s="445"/>
      <c r="S1690" s="445"/>
      <c r="T1690" s="445"/>
      <c r="U1690" s="445"/>
      <c r="V1690" s="445"/>
      <c r="W1690" s="445"/>
      <c r="X1690" s="445"/>
      <c r="Y1690" s="445"/>
      <c r="Z1690" s="445"/>
      <c r="AA1690" s="445"/>
      <c r="AB1690" s="445"/>
      <c r="AC1690" s="445"/>
      <c r="AD1690" s="445"/>
      <c r="AE1690" s="445"/>
      <c r="AF1690" s="445"/>
      <c r="AG1690" s="445"/>
      <c r="AH1690" s="445"/>
      <c r="AI1690" s="445"/>
      <c r="AJ1690" s="445"/>
      <c r="AK1690" s="445"/>
      <c r="AL1690" s="445"/>
      <c r="AM1690" s="445"/>
      <c r="AN1690" s="445"/>
      <c r="AO1690" s="445"/>
      <c r="AP1690" s="445"/>
      <c r="AQ1690" s="445"/>
      <c r="AR1690" s="445"/>
      <c r="AS1690" s="445"/>
      <c r="AT1690" s="445"/>
      <c r="AU1690" s="445"/>
    </row>
    <row r="1691" spans="1:47" ht="22.5" outlineLevel="1" x14ac:dyDescent="0.2">
      <c r="A1691" s="222" t="s">
        <v>3559</v>
      </c>
      <c r="B1691" s="223" t="s">
        <v>3560</v>
      </c>
      <c r="C1691" s="417" t="s">
        <v>3799</v>
      </c>
      <c r="D1691" s="225" t="s">
        <v>330</v>
      </c>
      <c r="E1691" s="226">
        <v>3</v>
      </c>
      <c r="F1691" s="226"/>
      <c r="G1691" s="226">
        <f t="shared" si="0"/>
        <v>0</v>
      </c>
      <c r="H1691" s="227" t="s">
        <v>1744</v>
      </c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60"/>
      <c r="Y1691" s="160"/>
      <c r="Z1691" s="160"/>
      <c r="AA1691" s="160"/>
      <c r="AB1691" s="160"/>
      <c r="AC1691" s="160"/>
      <c r="AD1691" s="160"/>
      <c r="AE1691" s="160"/>
      <c r="AF1691" s="160"/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</row>
    <row r="1692" spans="1:47" ht="22.5" outlineLevel="1" x14ac:dyDescent="0.2">
      <c r="A1692" s="222" t="s">
        <v>3561</v>
      </c>
      <c r="B1692" s="223" t="s">
        <v>3562</v>
      </c>
      <c r="C1692" s="417" t="s">
        <v>3800</v>
      </c>
      <c r="D1692" s="225" t="s">
        <v>330</v>
      </c>
      <c r="E1692" s="226">
        <v>1</v>
      </c>
      <c r="F1692" s="226"/>
      <c r="G1692" s="226">
        <f t="shared" si="0"/>
        <v>0</v>
      </c>
      <c r="H1692" s="227" t="s">
        <v>1744</v>
      </c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60"/>
      <c r="Y1692" s="160"/>
      <c r="Z1692" s="160"/>
      <c r="AA1692" s="160"/>
      <c r="AB1692" s="160"/>
      <c r="AC1692" s="160"/>
      <c r="AD1692" s="160"/>
      <c r="AE1692" s="160"/>
      <c r="AF1692" s="160"/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</row>
    <row r="1693" spans="1:47" ht="22.5" outlineLevel="1" x14ac:dyDescent="0.2">
      <c r="A1693" s="222" t="s">
        <v>3563</v>
      </c>
      <c r="B1693" s="223" t="s">
        <v>3564</v>
      </c>
      <c r="C1693" s="417" t="s">
        <v>3801</v>
      </c>
      <c r="D1693" s="225" t="s">
        <v>330</v>
      </c>
      <c r="E1693" s="226">
        <v>2</v>
      </c>
      <c r="F1693" s="226"/>
      <c r="G1693" s="226">
        <f t="shared" si="0"/>
        <v>0</v>
      </c>
      <c r="H1693" s="227" t="s">
        <v>1744</v>
      </c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60"/>
      <c r="Y1693" s="160"/>
      <c r="Z1693" s="160"/>
      <c r="AA1693" s="160"/>
      <c r="AB1693" s="160"/>
      <c r="AC1693" s="160"/>
      <c r="AD1693" s="160"/>
      <c r="AE1693" s="160"/>
      <c r="AF1693" s="160"/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</row>
    <row r="1694" spans="1:47" ht="22.5" outlineLevel="1" x14ac:dyDescent="0.2">
      <c r="A1694" s="222" t="s">
        <v>3565</v>
      </c>
      <c r="B1694" s="223" t="s">
        <v>3566</v>
      </c>
      <c r="C1694" s="417" t="s">
        <v>3802</v>
      </c>
      <c r="D1694" s="225" t="s">
        <v>330</v>
      </c>
      <c r="E1694" s="226">
        <v>2</v>
      </c>
      <c r="F1694" s="226"/>
      <c r="G1694" s="226">
        <f t="shared" si="0"/>
        <v>0</v>
      </c>
      <c r="H1694" s="227" t="s">
        <v>1744</v>
      </c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60"/>
      <c r="Y1694" s="160"/>
      <c r="Z1694" s="160"/>
      <c r="AA1694" s="160"/>
      <c r="AB1694" s="160"/>
      <c r="AC1694" s="160"/>
      <c r="AD1694" s="160"/>
      <c r="AE1694" s="160"/>
      <c r="AF1694" s="160"/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</row>
    <row r="1695" spans="1:47" ht="22.5" outlineLevel="1" x14ac:dyDescent="0.2">
      <c r="A1695" s="222" t="s">
        <v>3567</v>
      </c>
      <c r="B1695" s="223" t="s">
        <v>3568</v>
      </c>
      <c r="C1695" s="417" t="s">
        <v>3803</v>
      </c>
      <c r="D1695" s="225" t="s">
        <v>330</v>
      </c>
      <c r="E1695" s="226">
        <v>1</v>
      </c>
      <c r="F1695" s="226"/>
      <c r="G1695" s="226">
        <f t="shared" si="0"/>
        <v>0</v>
      </c>
      <c r="H1695" s="227" t="s">
        <v>1744</v>
      </c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60"/>
      <c r="Y1695" s="160"/>
      <c r="Z1695" s="160"/>
      <c r="AA1695" s="160"/>
      <c r="AB1695" s="160"/>
      <c r="AC1695" s="160"/>
      <c r="AD1695" s="160"/>
      <c r="AE1695" s="160"/>
      <c r="AF1695" s="160"/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</row>
    <row r="1696" spans="1:47" outlineLevel="1" x14ac:dyDescent="0.2">
      <c r="A1696" s="222" t="s">
        <v>3569</v>
      </c>
      <c r="B1696" s="223" t="s">
        <v>3570</v>
      </c>
      <c r="C1696" s="224" t="s">
        <v>1439</v>
      </c>
      <c r="D1696" s="225" t="s">
        <v>330</v>
      </c>
      <c r="E1696" s="226">
        <v>0</v>
      </c>
      <c r="F1696" s="226"/>
      <c r="G1696" s="226">
        <f t="shared" si="0"/>
        <v>0</v>
      </c>
      <c r="H1696" s="227">
        <v>0</v>
      </c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60"/>
      <c r="Y1696" s="160"/>
      <c r="Z1696" s="160"/>
      <c r="AA1696" s="160"/>
      <c r="AB1696" s="160"/>
      <c r="AC1696" s="160"/>
      <c r="AD1696" s="160"/>
      <c r="AE1696" s="160"/>
      <c r="AF1696" s="160"/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</row>
    <row r="1697" spans="1:47" ht="22.5" outlineLevel="1" x14ac:dyDescent="0.2">
      <c r="A1697" s="222" t="s">
        <v>3571</v>
      </c>
      <c r="B1697" s="223" t="s">
        <v>3572</v>
      </c>
      <c r="C1697" s="417" t="s">
        <v>3804</v>
      </c>
      <c r="D1697" s="225" t="s">
        <v>330</v>
      </c>
      <c r="E1697" s="226">
        <v>1</v>
      </c>
      <c r="F1697" s="226"/>
      <c r="G1697" s="226">
        <f t="shared" si="0"/>
        <v>0</v>
      </c>
      <c r="H1697" s="227" t="s">
        <v>1744</v>
      </c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60"/>
      <c r="Y1697" s="160"/>
      <c r="Z1697" s="160"/>
      <c r="AA1697" s="160"/>
      <c r="AB1697" s="160"/>
      <c r="AC1697" s="160"/>
      <c r="AD1697" s="160"/>
      <c r="AE1697" s="160"/>
      <c r="AF1697" s="160"/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</row>
    <row r="1698" spans="1:47" ht="22.5" outlineLevel="1" x14ac:dyDescent="0.2">
      <c r="A1698" s="222" t="s">
        <v>3573</v>
      </c>
      <c r="B1698" s="223" t="s">
        <v>3574</v>
      </c>
      <c r="C1698" s="417" t="s">
        <v>3805</v>
      </c>
      <c r="D1698" s="225" t="s">
        <v>330</v>
      </c>
      <c r="E1698" s="226">
        <v>1</v>
      </c>
      <c r="F1698" s="226"/>
      <c r="G1698" s="226">
        <f t="shared" si="0"/>
        <v>0</v>
      </c>
      <c r="H1698" s="227" t="s">
        <v>1744</v>
      </c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60"/>
      <c r="Y1698" s="160"/>
      <c r="Z1698" s="160"/>
      <c r="AA1698" s="160"/>
      <c r="AB1698" s="160"/>
      <c r="AC1698" s="160"/>
      <c r="AD1698" s="160"/>
      <c r="AE1698" s="160"/>
      <c r="AF1698" s="160"/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</row>
    <row r="1699" spans="1:47" ht="22.5" outlineLevel="1" x14ac:dyDescent="0.2">
      <c r="A1699" s="113">
        <v>378</v>
      </c>
      <c r="B1699" s="115" t="s">
        <v>1457</v>
      </c>
      <c r="C1699" s="124" t="s">
        <v>1458</v>
      </c>
      <c r="D1699" s="143" t="s">
        <v>330</v>
      </c>
      <c r="E1699" s="157">
        <v>1</v>
      </c>
      <c r="F1699" s="157"/>
      <c r="G1699" s="157">
        <f t="shared" si="0"/>
        <v>0</v>
      </c>
      <c r="H1699" s="161" t="s">
        <v>1744</v>
      </c>
      <c r="I1699" s="160"/>
      <c r="J1699" s="160"/>
      <c r="K1699" s="160"/>
      <c r="L1699" s="160"/>
      <c r="M1699" s="160"/>
      <c r="N1699" s="160"/>
      <c r="O1699" s="160"/>
      <c r="P1699" s="160"/>
      <c r="Q1699" s="160"/>
      <c r="R1699" s="160" t="s">
        <v>129</v>
      </c>
      <c r="S1699" s="160"/>
      <c r="T1699" s="160"/>
      <c r="U1699" s="160"/>
      <c r="V1699" s="160"/>
      <c r="W1699" s="160"/>
      <c r="X1699" s="160"/>
      <c r="Y1699" s="160"/>
      <c r="Z1699" s="160"/>
      <c r="AA1699" s="160"/>
      <c r="AB1699" s="160"/>
      <c r="AC1699" s="160"/>
      <c r="AD1699" s="160"/>
      <c r="AE1699" s="160"/>
      <c r="AF1699" s="160"/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</row>
    <row r="1700" spans="1:47" ht="22.5" outlineLevel="1" x14ac:dyDescent="0.2">
      <c r="A1700" s="113">
        <v>379</v>
      </c>
      <c r="B1700" s="115" t="s">
        <v>1459</v>
      </c>
      <c r="C1700" s="124" t="s">
        <v>1460</v>
      </c>
      <c r="D1700" s="143" t="s">
        <v>330</v>
      </c>
      <c r="E1700" s="157">
        <v>1</v>
      </c>
      <c r="F1700" s="157"/>
      <c r="G1700" s="157">
        <f t="shared" si="0"/>
        <v>0</v>
      </c>
      <c r="H1700" s="161" t="s">
        <v>1744</v>
      </c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 t="s">
        <v>129</v>
      </c>
      <c r="S1700" s="160"/>
      <c r="T1700" s="160"/>
      <c r="U1700" s="160"/>
      <c r="V1700" s="160"/>
      <c r="W1700" s="160"/>
      <c r="X1700" s="160"/>
      <c r="Y1700" s="160"/>
      <c r="Z1700" s="160"/>
      <c r="AA1700" s="160"/>
      <c r="AB1700" s="160"/>
      <c r="AC1700" s="160"/>
      <c r="AD1700" s="160"/>
      <c r="AE1700" s="160"/>
      <c r="AF1700" s="160"/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</row>
    <row r="1701" spans="1:47" ht="22.5" outlineLevel="1" x14ac:dyDescent="0.2">
      <c r="A1701" s="113">
        <v>380</v>
      </c>
      <c r="B1701" s="115" t="s">
        <v>1461</v>
      </c>
      <c r="C1701" s="124" t="s">
        <v>1460</v>
      </c>
      <c r="D1701" s="143" t="s">
        <v>330</v>
      </c>
      <c r="E1701" s="157">
        <v>4</v>
      </c>
      <c r="F1701" s="157"/>
      <c r="G1701" s="157">
        <f t="shared" si="0"/>
        <v>0</v>
      </c>
      <c r="H1701" s="161" t="s">
        <v>1744</v>
      </c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 t="s">
        <v>129</v>
      </c>
      <c r="S1701" s="160"/>
      <c r="T1701" s="160"/>
      <c r="U1701" s="160"/>
      <c r="V1701" s="160"/>
      <c r="W1701" s="160"/>
      <c r="X1701" s="160"/>
      <c r="Y1701" s="160"/>
      <c r="Z1701" s="160"/>
      <c r="AA1701" s="160"/>
      <c r="AB1701" s="160"/>
      <c r="AC1701" s="160"/>
      <c r="AD1701" s="160"/>
      <c r="AE1701" s="160"/>
      <c r="AF1701" s="160"/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</row>
    <row r="1702" spans="1:47" ht="22.5" outlineLevel="1" x14ac:dyDescent="0.2">
      <c r="A1702" s="448">
        <v>381</v>
      </c>
      <c r="B1702" s="449" t="s">
        <v>1462</v>
      </c>
      <c r="C1702" s="437" t="s">
        <v>3816</v>
      </c>
      <c r="D1702" s="450" t="s">
        <v>330</v>
      </c>
      <c r="E1702" s="451">
        <v>1</v>
      </c>
      <c r="F1702" s="451"/>
      <c r="G1702" s="451">
        <f t="shared" si="0"/>
        <v>0</v>
      </c>
      <c r="H1702" s="452" t="s">
        <v>1744</v>
      </c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 t="s">
        <v>129</v>
      </c>
      <c r="S1702" s="160"/>
      <c r="T1702" s="160"/>
      <c r="U1702" s="160"/>
      <c r="V1702" s="160"/>
      <c r="W1702" s="160"/>
      <c r="X1702" s="160"/>
      <c r="Y1702" s="160"/>
      <c r="Z1702" s="160"/>
      <c r="AA1702" s="160"/>
      <c r="AB1702" s="160"/>
      <c r="AC1702" s="160"/>
      <c r="AD1702" s="160"/>
      <c r="AE1702" s="160"/>
      <c r="AF1702" s="160"/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</row>
    <row r="1703" spans="1:47" ht="22.5" outlineLevel="1" x14ac:dyDescent="0.2">
      <c r="A1703" s="113">
        <v>382</v>
      </c>
      <c r="B1703" s="115" t="s">
        <v>1463</v>
      </c>
      <c r="C1703" s="124" t="s">
        <v>1464</v>
      </c>
      <c r="D1703" s="143" t="s">
        <v>330</v>
      </c>
      <c r="E1703" s="157">
        <v>2</v>
      </c>
      <c r="F1703" s="157"/>
      <c r="G1703" s="157">
        <f t="shared" si="0"/>
        <v>0</v>
      </c>
      <c r="H1703" s="161" t="s">
        <v>1744</v>
      </c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 t="s">
        <v>129</v>
      </c>
      <c r="S1703" s="160"/>
      <c r="T1703" s="160"/>
      <c r="U1703" s="160"/>
      <c r="V1703" s="160"/>
      <c r="W1703" s="160"/>
      <c r="X1703" s="160"/>
      <c r="Y1703" s="160"/>
      <c r="Z1703" s="160"/>
      <c r="AA1703" s="160"/>
      <c r="AB1703" s="160"/>
      <c r="AC1703" s="160"/>
      <c r="AD1703" s="160"/>
      <c r="AE1703" s="160"/>
      <c r="AF1703" s="160"/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</row>
    <row r="1704" spans="1:47" ht="22.5" outlineLevel="1" x14ac:dyDescent="0.2">
      <c r="A1704" s="113">
        <v>383</v>
      </c>
      <c r="B1704" s="115" t="s">
        <v>1465</v>
      </c>
      <c r="C1704" s="124" t="s">
        <v>1464</v>
      </c>
      <c r="D1704" s="143" t="s">
        <v>330</v>
      </c>
      <c r="E1704" s="157">
        <v>2</v>
      </c>
      <c r="F1704" s="157"/>
      <c r="G1704" s="157">
        <f t="shared" si="0"/>
        <v>0</v>
      </c>
      <c r="H1704" s="161" t="s">
        <v>1744</v>
      </c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 t="s">
        <v>129</v>
      </c>
      <c r="S1704" s="160"/>
      <c r="T1704" s="160"/>
      <c r="U1704" s="160"/>
      <c r="V1704" s="160"/>
      <c r="W1704" s="160"/>
      <c r="X1704" s="160"/>
      <c r="Y1704" s="160"/>
      <c r="Z1704" s="160"/>
      <c r="AA1704" s="160"/>
      <c r="AB1704" s="160"/>
      <c r="AC1704" s="160"/>
      <c r="AD1704" s="160"/>
      <c r="AE1704" s="160"/>
      <c r="AF1704" s="160"/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</row>
    <row r="1705" spans="1:47" ht="22.5" outlineLevel="1" x14ac:dyDescent="0.2">
      <c r="A1705" s="113">
        <v>384</v>
      </c>
      <c r="B1705" s="115" t="s">
        <v>1466</v>
      </c>
      <c r="C1705" s="124" t="s">
        <v>1464</v>
      </c>
      <c r="D1705" s="143" t="s">
        <v>330</v>
      </c>
      <c r="E1705" s="157">
        <v>3</v>
      </c>
      <c r="F1705" s="157"/>
      <c r="G1705" s="157">
        <f t="shared" si="0"/>
        <v>0</v>
      </c>
      <c r="H1705" s="161" t="s">
        <v>1744</v>
      </c>
      <c r="I1705" s="160"/>
      <c r="J1705" s="160"/>
      <c r="K1705" s="160"/>
      <c r="L1705" s="160"/>
      <c r="M1705" s="160"/>
      <c r="N1705" s="160"/>
      <c r="O1705" s="160"/>
      <c r="P1705" s="160"/>
      <c r="Q1705" s="160"/>
      <c r="R1705" s="160" t="s">
        <v>129</v>
      </c>
      <c r="S1705" s="160"/>
      <c r="T1705" s="160"/>
      <c r="U1705" s="160"/>
      <c r="V1705" s="160"/>
      <c r="W1705" s="160"/>
      <c r="X1705" s="160"/>
      <c r="Y1705" s="160"/>
      <c r="Z1705" s="160"/>
      <c r="AA1705" s="160"/>
      <c r="AB1705" s="160"/>
      <c r="AC1705" s="160"/>
      <c r="AD1705" s="160"/>
      <c r="AE1705" s="160"/>
      <c r="AF1705" s="160"/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</row>
    <row r="1706" spans="1:47" ht="22.5" outlineLevel="1" x14ac:dyDescent="0.2">
      <c r="A1706" s="113">
        <v>385</v>
      </c>
      <c r="B1706" s="115" t="s">
        <v>1467</v>
      </c>
      <c r="C1706" s="124" t="s">
        <v>1464</v>
      </c>
      <c r="D1706" s="143" t="s">
        <v>330</v>
      </c>
      <c r="E1706" s="157">
        <v>2</v>
      </c>
      <c r="F1706" s="157"/>
      <c r="G1706" s="157">
        <f t="shared" si="0"/>
        <v>0</v>
      </c>
      <c r="H1706" s="161" t="s">
        <v>1744</v>
      </c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 t="s">
        <v>129</v>
      </c>
      <c r="S1706" s="160"/>
      <c r="T1706" s="160"/>
      <c r="U1706" s="160"/>
      <c r="V1706" s="160"/>
      <c r="W1706" s="160"/>
      <c r="X1706" s="160"/>
      <c r="Y1706" s="160"/>
      <c r="Z1706" s="160"/>
      <c r="AA1706" s="160"/>
      <c r="AB1706" s="160"/>
      <c r="AC1706" s="160"/>
      <c r="AD1706" s="160"/>
      <c r="AE1706" s="160"/>
      <c r="AF1706" s="160"/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</row>
    <row r="1707" spans="1:47" ht="22.5" outlineLevel="1" x14ac:dyDescent="0.2">
      <c r="A1707" s="113">
        <v>386</v>
      </c>
      <c r="B1707" s="115" t="s">
        <v>1468</v>
      </c>
      <c r="C1707" s="124" t="s">
        <v>1469</v>
      </c>
      <c r="D1707" s="143" t="s">
        <v>330</v>
      </c>
      <c r="E1707" s="157">
        <v>1</v>
      </c>
      <c r="F1707" s="157"/>
      <c r="G1707" s="157">
        <f t="shared" si="0"/>
        <v>0</v>
      </c>
      <c r="H1707" s="161" t="s">
        <v>1744</v>
      </c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 t="s">
        <v>129</v>
      </c>
      <c r="S1707" s="160"/>
      <c r="T1707" s="160"/>
      <c r="U1707" s="160"/>
      <c r="V1707" s="160"/>
      <c r="W1707" s="160"/>
      <c r="X1707" s="160"/>
      <c r="Y1707" s="160"/>
      <c r="Z1707" s="160"/>
      <c r="AA1707" s="160"/>
      <c r="AB1707" s="160"/>
      <c r="AC1707" s="160"/>
      <c r="AD1707" s="160"/>
      <c r="AE1707" s="160"/>
      <c r="AF1707" s="160"/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</row>
    <row r="1708" spans="1:47" outlineLevel="1" x14ac:dyDescent="0.2">
      <c r="A1708" s="113">
        <v>387</v>
      </c>
      <c r="B1708" s="115" t="s">
        <v>1470</v>
      </c>
      <c r="C1708" s="124" t="s">
        <v>1439</v>
      </c>
      <c r="D1708" s="143" t="s">
        <v>330</v>
      </c>
      <c r="E1708" s="157">
        <v>0</v>
      </c>
      <c r="F1708" s="157"/>
      <c r="G1708" s="157">
        <f t="shared" si="0"/>
        <v>0</v>
      </c>
      <c r="H1708" s="161">
        <v>0</v>
      </c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 t="s">
        <v>129</v>
      </c>
      <c r="S1708" s="160"/>
      <c r="T1708" s="160"/>
      <c r="U1708" s="160"/>
      <c r="V1708" s="160"/>
      <c r="W1708" s="160"/>
      <c r="X1708" s="160"/>
      <c r="Y1708" s="160"/>
      <c r="Z1708" s="160"/>
      <c r="AA1708" s="160"/>
      <c r="AB1708" s="160"/>
      <c r="AC1708" s="160"/>
      <c r="AD1708" s="160"/>
      <c r="AE1708" s="160"/>
      <c r="AF1708" s="160"/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</row>
    <row r="1709" spans="1:47" ht="22.5" outlineLevel="1" x14ac:dyDescent="0.2">
      <c r="A1709" s="113">
        <v>388</v>
      </c>
      <c r="B1709" s="115" t="s">
        <v>1471</v>
      </c>
      <c r="C1709" s="124" t="s">
        <v>1472</v>
      </c>
      <c r="D1709" s="143" t="s">
        <v>330</v>
      </c>
      <c r="E1709" s="157">
        <v>1</v>
      </c>
      <c r="F1709" s="157"/>
      <c r="G1709" s="157">
        <f t="shared" si="0"/>
        <v>0</v>
      </c>
      <c r="H1709" s="161" t="s">
        <v>1744</v>
      </c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 t="s">
        <v>129</v>
      </c>
      <c r="S1709" s="160"/>
      <c r="T1709" s="160"/>
      <c r="U1709" s="160"/>
      <c r="V1709" s="160"/>
      <c r="W1709" s="160"/>
      <c r="X1709" s="160"/>
      <c r="Y1709" s="160"/>
      <c r="Z1709" s="160"/>
      <c r="AA1709" s="160"/>
      <c r="AB1709" s="160"/>
      <c r="AC1709" s="160"/>
      <c r="AD1709" s="160"/>
      <c r="AE1709" s="160"/>
      <c r="AF1709" s="160"/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</row>
    <row r="1710" spans="1:47" ht="22.5" outlineLevel="1" x14ac:dyDescent="0.2">
      <c r="A1710" s="113">
        <v>389</v>
      </c>
      <c r="B1710" s="115" t="s">
        <v>1473</v>
      </c>
      <c r="C1710" s="124" t="s">
        <v>1474</v>
      </c>
      <c r="D1710" s="143" t="s">
        <v>330</v>
      </c>
      <c r="E1710" s="157">
        <v>1</v>
      </c>
      <c r="F1710" s="157"/>
      <c r="G1710" s="157">
        <f t="shared" si="0"/>
        <v>0</v>
      </c>
      <c r="H1710" s="161" t="s">
        <v>1744</v>
      </c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 t="s">
        <v>129</v>
      </c>
      <c r="S1710" s="160"/>
      <c r="T1710" s="160"/>
      <c r="U1710" s="160"/>
      <c r="V1710" s="160"/>
      <c r="W1710" s="160"/>
      <c r="X1710" s="160"/>
      <c r="Y1710" s="160"/>
      <c r="Z1710" s="160"/>
      <c r="AA1710" s="160"/>
      <c r="AB1710" s="160"/>
      <c r="AC1710" s="160"/>
      <c r="AD1710" s="160"/>
      <c r="AE1710" s="160"/>
      <c r="AF1710" s="160"/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</row>
    <row r="1711" spans="1:47" outlineLevel="1" x14ac:dyDescent="0.2">
      <c r="A1711" s="113">
        <v>390</v>
      </c>
      <c r="B1711" s="115" t="s">
        <v>1475</v>
      </c>
      <c r="C1711" s="124" t="s">
        <v>1439</v>
      </c>
      <c r="D1711" s="143" t="s">
        <v>330</v>
      </c>
      <c r="E1711" s="157">
        <v>0</v>
      </c>
      <c r="F1711" s="157"/>
      <c r="G1711" s="157">
        <f t="shared" si="0"/>
        <v>0</v>
      </c>
      <c r="H1711" s="161">
        <v>0</v>
      </c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 t="s">
        <v>129</v>
      </c>
      <c r="S1711" s="160"/>
      <c r="T1711" s="160"/>
      <c r="U1711" s="160"/>
      <c r="V1711" s="160"/>
      <c r="W1711" s="160"/>
      <c r="X1711" s="160"/>
      <c r="Y1711" s="160"/>
      <c r="Z1711" s="160"/>
      <c r="AA1711" s="160"/>
      <c r="AB1711" s="160"/>
      <c r="AC1711" s="160"/>
      <c r="AD1711" s="160"/>
      <c r="AE1711" s="160"/>
      <c r="AF1711" s="160"/>
      <c r="AG1711" s="160"/>
      <c r="AH1711" s="160"/>
      <c r="AI1711" s="160"/>
      <c r="AJ1711" s="160"/>
      <c r="AK1711" s="160"/>
      <c r="AL1711" s="160"/>
      <c r="AM1711" s="160"/>
      <c r="AN1711" s="160"/>
      <c r="AO1711" s="160"/>
      <c r="AP1711" s="160"/>
      <c r="AQ1711" s="160"/>
      <c r="AR1711" s="160"/>
      <c r="AS1711" s="160"/>
      <c r="AT1711" s="160"/>
      <c r="AU1711" s="160"/>
    </row>
    <row r="1712" spans="1:47" ht="22.5" outlineLevel="1" x14ac:dyDescent="0.2">
      <c r="A1712" s="113">
        <v>391</v>
      </c>
      <c r="B1712" s="115" t="s">
        <v>1476</v>
      </c>
      <c r="C1712" s="124" t="s">
        <v>1477</v>
      </c>
      <c r="D1712" s="143" t="s">
        <v>330</v>
      </c>
      <c r="E1712" s="157">
        <v>1</v>
      </c>
      <c r="F1712" s="157"/>
      <c r="G1712" s="157">
        <f t="shared" si="0"/>
        <v>0</v>
      </c>
      <c r="H1712" s="161" t="s">
        <v>1744</v>
      </c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0" t="s">
        <v>129</v>
      </c>
      <c r="S1712" s="160"/>
      <c r="T1712" s="160"/>
      <c r="U1712" s="160"/>
      <c r="V1712" s="160"/>
      <c r="W1712" s="160"/>
      <c r="X1712" s="160"/>
      <c r="Y1712" s="160"/>
      <c r="Z1712" s="160"/>
      <c r="AA1712" s="160"/>
      <c r="AB1712" s="160"/>
      <c r="AC1712" s="160"/>
      <c r="AD1712" s="160"/>
      <c r="AE1712" s="160"/>
      <c r="AF1712" s="160"/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</row>
    <row r="1713" spans="1:47" ht="22.5" outlineLevel="1" x14ac:dyDescent="0.2">
      <c r="A1713" s="113">
        <v>392</v>
      </c>
      <c r="B1713" s="115" t="s">
        <v>1478</v>
      </c>
      <c r="C1713" s="124" t="s">
        <v>1479</v>
      </c>
      <c r="D1713" s="143" t="s">
        <v>330</v>
      </c>
      <c r="E1713" s="157">
        <v>1</v>
      </c>
      <c r="F1713" s="157"/>
      <c r="G1713" s="157">
        <f t="shared" si="0"/>
        <v>0</v>
      </c>
      <c r="H1713" s="161" t="s">
        <v>1744</v>
      </c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 t="s">
        <v>129</v>
      </c>
      <c r="S1713" s="160"/>
      <c r="T1713" s="160"/>
      <c r="U1713" s="160"/>
      <c r="V1713" s="160"/>
      <c r="W1713" s="160"/>
      <c r="X1713" s="160"/>
      <c r="Y1713" s="160"/>
      <c r="Z1713" s="160"/>
      <c r="AA1713" s="160"/>
      <c r="AB1713" s="160"/>
      <c r="AC1713" s="160"/>
      <c r="AD1713" s="160"/>
      <c r="AE1713" s="160"/>
      <c r="AF1713" s="160"/>
      <c r="AG1713" s="160"/>
      <c r="AH1713" s="160"/>
      <c r="AI1713" s="160"/>
      <c r="AJ1713" s="160"/>
      <c r="AK1713" s="160"/>
      <c r="AL1713" s="160"/>
      <c r="AM1713" s="160"/>
      <c r="AN1713" s="160"/>
      <c r="AO1713" s="160"/>
      <c r="AP1713" s="160"/>
      <c r="AQ1713" s="160"/>
      <c r="AR1713" s="160"/>
      <c r="AS1713" s="160"/>
      <c r="AT1713" s="160"/>
      <c r="AU1713" s="160"/>
    </row>
    <row r="1714" spans="1:47" ht="22.5" outlineLevel="1" x14ac:dyDescent="0.2">
      <c r="A1714" s="222" t="s">
        <v>3575</v>
      </c>
      <c r="B1714" s="223" t="s">
        <v>3576</v>
      </c>
      <c r="C1714" s="224" t="s">
        <v>3577</v>
      </c>
      <c r="D1714" s="225" t="s">
        <v>330</v>
      </c>
      <c r="E1714" s="226">
        <v>1</v>
      </c>
      <c r="F1714" s="226"/>
      <c r="G1714" s="226">
        <f t="shared" si="0"/>
        <v>0</v>
      </c>
      <c r="H1714" s="227" t="s">
        <v>1744</v>
      </c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60"/>
      <c r="Y1714" s="160"/>
      <c r="Z1714" s="160"/>
      <c r="AA1714" s="160"/>
      <c r="AB1714" s="160"/>
      <c r="AC1714" s="160"/>
      <c r="AD1714" s="160"/>
      <c r="AE1714" s="160"/>
      <c r="AF1714" s="160"/>
      <c r="AG1714" s="160"/>
      <c r="AH1714" s="160"/>
      <c r="AI1714" s="160"/>
      <c r="AJ1714" s="160"/>
      <c r="AK1714" s="160"/>
      <c r="AL1714" s="160"/>
      <c r="AM1714" s="160"/>
      <c r="AN1714" s="160"/>
      <c r="AO1714" s="160"/>
      <c r="AP1714" s="160"/>
      <c r="AQ1714" s="160"/>
      <c r="AR1714" s="160"/>
      <c r="AS1714" s="160"/>
      <c r="AT1714" s="160"/>
      <c r="AU1714" s="160"/>
    </row>
    <row r="1715" spans="1:47" ht="22.5" outlineLevel="1" x14ac:dyDescent="0.2">
      <c r="A1715" s="222" t="s">
        <v>3578</v>
      </c>
      <c r="B1715" s="223" t="s">
        <v>3579</v>
      </c>
      <c r="C1715" s="224" t="s">
        <v>3580</v>
      </c>
      <c r="D1715" s="225" t="s">
        <v>330</v>
      </c>
      <c r="E1715" s="226">
        <v>1</v>
      </c>
      <c r="F1715" s="226"/>
      <c r="G1715" s="226">
        <f t="shared" si="0"/>
        <v>0</v>
      </c>
      <c r="H1715" s="227" t="s">
        <v>1744</v>
      </c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60"/>
      <c r="Y1715" s="160"/>
      <c r="Z1715" s="160"/>
      <c r="AA1715" s="160"/>
      <c r="AB1715" s="160"/>
      <c r="AC1715" s="160"/>
      <c r="AD1715" s="160"/>
      <c r="AE1715" s="160"/>
      <c r="AF1715" s="160"/>
      <c r="AG1715" s="160"/>
      <c r="AH1715" s="160"/>
      <c r="AI1715" s="160"/>
      <c r="AJ1715" s="160"/>
      <c r="AK1715" s="160"/>
      <c r="AL1715" s="160"/>
      <c r="AM1715" s="160"/>
      <c r="AN1715" s="160"/>
      <c r="AO1715" s="160"/>
      <c r="AP1715" s="160"/>
      <c r="AQ1715" s="160"/>
      <c r="AR1715" s="160"/>
      <c r="AS1715" s="160"/>
      <c r="AT1715" s="160"/>
      <c r="AU1715" s="160"/>
    </row>
    <row r="1716" spans="1:47" ht="22.5" outlineLevel="1" x14ac:dyDescent="0.2">
      <c r="A1716" s="222" t="s">
        <v>3581</v>
      </c>
      <c r="B1716" s="223" t="s">
        <v>3582</v>
      </c>
      <c r="C1716" s="224" t="s">
        <v>3583</v>
      </c>
      <c r="D1716" s="225" t="s">
        <v>330</v>
      </c>
      <c r="E1716" s="226">
        <v>1</v>
      </c>
      <c r="F1716" s="226"/>
      <c r="G1716" s="226">
        <f t="shared" si="0"/>
        <v>0</v>
      </c>
      <c r="H1716" s="227" t="s">
        <v>1744</v>
      </c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60"/>
      <c r="Y1716" s="160"/>
      <c r="Z1716" s="160"/>
      <c r="AA1716" s="160"/>
      <c r="AB1716" s="160"/>
      <c r="AC1716" s="160"/>
      <c r="AD1716" s="160"/>
      <c r="AE1716" s="160"/>
      <c r="AF1716" s="160"/>
      <c r="AG1716" s="160"/>
      <c r="AH1716" s="160"/>
      <c r="AI1716" s="160"/>
      <c r="AJ1716" s="160"/>
      <c r="AK1716" s="160"/>
      <c r="AL1716" s="160"/>
      <c r="AM1716" s="160"/>
      <c r="AN1716" s="160"/>
      <c r="AO1716" s="160"/>
      <c r="AP1716" s="160"/>
      <c r="AQ1716" s="160"/>
      <c r="AR1716" s="160"/>
      <c r="AS1716" s="160"/>
      <c r="AT1716" s="160"/>
      <c r="AU1716" s="160"/>
    </row>
    <row r="1717" spans="1:47" ht="33.75" outlineLevel="1" x14ac:dyDescent="0.2">
      <c r="A1717" s="222" t="s">
        <v>3584</v>
      </c>
      <c r="B1717" s="223" t="s">
        <v>3585</v>
      </c>
      <c r="C1717" s="224" t="s">
        <v>3586</v>
      </c>
      <c r="D1717" s="225" t="s">
        <v>330</v>
      </c>
      <c r="E1717" s="226">
        <v>1</v>
      </c>
      <c r="F1717" s="226"/>
      <c r="G1717" s="226">
        <f t="shared" si="0"/>
        <v>0</v>
      </c>
      <c r="H1717" s="227" t="s">
        <v>1744</v>
      </c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60"/>
      <c r="Y1717" s="160"/>
      <c r="Z1717" s="160"/>
      <c r="AA1717" s="160"/>
      <c r="AB1717" s="160"/>
      <c r="AC1717" s="160"/>
      <c r="AD1717" s="160"/>
      <c r="AE1717" s="160"/>
      <c r="AF1717" s="160"/>
      <c r="AG1717" s="160"/>
      <c r="AH1717" s="160"/>
      <c r="AI1717" s="160"/>
      <c r="AJ1717" s="160"/>
      <c r="AK1717" s="160"/>
      <c r="AL1717" s="160"/>
      <c r="AM1717" s="160"/>
      <c r="AN1717" s="160"/>
      <c r="AO1717" s="160"/>
      <c r="AP1717" s="160"/>
      <c r="AQ1717" s="160"/>
      <c r="AR1717" s="160"/>
      <c r="AS1717" s="160"/>
      <c r="AT1717" s="160"/>
      <c r="AU1717" s="160"/>
    </row>
    <row r="1718" spans="1:47" ht="22.5" outlineLevel="1" x14ac:dyDescent="0.2">
      <c r="A1718" s="222" t="s">
        <v>3587</v>
      </c>
      <c r="B1718" s="223" t="s">
        <v>3588</v>
      </c>
      <c r="C1718" s="224" t="s">
        <v>3589</v>
      </c>
      <c r="D1718" s="225" t="s">
        <v>330</v>
      </c>
      <c r="E1718" s="226">
        <v>1</v>
      </c>
      <c r="F1718" s="226"/>
      <c r="G1718" s="226">
        <f t="shared" si="0"/>
        <v>0</v>
      </c>
      <c r="H1718" s="227" t="s">
        <v>1744</v>
      </c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60"/>
      <c r="Y1718" s="160"/>
      <c r="Z1718" s="160"/>
      <c r="AA1718" s="160"/>
      <c r="AB1718" s="160"/>
      <c r="AC1718" s="160"/>
      <c r="AD1718" s="160"/>
      <c r="AE1718" s="160"/>
      <c r="AF1718" s="160"/>
      <c r="AG1718" s="160"/>
      <c r="AH1718" s="160"/>
      <c r="AI1718" s="160"/>
      <c r="AJ1718" s="160"/>
      <c r="AK1718" s="160"/>
      <c r="AL1718" s="160"/>
      <c r="AM1718" s="160"/>
      <c r="AN1718" s="160"/>
      <c r="AO1718" s="160"/>
      <c r="AP1718" s="160"/>
      <c r="AQ1718" s="160"/>
      <c r="AR1718" s="160"/>
      <c r="AS1718" s="160"/>
      <c r="AT1718" s="160"/>
      <c r="AU1718" s="160"/>
    </row>
    <row r="1719" spans="1:47" ht="22.5" outlineLevel="1" x14ac:dyDescent="0.2">
      <c r="A1719" s="222" t="s">
        <v>3590</v>
      </c>
      <c r="B1719" s="223" t="s">
        <v>3591</v>
      </c>
      <c r="C1719" s="224" t="s">
        <v>3592</v>
      </c>
      <c r="D1719" s="225" t="s">
        <v>330</v>
      </c>
      <c r="E1719" s="226">
        <v>1</v>
      </c>
      <c r="F1719" s="226"/>
      <c r="G1719" s="226">
        <f t="shared" si="0"/>
        <v>0</v>
      </c>
      <c r="H1719" s="227" t="s">
        <v>1744</v>
      </c>
      <c r="I1719" s="160"/>
      <c r="J1719" s="160"/>
      <c r="K1719" s="160"/>
      <c r="L1719" s="160"/>
      <c r="M1719" s="160"/>
      <c r="N1719" s="160"/>
      <c r="O1719" s="160"/>
      <c r="P1719" s="160"/>
      <c r="Q1719" s="160"/>
      <c r="R1719" s="160"/>
      <c r="S1719" s="160"/>
      <c r="T1719" s="160"/>
      <c r="U1719" s="160"/>
      <c r="V1719" s="160"/>
      <c r="W1719" s="160"/>
      <c r="X1719" s="160"/>
      <c r="Y1719" s="160"/>
      <c r="Z1719" s="160"/>
      <c r="AA1719" s="160"/>
      <c r="AB1719" s="160"/>
      <c r="AC1719" s="160"/>
      <c r="AD1719" s="160"/>
      <c r="AE1719" s="160"/>
      <c r="AF1719" s="160"/>
      <c r="AG1719" s="160"/>
      <c r="AH1719" s="160"/>
      <c r="AI1719" s="160"/>
      <c r="AJ1719" s="160"/>
      <c r="AK1719" s="160"/>
      <c r="AL1719" s="160"/>
      <c r="AM1719" s="160"/>
      <c r="AN1719" s="160"/>
      <c r="AO1719" s="160"/>
      <c r="AP1719" s="160"/>
      <c r="AQ1719" s="160"/>
      <c r="AR1719" s="160"/>
      <c r="AS1719" s="160"/>
      <c r="AT1719" s="160"/>
      <c r="AU1719" s="160"/>
    </row>
    <row r="1720" spans="1:47" ht="22.5" outlineLevel="1" x14ac:dyDescent="0.2">
      <c r="A1720" s="222" t="s">
        <v>3593</v>
      </c>
      <c r="B1720" s="223" t="s">
        <v>3594</v>
      </c>
      <c r="C1720" s="224" t="s">
        <v>3595</v>
      </c>
      <c r="D1720" s="225" t="s">
        <v>330</v>
      </c>
      <c r="E1720" s="226">
        <v>1</v>
      </c>
      <c r="F1720" s="226"/>
      <c r="G1720" s="226">
        <f t="shared" si="0"/>
        <v>0</v>
      </c>
      <c r="H1720" s="227" t="s">
        <v>1744</v>
      </c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60"/>
      <c r="Y1720" s="160"/>
      <c r="Z1720" s="160"/>
      <c r="AA1720" s="160"/>
      <c r="AB1720" s="160"/>
      <c r="AC1720" s="160"/>
      <c r="AD1720" s="160"/>
      <c r="AE1720" s="160"/>
      <c r="AF1720" s="160"/>
      <c r="AG1720" s="160"/>
      <c r="AH1720" s="160"/>
      <c r="AI1720" s="160"/>
      <c r="AJ1720" s="160"/>
      <c r="AK1720" s="160"/>
      <c r="AL1720" s="160"/>
      <c r="AM1720" s="160"/>
      <c r="AN1720" s="160"/>
      <c r="AO1720" s="160"/>
      <c r="AP1720" s="160"/>
      <c r="AQ1720" s="160"/>
      <c r="AR1720" s="160"/>
      <c r="AS1720" s="160"/>
      <c r="AT1720" s="160"/>
      <c r="AU1720" s="160"/>
    </row>
    <row r="1721" spans="1:47" ht="22.5" outlineLevel="1" x14ac:dyDescent="0.2">
      <c r="A1721" s="222" t="s">
        <v>3596</v>
      </c>
      <c r="B1721" s="223" t="s">
        <v>3597</v>
      </c>
      <c r="C1721" s="224" t="s">
        <v>3592</v>
      </c>
      <c r="D1721" s="225" t="s">
        <v>330</v>
      </c>
      <c r="E1721" s="226">
        <v>1</v>
      </c>
      <c r="F1721" s="226"/>
      <c r="G1721" s="226">
        <f t="shared" si="0"/>
        <v>0</v>
      </c>
      <c r="H1721" s="227" t="s">
        <v>1744</v>
      </c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60"/>
      <c r="Y1721" s="160"/>
      <c r="Z1721" s="160"/>
      <c r="AA1721" s="160"/>
      <c r="AB1721" s="160"/>
      <c r="AC1721" s="160"/>
      <c r="AD1721" s="160"/>
      <c r="AE1721" s="160"/>
      <c r="AF1721" s="160"/>
      <c r="AG1721" s="160"/>
      <c r="AH1721" s="160"/>
      <c r="AI1721" s="160"/>
      <c r="AJ1721" s="160"/>
      <c r="AK1721" s="160"/>
      <c r="AL1721" s="160"/>
      <c r="AM1721" s="160"/>
      <c r="AN1721" s="160"/>
      <c r="AO1721" s="160"/>
      <c r="AP1721" s="160"/>
      <c r="AQ1721" s="160"/>
      <c r="AR1721" s="160"/>
      <c r="AS1721" s="160"/>
      <c r="AT1721" s="160"/>
      <c r="AU1721" s="160"/>
    </row>
    <row r="1722" spans="1:47" ht="33.75" outlineLevel="1" x14ac:dyDescent="0.2">
      <c r="A1722" s="222" t="s">
        <v>3598</v>
      </c>
      <c r="B1722" s="223" t="s">
        <v>3599</v>
      </c>
      <c r="C1722" s="224" t="s">
        <v>3600</v>
      </c>
      <c r="D1722" s="225" t="s">
        <v>330</v>
      </c>
      <c r="E1722" s="226">
        <v>2</v>
      </c>
      <c r="F1722" s="226"/>
      <c r="G1722" s="226">
        <f t="shared" si="0"/>
        <v>0</v>
      </c>
      <c r="H1722" s="227" t="s">
        <v>1744</v>
      </c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60"/>
      <c r="Y1722" s="160"/>
      <c r="Z1722" s="160"/>
      <c r="AA1722" s="160"/>
      <c r="AB1722" s="160"/>
      <c r="AC1722" s="160"/>
      <c r="AD1722" s="160"/>
      <c r="AE1722" s="160"/>
      <c r="AF1722" s="160"/>
      <c r="AG1722" s="160"/>
      <c r="AH1722" s="160"/>
      <c r="AI1722" s="160"/>
      <c r="AJ1722" s="160"/>
      <c r="AK1722" s="160"/>
      <c r="AL1722" s="160"/>
      <c r="AM1722" s="160"/>
      <c r="AN1722" s="160"/>
      <c r="AO1722" s="160"/>
      <c r="AP1722" s="160"/>
      <c r="AQ1722" s="160"/>
      <c r="AR1722" s="160"/>
      <c r="AS1722" s="160"/>
      <c r="AT1722" s="160"/>
      <c r="AU1722" s="160"/>
    </row>
    <row r="1723" spans="1:47" ht="22.5" outlineLevel="1" x14ac:dyDescent="0.2">
      <c r="A1723" s="222" t="s">
        <v>3601</v>
      </c>
      <c r="B1723" s="223" t="s">
        <v>3602</v>
      </c>
      <c r="C1723" s="224" t="s">
        <v>3603</v>
      </c>
      <c r="D1723" s="225" t="s">
        <v>330</v>
      </c>
      <c r="E1723" s="226">
        <v>1</v>
      </c>
      <c r="F1723" s="226"/>
      <c r="G1723" s="226">
        <f t="shared" si="0"/>
        <v>0</v>
      </c>
      <c r="H1723" s="227" t="s">
        <v>1744</v>
      </c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60"/>
      <c r="Y1723" s="160"/>
      <c r="Z1723" s="160"/>
      <c r="AA1723" s="160"/>
      <c r="AB1723" s="160"/>
      <c r="AC1723" s="160"/>
      <c r="AD1723" s="160"/>
      <c r="AE1723" s="160"/>
      <c r="AF1723" s="160"/>
      <c r="AG1723" s="160"/>
      <c r="AH1723" s="160"/>
      <c r="AI1723" s="160"/>
      <c r="AJ1723" s="160"/>
      <c r="AK1723" s="160"/>
      <c r="AL1723" s="160"/>
      <c r="AM1723" s="160"/>
      <c r="AN1723" s="160"/>
      <c r="AO1723" s="160"/>
      <c r="AP1723" s="160"/>
      <c r="AQ1723" s="160"/>
      <c r="AR1723" s="160"/>
      <c r="AS1723" s="160"/>
      <c r="AT1723" s="160"/>
      <c r="AU1723" s="160"/>
    </row>
    <row r="1724" spans="1:47" ht="33.75" outlineLevel="1" x14ac:dyDescent="0.2">
      <c r="A1724" s="222" t="s">
        <v>3604</v>
      </c>
      <c r="B1724" s="223" t="s">
        <v>3605</v>
      </c>
      <c r="C1724" s="224" t="s">
        <v>3606</v>
      </c>
      <c r="D1724" s="225" t="s">
        <v>330</v>
      </c>
      <c r="E1724" s="226">
        <v>1</v>
      </c>
      <c r="F1724" s="226"/>
      <c r="G1724" s="226">
        <f t="shared" si="0"/>
        <v>0</v>
      </c>
      <c r="H1724" s="227" t="s">
        <v>1744</v>
      </c>
      <c r="I1724" s="160"/>
      <c r="J1724" s="160"/>
      <c r="K1724" s="160"/>
      <c r="L1724" s="160"/>
      <c r="M1724" s="160"/>
      <c r="N1724" s="160"/>
      <c r="O1724" s="160"/>
      <c r="P1724" s="160"/>
      <c r="Q1724" s="160"/>
      <c r="R1724" s="160"/>
      <c r="S1724" s="160"/>
      <c r="T1724" s="160"/>
      <c r="U1724" s="160"/>
      <c r="V1724" s="160"/>
      <c r="W1724" s="160"/>
      <c r="X1724" s="160"/>
      <c r="Y1724" s="160"/>
      <c r="Z1724" s="160"/>
      <c r="AA1724" s="160"/>
      <c r="AB1724" s="160"/>
      <c r="AC1724" s="160"/>
      <c r="AD1724" s="160"/>
      <c r="AE1724" s="160"/>
      <c r="AF1724" s="160"/>
      <c r="AG1724" s="160"/>
      <c r="AH1724" s="160"/>
      <c r="AI1724" s="160"/>
      <c r="AJ1724" s="160"/>
      <c r="AK1724" s="160"/>
      <c r="AL1724" s="160"/>
      <c r="AM1724" s="160"/>
      <c r="AN1724" s="160"/>
      <c r="AO1724" s="160"/>
      <c r="AP1724" s="160"/>
      <c r="AQ1724" s="160"/>
      <c r="AR1724" s="160"/>
      <c r="AS1724" s="160"/>
      <c r="AT1724" s="160"/>
      <c r="AU1724" s="160"/>
    </row>
    <row r="1725" spans="1:47" ht="22.5" outlineLevel="1" x14ac:dyDescent="0.2">
      <c r="A1725" s="222" t="s">
        <v>3607</v>
      </c>
      <c r="B1725" s="223" t="s">
        <v>3608</v>
      </c>
      <c r="C1725" s="224" t="s">
        <v>3609</v>
      </c>
      <c r="D1725" s="225" t="s">
        <v>330</v>
      </c>
      <c r="E1725" s="226">
        <v>2</v>
      </c>
      <c r="F1725" s="226"/>
      <c r="G1725" s="226">
        <f t="shared" si="0"/>
        <v>0</v>
      </c>
      <c r="H1725" s="227" t="s">
        <v>1744</v>
      </c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60"/>
      <c r="Y1725" s="160"/>
      <c r="Z1725" s="160"/>
      <c r="AA1725" s="160"/>
      <c r="AB1725" s="160"/>
      <c r="AC1725" s="160"/>
      <c r="AD1725" s="160"/>
      <c r="AE1725" s="160"/>
      <c r="AF1725" s="160"/>
      <c r="AG1725" s="160"/>
      <c r="AH1725" s="160"/>
      <c r="AI1725" s="160"/>
      <c r="AJ1725" s="160"/>
      <c r="AK1725" s="160"/>
      <c r="AL1725" s="160"/>
      <c r="AM1725" s="160"/>
      <c r="AN1725" s="160"/>
      <c r="AO1725" s="160"/>
      <c r="AP1725" s="160"/>
      <c r="AQ1725" s="160"/>
      <c r="AR1725" s="160"/>
      <c r="AS1725" s="160"/>
      <c r="AT1725" s="160"/>
      <c r="AU1725" s="160"/>
    </row>
    <row r="1726" spans="1:47" ht="22.5" outlineLevel="1" x14ac:dyDescent="0.2">
      <c r="A1726" s="222" t="s">
        <v>3610</v>
      </c>
      <c r="B1726" s="223" t="s">
        <v>3611</v>
      </c>
      <c r="C1726" s="224" t="s">
        <v>3612</v>
      </c>
      <c r="D1726" s="225" t="s">
        <v>330</v>
      </c>
      <c r="E1726" s="226">
        <v>1</v>
      </c>
      <c r="F1726" s="226"/>
      <c r="G1726" s="226">
        <f t="shared" si="0"/>
        <v>0</v>
      </c>
      <c r="H1726" s="227" t="s">
        <v>1744</v>
      </c>
      <c r="I1726" s="160"/>
      <c r="J1726" s="160"/>
      <c r="K1726" s="160"/>
      <c r="L1726" s="160"/>
      <c r="M1726" s="160"/>
      <c r="N1726" s="160"/>
      <c r="O1726" s="160"/>
      <c r="P1726" s="160"/>
      <c r="Q1726" s="160"/>
      <c r="R1726" s="160"/>
      <c r="S1726" s="160"/>
      <c r="T1726" s="160"/>
      <c r="U1726" s="160"/>
      <c r="V1726" s="160"/>
      <c r="W1726" s="160"/>
      <c r="X1726" s="160"/>
      <c r="Y1726" s="160"/>
      <c r="Z1726" s="160"/>
      <c r="AA1726" s="160"/>
      <c r="AB1726" s="160"/>
      <c r="AC1726" s="160"/>
      <c r="AD1726" s="160"/>
      <c r="AE1726" s="160"/>
      <c r="AF1726" s="160"/>
      <c r="AG1726" s="160"/>
      <c r="AH1726" s="160"/>
      <c r="AI1726" s="160"/>
      <c r="AJ1726" s="160"/>
      <c r="AK1726" s="160"/>
      <c r="AL1726" s="160"/>
      <c r="AM1726" s="160"/>
      <c r="AN1726" s="160"/>
      <c r="AO1726" s="160"/>
      <c r="AP1726" s="160"/>
      <c r="AQ1726" s="160"/>
      <c r="AR1726" s="160"/>
      <c r="AS1726" s="160"/>
      <c r="AT1726" s="160"/>
      <c r="AU1726" s="160"/>
    </row>
    <row r="1727" spans="1:47" outlineLevel="1" x14ac:dyDescent="0.2">
      <c r="A1727" s="222" t="s">
        <v>3613</v>
      </c>
      <c r="B1727" s="223" t="s">
        <v>3614</v>
      </c>
      <c r="C1727" s="224" t="s">
        <v>1439</v>
      </c>
      <c r="D1727" s="225" t="s">
        <v>330</v>
      </c>
      <c r="E1727" s="226">
        <v>0</v>
      </c>
      <c r="F1727" s="226"/>
      <c r="G1727" s="226">
        <f t="shared" si="0"/>
        <v>0</v>
      </c>
      <c r="H1727" s="227">
        <v>0</v>
      </c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60"/>
      <c r="Y1727" s="160"/>
      <c r="Z1727" s="160"/>
      <c r="AA1727" s="160"/>
      <c r="AB1727" s="160"/>
      <c r="AC1727" s="160"/>
      <c r="AD1727" s="160"/>
      <c r="AE1727" s="160"/>
      <c r="AF1727" s="160"/>
      <c r="AG1727" s="160"/>
      <c r="AH1727" s="160"/>
      <c r="AI1727" s="160"/>
      <c r="AJ1727" s="160"/>
      <c r="AK1727" s="160"/>
      <c r="AL1727" s="160"/>
      <c r="AM1727" s="160"/>
      <c r="AN1727" s="160"/>
      <c r="AO1727" s="160"/>
      <c r="AP1727" s="160"/>
      <c r="AQ1727" s="160"/>
      <c r="AR1727" s="160"/>
      <c r="AS1727" s="160"/>
      <c r="AT1727" s="160"/>
      <c r="AU1727" s="160"/>
    </row>
    <row r="1728" spans="1:47" ht="22.5" outlineLevel="1" x14ac:dyDescent="0.2">
      <c r="A1728" s="222" t="s">
        <v>3615</v>
      </c>
      <c r="B1728" s="223" t="s">
        <v>3616</v>
      </c>
      <c r="C1728" s="224" t="s">
        <v>3617</v>
      </c>
      <c r="D1728" s="225" t="s">
        <v>330</v>
      </c>
      <c r="E1728" s="226">
        <v>2</v>
      </c>
      <c r="F1728" s="226"/>
      <c r="G1728" s="226">
        <f t="shared" si="0"/>
        <v>0</v>
      </c>
      <c r="H1728" s="227" t="s">
        <v>1744</v>
      </c>
      <c r="I1728" s="160"/>
      <c r="J1728" s="160"/>
      <c r="K1728" s="160"/>
      <c r="L1728" s="160"/>
      <c r="M1728" s="160"/>
      <c r="N1728" s="160"/>
      <c r="O1728" s="160"/>
      <c r="P1728" s="160"/>
      <c r="Q1728" s="160"/>
      <c r="R1728" s="160"/>
      <c r="S1728" s="160"/>
      <c r="T1728" s="160"/>
      <c r="U1728" s="160"/>
      <c r="V1728" s="160"/>
      <c r="W1728" s="160"/>
      <c r="X1728" s="160"/>
      <c r="Y1728" s="160"/>
      <c r="Z1728" s="160"/>
      <c r="AA1728" s="160"/>
      <c r="AB1728" s="160"/>
      <c r="AC1728" s="160"/>
      <c r="AD1728" s="160"/>
      <c r="AE1728" s="160"/>
      <c r="AF1728" s="160"/>
      <c r="AG1728" s="160"/>
      <c r="AH1728" s="160"/>
      <c r="AI1728" s="160"/>
      <c r="AJ1728" s="160"/>
      <c r="AK1728" s="160"/>
      <c r="AL1728" s="160"/>
      <c r="AM1728" s="160"/>
      <c r="AN1728" s="160"/>
      <c r="AO1728" s="160"/>
      <c r="AP1728" s="160"/>
      <c r="AQ1728" s="160"/>
      <c r="AR1728" s="160"/>
      <c r="AS1728" s="160"/>
      <c r="AT1728" s="160"/>
      <c r="AU1728" s="160"/>
    </row>
    <row r="1729" spans="1:47" outlineLevel="1" x14ac:dyDescent="0.2">
      <c r="A1729" s="222" t="s">
        <v>3618</v>
      </c>
      <c r="B1729" s="223" t="s">
        <v>3619</v>
      </c>
      <c r="C1729" s="224" t="s">
        <v>1439</v>
      </c>
      <c r="D1729" s="225" t="s">
        <v>330</v>
      </c>
      <c r="E1729" s="226">
        <v>0</v>
      </c>
      <c r="F1729" s="226"/>
      <c r="G1729" s="226">
        <f t="shared" si="0"/>
        <v>0</v>
      </c>
      <c r="H1729" s="227">
        <v>0</v>
      </c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60"/>
      <c r="Y1729" s="160"/>
      <c r="Z1729" s="160"/>
      <c r="AA1729" s="160"/>
      <c r="AB1729" s="160"/>
      <c r="AC1729" s="160"/>
      <c r="AD1729" s="160"/>
      <c r="AE1729" s="160"/>
      <c r="AF1729" s="160"/>
      <c r="AG1729" s="160"/>
      <c r="AH1729" s="160"/>
      <c r="AI1729" s="160"/>
      <c r="AJ1729" s="160"/>
      <c r="AK1729" s="160"/>
      <c r="AL1729" s="160"/>
      <c r="AM1729" s="160"/>
      <c r="AN1729" s="160"/>
      <c r="AO1729" s="160"/>
      <c r="AP1729" s="160"/>
      <c r="AQ1729" s="160"/>
      <c r="AR1729" s="160"/>
      <c r="AS1729" s="160"/>
      <c r="AT1729" s="160"/>
      <c r="AU1729" s="160"/>
    </row>
    <row r="1730" spans="1:47" ht="33.75" outlineLevel="1" x14ac:dyDescent="0.2">
      <c r="A1730" s="222" t="s">
        <v>3620</v>
      </c>
      <c r="B1730" s="223" t="s">
        <v>3621</v>
      </c>
      <c r="C1730" s="224" t="s">
        <v>3622</v>
      </c>
      <c r="D1730" s="225" t="s">
        <v>330</v>
      </c>
      <c r="E1730" s="226">
        <v>1</v>
      </c>
      <c r="F1730" s="226"/>
      <c r="G1730" s="226">
        <f t="shared" si="0"/>
        <v>0</v>
      </c>
      <c r="H1730" s="227" t="s">
        <v>1744</v>
      </c>
      <c r="I1730" s="160"/>
      <c r="J1730" s="160"/>
      <c r="K1730" s="160"/>
      <c r="L1730" s="160"/>
      <c r="M1730" s="160"/>
      <c r="N1730" s="160"/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60"/>
      <c r="Y1730" s="160"/>
      <c r="Z1730" s="160"/>
      <c r="AA1730" s="160"/>
      <c r="AB1730" s="160"/>
      <c r="AC1730" s="160"/>
      <c r="AD1730" s="160"/>
      <c r="AE1730" s="160"/>
      <c r="AF1730" s="160"/>
      <c r="AG1730" s="160"/>
      <c r="AH1730" s="160"/>
      <c r="AI1730" s="160"/>
      <c r="AJ1730" s="160"/>
      <c r="AK1730" s="160"/>
      <c r="AL1730" s="160"/>
      <c r="AM1730" s="160"/>
      <c r="AN1730" s="160"/>
      <c r="AO1730" s="160"/>
      <c r="AP1730" s="160"/>
      <c r="AQ1730" s="160"/>
      <c r="AR1730" s="160"/>
      <c r="AS1730" s="160"/>
      <c r="AT1730" s="160"/>
      <c r="AU1730" s="160"/>
    </row>
    <row r="1731" spans="1:47" ht="22.5" outlineLevel="1" x14ac:dyDescent="0.2">
      <c r="A1731" s="222" t="s">
        <v>3623</v>
      </c>
      <c r="B1731" s="223" t="s">
        <v>3624</v>
      </c>
      <c r="C1731" s="224" t="s">
        <v>3625</v>
      </c>
      <c r="D1731" s="225" t="s">
        <v>330</v>
      </c>
      <c r="E1731" s="226">
        <v>1</v>
      </c>
      <c r="F1731" s="226"/>
      <c r="G1731" s="226">
        <f t="shared" si="0"/>
        <v>0</v>
      </c>
      <c r="H1731" s="227" t="s">
        <v>1744</v>
      </c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60"/>
      <c r="Y1731" s="160"/>
      <c r="Z1731" s="160"/>
      <c r="AA1731" s="160"/>
      <c r="AB1731" s="160"/>
      <c r="AC1731" s="160"/>
      <c r="AD1731" s="160"/>
      <c r="AE1731" s="160"/>
      <c r="AF1731" s="160"/>
      <c r="AG1731" s="160"/>
      <c r="AH1731" s="160"/>
      <c r="AI1731" s="160"/>
      <c r="AJ1731" s="160"/>
      <c r="AK1731" s="160"/>
      <c r="AL1731" s="160"/>
      <c r="AM1731" s="160"/>
      <c r="AN1731" s="160"/>
      <c r="AO1731" s="160"/>
      <c r="AP1731" s="160"/>
      <c r="AQ1731" s="160"/>
      <c r="AR1731" s="160"/>
      <c r="AS1731" s="160"/>
      <c r="AT1731" s="160"/>
      <c r="AU1731" s="160"/>
    </row>
    <row r="1732" spans="1:47" outlineLevel="1" x14ac:dyDescent="0.2">
      <c r="A1732" s="222" t="s">
        <v>3626</v>
      </c>
      <c r="B1732" s="223" t="s">
        <v>3627</v>
      </c>
      <c r="C1732" s="224" t="s">
        <v>1439</v>
      </c>
      <c r="D1732" s="225" t="s">
        <v>330</v>
      </c>
      <c r="E1732" s="226">
        <v>0</v>
      </c>
      <c r="F1732" s="226"/>
      <c r="G1732" s="226">
        <f t="shared" si="0"/>
        <v>0</v>
      </c>
      <c r="H1732" s="227">
        <v>0</v>
      </c>
      <c r="I1732" s="160"/>
      <c r="J1732" s="160"/>
      <c r="K1732" s="160"/>
      <c r="L1732" s="160"/>
      <c r="M1732" s="160"/>
      <c r="N1732" s="160"/>
      <c r="O1732" s="160"/>
      <c r="P1732" s="160"/>
      <c r="Q1732" s="160"/>
      <c r="R1732" s="160"/>
      <c r="S1732" s="160"/>
      <c r="T1732" s="160"/>
      <c r="U1732" s="160"/>
      <c r="V1732" s="160"/>
      <c r="W1732" s="160"/>
      <c r="X1732" s="160"/>
      <c r="Y1732" s="160"/>
      <c r="Z1732" s="160"/>
      <c r="AA1732" s="160"/>
      <c r="AB1732" s="160"/>
      <c r="AC1732" s="160"/>
      <c r="AD1732" s="160"/>
      <c r="AE1732" s="160"/>
      <c r="AF1732" s="160"/>
      <c r="AG1732" s="160"/>
      <c r="AH1732" s="160"/>
      <c r="AI1732" s="160"/>
      <c r="AJ1732" s="160"/>
      <c r="AK1732" s="160"/>
      <c r="AL1732" s="160"/>
      <c r="AM1732" s="160"/>
      <c r="AN1732" s="160"/>
      <c r="AO1732" s="160"/>
      <c r="AP1732" s="160"/>
      <c r="AQ1732" s="160"/>
      <c r="AR1732" s="160"/>
      <c r="AS1732" s="160"/>
      <c r="AT1732" s="160"/>
      <c r="AU1732" s="160"/>
    </row>
    <row r="1733" spans="1:47" outlineLevel="1" x14ac:dyDescent="0.2">
      <c r="A1733" s="222" t="s">
        <v>3628</v>
      </c>
      <c r="B1733" s="223" t="s">
        <v>3629</v>
      </c>
      <c r="C1733" s="224" t="s">
        <v>1439</v>
      </c>
      <c r="D1733" s="225" t="s">
        <v>330</v>
      </c>
      <c r="E1733" s="226">
        <v>0</v>
      </c>
      <c r="F1733" s="226"/>
      <c r="G1733" s="226">
        <f t="shared" si="0"/>
        <v>0</v>
      </c>
      <c r="H1733" s="227">
        <v>0</v>
      </c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60"/>
      <c r="Y1733" s="160"/>
      <c r="Z1733" s="160"/>
      <c r="AA1733" s="160"/>
      <c r="AB1733" s="160"/>
      <c r="AC1733" s="160"/>
      <c r="AD1733" s="160"/>
      <c r="AE1733" s="160"/>
      <c r="AF1733" s="160"/>
      <c r="AG1733" s="160"/>
      <c r="AH1733" s="160"/>
      <c r="AI1733" s="160"/>
      <c r="AJ1733" s="160"/>
      <c r="AK1733" s="160"/>
      <c r="AL1733" s="160"/>
      <c r="AM1733" s="160"/>
      <c r="AN1733" s="160"/>
      <c r="AO1733" s="160"/>
      <c r="AP1733" s="160"/>
      <c r="AQ1733" s="160"/>
      <c r="AR1733" s="160"/>
      <c r="AS1733" s="160"/>
      <c r="AT1733" s="160"/>
      <c r="AU1733" s="160"/>
    </row>
    <row r="1734" spans="1:47" outlineLevel="1" x14ac:dyDescent="0.2">
      <c r="A1734" s="222" t="s">
        <v>3630</v>
      </c>
      <c r="B1734" s="223" t="s">
        <v>3631</v>
      </c>
      <c r="C1734" s="224" t="s">
        <v>1439</v>
      </c>
      <c r="D1734" s="225" t="s">
        <v>330</v>
      </c>
      <c r="E1734" s="226">
        <v>0</v>
      </c>
      <c r="F1734" s="226"/>
      <c r="G1734" s="226">
        <f t="shared" si="0"/>
        <v>0</v>
      </c>
      <c r="H1734" s="227">
        <v>0</v>
      </c>
      <c r="I1734" s="160"/>
      <c r="J1734" s="160"/>
      <c r="K1734" s="160"/>
      <c r="L1734" s="160"/>
      <c r="M1734" s="160"/>
      <c r="N1734" s="160"/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60"/>
      <c r="Y1734" s="160"/>
      <c r="Z1734" s="160"/>
      <c r="AA1734" s="160"/>
      <c r="AB1734" s="160"/>
      <c r="AC1734" s="160"/>
      <c r="AD1734" s="160"/>
      <c r="AE1734" s="160"/>
      <c r="AF1734" s="160"/>
      <c r="AG1734" s="160"/>
      <c r="AH1734" s="160"/>
      <c r="AI1734" s="160"/>
      <c r="AJ1734" s="160"/>
      <c r="AK1734" s="160"/>
      <c r="AL1734" s="160"/>
      <c r="AM1734" s="160"/>
      <c r="AN1734" s="160"/>
      <c r="AO1734" s="160"/>
      <c r="AP1734" s="160"/>
      <c r="AQ1734" s="160"/>
      <c r="AR1734" s="160"/>
      <c r="AS1734" s="160"/>
      <c r="AT1734" s="160"/>
      <c r="AU1734" s="160"/>
    </row>
    <row r="1735" spans="1:47" ht="22.5" outlineLevel="1" x14ac:dyDescent="0.2">
      <c r="A1735" s="222" t="s">
        <v>3632</v>
      </c>
      <c r="B1735" s="223" t="s">
        <v>3633</v>
      </c>
      <c r="C1735" s="224" t="s">
        <v>3634</v>
      </c>
      <c r="D1735" s="225" t="s">
        <v>330</v>
      </c>
      <c r="E1735" s="226">
        <v>1</v>
      </c>
      <c r="F1735" s="226"/>
      <c r="G1735" s="226">
        <f t="shared" si="0"/>
        <v>0</v>
      </c>
      <c r="H1735" s="227" t="s">
        <v>1744</v>
      </c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60"/>
      <c r="Y1735" s="160"/>
      <c r="Z1735" s="160"/>
      <c r="AA1735" s="160"/>
      <c r="AB1735" s="160"/>
      <c r="AC1735" s="160"/>
      <c r="AD1735" s="160"/>
      <c r="AE1735" s="160"/>
      <c r="AF1735" s="160"/>
      <c r="AG1735" s="160"/>
      <c r="AH1735" s="160"/>
      <c r="AI1735" s="160"/>
      <c r="AJ1735" s="160"/>
      <c r="AK1735" s="160"/>
      <c r="AL1735" s="160"/>
      <c r="AM1735" s="160"/>
      <c r="AN1735" s="160"/>
      <c r="AO1735" s="160"/>
      <c r="AP1735" s="160"/>
      <c r="AQ1735" s="160"/>
      <c r="AR1735" s="160"/>
      <c r="AS1735" s="160"/>
      <c r="AT1735" s="160"/>
      <c r="AU1735" s="160"/>
    </row>
    <row r="1736" spans="1:47" ht="22.5" outlineLevel="1" x14ac:dyDescent="0.2">
      <c r="A1736" s="222" t="s">
        <v>3635</v>
      </c>
      <c r="B1736" s="223" t="s">
        <v>3636</v>
      </c>
      <c r="C1736" s="224" t="s">
        <v>3592</v>
      </c>
      <c r="D1736" s="225" t="s">
        <v>330</v>
      </c>
      <c r="E1736" s="226">
        <v>1</v>
      </c>
      <c r="F1736" s="226"/>
      <c r="G1736" s="226">
        <f t="shared" si="0"/>
        <v>0</v>
      </c>
      <c r="H1736" s="227" t="s">
        <v>1744</v>
      </c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60"/>
      <c r="Y1736" s="160"/>
      <c r="Z1736" s="160"/>
      <c r="AA1736" s="160"/>
      <c r="AB1736" s="160"/>
      <c r="AC1736" s="160"/>
      <c r="AD1736" s="160"/>
      <c r="AE1736" s="160"/>
      <c r="AF1736" s="160"/>
      <c r="AG1736" s="160"/>
      <c r="AH1736" s="160"/>
      <c r="AI1736" s="160"/>
      <c r="AJ1736" s="160"/>
      <c r="AK1736" s="160"/>
      <c r="AL1736" s="160"/>
      <c r="AM1736" s="160"/>
      <c r="AN1736" s="160"/>
      <c r="AO1736" s="160"/>
      <c r="AP1736" s="160"/>
      <c r="AQ1736" s="160"/>
      <c r="AR1736" s="160"/>
      <c r="AS1736" s="160"/>
      <c r="AT1736" s="160"/>
      <c r="AU1736" s="160"/>
    </row>
    <row r="1737" spans="1:47" ht="22.5" outlineLevel="1" x14ac:dyDescent="0.2">
      <c r="A1737" s="222" t="s">
        <v>3637</v>
      </c>
      <c r="B1737" s="223" t="s">
        <v>3638</v>
      </c>
      <c r="C1737" s="224" t="s">
        <v>3639</v>
      </c>
      <c r="D1737" s="225" t="s">
        <v>330</v>
      </c>
      <c r="E1737" s="226">
        <v>1</v>
      </c>
      <c r="F1737" s="226"/>
      <c r="G1737" s="226">
        <f t="shared" si="0"/>
        <v>0</v>
      </c>
      <c r="H1737" s="227" t="s">
        <v>1744</v>
      </c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60"/>
      <c r="Y1737" s="160"/>
      <c r="Z1737" s="160"/>
      <c r="AA1737" s="160"/>
      <c r="AB1737" s="160"/>
      <c r="AC1737" s="160"/>
      <c r="AD1737" s="160"/>
      <c r="AE1737" s="160"/>
      <c r="AF1737" s="160"/>
      <c r="AG1737" s="160"/>
      <c r="AH1737" s="160"/>
      <c r="AI1737" s="160"/>
      <c r="AJ1737" s="160"/>
      <c r="AK1737" s="160"/>
      <c r="AL1737" s="160"/>
      <c r="AM1737" s="160"/>
      <c r="AN1737" s="160"/>
      <c r="AO1737" s="160"/>
      <c r="AP1737" s="160"/>
      <c r="AQ1737" s="160"/>
      <c r="AR1737" s="160"/>
      <c r="AS1737" s="160"/>
      <c r="AT1737" s="160"/>
      <c r="AU1737" s="160"/>
    </row>
    <row r="1738" spans="1:47" ht="22.5" outlineLevel="1" x14ac:dyDescent="0.2">
      <c r="A1738" s="222" t="s">
        <v>3640</v>
      </c>
      <c r="B1738" s="223" t="s">
        <v>3641</v>
      </c>
      <c r="C1738" s="224" t="s">
        <v>3642</v>
      </c>
      <c r="D1738" s="225" t="s">
        <v>330</v>
      </c>
      <c r="E1738" s="226">
        <v>1</v>
      </c>
      <c r="F1738" s="226"/>
      <c r="G1738" s="226">
        <f t="shared" si="0"/>
        <v>0</v>
      </c>
      <c r="H1738" s="227" t="s">
        <v>1744</v>
      </c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60"/>
      <c r="Y1738" s="160"/>
      <c r="Z1738" s="160"/>
      <c r="AA1738" s="160"/>
      <c r="AB1738" s="160"/>
      <c r="AC1738" s="160"/>
      <c r="AD1738" s="160"/>
      <c r="AE1738" s="160"/>
      <c r="AF1738" s="160"/>
      <c r="AG1738" s="160"/>
      <c r="AH1738" s="160"/>
      <c r="AI1738" s="160"/>
      <c r="AJ1738" s="160"/>
      <c r="AK1738" s="160"/>
      <c r="AL1738" s="160"/>
      <c r="AM1738" s="160"/>
      <c r="AN1738" s="160"/>
      <c r="AO1738" s="160"/>
      <c r="AP1738" s="160"/>
      <c r="AQ1738" s="160"/>
      <c r="AR1738" s="160"/>
      <c r="AS1738" s="160"/>
      <c r="AT1738" s="160"/>
      <c r="AU1738" s="160"/>
    </row>
    <row r="1739" spans="1:47" ht="22.5" outlineLevel="1" x14ac:dyDescent="0.2">
      <c r="A1739" s="222" t="s">
        <v>3643</v>
      </c>
      <c r="B1739" s="223" t="s">
        <v>3644</v>
      </c>
      <c r="C1739" s="224" t="s">
        <v>3603</v>
      </c>
      <c r="D1739" s="225" t="s">
        <v>330</v>
      </c>
      <c r="E1739" s="226">
        <v>1</v>
      </c>
      <c r="F1739" s="226"/>
      <c r="G1739" s="226">
        <f t="shared" si="0"/>
        <v>0</v>
      </c>
      <c r="H1739" s="227" t="s">
        <v>1744</v>
      </c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60"/>
      <c r="Y1739" s="160"/>
      <c r="Z1739" s="160"/>
      <c r="AA1739" s="160"/>
      <c r="AB1739" s="160"/>
      <c r="AC1739" s="160"/>
      <c r="AD1739" s="160"/>
      <c r="AE1739" s="160"/>
      <c r="AF1739" s="160"/>
      <c r="AG1739" s="160"/>
      <c r="AH1739" s="160"/>
      <c r="AI1739" s="160"/>
      <c r="AJ1739" s="160"/>
      <c r="AK1739" s="160"/>
      <c r="AL1739" s="160"/>
      <c r="AM1739" s="160"/>
      <c r="AN1739" s="160"/>
      <c r="AO1739" s="160"/>
      <c r="AP1739" s="160"/>
      <c r="AQ1739" s="160"/>
      <c r="AR1739" s="160"/>
      <c r="AS1739" s="160"/>
      <c r="AT1739" s="160"/>
      <c r="AU1739" s="160"/>
    </row>
    <row r="1740" spans="1:47" ht="22.5" outlineLevel="1" x14ac:dyDescent="0.2">
      <c r="A1740" s="222" t="s">
        <v>3645</v>
      </c>
      <c r="B1740" s="223" t="s">
        <v>3646</v>
      </c>
      <c r="C1740" s="224" t="s">
        <v>3639</v>
      </c>
      <c r="D1740" s="225" t="s">
        <v>330</v>
      </c>
      <c r="E1740" s="226">
        <v>1</v>
      </c>
      <c r="F1740" s="226"/>
      <c r="G1740" s="226">
        <f t="shared" si="0"/>
        <v>0</v>
      </c>
      <c r="H1740" s="227" t="s">
        <v>1744</v>
      </c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60"/>
      <c r="Y1740" s="160"/>
      <c r="Z1740" s="160"/>
      <c r="AA1740" s="160"/>
      <c r="AB1740" s="160"/>
      <c r="AC1740" s="160"/>
      <c r="AD1740" s="160"/>
      <c r="AE1740" s="160"/>
      <c r="AF1740" s="160"/>
      <c r="AG1740" s="160"/>
      <c r="AH1740" s="160"/>
      <c r="AI1740" s="160"/>
      <c r="AJ1740" s="160"/>
      <c r="AK1740" s="160"/>
      <c r="AL1740" s="160"/>
      <c r="AM1740" s="160"/>
      <c r="AN1740" s="160"/>
      <c r="AO1740" s="160"/>
      <c r="AP1740" s="160"/>
      <c r="AQ1740" s="160"/>
      <c r="AR1740" s="160"/>
      <c r="AS1740" s="160"/>
      <c r="AT1740" s="160"/>
      <c r="AU1740" s="160"/>
    </row>
    <row r="1741" spans="1:47" ht="22.5" outlineLevel="1" x14ac:dyDescent="0.2">
      <c r="A1741" s="222" t="s">
        <v>3647</v>
      </c>
      <c r="B1741" s="223" t="s">
        <v>3648</v>
      </c>
      <c r="C1741" s="224" t="s">
        <v>3649</v>
      </c>
      <c r="D1741" s="225" t="s">
        <v>330</v>
      </c>
      <c r="E1741" s="226">
        <v>1</v>
      </c>
      <c r="F1741" s="226"/>
      <c r="G1741" s="226">
        <f t="shared" si="0"/>
        <v>0</v>
      </c>
      <c r="H1741" s="227" t="s">
        <v>1744</v>
      </c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60"/>
      <c r="Y1741" s="160"/>
      <c r="Z1741" s="160"/>
      <c r="AA1741" s="160"/>
      <c r="AB1741" s="160"/>
      <c r="AC1741" s="160"/>
      <c r="AD1741" s="160"/>
      <c r="AE1741" s="160"/>
      <c r="AF1741" s="160"/>
      <c r="AG1741" s="160"/>
      <c r="AH1741" s="160"/>
      <c r="AI1741" s="160"/>
      <c r="AJ1741" s="160"/>
      <c r="AK1741" s="160"/>
      <c r="AL1741" s="160"/>
      <c r="AM1741" s="160"/>
      <c r="AN1741" s="160"/>
      <c r="AO1741" s="160"/>
      <c r="AP1741" s="160"/>
      <c r="AQ1741" s="160"/>
      <c r="AR1741" s="160"/>
      <c r="AS1741" s="160"/>
      <c r="AT1741" s="160"/>
      <c r="AU1741" s="160"/>
    </row>
    <row r="1742" spans="1:47" ht="22.5" outlineLevel="1" x14ac:dyDescent="0.2">
      <c r="A1742" s="222" t="s">
        <v>3650</v>
      </c>
      <c r="B1742" s="223" t="s">
        <v>3651</v>
      </c>
      <c r="C1742" s="224" t="s">
        <v>3652</v>
      </c>
      <c r="D1742" s="225" t="s">
        <v>330</v>
      </c>
      <c r="E1742" s="226">
        <v>1</v>
      </c>
      <c r="F1742" s="226"/>
      <c r="G1742" s="226">
        <f t="shared" si="0"/>
        <v>0</v>
      </c>
      <c r="H1742" s="227" t="s">
        <v>1744</v>
      </c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60"/>
      <c r="Y1742" s="160"/>
      <c r="Z1742" s="160"/>
      <c r="AA1742" s="160"/>
      <c r="AB1742" s="160"/>
      <c r="AC1742" s="160"/>
      <c r="AD1742" s="160"/>
      <c r="AE1742" s="160"/>
      <c r="AF1742" s="160"/>
      <c r="AG1742" s="160"/>
      <c r="AH1742" s="160"/>
      <c r="AI1742" s="160"/>
      <c r="AJ1742" s="160"/>
      <c r="AK1742" s="160"/>
      <c r="AL1742" s="160"/>
      <c r="AM1742" s="160"/>
      <c r="AN1742" s="160"/>
      <c r="AO1742" s="160"/>
      <c r="AP1742" s="160"/>
      <c r="AQ1742" s="160"/>
      <c r="AR1742" s="160"/>
      <c r="AS1742" s="160"/>
      <c r="AT1742" s="160"/>
      <c r="AU1742" s="160"/>
    </row>
    <row r="1743" spans="1:47" ht="22.5" outlineLevel="1" x14ac:dyDescent="0.2">
      <c r="A1743" s="222" t="s">
        <v>3654</v>
      </c>
      <c r="B1743" s="223" t="s">
        <v>3655</v>
      </c>
      <c r="C1743" s="224" t="s">
        <v>3592</v>
      </c>
      <c r="D1743" s="225" t="s">
        <v>330</v>
      </c>
      <c r="E1743" s="226">
        <v>1</v>
      </c>
      <c r="F1743" s="226"/>
      <c r="G1743" s="226">
        <f t="shared" si="0"/>
        <v>0</v>
      </c>
      <c r="H1743" s="227" t="s">
        <v>1744</v>
      </c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60"/>
      <c r="Y1743" s="160"/>
      <c r="Z1743" s="160"/>
      <c r="AA1743" s="160"/>
      <c r="AB1743" s="160"/>
      <c r="AC1743" s="160"/>
      <c r="AD1743" s="160"/>
      <c r="AE1743" s="160"/>
      <c r="AF1743" s="160"/>
      <c r="AG1743" s="160"/>
      <c r="AH1743" s="160"/>
      <c r="AI1743" s="160"/>
      <c r="AJ1743" s="160"/>
      <c r="AK1743" s="160"/>
      <c r="AL1743" s="160"/>
      <c r="AM1743" s="160"/>
      <c r="AN1743" s="160"/>
      <c r="AO1743" s="160"/>
      <c r="AP1743" s="160"/>
      <c r="AQ1743" s="160"/>
      <c r="AR1743" s="160"/>
      <c r="AS1743" s="160"/>
      <c r="AT1743" s="160"/>
      <c r="AU1743" s="160"/>
    </row>
    <row r="1744" spans="1:47" outlineLevel="1" x14ac:dyDescent="0.2">
      <c r="A1744" s="113">
        <v>393</v>
      </c>
      <c r="B1744" s="115" t="s">
        <v>1480</v>
      </c>
      <c r="C1744" s="124" t="s">
        <v>1481</v>
      </c>
      <c r="D1744" s="143" t="s">
        <v>0</v>
      </c>
      <c r="E1744" s="157">
        <v>1.55</v>
      </c>
      <c r="F1744" s="226"/>
      <c r="G1744" s="157">
        <f t="shared" si="0"/>
        <v>0</v>
      </c>
      <c r="H1744" s="161" t="s">
        <v>1743</v>
      </c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 t="s">
        <v>129</v>
      </c>
      <c r="S1744" s="160"/>
      <c r="T1744" s="160"/>
      <c r="U1744" s="160"/>
      <c r="V1744" s="160"/>
      <c r="W1744" s="160"/>
      <c r="X1744" s="160"/>
      <c r="Y1744" s="160"/>
      <c r="Z1744" s="160"/>
      <c r="AA1744" s="160"/>
      <c r="AB1744" s="160"/>
      <c r="AC1744" s="160"/>
      <c r="AD1744" s="160"/>
      <c r="AE1744" s="160"/>
      <c r="AF1744" s="160"/>
      <c r="AG1744" s="160"/>
      <c r="AH1744" s="160"/>
      <c r="AI1744" s="160"/>
      <c r="AJ1744" s="160"/>
      <c r="AK1744" s="160"/>
      <c r="AL1744" s="160"/>
      <c r="AM1744" s="160"/>
      <c r="AN1744" s="160"/>
      <c r="AO1744" s="160"/>
      <c r="AP1744" s="160"/>
      <c r="AQ1744" s="160"/>
      <c r="AR1744" s="160"/>
      <c r="AS1744" s="160"/>
      <c r="AT1744" s="160"/>
      <c r="AU1744" s="160"/>
    </row>
    <row r="1745" spans="1:47" x14ac:dyDescent="0.2">
      <c r="A1745" s="114" t="s">
        <v>124</v>
      </c>
      <c r="B1745" s="116" t="s">
        <v>90</v>
      </c>
      <c r="C1745" s="126" t="s">
        <v>91</v>
      </c>
      <c r="D1745" s="145"/>
      <c r="E1745" s="158"/>
      <c r="F1745" s="158"/>
      <c r="G1745" s="460">
        <f>SUMIF(R1746:R1827,"&lt;&gt;NOR",G1746:G1827)</f>
        <v>0</v>
      </c>
      <c r="H1745" s="133"/>
      <c r="I1745" s="463" t="s">
        <v>3827</v>
      </c>
      <c r="R1745" s="229" t="s">
        <v>125</v>
      </c>
    </row>
    <row r="1746" spans="1:47" outlineLevel="1" x14ac:dyDescent="0.2">
      <c r="A1746" s="113">
        <v>394</v>
      </c>
      <c r="B1746" s="115" t="s">
        <v>1482</v>
      </c>
      <c r="C1746" s="124" t="s">
        <v>1483</v>
      </c>
      <c r="D1746" s="143" t="s">
        <v>1484</v>
      </c>
      <c r="E1746" s="157">
        <v>160</v>
      </c>
      <c r="F1746" s="157"/>
      <c r="G1746" s="157">
        <f>ROUND(E1746*F1746,2)</f>
        <v>0</v>
      </c>
      <c r="H1746" s="161" t="s">
        <v>1743</v>
      </c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 t="s">
        <v>129</v>
      </c>
      <c r="S1746" s="160"/>
      <c r="T1746" s="160"/>
      <c r="U1746" s="160"/>
      <c r="V1746" s="160"/>
      <c r="W1746" s="160"/>
      <c r="X1746" s="160"/>
      <c r="Y1746" s="160"/>
      <c r="Z1746" s="160"/>
      <c r="AA1746" s="160"/>
      <c r="AB1746" s="160"/>
      <c r="AC1746" s="160"/>
      <c r="AD1746" s="160"/>
      <c r="AE1746" s="160"/>
      <c r="AF1746" s="160"/>
      <c r="AG1746" s="160"/>
      <c r="AH1746" s="160"/>
      <c r="AI1746" s="160"/>
      <c r="AJ1746" s="160"/>
      <c r="AK1746" s="160"/>
      <c r="AL1746" s="160"/>
      <c r="AM1746" s="160"/>
      <c r="AN1746" s="160"/>
      <c r="AO1746" s="160"/>
      <c r="AP1746" s="160"/>
      <c r="AQ1746" s="160"/>
      <c r="AR1746" s="160"/>
      <c r="AS1746" s="160"/>
      <c r="AT1746" s="160"/>
      <c r="AU1746" s="160"/>
    </row>
    <row r="1747" spans="1:47" outlineLevel="1" x14ac:dyDescent="0.2">
      <c r="A1747" s="113"/>
      <c r="B1747" s="115"/>
      <c r="C1747" s="125" t="s">
        <v>1485</v>
      </c>
      <c r="D1747" s="144"/>
      <c r="E1747" s="136">
        <v>160</v>
      </c>
      <c r="F1747" s="157"/>
      <c r="G1747" s="157"/>
      <c r="H1747" s="161">
        <v>0</v>
      </c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 t="s">
        <v>131</v>
      </c>
      <c r="S1747" s="160">
        <v>0</v>
      </c>
      <c r="T1747" s="160"/>
      <c r="U1747" s="160"/>
      <c r="V1747" s="160"/>
      <c r="W1747" s="160"/>
      <c r="X1747" s="160"/>
      <c r="Y1747" s="160"/>
      <c r="Z1747" s="160"/>
      <c r="AA1747" s="160"/>
      <c r="AB1747" s="160"/>
      <c r="AC1747" s="160"/>
      <c r="AD1747" s="160"/>
      <c r="AE1747" s="160"/>
      <c r="AF1747" s="160"/>
      <c r="AG1747" s="160"/>
      <c r="AH1747" s="160"/>
      <c r="AI1747" s="160"/>
      <c r="AJ1747" s="160"/>
      <c r="AK1747" s="160"/>
      <c r="AL1747" s="160"/>
      <c r="AM1747" s="160"/>
      <c r="AN1747" s="160"/>
      <c r="AO1747" s="160"/>
      <c r="AP1747" s="160"/>
      <c r="AQ1747" s="160"/>
      <c r="AR1747" s="160"/>
      <c r="AS1747" s="160"/>
      <c r="AT1747" s="160"/>
      <c r="AU1747" s="160"/>
    </row>
    <row r="1748" spans="1:47" outlineLevel="1" x14ac:dyDescent="0.2">
      <c r="A1748" s="113">
        <v>395</v>
      </c>
      <c r="B1748" s="115" t="s">
        <v>1486</v>
      </c>
      <c r="C1748" s="124" t="s">
        <v>1487</v>
      </c>
      <c r="D1748" s="143" t="s">
        <v>1484</v>
      </c>
      <c r="E1748" s="157">
        <v>280</v>
      </c>
      <c r="F1748" s="157"/>
      <c r="G1748" s="157">
        <f>ROUND(E1748*F1748,2)</f>
        <v>0</v>
      </c>
      <c r="H1748" s="161" t="s">
        <v>1743</v>
      </c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 t="s">
        <v>129</v>
      </c>
      <c r="S1748" s="160"/>
      <c r="T1748" s="160"/>
      <c r="U1748" s="160"/>
      <c r="V1748" s="160"/>
      <c r="W1748" s="160"/>
      <c r="X1748" s="160"/>
      <c r="Y1748" s="160"/>
      <c r="Z1748" s="160"/>
      <c r="AA1748" s="160"/>
      <c r="AB1748" s="160"/>
      <c r="AC1748" s="160"/>
      <c r="AD1748" s="160"/>
      <c r="AE1748" s="160"/>
      <c r="AF1748" s="160"/>
      <c r="AG1748" s="160"/>
      <c r="AH1748" s="160"/>
      <c r="AI1748" s="160"/>
      <c r="AJ1748" s="160"/>
      <c r="AK1748" s="160"/>
      <c r="AL1748" s="160"/>
      <c r="AM1748" s="160"/>
      <c r="AN1748" s="160"/>
      <c r="AO1748" s="160"/>
      <c r="AP1748" s="160"/>
      <c r="AQ1748" s="160"/>
      <c r="AR1748" s="160"/>
      <c r="AS1748" s="160"/>
      <c r="AT1748" s="160"/>
      <c r="AU1748" s="160"/>
    </row>
    <row r="1749" spans="1:47" outlineLevel="1" x14ac:dyDescent="0.2">
      <c r="A1749" s="113"/>
      <c r="B1749" s="115"/>
      <c r="C1749" s="125" t="s">
        <v>1488</v>
      </c>
      <c r="D1749" s="144"/>
      <c r="E1749" s="136">
        <v>280</v>
      </c>
      <c r="F1749" s="157"/>
      <c r="G1749" s="157"/>
      <c r="H1749" s="161">
        <v>0</v>
      </c>
      <c r="I1749" s="160"/>
      <c r="J1749" s="160"/>
      <c r="K1749" s="160"/>
      <c r="L1749" s="160"/>
      <c r="M1749" s="160"/>
      <c r="N1749" s="160"/>
      <c r="O1749" s="160"/>
      <c r="P1749" s="160"/>
      <c r="Q1749" s="160"/>
      <c r="R1749" s="160" t="s">
        <v>131</v>
      </c>
      <c r="S1749" s="160">
        <v>0</v>
      </c>
      <c r="T1749" s="160"/>
      <c r="U1749" s="160"/>
      <c r="V1749" s="160"/>
      <c r="W1749" s="160"/>
      <c r="X1749" s="160"/>
      <c r="Y1749" s="160"/>
      <c r="Z1749" s="160"/>
      <c r="AA1749" s="160"/>
      <c r="AB1749" s="160"/>
      <c r="AC1749" s="160"/>
      <c r="AD1749" s="160"/>
      <c r="AE1749" s="160"/>
      <c r="AF1749" s="160"/>
      <c r="AG1749" s="160"/>
      <c r="AH1749" s="160"/>
      <c r="AI1749" s="160"/>
      <c r="AJ1749" s="160"/>
      <c r="AK1749" s="160"/>
      <c r="AL1749" s="160"/>
      <c r="AM1749" s="160"/>
      <c r="AN1749" s="160"/>
      <c r="AO1749" s="160"/>
      <c r="AP1749" s="160"/>
      <c r="AQ1749" s="160"/>
      <c r="AR1749" s="160"/>
      <c r="AS1749" s="160"/>
      <c r="AT1749" s="160"/>
      <c r="AU1749" s="160"/>
    </row>
    <row r="1750" spans="1:47" outlineLevel="1" x14ac:dyDescent="0.2">
      <c r="A1750" s="113">
        <v>396</v>
      </c>
      <c r="B1750" s="115" t="s">
        <v>1489</v>
      </c>
      <c r="C1750" s="124" t="s">
        <v>1490</v>
      </c>
      <c r="D1750" s="143" t="s">
        <v>1484</v>
      </c>
      <c r="E1750" s="157">
        <v>490</v>
      </c>
      <c r="F1750" s="157"/>
      <c r="G1750" s="157">
        <f>ROUND(E1750*F1750,2)</f>
        <v>0</v>
      </c>
      <c r="H1750" s="161" t="s">
        <v>1743</v>
      </c>
      <c r="I1750" s="160"/>
      <c r="J1750" s="160"/>
      <c r="K1750" s="160"/>
      <c r="L1750" s="160"/>
      <c r="M1750" s="160"/>
      <c r="N1750" s="160"/>
      <c r="O1750" s="160"/>
      <c r="P1750" s="160"/>
      <c r="Q1750" s="160"/>
      <c r="R1750" s="160" t="s">
        <v>129</v>
      </c>
      <c r="S1750" s="160"/>
      <c r="T1750" s="160"/>
      <c r="U1750" s="160"/>
      <c r="V1750" s="160"/>
      <c r="W1750" s="160"/>
      <c r="X1750" s="160"/>
      <c r="Y1750" s="160"/>
      <c r="Z1750" s="160"/>
      <c r="AA1750" s="160"/>
      <c r="AB1750" s="160"/>
      <c r="AC1750" s="160"/>
      <c r="AD1750" s="160"/>
      <c r="AE1750" s="160"/>
      <c r="AF1750" s="160"/>
      <c r="AG1750" s="160"/>
      <c r="AH1750" s="160"/>
      <c r="AI1750" s="160"/>
      <c r="AJ1750" s="160"/>
      <c r="AK1750" s="160"/>
      <c r="AL1750" s="160"/>
      <c r="AM1750" s="160"/>
      <c r="AN1750" s="160"/>
      <c r="AO1750" s="160"/>
      <c r="AP1750" s="160"/>
      <c r="AQ1750" s="160"/>
      <c r="AR1750" s="160"/>
      <c r="AS1750" s="160"/>
      <c r="AT1750" s="160"/>
      <c r="AU1750" s="160"/>
    </row>
    <row r="1751" spans="1:47" outlineLevel="1" x14ac:dyDescent="0.2">
      <c r="A1751" s="113"/>
      <c r="B1751" s="115"/>
      <c r="C1751" s="125" t="s">
        <v>1491</v>
      </c>
      <c r="D1751" s="144"/>
      <c r="E1751" s="136">
        <v>490</v>
      </c>
      <c r="F1751" s="157"/>
      <c r="G1751" s="157"/>
      <c r="H1751" s="161">
        <v>0</v>
      </c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 t="s">
        <v>131</v>
      </c>
      <c r="S1751" s="160">
        <v>0</v>
      </c>
      <c r="T1751" s="160"/>
      <c r="U1751" s="160"/>
      <c r="V1751" s="160"/>
      <c r="W1751" s="160"/>
      <c r="X1751" s="160"/>
      <c r="Y1751" s="160"/>
      <c r="Z1751" s="160"/>
      <c r="AA1751" s="160"/>
      <c r="AB1751" s="160"/>
      <c r="AC1751" s="160"/>
      <c r="AD1751" s="160"/>
      <c r="AE1751" s="160"/>
      <c r="AF1751" s="160"/>
      <c r="AG1751" s="160"/>
      <c r="AH1751" s="160"/>
      <c r="AI1751" s="160"/>
      <c r="AJ1751" s="160"/>
      <c r="AK1751" s="160"/>
      <c r="AL1751" s="160"/>
      <c r="AM1751" s="160"/>
      <c r="AN1751" s="160"/>
      <c r="AO1751" s="160"/>
      <c r="AP1751" s="160"/>
      <c r="AQ1751" s="160"/>
      <c r="AR1751" s="160"/>
      <c r="AS1751" s="160"/>
      <c r="AT1751" s="160"/>
      <c r="AU1751" s="160"/>
    </row>
    <row r="1752" spans="1:47" ht="22.5" outlineLevel="1" x14ac:dyDescent="0.2">
      <c r="A1752" s="113">
        <v>397</v>
      </c>
      <c r="B1752" s="115" t="s">
        <v>1492</v>
      </c>
      <c r="C1752" s="124" t="s">
        <v>1493</v>
      </c>
      <c r="D1752" s="143" t="s">
        <v>330</v>
      </c>
      <c r="E1752" s="157">
        <v>59</v>
      </c>
      <c r="F1752" s="157"/>
      <c r="G1752" s="157">
        <f>ROUND(E1752*F1752,2)</f>
        <v>0</v>
      </c>
      <c r="H1752" s="161" t="s">
        <v>1744</v>
      </c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 t="s">
        <v>129</v>
      </c>
      <c r="S1752" s="160"/>
      <c r="T1752" s="160"/>
      <c r="U1752" s="160"/>
      <c r="V1752" s="160"/>
      <c r="W1752" s="160"/>
      <c r="X1752" s="160"/>
      <c r="Y1752" s="160"/>
      <c r="Z1752" s="160"/>
      <c r="AA1752" s="160"/>
      <c r="AB1752" s="160"/>
      <c r="AC1752" s="160"/>
      <c r="AD1752" s="160"/>
      <c r="AE1752" s="160"/>
      <c r="AF1752" s="160"/>
      <c r="AG1752" s="160"/>
      <c r="AH1752" s="160"/>
      <c r="AI1752" s="160"/>
      <c r="AJ1752" s="16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160"/>
      <c r="AU1752" s="160"/>
    </row>
    <row r="1753" spans="1:47" outlineLevel="1" x14ac:dyDescent="0.2">
      <c r="A1753" s="113"/>
      <c r="B1753" s="115"/>
      <c r="C1753" s="125" t="s">
        <v>1494</v>
      </c>
      <c r="D1753" s="144"/>
      <c r="E1753" s="136">
        <v>59</v>
      </c>
      <c r="F1753" s="157"/>
      <c r="G1753" s="157"/>
      <c r="H1753" s="161">
        <v>0</v>
      </c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 t="s">
        <v>131</v>
      </c>
      <c r="S1753" s="160">
        <v>0</v>
      </c>
      <c r="T1753" s="160"/>
      <c r="U1753" s="160"/>
      <c r="V1753" s="160"/>
      <c r="W1753" s="160"/>
      <c r="X1753" s="160"/>
      <c r="Y1753" s="160"/>
      <c r="Z1753" s="160"/>
      <c r="AA1753" s="160"/>
      <c r="AB1753" s="160"/>
      <c r="AC1753" s="160"/>
      <c r="AD1753" s="160"/>
      <c r="AE1753" s="160"/>
      <c r="AF1753" s="160"/>
      <c r="AG1753" s="160"/>
      <c r="AH1753" s="160"/>
      <c r="AI1753" s="160"/>
      <c r="AJ1753" s="160"/>
      <c r="AK1753" s="160"/>
      <c r="AL1753" s="160"/>
      <c r="AM1753" s="160"/>
      <c r="AN1753" s="160"/>
      <c r="AO1753" s="160"/>
      <c r="AP1753" s="160"/>
      <c r="AQ1753" s="160"/>
      <c r="AR1753" s="160"/>
      <c r="AS1753" s="160"/>
      <c r="AT1753" s="160"/>
      <c r="AU1753" s="160"/>
    </row>
    <row r="1754" spans="1:47" ht="22.5" outlineLevel="1" x14ac:dyDescent="0.2">
      <c r="A1754" s="113">
        <v>398</v>
      </c>
      <c r="B1754" s="115" t="s">
        <v>1495</v>
      </c>
      <c r="C1754" s="124" t="s">
        <v>1496</v>
      </c>
      <c r="D1754" s="143" t="s">
        <v>135</v>
      </c>
      <c r="E1754" s="157">
        <v>169.68</v>
      </c>
      <c r="F1754" s="157"/>
      <c r="G1754" s="157">
        <f>ROUND(E1754*F1754,2)</f>
        <v>0</v>
      </c>
      <c r="H1754" s="161" t="s">
        <v>1744</v>
      </c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 t="s">
        <v>129</v>
      </c>
      <c r="S1754" s="160"/>
      <c r="T1754" s="160"/>
      <c r="U1754" s="160"/>
      <c r="V1754" s="160"/>
      <c r="W1754" s="160"/>
      <c r="X1754" s="160"/>
      <c r="Y1754" s="160"/>
      <c r="Z1754" s="160"/>
      <c r="AA1754" s="160"/>
      <c r="AB1754" s="160"/>
      <c r="AC1754" s="160"/>
      <c r="AD1754" s="160"/>
      <c r="AE1754" s="160"/>
      <c r="AF1754" s="160"/>
      <c r="AG1754" s="160"/>
      <c r="AH1754" s="160"/>
      <c r="AI1754" s="160"/>
      <c r="AJ1754" s="160"/>
      <c r="AK1754" s="160"/>
      <c r="AL1754" s="160"/>
      <c r="AM1754" s="160"/>
      <c r="AN1754" s="160"/>
      <c r="AO1754" s="160"/>
      <c r="AP1754" s="160"/>
      <c r="AQ1754" s="160"/>
      <c r="AR1754" s="160"/>
      <c r="AS1754" s="160"/>
      <c r="AT1754" s="160"/>
      <c r="AU1754" s="160"/>
    </row>
    <row r="1755" spans="1:47" outlineLevel="1" x14ac:dyDescent="0.2">
      <c r="A1755" s="113"/>
      <c r="B1755" s="115"/>
      <c r="C1755" s="125" t="s">
        <v>1497</v>
      </c>
      <c r="D1755" s="144"/>
      <c r="E1755" s="136">
        <v>169.68</v>
      </c>
      <c r="F1755" s="157"/>
      <c r="G1755" s="157"/>
      <c r="H1755" s="161">
        <v>0</v>
      </c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 t="s">
        <v>131</v>
      </c>
      <c r="S1755" s="160">
        <v>0</v>
      </c>
      <c r="T1755" s="160"/>
      <c r="U1755" s="160"/>
      <c r="V1755" s="160"/>
      <c r="W1755" s="160"/>
      <c r="X1755" s="160"/>
      <c r="Y1755" s="160"/>
      <c r="Z1755" s="160"/>
      <c r="AA1755" s="160"/>
      <c r="AB1755" s="160"/>
      <c r="AC1755" s="160"/>
      <c r="AD1755" s="160"/>
      <c r="AE1755" s="160"/>
      <c r="AF1755" s="160"/>
      <c r="AG1755" s="160"/>
      <c r="AH1755" s="160"/>
      <c r="AI1755" s="160"/>
      <c r="AJ1755" s="160"/>
      <c r="AK1755" s="160"/>
      <c r="AL1755" s="160"/>
      <c r="AM1755" s="160"/>
      <c r="AN1755" s="160"/>
      <c r="AO1755" s="160"/>
      <c r="AP1755" s="160"/>
      <c r="AQ1755" s="160"/>
      <c r="AR1755" s="160"/>
      <c r="AS1755" s="160"/>
      <c r="AT1755" s="160"/>
      <c r="AU1755" s="160"/>
    </row>
    <row r="1756" spans="1:47" ht="22.5" outlineLevel="1" x14ac:dyDescent="0.2">
      <c r="A1756" s="113">
        <v>399</v>
      </c>
      <c r="B1756" s="115" t="s">
        <v>1498</v>
      </c>
      <c r="C1756" s="124" t="s">
        <v>1499</v>
      </c>
      <c r="D1756" s="143" t="s">
        <v>330</v>
      </c>
      <c r="E1756" s="157">
        <v>1</v>
      </c>
      <c r="F1756" s="157">
        <v>0</v>
      </c>
      <c r="G1756" s="157">
        <f t="shared" ref="G1756:G1768" si="1">ROUND(E1756*F1756,2)</f>
        <v>0</v>
      </c>
      <c r="H1756" s="161" t="s">
        <v>1744</v>
      </c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 t="s">
        <v>129</v>
      </c>
      <c r="S1756" s="160"/>
      <c r="T1756" s="160"/>
      <c r="U1756" s="160"/>
      <c r="V1756" s="160"/>
      <c r="W1756" s="160"/>
      <c r="X1756" s="160"/>
      <c r="Y1756" s="160"/>
      <c r="Z1756" s="160"/>
      <c r="AA1756" s="160"/>
      <c r="AB1756" s="160"/>
      <c r="AC1756" s="160"/>
      <c r="AD1756" s="160"/>
      <c r="AE1756" s="160"/>
      <c r="AF1756" s="160"/>
      <c r="AG1756" s="160"/>
      <c r="AH1756" s="160"/>
      <c r="AI1756" s="160"/>
      <c r="AJ1756" s="160"/>
      <c r="AK1756" s="160"/>
      <c r="AL1756" s="160"/>
      <c r="AM1756" s="160"/>
      <c r="AN1756" s="160"/>
      <c r="AO1756" s="160"/>
      <c r="AP1756" s="160"/>
      <c r="AQ1756" s="160"/>
      <c r="AR1756" s="160"/>
      <c r="AS1756" s="160"/>
      <c r="AT1756" s="160"/>
      <c r="AU1756" s="160"/>
    </row>
    <row r="1757" spans="1:47" ht="22.5" outlineLevel="1" x14ac:dyDescent="0.2">
      <c r="A1757" s="113">
        <v>400</v>
      </c>
      <c r="B1757" s="115" t="s">
        <v>1500</v>
      </c>
      <c r="C1757" s="124" t="s">
        <v>1501</v>
      </c>
      <c r="D1757" s="143" t="s">
        <v>330</v>
      </c>
      <c r="E1757" s="157">
        <v>1</v>
      </c>
      <c r="F1757" s="157"/>
      <c r="G1757" s="157">
        <f t="shared" si="1"/>
        <v>0</v>
      </c>
      <c r="H1757" s="161" t="s">
        <v>1744</v>
      </c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 t="s">
        <v>129</v>
      </c>
      <c r="S1757" s="160"/>
      <c r="T1757" s="160"/>
      <c r="U1757" s="160"/>
      <c r="V1757" s="160"/>
      <c r="W1757" s="160"/>
      <c r="X1757" s="160"/>
      <c r="Y1757" s="160"/>
      <c r="Z1757" s="160"/>
      <c r="AA1757" s="160"/>
      <c r="AB1757" s="160"/>
      <c r="AC1757" s="160"/>
      <c r="AD1757" s="160"/>
      <c r="AE1757" s="160"/>
      <c r="AF1757" s="160"/>
      <c r="AG1757" s="160"/>
      <c r="AH1757" s="160"/>
      <c r="AI1757" s="160"/>
      <c r="AJ1757" s="160"/>
      <c r="AK1757" s="160"/>
      <c r="AL1757" s="160"/>
      <c r="AM1757" s="160"/>
      <c r="AN1757" s="160"/>
      <c r="AO1757" s="160"/>
      <c r="AP1757" s="160"/>
      <c r="AQ1757" s="160"/>
      <c r="AR1757" s="160"/>
      <c r="AS1757" s="160"/>
      <c r="AT1757" s="160"/>
      <c r="AU1757" s="160"/>
    </row>
    <row r="1758" spans="1:47" ht="22.5" outlineLevel="1" x14ac:dyDescent="0.2">
      <c r="A1758" s="427">
        <v>401</v>
      </c>
      <c r="B1758" s="115" t="s">
        <v>1502</v>
      </c>
      <c r="C1758" s="124" t="s">
        <v>1503</v>
      </c>
      <c r="D1758" s="143" t="s">
        <v>337</v>
      </c>
      <c r="E1758" s="256">
        <v>37.9</v>
      </c>
      <c r="F1758" s="157"/>
      <c r="G1758" s="157">
        <f t="shared" si="1"/>
        <v>0</v>
      </c>
      <c r="H1758" s="161" t="s">
        <v>1744</v>
      </c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 t="s">
        <v>129</v>
      </c>
      <c r="S1758" s="160"/>
      <c r="T1758" s="160"/>
      <c r="U1758" s="160"/>
      <c r="V1758" s="160"/>
      <c r="W1758" s="160"/>
      <c r="X1758" s="160"/>
      <c r="Y1758" s="160"/>
      <c r="Z1758" s="160"/>
      <c r="AA1758" s="160"/>
      <c r="AB1758" s="160"/>
      <c r="AC1758" s="160"/>
      <c r="AD1758" s="160"/>
      <c r="AE1758" s="160"/>
      <c r="AF1758" s="160"/>
      <c r="AG1758" s="160"/>
      <c r="AH1758" s="160"/>
      <c r="AI1758" s="160"/>
      <c r="AJ1758" s="160"/>
      <c r="AK1758" s="160"/>
      <c r="AL1758" s="160"/>
      <c r="AM1758" s="160"/>
      <c r="AN1758" s="160"/>
      <c r="AO1758" s="160"/>
      <c r="AP1758" s="160"/>
      <c r="AQ1758" s="160"/>
      <c r="AR1758" s="160"/>
      <c r="AS1758" s="160"/>
      <c r="AT1758" s="160"/>
      <c r="AU1758" s="160"/>
    </row>
    <row r="1759" spans="1:47" ht="22.5" outlineLevel="1" x14ac:dyDescent="0.2">
      <c r="A1759" s="427" t="s">
        <v>3681</v>
      </c>
      <c r="B1759" s="258" t="s">
        <v>3682</v>
      </c>
      <c r="C1759" s="259" t="s">
        <v>3683</v>
      </c>
      <c r="D1759" s="260" t="s">
        <v>337</v>
      </c>
      <c r="E1759" s="256">
        <v>300</v>
      </c>
      <c r="F1759" s="256"/>
      <c r="G1759" s="256">
        <f t="shared" si="1"/>
        <v>0</v>
      </c>
      <c r="H1759" s="261" t="s">
        <v>1744</v>
      </c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 t="s">
        <v>129</v>
      </c>
      <c r="S1759" s="160"/>
      <c r="T1759" s="160"/>
      <c r="U1759" s="160"/>
      <c r="V1759" s="160"/>
      <c r="W1759" s="160"/>
      <c r="X1759" s="160"/>
      <c r="Y1759" s="160"/>
      <c r="Z1759" s="160"/>
      <c r="AA1759" s="160"/>
      <c r="AB1759" s="160"/>
      <c r="AC1759" s="160"/>
      <c r="AD1759" s="160"/>
      <c r="AE1759" s="160"/>
      <c r="AF1759" s="160"/>
      <c r="AG1759" s="160"/>
      <c r="AH1759" s="160"/>
      <c r="AI1759" s="160"/>
      <c r="AJ1759" s="160"/>
      <c r="AK1759" s="160"/>
      <c r="AL1759" s="160"/>
      <c r="AM1759" s="160"/>
      <c r="AN1759" s="160"/>
      <c r="AO1759" s="160"/>
      <c r="AP1759" s="160"/>
      <c r="AQ1759" s="160"/>
      <c r="AR1759" s="160"/>
      <c r="AS1759" s="160"/>
      <c r="AT1759" s="160"/>
      <c r="AU1759" s="160"/>
    </row>
    <row r="1760" spans="1:47" ht="22.5" outlineLevel="1" x14ac:dyDescent="0.2">
      <c r="A1760" s="113">
        <v>402</v>
      </c>
      <c r="B1760" s="115" t="s">
        <v>1504</v>
      </c>
      <c r="C1760" s="124" t="s">
        <v>1505</v>
      </c>
      <c r="D1760" s="143" t="s">
        <v>330</v>
      </c>
      <c r="E1760" s="157">
        <v>1</v>
      </c>
      <c r="F1760" s="157"/>
      <c r="G1760" s="157">
        <f t="shared" si="1"/>
        <v>0</v>
      </c>
      <c r="H1760" s="161" t="s">
        <v>1744</v>
      </c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 t="s">
        <v>129</v>
      </c>
      <c r="S1760" s="160"/>
      <c r="T1760" s="160"/>
      <c r="U1760" s="160"/>
      <c r="V1760" s="160"/>
      <c r="W1760" s="160"/>
      <c r="X1760" s="160"/>
      <c r="Y1760" s="160"/>
      <c r="Z1760" s="160"/>
      <c r="AA1760" s="160"/>
      <c r="AB1760" s="160"/>
      <c r="AC1760" s="160"/>
      <c r="AD1760" s="160"/>
      <c r="AE1760" s="160"/>
      <c r="AF1760" s="160"/>
      <c r="AG1760" s="160"/>
      <c r="AH1760" s="160"/>
      <c r="AI1760" s="160"/>
      <c r="AJ1760" s="160"/>
      <c r="AK1760" s="160"/>
      <c r="AL1760" s="160"/>
      <c r="AM1760" s="160"/>
      <c r="AN1760" s="160"/>
      <c r="AO1760" s="160"/>
      <c r="AP1760" s="160"/>
      <c r="AQ1760" s="160"/>
      <c r="AR1760" s="160"/>
      <c r="AS1760" s="160"/>
      <c r="AT1760" s="160"/>
      <c r="AU1760" s="160"/>
    </row>
    <row r="1761" spans="1:47" outlineLevel="1" x14ac:dyDescent="0.2">
      <c r="A1761" s="113">
        <v>403</v>
      </c>
      <c r="B1761" s="115" t="s">
        <v>1506</v>
      </c>
      <c r="C1761" s="124" t="s">
        <v>1507</v>
      </c>
      <c r="D1761" s="143" t="s">
        <v>330</v>
      </c>
      <c r="E1761" s="157">
        <v>0</v>
      </c>
      <c r="F1761" s="157"/>
      <c r="G1761" s="157">
        <f t="shared" si="1"/>
        <v>0</v>
      </c>
      <c r="H1761" s="161">
        <v>0</v>
      </c>
      <c r="I1761" s="160"/>
      <c r="J1761" s="160"/>
      <c r="K1761" s="160"/>
      <c r="L1761" s="160"/>
      <c r="M1761" s="160"/>
      <c r="N1761" s="160"/>
      <c r="O1761" s="160"/>
      <c r="P1761" s="160"/>
      <c r="Q1761" s="160"/>
      <c r="R1761" s="160" t="s">
        <v>129</v>
      </c>
      <c r="S1761" s="160"/>
      <c r="T1761" s="160"/>
      <c r="U1761" s="160"/>
      <c r="V1761" s="160"/>
      <c r="W1761" s="160"/>
      <c r="X1761" s="160"/>
      <c r="Y1761" s="160"/>
      <c r="Z1761" s="160"/>
      <c r="AA1761" s="160"/>
      <c r="AB1761" s="160"/>
      <c r="AC1761" s="160"/>
      <c r="AD1761" s="160"/>
      <c r="AE1761" s="160"/>
      <c r="AF1761" s="160"/>
      <c r="AG1761" s="160"/>
      <c r="AH1761" s="160"/>
      <c r="AI1761" s="160"/>
      <c r="AJ1761" s="160"/>
      <c r="AK1761" s="160"/>
      <c r="AL1761" s="160"/>
      <c r="AM1761" s="160"/>
      <c r="AN1761" s="160"/>
      <c r="AO1761" s="160"/>
      <c r="AP1761" s="160"/>
      <c r="AQ1761" s="160"/>
      <c r="AR1761" s="160"/>
      <c r="AS1761" s="160"/>
      <c r="AT1761" s="160"/>
      <c r="AU1761" s="160"/>
    </row>
    <row r="1762" spans="1:47" outlineLevel="1" x14ac:dyDescent="0.2">
      <c r="A1762" s="113">
        <v>404</v>
      </c>
      <c r="B1762" s="115" t="s">
        <v>1508</v>
      </c>
      <c r="C1762" s="124" t="s">
        <v>1507</v>
      </c>
      <c r="D1762" s="143" t="s">
        <v>330</v>
      </c>
      <c r="E1762" s="157">
        <v>0</v>
      </c>
      <c r="F1762" s="157"/>
      <c r="G1762" s="157">
        <f t="shared" si="1"/>
        <v>0</v>
      </c>
      <c r="H1762" s="161">
        <v>0</v>
      </c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 t="s">
        <v>129</v>
      </c>
      <c r="S1762" s="160"/>
      <c r="T1762" s="160"/>
      <c r="U1762" s="160"/>
      <c r="V1762" s="160"/>
      <c r="W1762" s="160"/>
      <c r="X1762" s="160"/>
      <c r="Y1762" s="160"/>
      <c r="Z1762" s="160"/>
      <c r="AA1762" s="160"/>
      <c r="AB1762" s="160"/>
      <c r="AC1762" s="160"/>
      <c r="AD1762" s="160"/>
      <c r="AE1762" s="160"/>
      <c r="AF1762" s="160"/>
      <c r="AG1762" s="160"/>
      <c r="AH1762" s="160"/>
      <c r="AI1762" s="160"/>
      <c r="AJ1762" s="160"/>
      <c r="AK1762" s="160"/>
      <c r="AL1762" s="160"/>
      <c r="AM1762" s="160"/>
      <c r="AN1762" s="160"/>
      <c r="AO1762" s="160"/>
      <c r="AP1762" s="160"/>
      <c r="AQ1762" s="160"/>
      <c r="AR1762" s="160"/>
      <c r="AS1762" s="160"/>
      <c r="AT1762" s="160"/>
      <c r="AU1762" s="160"/>
    </row>
    <row r="1763" spans="1:47" ht="22.5" outlineLevel="1" x14ac:dyDescent="0.2">
      <c r="A1763" s="257">
        <v>405</v>
      </c>
      <c r="B1763" s="258" t="s">
        <v>1509</v>
      </c>
      <c r="C1763" s="259" t="s">
        <v>3684</v>
      </c>
      <c r="D1763" s="260" t="s">
        <v>1484</v>
      </c>
      <c r="E1763" s="256"/>
      <c r="F1763" s="256"/>
      <c r="G1763" s="256">
        <f t="shared" si="1"/>
        <v>0</v>
      </c>
      <c r="H1763" s="261" t="s">
        <v>1744</v>
      </c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 t="s">
        <v>129</v>
      </c>
      <c r="S1763" s="160"/>
      <c r="T1763" s="160"/>
      <c r="U1763" s="160"/>
      <c r="V1763" s="160"/>
      <c r="W1763" s="160"/>
      <c r="X1763" s="160"/>
      <c r="Y1763" s="160"/>
      <c r="Z1763" s="160"/>
      <c r="AA1763" s="160"/>
      <c r="AB1763" s="160"/>
      <c r="AC1763" s="160"/>
      <c r="AD1763" s="160"/>
      <c r="AE1763" s="160"/>
      <c r="AF1763" s="160"/>
      <c r="AG1763" s="160"/>
      <c r="AH1763" s="160"/>
      <c r="AI1763" s="160"/>
      <c r="AJ1763" s="160"/>
      <c r="AK1763" s="160"/>
      <c r="AL1763" s="160"/>
      <c r="AM1763" s="160"/>
      <c r="AN1763" s="160"/>
      <c r="AO1763" s="160"/>
      <c r="AP1763" s="160"/>
      <c r="AQ1763" s="160"/>
      <c r="AR1763" s="160"/>
      <c r="AS1763" s="160"/>
      <c r="AT1763" s="160"/>
      <c r="AU1763" s="160"/>
    </row>
    <row r="1764" spans="1:47" ht="22.5" outlineLevel="1" x14ac:dyDescent="0.2">
      <c r="A1764" s="427" t="s">
        <v>3685</v>
      </c>
      <c r="B1764" s="258" t="s">
        <v>3686</v>
      </c>
      <c r="C1764" s="259" t="s">
        <v>3687</v>
      </c>
      <c r="D1764" s="260" t="s">
        <v>337</v>
      </c>
      <c r="E1764" s="256">
        <v>28.3</v>
      </c>
      <c r="F1764" s="256"/>
      <c r="G1764" s="256">
        <f t="shared" si="1"/>
        <v>0</v>
      </c>
      <c r="H1764" s="261" t="s">
        <v>1744</v>
      </c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 t="s">
        <v>129</v>
      </c>
      <c r="S1764" s="160"/>
      <c r="T1764" s="160"/>
      <c r="U1764" s="160"/>
      <c r="V1764" s="160"/>
      <c r="W1764" s="160"/>
      <c r="X1764" s="160"/>
      <c r="Y1764" s="160"/>
      <c r="Z1764" s="160"/>
      <c r="AA1764" s="160"/>
      <c r="AB1764" s="160"/>
      <c r="AC1764" s="160"/>
      <c r="AD1764" s="160"/>
      <c r="AE1764" s="160"/>
      <c r="AF1764" s="160"/>
      <c r="AG1764" s="160"/>
      <c r="AH1764" s="160"/>
      <c r="AI1764" s="160"/>
      <c r="AJ1764" s="160"/>
      <c r="AK1764" s="160"/>
      <c r="AL1764" s="160"/>
      <c r="AM1764" s="160"/>
      <c r="AN1764" s="160"/>
      <c r="AO1764" s="160"/>
      <c r="AP1764" s="160"/>
      <c r="AQ1764" s="160"/>
      <c r="AR1764" s="160"/>
      <c r="AS1764" s="160"/>
      <c r="AT1764" s="160"/>
      <c r="AU1764" s="160"/>
    </row>
    <row r="1765" spans="1:47" outlineLevel="1" x14ac:dyDescent="0.2">
      <c r="A1765" s="427" t="s">
        <v>3688</v>
      </c>
      <c r="B1765" s="258" t="s">
        <v>3689</v>
      </c>
      <c r="C1765" s="259" t="s">
        <v>3690</v>
      </c>
      <c r="D1765" s="260" t="s">
        <v>337</v>
      </c>
      <c r="E1765" s="256">
        <v>28.3</v>
      </c>
      <c r="F1765" s="256"/>
      <c r="G1765" s="256">
        <f t="shared" si="1"/>
        <v>0</v>
      </c>
      <c r="H1765" s="261" t="s">
        <v>1744</v>
      </c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 t="s">
        <v>3828</v>
      </c>
      <c r="S1765" s="160">
        <v>0</v>
      </c>
      <c r="T1765" s="160"/>
      <c r="U1765" s="160"/>
      <c r="V1765" s="160"/>
      <c r="W1765" s="160"/>
      <c r="X1765" s="160"/>
      <c r="Y1765" s="160"/>
      <c r="Z1765" s="160"/>
      <c r="AA1765" s="160"/>
      <c r="AB1765" s="160"/>
      <c r="AC1765" s="160"/>
      <c r="AD1765" s="160"/>
      <c r="AE1765" s="160"/>
      <c r="AF1765" s="160"/>
      <c r="AG1765" s="160"/>
      <c r="AH1765" s="160"/>
      <c r="AI1765" s="160"/>
      <c r="AJ1765" s="160"/>
      <c r="AK1765" s="160"/>
      <c r="AL1765" s="160"/>
      <c r="AM1765" s="160"/>
      <c r="AN1765" s="160"/>
      <c r="AO1765" s="160"/>
      <c r="AP1765" s="160"/>
      <c r="AQ1765" s="160"/>
      <c r="AR1765" s="160"/>
      <c r="AS1765" s="160"/>
      <c r="AT1765" s="160"/>
      <c r="AU1765" s="160"/>
    </row>
    <row r="1766" spans="1:47" outlineLevel="1" x14ac:dyDescent="0.2">
      <c r="A1766" s="427" t="s">
        <v>3691</v>
      </c>
      <c r="B1766" s="258" t="s">
        <v>3692</v>
      </c>
      <c r="C1766" s="259" t="s">
        <v>3690</v>
      </c>
      <c r="D1766" s="260" t="s">
        <v>337</v>
      </c>
      <c r="E1766" s="256">
        <v>24.1</v>
      </c>
      <c r="F1766" s="256"/>
      <c r="G1766" s="256">
        <f t="shared" si="1"/>
        <v>0</v>
      </c>
      <c r="H1766" s="261" t="s">
        <v>1744</v>
      </c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 t="s">
        <v>129</v>
      </c>
      <c r="S1766" s="160"/>
      <c r="T1766" s="160"/>
      <c r="U1766" s="160"/>
      <c r="V1766" s="160"/>
      <c r="W1766" s="160"/>
      <c r="X1766" s="160"/>
      <c r="Y1766" s="160"/>
      <c r="Z1766" s="160"/>
      <c r="AA1766" s="160"/>
      <c r="AB1766" s="160"/>
      <c r="AC1766" s="160"/>
      <c r="AD1766" s="160"/>
      <c r="AE1766" s="160"/>
      <c r="AF1766" s="160"/>
      <c r="AG1766" s="160"/>
      <c r="AH1766" s="160"/>
      <c r="AI1766" s="160"/>
      <c r="AJ1766" s="160"/>
      <c r="AK1766" s="160"/>
      <c r="AL1766" s="160"/>
      <c r="AM1766" s="160"/>
      <c r="AN1766" s="160"/>
      <c r="AO1766" s="160"/>
      <c r="AP1766" s="160"/>
      <c r="AQ1766" s="160"/>
      <c r="AR1766" s="160"/>
      <c r="AS1766" s="160"/>
      <c r="AT1766" s="160"/>
      <c r="AU1766" s="160"/>
    </row>
    <row r="1767" spans="1:47" ht="22.5" outlineLevel="1" x14ac:dyDescent="0.2">
      <c r="A1767" s="113">
        <v>406</v>
      </c>
      <c r="B1767" s="115" t="s">
        <v>1510</v>
      </c>
      <c r="C1767" s="124" t="s">
        <v>1511</v>
      </c>
      <c r="D1767" s="143" t="s">
        <v>330</v>
      </c>
      <c r="E1767" s="157">
        <v>4</v>
      </c>
      <c r="F1767" s="157"/>
      <c r="G1767" s="157">
        <f t="shared" si="1"/>
        <v>0</v>
      </c>
      <c r="H1767" s="161" t="s">
        <v>1744</v>
      </c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 t="s">
        <v>129</v>
      </c>
      <c r="S1767" s="160"/>
      <c r="T1767" s="160"/>
      <c r="U1767" s="160"/>
      <c r="V1767" s="160"/>
      <c r="W1767" s="160"/>
      <c r="X1767" s="160"/>
      <c r="Y1767" s="160"/>
      <c r="Z1767" s="160"/>
      <c r="AA1767" s="160"/>
      <c r="AB1767" s="160"/>
      <c r="AC1767" s="160"/>
      <c r="AD1767" s="160"/>
      <c r="AE1767" s="160"/>
      <c r="AF1767" s="160"/>
      <c r="AG1767" s="160"/>
      <c r="AH1767" s="160"/>
      <c r="AI1767" s="160"/>
      <c r="AJ1767" s="160"/>
      <c r="AK1767" s="160"/>
      <c r="AL1767" s="160"/>
      <c r="AM1767" s="160"/>
      <c r="AN1767" s="160"/>
      <c r="AO1767" s="160"/>
      <c r="AP1767" s="160"/>
      <c r="AQ1767" s="160"/>
      <c r="AR1767" s="160"/>
      <c r="AS1767" s="160"/>
      <c r="AT1767" s="160"/>
      <c r="AU1767" s="160"/>
    </row>
    <row r="1768" spans="1:47" ht="22.5" outlineLevel="1" x14ac:dyDescent="0.2">
      <c r="A1768" s="113">
        <v>407</v>
      </c>
      <c r="B1768" s="115" t="s">
        <v>1512</v>
      </c>
      <c r="C1768" s="124" t="s">
        <v>1513</v>
      </c>
      <c r="D1768" s="143" t="s">
        <v>135</v>
      </c>
      <c r="E1768" s="157">
        <v>22.89</v>
      </c>
      <c r="F1768" s="157"/>
      <c r="G1768" s="157">
        <f t="shared" si="1"/>
        <v>0</v>
      </c>
      <c r="H1768" s="161" t="s">
        <v>1744</v>
      </c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 t="s">
        <v>129</v>
      </c>
      <c r="S1768" s="160"/>
      <c r="T1768" s="160"/>
      <c r="U1768" s="160"/>
      <c r="V1768" s="160"/>
      <c r="W1768" s="160"/>
      <c r="X1768" s="160"/>
      <c r="Y1768" s="160"/>
      <c r="Z1768" s="160"/>
      <c r="AA1768" s="160"/>
      <c r="AB1768" s="160"/>
      <c r="AC1768" s="160"/>
      <c r="AD1768" s="160"/>
      <c r="AE1768" s="160"/>
      <c r="AF1768" s="160"/>
      <c r="AG1768" s="160"/>
      <c r="AH1768" s="160"/>
      <c r="AI1768" s="160"/>
      <c r="AJ1768" s="160"/>
      <c r="AK1768" s="160"/>
      <c r="AL1768" s="160"/>
      <c r="AM1768" s="160"/>
      <c r="AN1768" s="160"/>
      <c r="AO1768" s="160"/>
      <c r="AP1768" s="160"/>
      <c r="AQ1768" s="160"/>
      <c r="AR1768" s="160"/>
      <c r="AS1768" s="160"/>
      <c r="AT1768" s="160"/>
      <c r="AU1768" s="160"/>
    </row>
    <row r="1769" spans="1:47" outlineLevel="1" x14ac:dyDescent="0.2">
      <c r="A1769" s="113"/>
      <c r="B1769" s="115"/>
      <c r="C1769" s="125" t="s">
        <v>1514</v>
      </c>
      <c r="D1769" s="144"/>
      <c r="E1769" s="136">
        <v>22.89</v>
      </c>
      <c r="F1769" s="157"/>
      <c r="G1769" s="157"/>
      <c r="H1769" s="161">
        <v>0</v>
      </c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 t="s">
        <v>129</v>
      </c>
      <c r="S1769" s="160"/>
      <c r="T1769" s="160"/>
      <c r="U1769" s="160"/>
      <c r="V1769" s="160"/>
      <c r="W1769" s="160"/>
      <c r="X1769" s="160"/>
      <c r="Y1769" s="160"/>
      <c r="Z1769" s="160"/>
      <c r="AA1769" s="160"/>
      <c r="AB1769" s="160"/>
      <c r="AC1769" s="160"/>
      <c r="AD1769" s="160"/>
      <c r="AE1769" s="160"/>
      <c r="AF1769" s="160"/>
      <c r="AG1769" s="160"/>
      <c r="AH1769" s="160"/>
      <c r="AI1769" s="160"/>
      <c r="AJ1769" s="160"/>
      <c r="AK1769" s="160"/>
      <c r="AL1769" s="160"/>
      <c r="AM1769" s="160"/>
      <c r="AN1769" s="160"/>
      <c r="AO1769" s="160"/>
      <c r="AP1769" s="160"/>
      <c r="AQ1769" s="160"/>
      <c r="AR1769" s="160"/>
      <c r="AS1769" s="160"/>
      <c r="AT1769" s="160"/>
      <c r="AU1769" s="160"/>
    </row>
    <row r="1770" spans="1:47" outlineLevel="1" x14ac:dyDescent="0.2">
      <c r="A1770" s="113">
        <v>408</v>
      </c>
      <c r="B1770" s="115" t="s">
        <v>1515</v>
      </c>
      <c r="C1770" s="124" t="s">
        <v>1516</v>
      </c>
      <c r="D1770" s="143" t="s">
        <v>330</v>
      </c>
      <c r="E1770" s="157">
        <v>0</v>
      </c>
      <c r="F1770" s="157"/>
      <c r="G1770" s="157">
        <f t="shared" ref="G1770:G1775" si="2">ROUND(E1770*F1770,2)</f>
        <v>0</v>
      </c>
      <c r="H1770" s="161">
        <v>0</v>
      </c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 t="s">
        <v>129</v>
      </c>
      <c r="S1770" s="160"/>
      <c r="T1770" s="160"/>
      <c r="U1770" s="160"/>
      <c r="V1770" s="160"/>
      <c r="W1770" s="160"/>
      <c r="X1770" s="160"/>
      <c r="Y1770" s="160"/>
      <c r="Z1770" s="160"/>
      <c r="AA1770" s="160"/>
      <c r="AB1770" s="160"/>
      <c r="AC1770" s="160"/>
      <c r="AD1770" s="160"/>
      <c r="AE1770" s="160"/>
      <c r="AF1770" s="160"/>
      <c r="AG1770" s="160"/>
      <c r="AH1770" s="160"/>
      <c r="AI1770" s="160"/>
      <c r="AJ1770" s="160"/>
      <c r="AK1770" s="160"/>
      <c r="AL1770" s="160"/>
      <c r="AM1770" s="160"/>
      <c r="AN1770" s="160"/>
      <c r="AO1770" s="160"/>
      <c r="AP1770" s="160"/>
      <c r="AQ1770" s="160"/>
      <c r="AR1770" s="160"/>
      <c r="AS1770" s="160"/>
      <c r="AT1770" s="160"/>
      <c r="AU1770" s="160"/>
    </row>
    <row r="1771" spans="1:47" outlineLevel="1" x14ac:dyDescent="0.2">
      <c r="A1771" s="113">
        <v>409</v>
      </c>
      <c r="B1771" s="115" t="s">
        <v>1517</v>
      </c>
      <c r="C1771" s="124" t="s">
        <v>1516</v>
      </c>
      <c r="D1771" s="143" t="s">
        <v>330</v>
      </c>
      <c r="E1771" s="157">
        <v>0</v>
      </c>
      <c r="F1771" s="157"/>
      <c r="G1771" s="157">
        <f t="shared" si="2"/>
        <v>0</v>
      </c>
      <c r="H1771" s="161">
        <v>0</v>
      </c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 t="s">
        <v>129</v>
      </c>
      <c r="S1771" s="160"/>
      <c r="T1771" s="160"/>
      <c r="U1771" s="160"/>
      <c r="V1771" s="160"/>
      <c r="W1771" s="160"/>
      <c r="X1771" s="160"/>
      <c r="Y1771" s="160"/>
      <c r="Z1771" s="160"/>
      <c r="AA1771" s="160"/>
      <c r="AB1771" s="160"/>
      <c r="AC1771" s="160"/>
      <c r="AD1771" s="160"/>
      <c r="AE1771" s="160"/>
      <c r="AF1771" s="160"/>
      <c r="AG1771" s="160"/>
      <c r="AH1771" s="160"/>
      <c r="AI1771" s="160"/>
      <c r="AJ1771" s="160"/>
      <c r="AK1771" s="160"/>
      <c r="AL1771" s="160"/>
      <c r="AM1771" s="160"/>
      <c r="AN1771" s="160"/>
      <c r="AO1771" s="160"/>
      <c r="AP1771" s="160"/>
      <c r="AQ1771" s="160"/>
      <c r="AR1771" s="160"/>
      <c r="AS1771" s="160"/>
      <c r="AT1771" s="160"/>
      <c r="AU1771" s="160"/>
    </row>
    <row r="1772" spans="1:47" outlineLevel="1" x14ac:dyDescent="0.2">
      <c r="A1772" s="113">
        <v>410</v>
      </c>
      <c r="B1772" s="115" t="s">
        <v>1518</v>
      </c>
      <c r="C1772" s="124" t="s">
        <v>1439</v>
      </c>
      <c r="D1772" s="143" t="s">
        <v>330</v>
      </c>
      <c r="E1772" s="157">
        <v>0</v>
      </c>
      <c r="F1772" s="157"/>
      <c r="G1772" s="157">
        <f t="shared" si="2"/>
        <v>0</v>
      </c>
      <c r="H1772" s="161">
        <v>0</v>
      </c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 t="s">
        <v>131</v>
      </c>
      <c r="S1772" s="160">
        <v>0</v>
      </c>
      <c r="T1772" s="160"/>
      <c r="U1772" s="160"/>
      <c r="V1772" s="160"/>
      <c r="W1772" s="160"/>
      <c r="X1772" s="160"/>
      <c r="Y1772" s="160"/>
      <c r="Z1772" s="160"/>
      <c r="AA1772" s="160"/>
      <c r="AB1772" s="160"/>
      <c r="AC1772" s="160"/>
      <c r="AD1772" s="160"/>
      <c r="AE1772" s="160"/>
      <c r="AF1772" s="160"/>
      <c r="AG1772" s="160"/>
      <c r="AH1772" s="160"/>
      <c r="AI1772" s="160"/>
      <c r="AJ1772" s="160"/>
      <c r="AK1772" s="160"/>
      <c r="AL1772" s="160"/>
      <c r="AM1772" s="160"/>
      <c r="AN1772" s="160"/>
      <c r="AO1772" s="160"/>
      <c r="AP1772" s="160"/>
      <c r="AQ1772" s="160"/>
      <c r="AR1772" s="160"/>
      <c r="AS1772" s="160"/>
      <c r="AT1772" s="160"/>
      <c r="AU1772" s="160"/>
    </row>
    <row r="1773" spans="1:47" ht="22.5" outlineLevel="1" x14ac:dyDescent="0.2">
      <c r="A1773" s="113">
        <v>411</v>
      </c>
      <c r="B1773" s="115" t="s">
        <v>1519</v>
      </c>
      <c r="C1773" s="124" t="s">
        <v>1520</v>
      </c>
      <c r="D1773" s="143" t="s">
        <v>330</v>
      </c>
      <c r="E1773" s="157">
        <v>1</v>
      </c>
      <c r="F1773" s="157"/>
      <c r="G1773" s="157">
        <f t="shared" si="2"/>
        <v>0</v>
      </c>
      <c r="H1773" s="161" t="s">
        <v>1744</v>
      </c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 t="s">
        <v>131</v>
      </c>
      <c r="S1773" s="160">
        <v>0</v>
      </c>
      <c r="T1773" s="160"/>
      <c r="U1773" s="160"/>
      <c r="V1773" s="160"/>
      <c r="W1773" s="160"/>
      <c r="X1773" s="160"/>
      <c r="Y1773" s="160"/>
      <c r="Z1773" s="160"/>
      <c r="AA1773" s="160"/>
      <c r="AB1773" s="160"/>
      <c r="AC1773" s="160"/>
      <c r="AD1773" s="160"/>
      <c r="AE1773" s="160"/>
      <c r="AF1773" s="160"/>
      <c r="AG1773" s="160"/>
      <c r="AH1773" s="160"/>
      <c r="AI1773" s="160"/>
      <c r="AJ1773" s="160"/>
      <c r="AK1773" s="160"/>
      <c r="AL1773" s="160"/>
      <c r="AM1773" s="160"/>
      <c r="AN1773" s="160"/>
      <c r="AO1773" s="160"/>
      <c r="AP1773" s="160"/>
      <c r="AQ1773" s="160"/>
      <c r="AR1773" s="160"/>
      <c r="AS1773" s="160"/>
      <c r="AT1773" s="160"/>
      <c r="AU1773" s="160"/>
    </row>
    <row r="1774" spans="1:47" ht="22.5" outlineLevel="1" x14ac:dyDescent="0.2">
      <c r="A1774" s="113">
        <v>412</v>
      </c>
      <c r="B1774" s="115" t="s">
        <v>1521</v>
      </c>
      <c r="C1774" s="124" t="s">
        <v>1522</v>
      </c>
      <c r="D1774" s="143" t="s">
        <v>330</v>
      </c>
      <c r="E1774" s="157">
        <v>1</v>
      </c>
      <c r="F1774" s="157"/>
      <c r="G1774" s="157">
        <f t="shared" si="2"/>
        <v>0</v>
      </c>
      <c r="H1774" s="161" t="s">
        <v>1744</v>
      </c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 t="s">
        <v>129</v>
      </c>
      <c r="S1774" s="160"/>
      <c r="T1774" s="160"/>
      <c r="U1774" s="160"/>
      <c r="V1774" s="160"/>
      <c r="W1774" s="160"/>
      <c r="X1774" s="160"/>
      <c r="Y1774" s="160"/>
      <c r="Z1774" s="160"/>
      <c r="AA1774" s="160"/>
      <c r="AB1774" s="160"/>
      <c r="AC1774" s="160"/>
      <c r="AD1774" s="160"/>
      <c r="AE1774" s="160"/>
      <c r="AF1774" s="160"/>
      <c r="AG1774" s="160"/>
      <c r="AH1774" s="160"/>
      <c r="AI1774" s="160"/>
      <c r="AJ1774" s="160"/>
      <c r="AK1774" s="160"/>
      <c r="AL1774" s="160"/>
      <c r="AM1774" s="160"/>
      <c r="AN1774" s="160"/>
      <c r="AO1774" s="160"/>
      <c r="AP1774" s="160"/>
      <c r="AQ1774" s="160"/>
      <c r="AR1774" s="160"/>
      <c r="AS1774" s="160"/>
      <c r="AT1774" s="160"/>
      <c r="AU1774" s="160"/>
    </row>
    <row r="1775" spans="1:47" ht="22.5" outlineLevel="1" x14ac:dyDescent="0.2">
      <c r="A1775" s="427">
        <v>413</v>
      </c>
      <c r="B1775" s="115" t="s">
        <v>1523</v>
      </c>
      <c r="C1775" s="124" t="s">
        <v>1524</v>
      </c>
      <c r="D1775" s="143" t="s">
        <v>135</v>
      </c>
      <c r="E1775" s="157">
        <v>755.3</v>
      </c>
      <c r="F1775" s="157"/>
      <c r="G1775" s="157">
        <f t="shared" si="2"/>
        <v>0</v>
      </c>
      <c r="H1775" s="161" t="s">
        <v>1744</v>
      </c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 t="s">
        <v>129</v>
      </c>
      <c r="S1775" s="160"/>
      <c r="T1775" s="160"/>
      <c r="U1775" s="160"/>
      <c r="V1775" s="160"/>
      <c r="W1775" s="160"/>
      <c r="X1775" s="160"/>
      <c r="Y1775" s="160"/>
      <c r="Z1775" s="160"/>
      <c r="AA1775" s="160"/>
      <c r="AB1775" s="160"/>
      <c r="AC1775" s="160"/>
      <c r="AD1775" s="160"/>
      <c r="AE1775" s="160"/>
      <c r="AF1775" s="160"/>
      <c r="AG1775" s="160"/>
      <c r="AH1775" s="160"/>
      <c r="AI1775" s="160"/>
      <c r="AJ1775" s="160"/>
      <c r="AK1775" s="160"/>
      <c r="AL1775" s="160"/>
      <c r="AM1775" s="160"/>
      <c r="AN1775" s="160"/>
      <c r="AO1775" s="160"/>
      <c r="AP1775" s="160"/>
      <c r="AQ1775" s="160"/>
      <c r="AR1775" s="160"/>
      <c r="AS1775" s="160"/>
      <c r="AT1775" s="160"/>
      <c r="AU1775" s="160"/>
    </row>
    <row r="1776" spans="1:47" outlineLevel="1" x14ac:dyDescent="0.2">
      <c r="A1776" s="427"/>
      <c r="B1776" s="115"/>
      <c r="C1776" s="262" t="s">
        <v>3693</v>
      </c>
      <c r="D1776" s="144"/>
      <c r="E1776" s="263">
        <v>725</v>
      </c>
      <c r="F1776" s="157"/>
      <c r="G1776" s="157"/>
      <c r="H1776" s="161">
        <v>0</v>
      </c>
      <c r="I1776" s="160"/>
      <c r="J1776" s="160"/>
      <c r="K1776" s="160"/>
      <c r="L1776" s="160"/>
      <c r="M1776" s="160"/>
      <c r="N1776" s="160"/>
      <c r="O1776" s="160"/>
      <c r="P1776" s="160"/>
      <c r="Q1776" s="160"/>
      <c r="R1776" s="160" t="s">
        <v>129</v>
      </c>
      <c r="S1776" s="160"/>
      <c r="T1776" s="160"/>
      <c r="U1776" s="160"/>
      <c r="V1776" s="160"/>
      <c r="W1776" s="160"/>
      <c r="X1776" s="160"/>
      <c r="Y1776" s="160"/>
      <c r="Z1776" s="160"/>
      <c r="AA1776" s="160"/>
      <c r="AB1776" s="160"/>
      <c r="AC1776" s="160"/>
      <c r="AD1776" s="160"/>
      <c r="AE1776" s="160"/>
      <c r="AF1776" s="160"/>
      <c r="AG1776" s="160"/>
      <c r="AH1776" s="160"/>
      <c r="AI1776" s="160"/>
      <c r="AJ1776" s="160"/>
      <c r="AK1776" s="160"/>
      <c r="AL1776" s="160"/>
      <c r="AM1776" s="160"/>
      <c r="AN1776" s="160"/>
      <c r="AO1776" s="160"/>
      <c r="AP1776" s="160"/>
      <c r="AQ1776" s="160"/>
      <c r="AR1776" s="160"/>
      <c r="AS1776" s="160"/>
      <c r="AT1776" s="160"/>
      <c r="AU1776" s="160"/>
    </row>
    <row r="1777" spans="1:47" outlineLevel="1" x14ac:dyDescent="0.2">
      <c r="A1777" s="427"/>
      <c r="B1777" s="115"/>
      <c r="C1777" s="262" t="s">
        <v>3694</v>
      </c>
      <c r="D1777" s="144"/>
      <c r="E1777" s="263">
        <v>30.3</v>
      </c>
      <c r="F1777" s="157"/>
      <c r="G1777" s="157"/>
      <c r="H1777" s="161">
        <v>0</v>
      </c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 t="s">
        <v>129</v>
      </c>
      <c r="S1777" s="160"/>
      <c r="T1777" s="160"/>
      <c r="U1777" s="160"/>
      <c r="V1777" s="160"/>
      <c r="W1777" s="160"/>
      <c r="X1777" s="160"/>
      <c r="Y1777" s="160"/>
      <c r="Z1777" s="160"/>
      <c r="AA1777" s="160"/>
      <c r="AB1777" s="160"/>
      <c r="AC1777" s="160"/>
      <c r="AD1777" s="160"/>
      <c r="AE1777" s="160"/>
      <c r="AF1777" s="160"/>
      <c r="AG1777" s="160"/>
      <c r="AH1777" s="160"/>
      <c r="AI1777" s="160"/>
      <c r="AJ1777" s="160"/>
      <c r="AK1777" s="160"/>
      <c r="AL1777" s="160"/>
      <c r="AM1777" s="160"/>
      <c r="AN1777" s="160"/>
      <c r="AO1777" s="160"/>
      <c r="AP1777" s="160"/>
      <c r="AQ1777" s="160"/>
      <c r="AR1777" s="160"/>
      <c r="AS1777" s="160"/>
      <c r="AT1777" s="160"/>
      <c r="AU1777" s="160"/>
    </row>
    <row r="1778" spans="1:47" ht="22.5" outlineLevel="1" x14ac:dyDescent="0.2">
      <c r="A1778" s="113">
        <v>414</v>
      </c>
      <c r="B1778" s="115" t="s">
        <v>1525</v>
      </c>
      <c r="C1778" s="124" t="s">
        <v>1526</v>
      </c>
      <c r="D1778" s="143" t="s">
        <v>330</v>
      </c>
      <c r="E1778" s="157">
        <v>2</v>
      </c>
      <c r="F1778" s="157"/>
      <c r="G1778" s="157">
        <f t="shared" ref="G1778:G1784" si="3">ROUND(E1778*F1778,2)</f>
        <v>0</v>
      </c>
      <c r="H1778" s="161" t="s">
        <v>1744</v>
      </c>
      <c r="I1778" s="160"/>
      <c r="J1778" s="160"/>
      <c r="K1778" s="160"/>
      <c r="L1778" s="160"/>
      <c r="M1778" s="160"/>
      <c r="N1778" s="160"/>
      <c r="O1778" s="160"/>
      <c r="P1778" s="160"/>
      <c r="Q1778" s="160"/>
      <c r="R1778" s="160" t="s">
        <v>129</v>
      </c>
      <c r="S1778" s="160"/>
      <c r="T1778" s="160"/>
      <c r="U1778" s="160"/>
      <c r="V1778" s="160"/>
      <c r="W1778" s="160"/>
      <c r="X1778" s="160"/>
      <c r="Y1778" s="160"/>
      <c r="Z1778" s="160"/>
      <c r="AA1778" s="160"/>
      <c r="AB1778" s="160"/>
      <c r="AC1778" s="160"/>
      <c r="AD1778" s="160"/>
      <c r="AE1778" s="160"/>
      <c r="AF1778" s="160"/>
      <c r="AG1778" s="160"/>
      <c r="AH1778" s="160"/>
      <c r="AI1778" s="160"/>
      <c r="AJ1778" s="160"/>
      <c r="AK1778" s="160"/>
      <c r="AL1778" s="160"/>
      <c r="AM1778" s="160"/>
      <c r="AN1778" s="160"/>
      <c r="AO1778" s="160"/>
      <c r="AP1778" s="160"/>
      <c r="AQ1778" s="160"/>
      <c r="AR1778" s="160"/>
      <c r="AS1778" s="160"/>
      <c r="AT1778" s="160"/>
      <c r="AU1778" s="160"/>
    </row>
    <row r="1779" spans="1:47" ht="22.5" outlineLevel="1" x14ac:dyDescent="0.2">
      <c r="A1779" s="113">
        <v>415</v>
      </c>
      <c r="B1779" s="115" t="s">
        <v>1527</v>
      </c>
      <c r="C1779" s="124" t="s">
        <v>1528</v>
      </c>
      <c r="D1779" s="143" t="s">
        <v>330</v>
      </c>
      <c r="E1779" s="157">
        <v>2</v>
      </c>
      <c r="F1779" s="157"/>
      <c r="G1779" s="157">
        <f t="shared" si="3"/>
        <v>0</v>
      </c>
      <c r="H1779" s="161" t="s">
        <v>1744</v>
      </c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 t="s">
        <v>129</v>
      </c>
      <c r="S1779" s="160"/>
      <c r="T1779" s="160"/>
      <c r="U1779" s="160"/>
      <c r="V1779" s="160"/>
      <c r="W1779" s="160"/>
      <c r="X1779" s="160"/>
      <c r="Y1779" s="160"/>
      <c r="Z1779" s="160"/>
      <c r="AA1779" s="160"/>
      <c r="AB1779" s="160"/>
      <c r="AC1779" s="160"/>
      <c r="AD1779" s="160"/>
      <c r="AE1779" s="160"/>
      <c r="AF1779" s="160"/>
      <c r="AG1779" s="160"/>
      <c r="AH1779" s="160"/>
      <c r="AI1779" s="160"/>
      <c r="AJ1779" s="160"/>
      <c r="AK1779" s="160"/>
      <c r="AL1779" s="160"/>
      <c r="AM1779" s="160"/>
      <c r="AN1779" s="160"/>
      <c r="AO1779" s="160"/>
      <c r="AP1779" s="160"/>
      <c r="AQ1779" s="160"/>
      <c r="AR1779" s="160"/>
      <c r="AS1779" s="160"/>
      <c r="AT1779" s="160"/>
      <c r="AU1779" s="160"/>
    </row>
    <row r="1780" spans="1:47" ht="22.5" outlineLevel="1" x14ac:dyDescent="0.2">
      <c r="A1780" s="113">
        <v>416</v>
      </c>
      <c r="B1780" s="115" t="s">
        <v>1529</v>
      </c>
      <c r="C1780" s="124" t="s">
        <v>1530</v>
      </c>
      <c r="D1780" s="143" t="s">
        <v>337</v>
      </c>
      <c r="E1780" s="157">
        <v>11.3</v>
      </c>
      <c r="F1780" s="157"/>
      <c r="G1780" s="157">
        <f t="shared" si="3"/>
        <v>0</v>
      </c>
      <c r="H1780" s="161" t="s">
        <v>1744</v>
      </c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 t="s">
        <v>129</v>
      </c>
      <c r="S1780" s="160"/>
      <c r="T1780" s="160"/>
      <c r="U1780" s="160"/>
      <c r="V1780" s="160"/>
      <c r="W1780" s="160"/>
      <c r="X1780" s="160"/>
      <c r="Y1780" s="160"/>
      <c r="Z1780" s="160"/>
      <c r="AA1780" s="160"/>
      <c r="AB1780" s="160"/>
      <c r="AC1780" s="160"/>
      <c r="AD1780" s="160"/>
      <c r="AE1780" s="160"/>
      <c r="AF1780" s="160"/>
      <c r="AG1780" s="160"/>
      <c r="AH1780" s="160"/>
      <c r="AI1780" s="160"/>
      <c r="AJ1780" s="160"/>
      <c r="AK1780" s="160"/>
      <c r="AL1780" s="160"/>
      <c r="AM1780" s="160"/>
      <c r="AN1780" s="160"/>
      <c r="AO1780" s="160"/>
      <c r="AP1780" s="160"/>
      <c r="AQ1780" s="160"/>
      <c r="AR1780" s="160"/>
      <c r="AS1780" s="160"/>
      <c r="AT1780" s="160"/>
      <c r="AU1780" s="160"/>
    </row>
    <row r="1781" spans="1:47" ht="22.5" outlineLevel="1" x14ac:dyDescent="0.2">
      <c r="A1781" s="113">
        <v>417</v>
      </c>
      <c r="B1781" s="115" t="s">
        <v>1531</v>
      </c>
      <c r="C1781" s="124" t="s">
        <v>1532</v>
      </c>
      <c r="D1781" s="143" t="s">
        <v>337</v>
      </c>
      <c r="E1781" s="157">
        <v>49.91</v>
      </c>
      <c r="F1781" s="157"/>
      <c r="G1781" s="157">
        <f t="shared" si="3"/>
        <v>0</v>
      </c>
      <c r="H1781" s="161" t="s">
        <v>1744</v>
      </c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 t="s">
        <v>131</v>
      </c>
      <c r="S1781" s="160">
        <v>0</v>
      </c>
      <c r="T1781" s="160"/>
      <c r="U1781" s="160"/>
      <c r="V1781" s="160"/>
      <c r="W1781" s="160"/>
      <c r="X1781" s="160"/>
      <c r="Y1781" s="160"/>
      <c r="Z1781" s="160"/>
      <c r="AA1781" s="160"/>
      <c r="AB1781" s="160"/>
      <c r="AC1781" s="160"/>
      <c r="AD1781" s="160"/>
      <c r="AE1781" s="160"/>
      <c r="AF1781" s="160"/>
      <c r="AG1781" s="160"/>
      <c r="AH1781" s="160"/>
      <c r="AI1781" s="160"/>
      <c r="AJ1781" s="160"/>
      <c r="AK1781" s="160"/>
      <c r="AL1781" s="160"/>
      <c r="AM1781" s="160"/>
      <c r="AN1781" s="160"/>
      <c r="AO1781" s="160"/>
      <c r="AP1781" s="160"/>
      <c r="AQ1781" s="160"/>
      <c r="AR1781" s="160"/>
      <c r="AS1781" s="160"/>
      <c r="AT1781" s="160"/>
      <c r="AU1781" s="160"/>
    </row>
    <row r="1782" spans="1:47" ht="22.5" outlineLevel="1" x14ac:dyDescent="0.2">
      <c r="A1782" s="113">
        <v>418</v>
      </c>
      <c r="B1782" s="115" t="s">
        <v>1533</v>
      </c>
      <c r="C1782" s="124" t="s">
        <v>1534</v>
      </c>
      <c r="D1782" s="143" t="s">
        <v>337</v>
      </c>
      <c r="E1782" s="157">
        <v>21.4</v>
      </c>
      <c r="F1782" s="157"/>
      <c r="G1782" s="157">
        <f t="shared" si="3"/>
        <v>0</v>
      </c>
      <c r="H1782" s="161" t="s">
        <v>1744</v>
      </c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 t="s">
        <v>129</v>
      </c>
      <c r="S1782" s="160"/>
      <c r="T1782" s="160"/>
      <c r="U1782" s="160"/>
      <c r="V1782" s="160"/>
      <c r="W1782" s="160"/>
      <c r="X1782" s="160"/>
      <c r="Y1782" s="160"/>
      <c r="Z1782" s="160"/>
      <c r="AA1782" s="160"/>
      <c r="AB1782" s="160"/>
      <c r="AC1782" s="160"/>
      <c r="AD1782" s="160"/>
      <c r="AE1782" s="160"/>
      <c r="AF1782" s="160"/>
      <c r="AG1782" s="160"/>
      <c r="AH1782" s="160"/>
      <c r="AI1782" s="160"/>
      <c r="AJ1782" s="160"/>
      <c r="AK1782" s="160"/>
      <c r="AL1782" s="160"/>
      <c r="AM1782" s="160"/>
      <c r="AN1782" s="160"/>
      <c r="AO1782" s="160"/>
      <c r="AP1782" s="160"/>
      <c r="AQ1782" s="160"/>
      <c r="AR1782" s="160"/>
      <c r="AS1782" s="160"/>
      <c r="AT1782" s="160"/>
      <c r="AU1782" s="160"/>
    </row>
    <row r="1783" spans="1:47" ht="22.5" outlineLevel="1" x14ac:dyDescent="0.2">
      <c r="A1783" s="113">
        <v>419</v>
      </c>
      <c r="B1783" s="115" t="s">
        <v>1535</v>
      </c>
      <c r="C1783" s="124" t="s">
        <v>1536</v>
      </c>
      <c r="D1783" s="143" t="s">
        <v>337</v>
      </c>
      <c r="E1783" s="157">
        <v>82.55</v>
      </c>
      <c r="F1783" s="157"/>
      <c r="G1783" s="157">
        <f t="shared" si="3"/>
        <v>0</v>
      </c>
      <c r="H1783" s="161" t="s">
        <v>1744</v>
      </c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 t="s">
        <v>131</v>
      </c>
      <c r="S1783" s="160">
        <v>0</v>
      </c>
      <c r="T1783" s="160"/>
      <c r="U1783" s="160"/>
      <c r="V1783" s="160"/>
      <c r="W1783" s="160"/>
      <c r="X1783" s="160"/>
      <c r="Y1783" s="160"/>
      <c r="Z1783" s="160"/>
      <c r="AA1783" s="160"/>
      <c r="AB1783" s="160"/>
      <c r="AC1783" s="160"/>
      <c r="AD1783" s="160"/>
      <c r="AE1783" s="160"/>
      <c r="AF1783" s="160"/>
      <c r="AG1783" s="160"/>
      <c r="AH1783" s="160"/>
      <c r="AI1783" s="160"/>
      <c r="AJ1783" s="160"/>
      <c r="AK1783" s="160"/>
      <c r="AL1783" s="160"/>
      <c r="AM1783" s="160"/>
      <c r="AN1783" s="160"/>
      <c r="AO1783" s="160"/>
      <c r="AP1783" s="160"/>
      <c r="AQ1783" s="160"/>
      <c r="AR1783" s="160"/>
      <c r="AS1783" s="160"/>
      <c r="AT1783" s="160"/>
      <c r="AU1783" s="160"/>
    </row>
    <row r="1784" spans="1:47" ht="22.5" outlineLevel="1" x14ac:dyDescent="0.2">
      <c r="A1784" s="448">
        <v>420</v>
      </c>
      <c r="B1784" s="449" t="s">
        <v>1537</v>
      </c>
      <c r="C1784" s="437" t="s">
        <v>1538</v>
      </c>
      <c r="D1784" s="450" t="s">
        <v>135</v>
      </c>
      <c r="E1784" s="453">
        <v>41.505000000000003</v>
      </c>
      <c r="F1784" s="451"/>
      <c r="G1784" s="451">
        <f t="shared" si="3"/>
        <v>0</v>
      </c>
      <c r="H1784" s="452" t="s">
        <v>1744</v>
      </c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 t="s">
        <v>129</v>
      </c>
      <c r="S1784" s="160"/>
      <c r="T1784" s="160"/>
      <c r="U1784" s="160"/>
      <c r="V1784" s="160"/>
      <c r="W1784" s="160"/>
      <c r="X1784" s="160"/>
      <c r="Y1784" s="160"/>
      <c r="Z1784" s="160"/>
      <c r="AA1784" s="160"/>
      <c r="AB1784" s="160"/>
      <c r="AC1784" s="160"/>
      <c r="AD1784" s="160"/>
      <c r="AE1784" s="160"/>
      <c r="AF1784" s="160"/>
      <c r="AG1784" s="160"/>
      <c r="AH1784" s="160"/>
      <c r="AI1784" s="160"/>
      <c r="AJ1784" s="160"/>
      <c r="AK1784" s="160"/>
      <c r="AL1784" s="160"/>
      <c r="AM1784" s="160"/>
      <c r="AN1784" s="160"/>
      <c r="AO1784" s="160"/>
      <c r="AP1784" s="160"/>
      <c r="AQ1784" s="160"/>
      <c r="AR1784" s="160"/>
      <c r="AS1784" s="160"/>
      <c r="AT1784" s="160"/>
      <c r="AU1784" s="160"/>
    </row>
    <row r="1785" spans="1:47" outlineLevel="1" x14ac:dyDescent="0.2">
      <c r="A1785" s="448"/>
      <c r="B1785" s="449"/>
      <c r="C1785" s="454" t="s">
        <v>1539</v>
      </c>
      <c r="D1785" s="455"/>
      <c r="E1785" s="456">
        <v>31.605</v>
      </c>
      <c r="F1785" s="451"/>
      <c r="G1785" s="451"/>
      <c r="H1785" s="452">
        <v>0</v>
      </c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 t="s">
        <v>129</v>
      </c>
      <c r="S1785" s="160"/>
      <c r="T1785" s="160"/>
      <c r="U1785" s="160"/>
      <c r="V1785" s="160"/>
      <c r="W1785" s="160"/>
      <c r="X1785" s="160"/>
      <c r="Y1785" s="160"/>
      <c r="Z1785" s="160"/>
      <c r="AA1785" s="160"/>
      <c r="AB1785" s="160"/>
      <c r="AC1785" s="160"/>
      <c r="AD1785" s="160"/>
      <c r="AE1785" s="160"/>
      <c r="AF1785" s="160"/>
      <c r="AG1785" s="160"/>
      <c r="AH1785" s="160"/>
      <c r="AI1785" s="160"/>
      <c r="AJ1785" s="160"/>
      <c r="AK1785" s="160"/>
      <c r="AL1785" s="160"/>
      <c r="AM1785" s="160"/>
      <c r="AN1785" s="160"/>
      <c r="AO1785" s="160"/>
      <c r="AP1785" s="160"/>
      <c r="AQ1785" s="160"/>
      <c r="AR1785" s="160"/>
      <c r="AS1785" s="160"/>
      <c r="AT1785" s="160"/>
      <c r="AU1785" s="160"/>
    </row>
    <row r="1786" spans="1:47" s="265" customFormat="1" outlineLevel="1" x14ac:dyDescent="0.2">
      <c r="A1786" s="448"/>
      <c r="B1786" s="449"/>
      <c r="C1786" s="457" t="s">
        <v>3817</v>
      </c>
      <c r="D1786" s="455"/>
      <c r="E1786" s="458">
        <v>9.9</v>
      </c>
      <c r="F1786" s="451"/>
      <c r="G1786" s="451"/>
      <c r="H1786" s="452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60"/>
      <c r="Y1786" s="160"/>
      <c r="Z1786" s="160"/>
      <c r="AA1786" s="160"/>
      <c r="AB1786" s="160"/>
      <c r="AC1786" s="160"/>
      <c r="AD1786" s="160"/>
      <c r="AE1786" s="160"/>
      <c r="AF1786" s="160"/>
      <c r="AG1786" s="160"/>
      <c r="AH1786" s="160"/>
      <c r="AI1786" s="160"/>
      <c r="AJ1786" s="160"/>
      <c r="AK1786" s="160"/>
      <c r="AL1786" s="160"/>
      <c r="AM1786" s="160"/>
      <c r="AN1786" s="160"/>
      <c r="AO1786" s="160"/>
      <c r="AP1786" s="160"/>
      <c r="AQ1786" s="160"/>
      <c r="AR1786" s="160"/>
      <c r="AS1786" s="160"/>
      <c r="AT1786" s="160"/>
      <c r="AU1786" s="160"/>
    </row>
    <row r="1787" spans="1:47" ht="22.5" outlineLevel="1" x14ac:dyDescent="0.2">
      <c r="A1787" s="113">
        <v>421</v>
      </c>
      <c r="B1787" s="115" t="s">
        <v>1540</v>
      </c>
      <c r="C1787" s="124" t="s">
        <v>1538</v>
      </c>
      <c r="D1787" s="143" t="s">
        <v>135</v>
      </c>
      <c r="E1787" s="157">
        <v>41.650000000000006</v>
      </c>
      <c r="F1787" s="157"/>
      <c r="G1787" s="157">
        <f>ROUND(E1787*F1787,2)</f>
        <v>0</v>
      </c>
      <c r="H1787" s="161" t="s">
        <v>1744</v>
      </c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 t="s">
        <v>129</v>
      </c>
      <c r="S1787" s="160"/>
      <c r="T1787" s="160"/>
      <c r="U1787" s="160"/>
      <c r="V1787" s="160"/>
      <c r="W1787" s="160"/>
      <c r="X1787" s="160"/>
      <c r="Y1787" s="160"/>
      <c r="Z1787" s="160"/>
      <c r="AA1787" s="160"/>
      <c r="AB1787" s="160"/>
      <c r="AC1787" s="160"/>
      <c r="AD1787" s="160"/>
      <c r="AE1787" s="160"/>
      <c r="AF1787" s="160"/>
      <c r="AG1787" s="160"/>
      <c r="AH1787" s="160"/>
      <c r="AI1787" s="160"/>
      <c r="AJ1787" s="160"/>
      <c r="AK1787" s="160"/>
      <c r="AL1787" s="160"/>
      <c r="AM1787" s="160"/>
      <c r="AN1787" s="160"/>
      <c r="AO1787" s="160"/>
      <c r="AP1787" s="160"/>
      <c r="AQ1787" s="160"/>
      <c r="AR1787" s="160"/>
      <c r="AS1787" s="160"/>
      <c r="AT1787" s="160"/>
      <c r="AU1787" s="160"/>
    </row>
    <row r="1788" spans="1:47" outlineLevel="1" x14ac:dyDescent="0.2">
      <c r="A1788" s="113"/>
      <c r="B1788" s="115"/>
      <c r="C1788" s="125" t="s">
        <v>1541</v>
      </c>
      <c r="D1788" s="144"/>
      <c r="E1788" s="136">
        <v>41.65</v>
      </c>
      <c r="F1788" s="157"/>
      <c r="G1788" s="157"/>
      <c r="H1788" s="161">
        <v>0</v>
      </c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 t="s">
        <v>129</v>
      </c>
      <c r="S1788" s="160"/>
      <c r="T1788" s="160"/>
      <c r="U1788" s="160"/>
      <c r="V1788" s="160"/>
      <c r="W1788" s="160"/>
      <c r="X1788" s="160"/>
      <c r="Y1788" s="160"/>
      <c r="Z1788" s="160"/>
      <c r="AA1788" s="160"/>
      <c r="AB1788" s="160"/>
      <c r="AC1788" s="160"/>
      <c r="AD1788" s="160"/>
      <c r="AE1788" s="160"/>
      <c r="AF1788" s="160"/>
      <c r="AG1788" s="160"/>
      <c r="AH1788" s="160"/>
      <c r="AI1788" s="160"/>
      <c r="AJ1788" s="160"/>
      <c r="AK1788" s="160"/>
      <c r="AL1788" s="160"/>
      <c r="AM1788" s="160"/>
      <c r="AN1788" s="160"/>
      <c r="AO1788" s="160"/>
      <c r="AP1788" s="160"/>
      <c r="AQ1788" s="160"/>
      <c r="AR1788" s="160"/>
      <c r="AS1788" s="160"/>
      <c r="AT1788" s="160"/>
      <c r="AU1788" s="160"/>
    </row>
    <row r="1789" spans="1:47" ht="22.5" outlineLevel="1" x14ac:dyDescent="0.2">
      <c r="A1789" s="113">
        <v>422</v>
      </c>
      <c r="B1789" s="115" t="s">
        <v>1542</v>
      </c>
      <c r="C1789" s="124" t="s">
        <v>1543</v>
      </c>
      <c r="D1789" s="143" t="s">
        <v>330</v>
      </c>
      <c r="E1789" s="157">
        <v>1</v>
      </c>
      <c r="F1789" s="157"/>
      <c r="G1789" s="157">
        <f t="shared" ref="G1789:G1798" si="4">ROUND(E1789*F1789,2)</f>
        <v>0</v>
      </c>
      <c r="H1789" s="161" t="s">
        <v>1744</v>
      </c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 t="s">
        <v>129</v>
      </c>
      <c r="S1789" s="160"/>
      <c r="T1789" s="160"/>
      <c r="U1789" s="160"/>
      <c r="V1789" s="160"/>
      <c r="W1789" s="160"/>
      <c r="X1789" s="160"/>
      <c r="Y1789" s="160"/>
      <c r="Z1789" s="160"/>
      <c r="AA1789" s="160"/>
      <c r="AB1789" s="160"/>
      <c r="AC1789" s="160"/>
      <c r="AD1789" s="160"/>
      <c r="AE1789" s="160"/>
      <c r="AF1789" s="160"/>
      <c r="AG1789" s="160"/>
      <c r="AH1789" s="160"/>
      <c r="AI1789" s="160"/>
      <c r="AJ1789" s="160"/>
      <c r="AK1789" s="160"/>
      <c r="AL1789" s="160"/>
      <c r="AM1789" s="160"/>
      <c r="AN1789" s="160"/>
      <c r="AO1789" s="160"/>
      <c r="AP1789" s="160"/>
      <c r="AQ1789" s="160"/>
      <c r="AR1789" s="160"/>
      <c r="AS1789" s="160"/>
      <c r="AT1789" s="160"/>
      <c r="AU1789" s="160"/>
    </row>
    <row r="1790" spans="1:47" outlineLevel="1" x14ac:dyDescent="0.2">
      <c r="A1790" s="113">
        <v>423</v>
      </c>
      <c r="B1790" s="115" t="s">
        <v>1544</v>
      </c>
      <c r="C1790" s="124" t="s">
        <v>1439</v>
      </c>
      <c r="D1790" s="143" t="s">
        <v>330</v>
      </c>
      <c r="E1790" s="157">
        <v>0</v>
      </c>
      <c r="F1790" s="157"/>
      <c r="G1790" s="157">
        <f t="shared" si="4"/>
        <v>0</v>
      </c>
      <c r="H1790" s="161">
        <v>0</v>
      </c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 t="s">
        <v>129</v>
      </c>
      <c r="S1790" s="160"/>
      <c r="T1790" s="160"/>
      <c r="U1790" s="160"/>
      <c r="V1790" s="160"/>
      <c r="W1790" s="160"/>
      <c r="X1790" s="160"/>
      <c r="Y1790" s="160"/>
      <c r="Z1790" s="160"/>
      <c r="AA1790" s="160"/>
      <c r="AB1790" s="160"/>
      <c r="AC1790" s="160"/>
      <c r="AD1790" s="160"/>
      <c r="AE1790" s="160"/>
      <c r="AF1790" s="160"/>
      <c r="AG1790" s="160"/>
      <c r="AH1790" s="160"/>
      <c r="AI1790" s="160"/>
      <c r="AJ1790" s="160"/>
      <c r="AK1790" s="160"/>
      <c r="AL1790" s="160"/>
      <c r="AM1790" s="160"/>
      <c r="AN1790" s="160"/>
      <c r="AO1790" s="160"/>
      <c r="AP1790" s="160"/>
      <c r="AQ1790" s="160"/>
      <c r="AR1790" s="160"/>
      <c r="AS1790" s="160"/>
      <c r="AT1790" s="160"/>
      <c r="AU1790" s="160"/>
    </row>
    <row r="1791" spans="1:47" ht="22.5" outlineLevel="1" x14ac:dyDescent="0.2">
      <c r="A1791" s="113">
        <v>424</v>
      </c>
      <c r="B1791" s="115" t="s">
        <v>1545</v>
      </c>
      <c r="C1791" s="124" t="s">
        <v>1546</v>
      </c>
      <c r="D1791" s="143" t="s">
        <v>330</v>
      </c>
      <c r="E1791" s="157">
        <v>1</v>
      </c>
      <c r="F1791" s="157"/>
      <c r="G1791" s="157">
        <f t="shared" si="4"/>
        <v>0</v>
      </c>
      <c r="H1791" s="161" t="s">
        <v>1744</v>
      </c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 t="s">
        <v>129</v>
      </c>
      <c r="S1791" s="160"/>
      <c r="T1791" s="160"/>
      <c r="U1791" s="160"/>
      <c r="V1791" s="160"/>
      <c r="W1791" s="160"/>
      <c r="X1791" s="160"/>
      <c r="Y1791" s="160"/>
      <c r="Z1791" s="160"/>
      <c r="AA1791" s="160"/>
      <c r="AB1791" s="160"/>
      <c r="AC1791" s="160"/>
      <c r="AD1791" s="160"/>
      <c r="AE1791" s="160"/>
      <c r="AF1791" s="160"/>
      <c r="AG1791" s="160"/>
      <c r="AH1791" s="160"/>
      <c r="AI1791" s="160"/>
      <c r="AJ1791" s="160"/>
      <c r="AK1791" s="160"/>
      <c r="AL1791" s="160"/>
      <c r="AM1791" s="160"/>
      <c r="AN1791" s="160"/>
      <c r="AO1791" s="160"/>
      <c r="AP1791" s="160"/>
      <c r="AQ1791" s="160"/>
      <c r="AR1791" s="160"/>
      <c r="AS1791" s="160"/>
      <c r="AT1791" s="160"/>
      <c r="AU1791" s="160"/>
    </row>
    <row r="1792" spans="1:47" ht="22.5" outlineLevel="1" x14ac:dyDescent="0.2">
      <c r="A1792" s="113">
        <v>425</v>
      </c>
      <c r="B1792" s="115" t="s">
        <v>1547</v>
      </c>
      <c r="C1792" s="124" t="s">
        <v>1548</v>
      </c>
      <c r="D1792" s="143" t="s">
        <v>330</v>
      </c>
      <c r="E1792" s="157">
        <v>1</v>
      </c>
      <c r="F1792" s="157"/>
      <c r="G1792" s="157">
        <f t="shared" si="4"/>
        <v>0</v>
      </c>
      <c r="H1792" s="161" t="s">
        <v>1744</v>
      </c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 t="s">
        <v>129</v>
      </c>
      <c r="S1792" s="160"/>
      <c r="T1792" s="160"/>
      <c r="U1792" s="160"/>
      <c r="V1792" s="160"/>
      <c r="W1792" s="160"/>
      <c r="X1792" s="160"/>
      <c r="Y1792" s="160"/>
      <c r="Z1792" s="160"/>
      <c r="AA1792" s="160"/>
      <c r="AB1792" s="160"/>
      <c r="AC1792" s="160"/>
      <c r="AD1792" s="160"/>
      <c r="AE1792" s="160"/>
      <c r="AF1792" s="160"/>
      <c r="AG1792" s="160"/>
      <c r="AH1792" s="160"/>
      <c r="AI1792" s="160"/>
      <c r="AJ1792" s="160"/>
      <c r="AK1792" s="160"/>
      <c r="AL1792" s="160"/>
      <c r="AM1792" s="160"/>
      <c r="AN1792" s="160"/>
      <c r="AO1792" s="160"/>
      <c r="AP1792" s="160"/>
      <c r="AQ1792" s="160"/>
      <c r="AR1792" s="160"/>
      <c r="AS1792" s="160"/>
      <c r="AT1792" s="160"/>
      <c r="AU1792" s="160"/>
    </row>
    <row r="1793" spans="1:47" ht="22.5" outlineLevel="1" x14ac:dyDescent="0.2">
      <c r="A1793" s="113">
        <v>426</v>
      </c>
      <c r="B1793" s="115" t="s">
        <v>1549</v>
      </c>
      <c r="C1793" s="124" t="s">
        <v>1550</v>
      </c>
      <c r="D1793" s="143" t="s">
        <v>330</v>
      </c>
      <c r="E1793" s="157">
        <v>1</v>
      </c>
      <c r="F1793" s="157"/>
      <c r="G1793" s="157">
        <f t="shared" si="4"/>
        <v>0</v>
      </c>
      <c r="H1793" s="161" t="s">
        <v>1744</v>
      </c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 t="s">
        <v>129</v>
      </c>
      <c r="S1793" s="160"/>
      <c r="T1793" s="160"/>
      <c r="U1793" s="160"/>
      <c r="V1793" s="160"/>
      <c r="W1793" s="160"/>
      <c r="X1793" s="160"/>
      <c r="Y1793" s="160"/>
      <c r="Z1793" s="160"/>
      <c r="AA1793" s="160"/>
      <c r="AB1793" s="160"/>
      <c r="AC1793" s="160"/>
      <c r="AD1793" s="160"/>
      <c r="AE1793" s="160"/>
      <c r="AF1793" s="160"/>
      <c r="AG1793" s="160"/>
      <c r="AH1793" s="160"/>
      <c r="AI1793" s="160"/>
      <c r="AJ1793" s="160"/>
      <c r="AK1793" s="160"/>
      <c r="AL1793" s="160"/>
      <c r="AM1793" s="160"/>
      <c r="AN1793" s="160"/>
      <c r="AO1793" s="160"/>
      <c r="AP1793" s="160"/>
      <c r="AQ1793" s="160"/>
      <c r="AR1793" s="160"/>
      <c r="AS1793" s="160"/>
      <c r="AT1793" s="160"/>
      <c r="AU1793" s="160"/>
    </row>
    <row r="1794" spans="1:47" ht="22.5" outlineLevel="1" x14ac:dyDescent="0.2">
      <c r="A1794" s="113">
        <v>427</v>
      </c>
      <c r="B1794" s="115" t="s">
        <v>1551</v>
      </c>
      <c r="C1794" s="124" t="s">
        <v>1552</v>
      </c>
      <c r="D1794" s="143" t="s">
        <v>330</v>
      </c>
      <c r="E1794" s="157">
        <v>5</v>
      </c>
      <c r="F1794" s="157"/>
      <c r="G1794" s="157">
        <f t="shared" si="4"/>
        <v>0</v>
      </c>
      <c r="H1794" s="161" t="s">
        <v>1744</v>
      </c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 t="s">
        <v>129</v>
      </c>
      <c r="S1794" s="160"/>
      <c r="T1794" s="160"/>
      <c r="U1794" s="160"/>
      <c r="V1794" s="160"/>
      <c r="W1794" s="160"/>
      <c r="X1794" s="160"/>
      <c r="Y1794" s="160"/>
      <c r="Z1794" s="160"/>
      <c r="AA1794" s="160"/>
      <c r="AB1794" s="160"/>
      <c r="AC1794" s="160"/>
      <c r="AD1794" s="160"/>
      <c r="AE1794" s="160"/>
      <c r="AF1794" s="160"/>
      <c r="AG1794" s="160"/>
      <c r="AH1794" s="160"/>
      <c r="AI1794" s="160"/>
      <c r="AJ1794" s="160"/>
      <c r="AK1794" s="160"/>
      <c r="AL1794" s="160"/>
      <c r="AM1794" s="160"/>
      <c r="AN1794" s="160"/>
      <c r="AO1794" s="160"/>
      <c r="AP1794" s="160"/>
      <c r="AQ1794" s="160"/>
      <c r="AR1794" s="160"/>
      <c r="AS1794" s="160"/>
      <c r="AT1794" s="160"/>
      <c r="AU1794" s="160"/>
    </row>
    <row r="1795" spans="1:47" ht="22.5" outlineLevel="1" x14ac:dyDescent="0.2">
      <c r="A1795" s="113">
        <v>428</v>
      </c>
      <c r="B1795" s="115" t="s">
        <v>1553</v>
      </c>
      <c r="C1795" s="124" t="s">
        <v>1554</v>
      </c>
      <c r="D1795" s="143" t="s">
        <v>330</v>
      </c>
      <c r="E1795" s="157">
        <v>5</v>
      </c>
      <c r="F1795" s="157"/>
      <c r="G1795" s="157">
        <f t="shared" si="4"/>
        <v>0</v>
      </c>
      <c r="H1795" s="161" t="s">
        <v>1744</v>
      </c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 t="s">
        <v>131</v>
      </c>
      <c r="S1795" s="160">
        <v>0</v>
      </c>
      <c r="T1795" s="160"/>
      <c r="U1795" s="160"/>
      <c r="V1795" s="160"/>
      <c r="W1795" s="160"/>
      <c r="X1795" s="160"/>
      <c r="Y1795" s="160"/>
      <c r="Z1795" s="160"/>
      <c r="AA1795" s="160"/>
      <c r="AB1795" s="160"/>
      <c r="AC1795" s="160"/>
      <c r="AD1795" s="160"/>
      <c r="AE1795" s="160"/>
      <c r="AF1795" s="160"/>
      <c r="AG1795" s="160"/>
      <c r="AH1795" s="160"/>
      <c r="AI1795" s="160"/>
      <c r="AJ1795" s="160"/>
      <c r="AK1795" s="160"/>
      <c r="AL1795" s="160"/>
      <c r="AM1795" s="160"/>
      <c r="AN1795" s="160"/>
      <c r="AO1795" s="160"/>
      <c r="AP1795" s="160"/>
      <c r="AQ1795" s="160"/>
      <c r="AR1795" s="160"/>
      <c r="AS1795" s="160"/>
      <c r="AT1795" s="160"/>
      <c r="AU1795" s="160"/>
    </row>
    <row r="1796" spans="1:47" ht="22.5" outlineLevel="1" x14ac:dyDescent="0.2">
      <c r="A1796" s="113">
        <v>429</v>
      </c>
      <c r="B1796" s="115" t="s">
        <v>1555</v>
      </c>
      <c r="C1796" s="124" t="s">
        <v>1556</v>
      </c>
      <c r="D1796" s="143" t="s">
        <v>337</v>
      </c>
      <c r="E1796" s="157">
        <v>31.4</v>
      </c>
      <c r="F1796" s="157"/>
      <c r="G1796" s="157">
        <f t="shared" si="4"/>
        <v>0</v>
      </c>
      <c r="H1796" s="161" t="s">
        <v>1744</v>
      </c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 t="s">
        <v>129</v>
      </c>
      <c r="S1796" s="160"/>
      <c r="T1796" s="160"/>
      <c r="U1796" s="160"/>
      <c r="V1796" s="160"/>
      <c r="W1796" s="160"/>
      <c r="X1796" s="160"/>
      <c r="Y1796" s="160"/>
      <c r="Z1796" s="160"/>
      <c r="AA1796" s="160"/>
      <c r="AB1796" s="160"/>
      <c r="AC1796" s="160"/>
      <c r="AD1796" s="160"/>
      <c r="AE1796" s="160"/>
      <c r="AF1796" s="160"/>
      <c r="AG1796" s="160"/>
      <c r="AH1796" s="160"/>
      <c r="AI1796" s="160"/>
      <c r="AJ1796" s="160"/>
      <c r="AK1796" s="160"/>
      <c r="AL1796" s="160"/>
      <c r="AM1796" s="160"/>
      <c r="AN1796" s="160"/>
      <c r="AO1796" s="160"/>
      <c r="AP1796" s="160"/>
      <c r="AQ1796" s="160"/>
      <c r="AR1796" s="160"/>
      <c r="AS1796" s="160"/>
      <c r="AT1796" s="160"/>
      <c r="AU1796" s="160"/>
    </row>
    <row r="1797" spans="1:47" ht="22.5" outlineLevel="1" x14ac:dyDescent="0.2">
      <c r="A1797" s="113">
        <v>430</v>
      </c>
      <c r="B1797" s="115" t="s">
        <v>1557</v>
      </c>
      <c r="C1797" s="124" t="s">
        <v>1558</v>
      </c>
      <c r="D1797" s="143" t="s">
        <v>337</v>
      </c>
      <c r="E1797" s="157">
        <v>48.24</v>
      </c>
      <c r="F1797" s="157"/>
      <c r="G1797" s="157">
        <f t="shared" si="4"/>
        <v>0</v>
      </c>
      <c r="H1797" s="161" t="s">
        <v>1744</v>
      </c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 t="s">
        <v>131</v>
      </c>
      <c r="S1797" s="160">
        <v>0</v>
      </c>
      <c r="T1797" s="160"/>
      <c r="U1797" s="160"/>
      <c r="V1797" s="160"/>
      <c r="W1797" s="160"/>
      <c r="X1797" s="160"/>
      <c r="Y1797" s="160"/>
      <c r="Z1797" s="160"/>
      <c r="AA1797" s="160"/>
      <c r="AB1797" s="160"/>
      <c r="AC1797" s="160"/>
      <c r="AD1797" s="160"/>
      <c r="AE1797" s="160"/>
      <c r="AF1797" s="160"/>
      <c r="AG1797" s="160"/>
      <c r="AH1797" s="160"/>
      <c r="AI1797" s="160"/>
      <c r="AJ1797" s="160"/>
      <c r="AK1797" s="160"/>
      <c r="AL1797" s="160"/>
      <c r="AM1797" s="160"/>
      <c r="AN1797" s="160"/>
      <c r="AO1797" s="160"/>
      <c r="AP1797" s="160"/>
      <c r="AQ1797" s="160"/>
      <c r="AR1797" s="160"/>
      <c r="AS1797" s="160"/>
      <c r="AT1797" s="160"/>
      <c r="AU1797" s="160"/>
    </row>
    <row r="1798" spans="1:47" ht="22.5" outlineLevel="1" x14ac:dyDescent="0.2">
      <c r="A1798" s="113">
        <v>431</v>
      </c>
      <c r="B1798" s="115" t="s">
        <v>1559</v>
      </c>
      <c r="C1798" s="124" t="s">
        <v>1560</v>
      </c>
      <c r="D1798" s="143" t="s">
        <v>135</v>
      </c>
      <c r="E1798" s="157">
        <v>3.2249999999999996</v>
      </c>
      <c r="F1798" s="157"/>
      <c r="G1798" s="157">
        <f t="shared" si="4"/>
        <v>0</v>
      </c>
      <c r="H1798" s="161" t="s">
        <v>1744</v>
      </c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 t="s">
        <v>129</v>
      </c>
      <c r="S1798" s="160"/>
      <c r="T1798" s="160"/>
      <c r="U1798" s="160"/>
      <c r="V1798" s="160"/>
      <c r="W1798" s="160"/>
      <c r="X1798" s="160"/>
      <c r="Y1798" s="160"/>
      <c r="Z1798" s="160"/>
      <c r="AA1798" s="160"/>
      <c r="AB1798" s="160"/>
      <c r="AC1798" s="160"/>
      <c r="AD1798" s="160"/>
      <c r="AE1798" s="160"/>
      <c r="AF1798" s="160"/>
      <c r="AG1798" s="160"/>
      <c r="AH1798" s="160"/>
      <c r="AI1798" s="160"/>
      <c r="AJ1798" s="160"/>
      <c r="AK1798" s="160"/>
      <c r="AL1798" s="160"/>
      <c r="AM1798" s="160"/>
      <c r="AN1798" s="160"/>
      <c r="AO1798" s="160"/>
      <c r="AP1798" s="160"/>
      <c r="AQ1798" s="160"/>
      <c r="AR1798" s="160"/>
      <c r="AS1798" s="160"/>
      <c r="AT1798" s="160"/>
      <c r="AU1798" s="160"/>
    </row>
    <row r="1799" spans="1:47" outlineLevel="1" x14ac:dyDescent="0.2">
      <c r="A1799" s="113"/>
      <c r="B1799" s="115"/>
      <c r="C1799" s="125" t="s">
        <v>1561</v>
      </c>
      <c r="D1799" s="144"/>
      <c r="E1799" s="136">
        <v>3.2250000000000001</v>
      </c>
      <c r="F1799" s="157"/>
      <c r="G1799" s="157"/>
      <c r="H1799" s="161">
        <v>0</v>
      </c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 t="s">
        <v>131</v>
      </c>
      <c r="S1799" s="160">
        <v>0</v>
      </c>
      <c r="T1799" s="160"/>
      <c r="U1799" s="160"/>
      <c r="V1799" s="160"/>
      <c r="W1799" s="160"/>
      <c r="X1799" s="160"/>
      <c r="Y1799" s="160"/>
      <c r="Z1799" s="160"/>
      <c r="AA1799" s="160"/>
      <c r="AB1799" s="160"/>
      <c r="AC1799" s="160"/>
      <c r="AD1799" s="160"/>
      <c r="AE1799" s="160"/>
      <c r="AF1799" s="160"/>
      <c r="AG1799" s="160"/>
      <c r="AH1799" s="160"/>
      <c r="AI1799" s="160"/>
      <c r="AJ1799" s="160"/>
      <c r="AK1799" s="160"/>
      <c r="AL1799" s="160"/>
      <c r="AM1799" s="160"/>
      <c r="AN1799" s="160"/>
      <c r="AO1799" s="160"/>
      <c r="AP1799" s="160"/>
      <c r="AQ1799" s="160"/>
      <c r="AR1799" s="160"/>
      <c r="AS1799" s="160"/>
      <c r="AT1799" s="160"/>
      <c r="AU1799" s="160"/>
    </row>
    <row r="1800" spans="1:47" ht="22.5" outlineLevel="1" x14ac:dyDescent="0.2">
      <c r="A1800" s="113">
        <v>432</v>
      </c>
      <c r="B1800" s="115" t="s">
        <v>1562</v>
      </c>
      <c r="C1800" s="124" t="s">
        <v>1560</v>
      </c>
      <c r="D1800" s="143" t="s">
        <v>135</v>
      </c>
      <c r="E1800" s="157">
        <v>1.2000000000000002</v>
      </c>
      <c r="F1800" s="157"/>
      <c r="G1800" s="157">
        <f>ROUND(E1800*F1800,2)</f>
        <v>0</v>
      </c>
      <c r="H1800" s="161" t="s">
        <v>1744</v>
      </c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 t="s">
        <v>129</v>
      </c>
      <c r="S1800" s="160"/>
      <c r="T1800" s="160"/>
      <c r="U1800" s="160"/>
      <c r="V1800" s="160"/>
      <c r="W1800" s="160"/>
      <c r="X1800" s="160"/>
      <c r="Y1800" s="160"/>
      <c r="Z1800" s="160"/>
      <c r="AA1800" s="160"/>
      <c r="AB1800" s="160"/>
      <c r="AC1800" s="160"/>
      <c r="AD1800" s="160"/>
      <c r="AE1800" s="160"/>
      <c r="AF1800" s="160"/>
      <c r="AG1800" s="160"/>
      <c r="AH1800" s="160"/>
      <c r="AI1800" s="160"/>
      <c r="AJ1800" s="160"/>
      <c r="AK1800" s="160"/>
      <c r="AL1800" s="160"/>
      <c r="AM1800" s="160"/>
      <c r="AN1800" s="160"/>
      <c r="AO1800" s="160"/>
      <c r="AP1800" s="160"/>
      <c r="AQ1800" s="160"/>
      <c r="AR1800" s="160"/>
      <c r="AS1800" s="160"/>
      <c r="AT1800" s="160"/>
      <c r="AU1800" s="160"/>
    </row>
    <row r="1801" spans="1:47" outlineLevel="1" x14ac:dyDescent="0.2">
      <c r="A1801" s="113"/>
      <c r="B1801" s="115"/>
      <c r="C1801" s="125" t="s">
        <v>1563</v>
      </c>
      <c r="D1801" s="144"/>
      <c r="E1801" s="136">
        <v>1.2</v>
      </c>
      <c r="F1801" s="157"/>
      <c r="G1801" s="157"/>
      <c r="H1801" s="161">
        <v>0</v>
      </c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 t="s">
        <v>129</v>
      </c>
      <c r="S1801" s="160"/>
      <c r="T1801" s="160"/>
      <c r="U1801" s="16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</row>
    <row r="1802" spans="1:47" ht="22.5" outlineLevel="1" x14ac:dyDescent="0.2">
      <c r="A1802" s="113">
        <v>433</v>
      </c>
      <c r="B1802" s="115" t="s">
        <v>1564</v>
      </c>
      <c r="C1802" s="124" t="s">
        <v>1565</v>
      </c>
      <c r="D1802" s="143" t="s">
        <v>330</v>
      </c>
      <c r="E1802" s="157">
        <v>3</v>
      </c>
      <c r="F1802" s="157"/>
      <c r="G1802" s="157">
        <f>ROUND(E1802*F1802,2)</f>
        <v>0</v>
      </c>
      <c r="H1802" s="161" t="s">
        <v>1744</v>
      </c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 t="s">
        <v>129</v>
      </c>
      <c r="S1802" s="160"/>
      <c r="T1802" s="160"/>
      <c r="U1802" s="16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</row>
    <row r="1803" spans="1:47" outlineLevel="1" x14ac:dyDescent="0.2">
      <c r="A1803" s="113"/>
      <c r="B1803" s="115"/>
      <c r="C1803" s="125" t="s">
        <v>1089</v>
      </c>
      <c r="D1803" s="144"/>
      <c r="E1803" s="136">
        <v>3</v>
      </c>
      <c r="F1803" s="157"/>
      <c r="G1803" s="157"/>
      <c r="H1803" s="161">
        <v>0</v>
      </c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 t="s">
        <v>129</v>
      </c>
      <c r="S1803" s="160"/>
      <c r="T1803" s="160"/>
      <c r="U1803" s="16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</row>
    <row r="1804" spans="1:47" ht="22.5" outlineLevel="1" x14ac:dyDescent="0.2">
      <c r="A1804" s="448">
        <v>434</v>
      </c>
      <c r="B1804" s="449" t="s">
        <v>1566</v>
      </c>
      <c r="C1804" s="437" t="s">
        <v>1567</v>
      </c>
      <c r="D1804" s="450" t="s">
        <v>337</v>
      </c>
      <c r="E1804" s="453">
        <v>60.2</v>
      </c>
      <c r="F1804" s="451"/>
      <c r="G1804" s="451">
        <f t="shared" ref="G1804:G1817" si="5">ROUND(E1804*F1804,2)</f>
        <v>0</v>
      </c>
      <c r="H1804" s="452" t="s">
        <v>1744</v>
      </c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 t="s">
        <v>129</v>
      </c>
      <c r="S1804" s="160"/>
      <c r="T1804" s="160"/>
      <c r="U1804" s="16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</row>
    <row r="1805" spans="1:47" outlineLevel="1" x14ac:dyDescent="0.2">
      <c r="A1805" s="113">
        <v>435</v>
      </c>
      <c r="B1805" s="115" t="s">
        <v>1568</v>
      </c>
      <c r="C1805" s="124" t="s">
        <v>1569</v>
      </c>
      <c r="D1805" s="143" t="s">
        <v>330</v>
      </c>
      <c r="E1805" s="157">
        <v>7</v>
      </c>
      <c r="F1805" s="157"/>
      <c r="G1805" s="157">
        <f t="shared" si="5"/>
        <v>0</v>
      </c>
      <c r="H1805" s="161" t="s">
        <v>1744</v>
      </c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 t="s">
        <v>129</v>
      </c>
      <c r="S1805" s="160"/>
      <c r="T1805" s="160"/>
      <c r="U1805" s="16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</row>
    <row r="1806" spans="1:47" ht="22.5" outlineLevel="1" x14ac:dyDescent="0.2">
      <c r="A1806" s="113">
        <v>436</v>
      </c>
      <c r="B1806" s="115" t="s">
        <v>1570</v>
      </c>
      <c r="C1806" s="124" t="s">
        <v>1571</v>
      </c>
      <c r="D1806" s="143" t="s">
        <v>330</v>
      </c>
      <c r="E1806" s="157">
        <v>7</v>
      </c>
      <c r="F1806" s="157"/>
      <c r="G1806" s="157">
        <f t="shared" si="5"/>
        <v>0</v>
      </c>
      <c r="H1806" s="161" t="s">
        <v>1744</v>
      </c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 t="s">
        <v>129</v>
      </c>
      <c r="S1806" s="160"/>
      <c r="T1806" s="160"/>
      <c r="U1806" s="16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</row>
    <row r="1807" spans="1:47" ht="22.5" outlineLevel="1" x14ac:dyDescent="0.2">
      <c r="A1807" s="113">
        <v>437</v>
      </c>
      <c r="B1807" s="115" t="s">
        <v>1572</v>
      </c>
      <c r="C1807" s="124" t="s">
        <v>1573</v>
      </c>
      <c r="D1807" s="143" t="s">
        <v>330</v>
      </c>
      <c r="E1807" s="157">
        <v>5</v>
      </c>
      <c r="F1807" s="157"/>
      <c r="G1807" s="157">
        <f t="shared" si="5"/>
        <v>0</v>
      </c>
      <c r="H1807" s="161" t="s">
        <v>1744</v>
      </c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 t="s">
        <v>129</v>
      </c>
      <c r="S1807" s="160"/>
      <c r="T1807" s="160"/>
      <c r="U1807" s="160"/>
      <c r="V1807" s="160"/>
      <c r="W1807" s="160"/>
      <c r="X1807" s="160"/>
      <c r="Y1807" s="160"/>
      <c r="Z1807" s="160"/>
      <c r="AA1807" s="160"/>
      <c r="AB1807" s="160"/>
      <c r="AC1807" s="160"/>
      <c r="AD1807" s="160"/>
      <c r="AE1807" s="160"/>
      <c r="AF1807" s="160"/>
      <c r="AG1807" s="160"/>
      <c r="AH1807" s="160"/>
      <c r="AI1807" s="160"/>
      <c r="AJ1807" s="160"/>
      <c r="AK1807" s="160"/>
      <c r="AL1807" s="160"/>
      <c r="AM1807" s="160"/>
      <c r="AN1807" s="160"/>
      <c r="AO1807" s="160"/>
      <c r="AP1807" s="160"/>
      <c r="AQ1807" s="160"/>
      <c r="AR1807" s="160"/>
      <c r="AS1807" s="160"/>
      <c r="AT1807" s="160"/>
      <c r="AU1807" s="160"/>
    </row>
    <row r="1808" spans="1:47" ht="22.5" outlineLevel="1" x14ac:dyDescent="0.2">
      <c r="A1808" s="113">
        <v>438</v>
      </c>
      <c r="B1808" s="115" t="s">
        <v>1574</v>
      </c>
      <c r="C1808" s="124" t="s">
        <v>1575</v>
      </c>
      <c r="D1808" s="143" t="s">
        <v>330</v>
      </c>
      <c r="E1808" s="157">
        <v>1</v>
      </c>
      <c r="F1808" s="157"/>
      <c r="G1808" s="157">
        <f t="shared" si="5"/>
        <v>0</v>
      </c>
      <c r="H1808" s="161" t="s">
        <v>1744</v>
      </c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 t="s">
        <v>129</v>
      </c>
      <c r="S1808" s="160"/>
      <c r="T1808" s="160"/>
      <c r="U1808" s="160"/>
      <c r="V1808" s="160"/>
      <c r="W1808" s="160"/>
      <c r="X1808" s="160"/>
      <c r="Y1808" s="160"/>
      <c r="Z1808" s="160"/>
      <c r="AA1808" s="160"/>
      <c r="AB1808" s="160"/>
      <c r="AC1808" s="160"/>
      <c r="AD1808" s="160"/>
      <c r="AE1808" s="160"/>
      <c r="AF1808" s="160"/>
      <c r="AG1808" s="160"/>
      <c r="AH1808" s="160"/>
      <c r="AI1808" s="160"/>
      <c r="AJ1808" s="160"/>
      <c r="AK1808" s="160"/>
      <c r="AL1808" s="160"/>
      <c r="AM1808" s="160"/>
      <c r="AN1808" s="160"/>
      <c r="AO1808" s="160"/>
      <c r="AP1808" s="160"/>
      <c r="AQ1808" s="160"/>
      <c r="AR1808" s="160"/>
      <c r="AS1808" s="160"/>
      <c r="AT1808" s="160"/>
      <c r="AU1808" s="160"/>
    </row>
    <row r="1809" spans="1:47" ht="22.5" outlineLevel="1" x14ac:dyDescent="0.2">
      <c r="A1809" s="113">
        <v>439</v>
      </c>
      <c r="B1809" s="115" t="s">
        <v>1576</v>
      </c>
      <c r="C1809" s="124" t="s">
        <v>1577</v>
      </c>
      <c r="D1809" s="143" t="s">
        <v>330</v>
      </c>
      <c r="E1809" s="157">
        <v>2</v>
      </c>
      <c r="F1809" s="157"/>
      <c r="G1809" s="157">
        <f t="shared" si="5"/>
        <v>0</v>
      </c>
      <c r="H1809" s="161" t="s">
        <v>1744</v>
      </c>
      <c r="I1809" s="160"/>
      <c r="J1809" s="160"/>
      <c r="K1809" s="160"/>
      <c r="L1809" s="160"/>
      <c r="M1809" s="160"/>
      <c r="N1809" s="160"/>
      <c r="O1809" s="160"/>
      <c r="P1809" s="160"/>
      <c r="Q1809" s="160"/>
      <c r="R1809" s="160" t="s">
        <v>129</v>
      </c>
      <c r="S1809" s="160"/>
      <c r="T1809" s="160"/>
      <c r="U1809" s="160"/>
      <c r="V1809" s="160"/>
      <c r="W1809" s="160"/>
      <c r="X1809" s="160"/>
      <c r="Y1809" s="160"/>
      <c r="Z1809" s="160"/>
      <c r="AA1809" s="160"/>
      <c r="AB1809" s="160"/>
      <c r="AC1809" s="160"/>
      <c r="AD1809" s="160"/>
      <c r="AE1809" s="160"/>
      <c r="AF1809" s="160"/>
      <c r="AG1809" s="160"/>
      <c r="AH1809" s="160"/>
      <c r="AI1809" s="160"/>
      <c r="AJ1809" s="160"/>
      <c r="AK1809" s="160"/>
      <c r="AL1809" s="160"/>
      <c r="AM1809" s="160"/>
      <c r="AN1809" s="160"/>
      <c r="AO1809" s="160"/>
      <c r="AP1809" s="160"/>
      <c r="AQ1809" s="160"/>
      <c r="AR1809" s="160"/>
      <c r="AS1809" s="160"/>
      <c r="AT1809" s="160"/>
      <c r="AU1809" s="160"/>
    </row>
    <row r="1810" spans="1:47" outlineLevel="1" x14ac:dyDescent="0.2">
      <c r="A1810" s="113">
        <v>440</v>
      </c>
      <c r="B1810" s="115" t="s">
        <v>1578</v>
      </c>
      <c r="C1810" s="124" t="s">
        <v>1579</v>
      </c>
      <c r="D1810" s="143" t="s">
        <v>330</v>
      </c>
      <c r="E1810" s="157">
        <v>2</v>
      </c>
      <c r="F1810" s="157"/>
      <c r="G1810" s="157">
        <f t="shared" si="5"/>
        <v>0</v>
      </c>
      <c r="H1810" s="161" t="s">
        <v>1744</v>
      </c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 t="s">
        <v>129</v>
      </c>
      <c r="S1810" s="160"/>
      <c r="T1810" s="160"/>
      <c r="U1810" s="160"/>
      <c r="V1810" s="160"/>
      <c r="W1810" s="160"/>
      <c r="X1810" s="160"/>
      <c r="Y1810" s="160"/>
      <c r="Z1810" s="160"/>
      <c r="AA1810" s="160"/>
      <c r="AB1810" s="160"/>
      <c r="AC1810" s="160"/>
      <c r="AD1810" s="160"/>
      <c r="AE1810" s="160"/>
      <c r="AF1810" s="160"/>
      <c r="AG1810" s="160"/>
      <c r="AH1810" s="160"/>
      <c r="AI1810" s="160"/>
      <c r="AJ1810" s="160"/>
      <c r="AK1810" s="160"/>
      <c r="AL1810" s="160"/>
      <c r="AM1810" s="160"/>
      <c r="AN1810" s="160"/>
      <c r="AO1810" s="160"/>
      <c r="AP1810" s="160"/>
      <c r="AQ1810" s="160"/>
      <c r="AR1810" s="160"/>
      <c r="AS1810" s="160"/>
      <c r="AT1810" s="160"/>
      <c r="AU1810" s="160"/>
    </row>
    <row r="1811" spans="1:47" outlineLevel="1" x14ac:dyDescent="0.2">
      <c r="A1811" s="113">
        <v>441</v>
      </c>
      <c r="B1811" s="115" t="s">
        <v>1580</v>
      </c>
      <c r="C1811" s="124" t="s">
        <v>1581</v>
      </c>
      <c r="D1811" s="143" t="s">
        <v>330</v>
      </c>
      <c r="E1811" s="157">
        <v>12</v>
      </c>
      <c r="F1811" s="157"/>
      <c r="G1811" s="157">
        <f t="shared" si="5"/>
        <v>0</v>
      </c>
      <c r="H1811" s="161" t="s">
        <v>1744</v>
      </c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 t="s">
        <v>129</v>
      </c>
      <c r="S1811" s="160"/>
      <c r="T1811" s="160"/>
      <c r="U1811" s="160"/>
      <c r="V1811" s="160"/>
      <c r="W1811" s="160"/>
      <c r="X1811" s="160"/>
      <c r="Y1811" s="160"/>
      <c r="Z1811" s="160"/>
      <c r="AA1811" s="160"/>
      <c r="AB1811" s="160"/>
      <c r="AC1811" s="160"/>
      <c r="AD1811" s="160"/>
      <c r="AE1811" s="160"/>
      <c r="AF1811" s="160"/>
      <c r="AG1811" s="160"/>
      <c r="AH1811" s="160"/>
      <c r="AI1811" s="160"/>
      <c r="AJ1811" s="160"/>
      <c r="AK1811" s="160"/>
      <c r="AL1811" s="160"/>
      <c r="AM1811" s="160"/>
      <c r="AN1811" s="160"/>
      <c r="AO1811" s="160"/>
      <c r="AP1811" s="160"/>
      <c r="AQ1811" s="160"/>
      <c r="AR1811" s="160"/>
      <c r="AS1811" s="160"/>
      <c r="AT1811" s="160"/>
      <c r="AU1811" s="160"/>
    </row>
    <row r="1812" spans="1:47" ht="22.5" outlineLevel="1" x14ac:dyDescent="0.2">
      <c r="A1812" s="113">
        <v>442</v>
      </c>
      <c r="B1812" s="115" t="s">
        <v>1582</v>
      </c>
      <c r="C1812" s="124" t="s">
        <v>1583</v>
      </c>
      <c r="D1812" s="143" t="s">
        <v>330</v>
      </c>
      <c r="E1812" s="157">
        <v>1</v>
      </c>
      <c r="F1812" s="157"/>
      <c r="G1812" s="157">
        <f t="shared" si="5"/>
        <v>0</v>
      </c>
      <c r="H1812" s="161" t="s">
        <v>1744</v>
      </c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 t="s">
        <v>129</v>
      </c>
      <c r="S1812" s="160"/>
      <c r="T1812" s="160"/>
      <c r="U1812" s="160"/>
      <c r="V1812" s="160"/>
      <c r="W1812" s="160"/>
      <c r="X1812" s="160"/>
      <c r="Y1812" s="160"/>
      <c r="Z1812" s="160"/>
      <c r="AA1812" s="160"/>
      <c r="AB1812" s="160"/>
      <c r="AC1812" s="160"/>
      <c r="AD1812" s="160"/>
      <c r="AE1812" s="160"/>
      <c r="AF1812" s="160"/>
      <c r="AG1812" s="160"/>
      <c r="AH1812" s="160"/>
      <c r="AI1812" s="160"/>
      <c r="AJ1812" s="160"/>
      <c r="AK1812" s="160"/>
      <c r="AL1812" s="160"/>
      <c r="AM1812" s="160"/>
      <c r="AN1812" s="160"/>
      <c r="AO1812" s="160"/>
      <c r="AP1812" s="160"/>
      <c r="AQ1812" s="160"/>
      <c r="AR1812" s="160"/>
      <c r="AS1812" s="160"/>
      <c r="AT1812" s="160"/>
      <c r="AU1812" s="160"/>
    </row>
    <row r="1813" spans="1:47" ht="22.5" outlineLevel="1" x14ac:dyDescent="0.2">
      <c r="A1813" s="113">
        <v>443</v>
      </c>
      <c r="B1813" s="115" t="s">
        <v>1584</v>
      </c>
      <c r="C1813" s="124" t="s">
        <v>1585</v>
      </c>
      <c r="D1813" s="143" t="s">
        <v>330</v>
      </c>
      <c r="E1813" s="157">
        <v>7</v>
      </c>
      <c r="F1813" s="157"/>
      <c r="G1813" s="157">
        <f t="shared" si="5"/>
        <v>0</v>
      </c>
      <c r="H1813" s="161" t="s">
        <v>1744</v>
      </c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 t="s">
        <v>129</v>
      </c>
      <c r="S1813" s="160"/>
      <c r="T1813" s="160"/>
      <c r="U1813" s="160"/>
      <c r="V1813" s="160"/>
      <c r="W1813" s="160"/>
      <c r="X1813" s="160"/>
      <c r="Y1813" s="160"/>
      <c r="Z1813" s="160"/>
      <c r="AA1813" s="160"/>
      <c r="AB1813" s="160"/>
      <c r="AC1813" s="160"/>
      <c r="AD1813" s="160"/>
      <c r="AE1813" s="160"/>
      <c r="AF1813" s="160"/>
      <c r="AG1813" s="160"/>
      <c r="AH1813" s="160"/>
      <c r="AI1813" s="160"/>
      <c r="AJ1813" s="160"/>
      <c r="AK1813" s="160"/>
      <c r="AL1813" s="160"/>
      <c r="AM1813" s="160"/>
      <c r="AN1813" s="160"/>
      <c r="AO1813" s="160"/>
      <c r="AP1813" s="160"/>
      <c r="AQ1813" s="160"/>
      <c r="AR1813" s="160"/>
      <c r="AS1813" s="160"/>
      <c r="AT1813" s="160"/>
      <c r="AU1813" s="160"/>
    </row>
    <row r="1814" spans="1:47" ht="22.5" outlineLevel="1" x14ac:dyDescent="0.2">
      <c r="A1814" s="113">
        <v>444</v>
      </c>
      <c r="B1814" s="115" t="s">
        <v>1586</v>
      </c>
      <c r="C1814" s="124" t="s">
        <v>1587</v>
      </c>
      <c r="D1814" s="143" t="s">
        <v>330</v>
      </c>
      <c r="E1814" s="157">
        <v>1</v>
      </c>
      <c r="F1814" s="157"/>
      <c r="G1814" s="157">
        <f t="shared" si="5"/>
        <v>0</v>
      </c>
      <c r="H1814" s="161" t="s">
        <v>1744</v>
      </c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 t="s">
        <v>131</v>
      </c>
      <c r="S1814" s="160">
        <v>0</v>
      </c>
      <c r="T1814" s="160"/>
      <c r="U1814" s="160"/>
      <c r="V1814" s="160"/>
      <c r="W1814" s="160"/>
      <c r="X1814" s="160"/>
      <c r="Y1814" s="160"/>
      <c r="Z1814" s="160"/>
      <c r="AA1814" s="160"/>
      <c r="AB1814" s="160"/>
      <c r="AC1814" s="160"/>
      <c r="AD1814" s="160"/>
      <c r="AE1814" s="160"/>
      <c r="AF1814" s="160"/>
      <c r="AG1814" s="160"/>
      <c r="AH1814" s="160"/>
      <c r="AI1814" s="160"/>
      <c r="AJ1814" s="160"/>
      <c r="AK1814" s="160"/>
      <c r="AL1814" s="160"/>
      <c r="AM1814" s="160"/>
      <c r="AN1814" s="160"/>
      <c r="AO1814" s="160"/>
      <c r="AP1814" s="160"/>
      <c r="AQ1814" s="160"/>
      <c r="AR1814" s="160"/>
      <c r="AS1814" s="160"/>
      <c r="AT1814" s="160"/>
      <c r="AU1814" s="160"/>
    </row>
    <row r="1815" spans="1:47" ht="22.5" outlineLevel="1" x14ac:dyDescent="0.2">
      <c r="A1815" s="113">
        <v>445</v>
      </c>
      <c r="B1815" s="115" t="s">
        <v>1588</v>
      </c>
      <c r="C1815" s="124" t="s">
        <v>1589</v>
      </c>
      <c r="D1815" s="143" t="s">
        <v>330</v>
      </c>
      <c r="E1815" s="157">
        <v>1</v>
      </c>
      <c r="F1815" s="157"/>
      <c r="G1815" s="157">
        <f t="shared" si="5"/>
        <v>0</v>
      </c>
      <c r="H1815" s="161" t="s">
        <v>1744</v>
      </c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 t="s">
        <v>129</v>
      </c>
      <c r="S1815" s="160"/>
      <c r="T1815" s="160"/>
      <c r="U1815" s="160"/>
      <c r="V1815" s="160"/>
      <c r="W1815" s="160"/>
      <c r="X1815" s="160"/>
      <c r="Y1815" s="160"/>
      <c r="Z1815" s="160"/>
      <c r="AA1815" s="160"/>
      <c r="AB1815" s="160"/>
      <c r="AC1815" s="160"/>
      <c r="AD1815" s="160"/>
      <c r="AE1815" s="160"/>
      <c r="AF1815" s="160"/>
      <c r="AG1815" s="160"/>
      <c r="AH1815" s="160"/>
      <c r="AI1815" s="160"/>
      <c r="AJ1815" s="160"/>
      <c r="AK1815" s="160"/>
      <c r="AL1815" s="160"/>
      <c r="AM1815" s="160"/>
      <c r="AN1815" s="160"/>
      <c r="AO1815" s="160"/>
      <c r="AP1815" s="160"/>
      <c r="AQ1815" s="160"/>
      <c r="AR1815" s="160"/>
      <c r="AS1815" s="160"/>
      <c r="AT1815" s="160"/>
      <c r="AU1815" s="160"/>
    </row>
    <row r="1816" spans="1:47" ht="22.5" outlineLevel="1" x14ac:dyDescent="0.2">
      <c r="A1816" s="113">
        <v>446</v>
      </c>
      <c r="B1816" s="115" t="s">
        <v>1590</v>
      </c>
      <c r="C1816" s="124" t="s">
        <v>1591</v>
      </c>
      <c r="D1816" s="143" t="s">
        <v>337</v>
      </c>
      <c r="E1816" s="157">
        <v>38</v>
      </c>
      <c r="F1816" s="157"/>
      <c r="G1816" s="157">
        <f t="shared" si="5"/>
        <v>0</v>
      </c>
      <c r="H1816" s="161" t="s">
        <v>1744</v>
      </c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 t="s">
        <v>129</v>
      </c>
      <c r="S1816" s="160"/>
      <c r="T1816" s="160"/>
      <c r="U1816" s="160"/>
      <c r="V1816" s="160"/>
      <c r="W1816" s="160"/>
      <c r="X1816" s="160"/>
      <c r="Y1816" s="160"/>
      <c r="Z1816" s="160"/>
      <c r="AA1816" s="160"/>
      <c r="AB1816" s="160"/>
      <c r="AC1816" s="160"/>
      <c r="AD1816" s="160"/>
      <c r="AE1816" s="160"/>
      <c r="AF1816" s="160"/>
      <c r="AG1816" s="160"/>
      <c r="AH1816" s="160"/>
      <c r="AI1816" s="160"/>
      <c r="AJ1816" s="160"/>
      <c r="AK1816" s="160"/>
      <c r="AL1816" s="160"/>
      <c r="AM1816" s="160"/>
      <c r="AN1816" s="160"/>
      <c r="AO1816" s="160"/>
      <c r="AP1816" s="160"/>
      <c r="AQ1816" s="160"/>
      <c r="AR1816" s="160"/>
      <c r="AS1816" s="160"/>
      <c r="AT1816" s="160"/>
      <c r="AU1816" s="160"/>
    </row>
    <row r="1817" spans="1:47" s="230" customFormat="1" ht="22.5" outlineLevel="1" x14ac:dyDescent="0.2">
      <c r="A1817" s="113">
        <v>447</v>
      </c>
      <c r="B1817" s="115" t="s">
        <v>1592</v>
      </c>
      <c r="C1817" s="124" t="s">
        <v>1560</v>
      </c>
      <c r="D1817" s="143" t="s">
        <v>135</v>
      </c>
      <c r="E1817" s="157">
        <v>1.7999999999999998</v>
      </c>
      <c r="F1817" s="157"/>
      <c r="G1817" s="157">
        <f t="shared" si="5"/>
        <v>0</v>
      </c>
      <c r="H1817" s="161" t="s">
        <v>1744</v>
      </c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60"/>
      <c r="Y1817" s="160"/>
      <c r="Z1817" s="160"/>
      <c r="AA1817" s="160"/>
      <c r="AB1817" s="160"/>
      <c r="AC1817" s="160"/>
      <c r="AD1817" s="160"/>
      <c r="AE1817" s="160"/>
      <c r="AF1817" s="160"/>
      <c r="AG1817" s="160"/>
      <c r="AH1817" s="160"/>
      <c r="AI1817" s="160"/>
      <c r="AJ1817" s="160"/>
      <c r="AK1817" s="160"/>
      <c r="AL1817" s="160"/>
      <c r="AM1817" s="160"/>
      <c r="AN1817" s="160"/>
      <c r="AO1817" s="160"/>
      <c r="AP1817" s="160"/>
      <c r="AQ1817" s="160"/>
      <c r="AR1817" s="160"/>
      <c r="AS1817" s="160"/>
      <c r="AT1817" s="160"/>
      <c r="AU1817" s="160"/>
    </row>
    <row r="1818" spans="1:47" s="230" customFormat="1" outlineLevel="1" x14ac:dyDescent="0.2">
      <c r="A1818" s="113"/>
      <c r="B1818" s="115"/>
      <c r="C1818" s="125" t="s">
        <v>1593</v>
      </c>
      <c r="D1818" s="144"/>
      <c r="E1818" s="136">
        <v>1.8</v>
      </c>
      <c r="F1818" s="157"/>
      <c r="G1818" s="157"/>
      <c r="H1818" s="161">
        <v>0</v>
      </c>
      <c r="I1818" s="160"/>
      <c r="J1818" s="160"/>
      <c r="K1818" s="160"/>
      <c r="L1818" s="160"/>
      <c r="M1818" s="160"/>
      <c r="N1818" s="160"/>
      <c r="O1818" s="160"/>
      <c r="P1818" s="160"/>
      <c r="Q1818" s="160"/>
      <c r="R1818" s="160"/>
      <c r="S1818" s="160"/>
      <c r="T1818" s="160"/>
      <c r="U1818" s="160"/>
      <c r="V1818" s="160"/>
      <c r="W1818" s="160"/>
      <c r="X1818" s="160"/>
      <c r="Y1818" s="160"/>
      <c r="Z1818" s="160"/>
      <c r="AA1818" s="160"/>
      <c r="AB1818" s="160"/>
      <c r="AC1818" s="160"/>
      <c r="AD1818" s="160"/>
      <c r="AE1818" s="160"/>
      <c r="AF1818" s="160"/>
      <c r="AG1818" s="160"/>
      <c r="AH1818" s="160"/>
      <c r="AI1818" s="160"/>
      <c r="AJ1818" s="160"/>
      <c r="AK1818" s="160"/>
      <c r="AL1818" s="160"/>
      <c r="AM1818" s="160"/>
      <c r="AN1818" s="160"/>
      <c r="AO1818" s="160"/>
      <c r="AP1818" s="160"/>
      <c r="AQ1818" s="160"/>
      <c r="AR1818" s="160"/>
      <c r="AS1818" s="160"/>
      <c r="AT1818" s="160"/>
      <c r="AU1818" s="160"/>
    </row>
    <row r="1819" spans="1:47" s="230" customFormat="1" ht="22.5" outlineLevel="1" x14ac:dyDescent="0.2">
      <c r="A1819" s="113">
        <v>448</v>
      </c>
      <c r="B1819" s="115" t="s">
        <v>1594</v>
      </c>
      <c r="C1819" s="124" t="s">
        <v>1595</v>
      </c>
      <c r="D1819" s="143" t="s">
        <v>330</v>
      </c>
      <c r="E1819" s="157">
        <v>4</v>
      </c>
      <c r="F1819" s="157"/>
      <c r="G1819" s="157">
        <f>ROUND(E1819*F1819,2)</f>
        <v>0</v>
      </c>
      <c r="H1819" s="161" t="s">
        <v>1744</v>
      </c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60"/>
      <c r="Y1819" s="160"/>
      <c r="Z1819" s="160"/>
      <c r="AA1819" s="160"/>
      <c r="AB1819" s="160"/>
      <c r="AC1819" s="160"/>
      <c r="AD1819" s="160"/>
      <c r="AE1819" s="160"/>
      <c r="AF1819" s="160"/>
      <c r="AG1819" s="160"/>
      <c r="AH1819" s="160"/>
      <c r="AI1819" s="160"/>
      <c r="AJ1819" s="160"/>
      <c r="AK1819" s="160"/>
      <c r="AL1819" s="160"/>
      <c r="AM1819" s="160"/>
      <c r="AN1819" s="160"/>
      <c r="AO1819" s="160"/>
      <c r="AP1819" s="160"/>
      <c r="AQ1819" s="160"/>
      <c r="AR1819" s="160"/>
      <c r="AS1819" s="160"/>
      <c r="AT1819" s="160"/>
      <c r="AU1819" s="160"/>
    </row>
    <row r="1820" spans="1:47" s="265" customFormat="1" outlineLevel="1" x14ac:dyDescent="0.2">
      <c r="A1820" s="462" t="s">
        <v>3811</v>
      </c>
      <c r="B1820" s="449" t="s">
        <v>3807</v>
      </c>
      <c r="C1820" s="437" t="s">
        <v>3808</v>
      </c>
      <c r="D1820" s="450" t="s">
        <v>330</v>
      </c>
      <c r="E1820" s="451">
        <v>9</v>
      </c>
      <c r="F1820" s="451"/>
      <c r="G1820" s="451">
        <f>ROUND(E1820*F1820,2)</f>
        <v>0</v>
      </c>
      <c r="H1820" s="452"/>
      <c r="I1820" s="160"/>
      <c r="J1820" s="459"/>
      <c r="K1820" s="160"/>
      <c r="L1820" s="160"/>
      <c r="M1820" s="160"/>
      <c r="N1820" s="160"/>
      <c r="O1820" s="160"/>
      <c r="P1820" s="160"/>
      <c r="Q1820" s="160"/>
      <c r="R1820" s="160"/>
      <c r="S1820" s="160"/>
      <c r="T1820" s="160"/>
      <c r="U1820" s="160"/>
      <c r="V1820" s="160"/>
      <c r="W1820" s="160"/>
      <c r="X1820" s="160"/>
      <c r="Y1820" s="160"/>
      <c r="Z1820" s="160"/>
      <c r="AA1820" s="160"/>
      <c r="AB1820" s="160"/>
      <c r="AC1820" s="160"/>
      <c r="AD1820" s="160"/>
      <c r="AE1820" s="160"/>
      <c r="AF1820" s="160"/>
      <c r="AG1820" s="160"/>
      <c r="AH1820" s="160"/>
      <c r="AI1820" s="160"/>
      <c r="AJ1820" s="160"/>
      <c r="AK1820" s="160"/>
      <c r="AL1820" s="160"/>
      <c r="AM1820" s="160"/>
      <c r="AN1820" s="160"/>
      <c r="AO1820" s="160"/>
      <c r="AP1820" s="160"/>
      <c r="AQ1820" s="160"/>
      <c r="AR1820" s="160"/>
      <c r="AS1820" s="160"/>
      <c r="AT1820" s="160"/>
      <c r="AU1820" s="160"/>
    </row>
    <row r="1821" spans="1:47" s="265" customFormat="1" outlineLevel="1" x14ac:dyDescent="0.2">
      <c r="A1821" s="462"/>
      <c r="B1821" s="449"/>
      <c r="C1821" s="454" t="s">
        <v>3822</v>
      </c>
      <c r="D1821" s="450"/>
      <c r="E1821" s="451"/>
      <c r="F1821" s="451"/>
      <c r="G1821" s="451"/>
      <c r="H1821" s="452"/>
      <c r="I1821" s="160"/>
      <c r="J1821" s="459"/>
      <c r="K1821" s="160"/>
      <c r="L1821" s="160"/>
      <c r="M1821" s="160"/>
      <c r="N1821" s="160"/>
      <c r="O1821" s="160"/>
      <c r="P1821" s="160"/>
      <c r="Q1821" s="160"/>
      <c r="R1821" s="160"/>
      <c r="S1821" s="160"/>
      <c r="T1821" s="160"/>
      <c r="U1821" s="160"/>
      <c r="V1821" s="160"/>
      <c r="W1821" s="160"/>
      <c r="X1821" s="160"/>
      <c r="Y1821" s="160"/>
      <c r="Z1821" s="160"/>
      <c r="AA1821" s="160"/>
      <c r="AB1821" s="160"/>
      <c r="AC1821" s="160"/>
      <c r="AD1821" s="160"/>
      <c r="AE1821" s="160"/>
      <c r="AF1821" s="160"/>
      <c r="AG1821" s="160"/>
      <c r="AH1821" s="160"/>
      <c r="AI1821" s="160"/>
      <c r="AJ1821" s="160"/>
      <c r="AK1821" s="160"/>
      <c r="AL1821" s="160"/>
      <c r="AM1821" s="160"/>
      <c r="AN1821" s="160"/>
      <c r="AO1821" s="160"/>
      <c r="AP1821" s="160"/>
      <c r="AQ1821" s="160"/>
      <c r="AR1821" s="160"/>
      <c r="AS1821" s="160"/>
      <c r="AT1821" s="160"/>
      <c r="AU1821" s="160"/>
    </row>
    <row r="1822" spans="1:47" s="265" customFormat="1" outlineLevel="1" x14ac:dyDescent="0.2">
      <c r="A1822" s="462" t="s">
        <v>3812</v>
      </c>
      <c r="B1822" s="449" t="s">
        <v>3809</v>
      </c>
      <c r="C1822" s="437" t="s">
        <v>3819</v>
      </c>
      <c r="D1822" s="450" t="s">
        <v>330</v>
      </c>
      <c r="E1822" s="451">
        <v>7</v>
      </c>
      <c r="F1822" s="451"/>
      <c r="G1822" s="451">
        <f>ROUND(E1822*F1822,2)</f>
        <v>0</v>
      </c>
      <c r="H1822" s="452"/>
      <c r="I1822" s="160"/>
      <c r="J1822" s="459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60"/>
      <c r="Y1822" s="160"/>
      <c r="Z1822" s="160"/>
      <c r="AA1822" s="160"/>
      <c r="AB1822" s="160"/>
      <c r="AC1822" s="160"/>
      <c r="AD1822" s="160"/>
      <c r="AE1822" s="160"/>
      <c r="AF1822" s="160"/>
      <c r="AG1822" s="160"/>
      <c r="AH1822" s="160"/>
      <c r="AI1822" s="160"/>
      <c r="AJ1822" s="160"/>
      <c r="AK1822" s="160"/>
      <c r="AL1822" s="160"/>
      <c r="AM1822" s="160"/>
      <c r="AN1822" s="160"/>
      <c r="AO1822" s="160"/>
      <c r="AP1822" s="160"/>
      <c r="AQ1822" s="160"/>
      <c r="AR1822" s="160"/>
      <c r="AS1822" s="160"/>
      <c r="AT1822" s="160"/>
      <c r="AU1822" s="160"/>
    </row>
    <row r="1823" spans="1:47" s="265" customFormat="1" outlineLevel="1" x14ac:dyDescent="0.2">
      <c r="A1823" s="462"/>
      <c r="B1823" s="449"/>
      <c r="C1823" s="454" t="s">
        <v>3823</v>
      </c>
      <c r="D1823" s="450"/>
      <c r="E1823" s="451"/>
      <c r="F1823" s="451"/>
      <c r="G1823" s="451"/>
      <c r="H1823" s="452"/>
      <c r="I1823" s="160"/>
      <c r="J1823" s="459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60"/>
      <c r="Y1823" s="160"/>
      <c r="Z1823" s="160"/>
      <c r="AA1823" s="160"/>
      <c r="AB1823" s="160"/>
      <c r="AC1823" s="160"/>
      <c r="AD1823" s="160"/>
      <c r="AE1823" s="160"/>
      <c r="AF1823" s="160"/>
      <c r="AG1823" s="160"/>
      <c r="AH1823" s="160"/>
      <c r="AI1823" s="160"/>
      <c r="AJ1823" s="160"/>
      <c r="AK1823" s="160"/>
      <c r="AL1823" s="160"/>
      <c r="AM1823" s="160"/>
      <c r="AN1823" s="160"/>
      <c r="AO1823" s="160"/>
      <c r="AP1823" s="160"/>
      <c r="AQ1823" s="160"/>
      <c r="AR1823" s="160"/>
      <c r="AS1823" s="160"/>
      <c r="AT1823" s="160"/>
      <c r="AU1823" s="160"/>
    </row>
    <row r="1824" spans="1:47" s="265" customFormat="1" outlineLevel="1" x14ac:dyDescent="0.2">
      <c r="A1824" s="462" t="s">
        <v>3813</v>
      </c>
      <c r="B1824" s="449" t="s">
        <v>3810</v>
      </c>
      <c r="C1824" s="437" t="s">
        <v>3821</v>
      </c>
      <c r="D1824" s="450" t="s">
        <v>330</v>
      </c>
      <c r="E1824" s="451">
        <v>2</v>
      </c>
      <c r="F1824" s="451"/>
      <c r="G1824" s="451">
        <f>ROUND(E1824*F1824,2)</f>
        <v>0</v>
      </c>
      <c r="H1824" s="452"/>
      <c r="I1824" s="160"/>
      <c r="J1824" s="459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60"/>
      <c r="Y1824" s="160"/>
      <c r="Z1824" s="160"/>
      <c r="AA1824" s="160"/>
      <c r="AB1824" s="160"/>
      <c r="AC1824" s="160"/>
      <c r="AD1824" s="160"/>
      <c r="AE1824" s="160"/>
      <c r="AF1824" s="160"/>
      <c r="AG1824" s="160"/>
      <c r="AH1824" s="160"/>
      <c r="AI1824" s="160"/>
      <c r="AJ1824" s="160"/>
      <c r="AK1824" s="160"/>
      <c r="AL1824" s="160"/>
      <c r="AM1824" s="160"/>
      <c r="AN1824" s="160"/>
      <c r="AO1824" s="160"/>
      <c r="AP1824" s="160"/>
      <c r="AQ1824" s="160"/>
      <c r="AR1824" s="160"/>
      <c r="AS1824" s="160"/>
      <c r="AT1824" s="160"/>
      <c r="AU1824" s="160"/>
    </row>
    <row r="1825" spans="1:47" s="265" customFormat="1" outlineLevel="1" x14ac:dyDescent="0.2">
      <c r="A1825" s="462" t="s">
        <v>3813</v>
      </c>
      <c r="B1825" s="449" t="s">
        <v>3818</v>
      </c>
      <c r="C1825" s="437" t="s">
        <v>3820</v>
      </c>
      <c r="D1825" s="450" t="s">
        <v>330</v>
      </c>
      <c r="E1825" s="451">
        <v>11</v>
      </c>
      <c r="F1825" s="451"/>
      <c r="G1825" s="451">
        <f>ROUND(E1825*F1825,2)</f>
        <v>0</v>
      </c>
      <c r="H1825" s="452"/>
      <c r="I1825" s="160"/>
      <c r="J1825" s="459"/>
      <c r="K1825" s="160"/>
      <c r="L1825" s="160"/>
      <c r="M1825" s="160"/>
      <c r="N1825" s="160"/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60"/>
      <c r="Y1825" s="160"/>
      <c r="Z1825" s="160"/>
      <c r="AA1825" s="160"/>
      <c r="AB1825" s="160"/>
      <c r="AC1825" s="160"/>
      <c r="AD1825" s="160"/>
      <c r="AE1825" s="160"/>
      <c r="AF1825" s="160"/>
      <c r="AG1825" s="160"/>
      <c r="AH1825" s="160"/>
      <c r="AI1825" s="160"/>
      <c r="AJ1825" s="160"/>
      <c r="AK1825" s="160"/>
      <c r="AL1825" s="160"/>
      <c r="AM1825" s="160"/>
      <c r="AN1825" s="160"/>
      <c r="AO1825" s="160"/>
      <c r="AP1825" s="160"/>
      <c r="AQ1825" s="160"/>
      <c r="AR1825" s="160"/>
      <c r="AS1825" s="160"/>
      <c r="AT1825" s="160"/>
      <c r="AU1825" s="160"/>
    </row>
    <row r="1826" spans="1:47" s="265" customFormat="1" outlineLevel="1" x14ac:dyDescent="0.2">
      <c r="A1826" s="448"/>
      <c r="B1826" s="449"/>
      <c r="C1826" s="454" t="s">
        <v>3824</v>
      </c>
      <c r="D1826" s="450"/>
      <c r="E1826" s="451"/>
      <c r="F1826" s="451"/>
      <c r="G1826" s="451"/>
      <c r="H1826" s="452"/>
      <c r="I1826" s="160"/>
      <c r="J1826" s="459"/>
      <c r="K1826" s="160"/>
      <c r="L1826" s="160"/>
      <c r="M1826" s="160"/>
      <c r="N1826" s="160"/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60"/>
      <c r="Y1826" s="160"/>
      <c r="Z1826" s="160"/>
      <c r="AA1826" s="160"/>
      <c r="AB1826" s="160"/>
      <c r="AC1826" s="160"/>
      <c r="AD1826" s="160"/>
      <c r="AE1826" s="160"/>
      <c r="AF1826" s="160"/>
      <c r="AG1826" s="160"/>
      <c r="AH1826" s="160"/>
      <c r="AI1826" s="160"/>
      <c r="AJ1826" s="160"/>
      <c r="AK1826" s="160"/>
      <c r="AL1826" s="160"/>
      <c r="AM1826" s="160"/>
      <c r="AN1826" s="160"/>
      <c r="AO1826" s="160"/>
      <c r="AP1826" s="160"/>
      <c r="AQ1826" s="160"/>
      <c r="AR1826" s="160"/>
      <c r="AS1826" s="160"/>
      <c r="AT1826" s="160"/>
      <c r="AU1826" s="160"/>
    </row>
    <row r="1827" spans="1:47" s="230" customFormat="1" outlineLevel="1" x14ac:dyDescent="0.2">
      <c r="A1827" s="113">
        <v>449</v>
      </c>
      <c r="B1827" s="115" t="s">
        <v>1596</v>
      </c>
      <c r="C1827" s="124" t="s">
        <v>1597</v>
      </c>
      <c r="D1827" s="143" t="s">
        <v>0</v>
      </c>
      <c r="E1827" s="157">
        <v>2.15</v>
      </c>
      <c r="F1827" s="428"/>
      <c r="G1827" s="157">
        <f>ROUND(E1827*F1827,2)</f>
        <v>0</v>
      </c>
      <c r="H1827" s="161" t="s">
        <v>1743</v>
      </c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60"/>
      <c r="Y1827" s="160"/>
      <c r="Z1827" s="160"/>
      <c r="AA1827" s="160"/>
      <c r="AB1827" s="160"/>
      <c r="AC1827" s="160"/>
      <c r="AD1827" s="160"/>
      <c r="AE1827" s="160"/>
      <c r="AF1827" s="160"/>
      <c r="AG1827" s="160"/>
      <c r="AH1827" s="160"/>
      <c r="AI1827" s="160"/>
      <c r="AJ1827" s="160"/>
      <c r="AK1827" s="160"/>
      <c r="AL1827" s="160"/>
      <c r="AM1827" s="160"/>
      <c r="AN1827" s="160"/>
      <c r="AO1827" s="160"/>
      <c r="AP1827" s="160"/>
      <c r="AQ1827" s="160"/>
      <c r="AR1827" s="160"/>
      <c r="AS1827" s="160"/>
      <c r="AT1827" s="160"/>
      <c r="AU1827" s="160"/>
    </row>
    <row r="1828" spans="1:47" x14ac:dyDescent="0.2">
      <c r="A1828" s="114" t="s">
        <v>124</v>
      </c>
      <c r="B1828" s="116" t="s">
        <v>92</v>
      </c>
      <c r="C1828" s="126" t="s">
        <v>93</v>
      </c>
      <c r="D1828" s="145"/>
      <c r="E1828" s="158"/>
      <c r="F1828" s="158"/>
      <c r="G1828" s="158">
        <f>SUMIF(R1829:R1893,"&lt;&gt;NOR",G1829:G1893)</f>
        <v>0</v>
      </c>
      <c r="H1828" s="133"/>
      <c r="I1828" s="160"/>
      <c r="R1828" s="229" t="s">
        <v>125</v>
      </c>
    </row>
    <row r="1829" spans="1:47" outlineLevel="1" x14ac:dyDescent="0.2">
      <c r="A1829" s="113">
        <v>450</v>
      </c>
      <c r="B1829" s="115" t="s">
        <v>1598</v>
      </c>
      <c r="C1829" s="124" t="s">
        <v>1599</v>
      </c>
      <c r="D1829" s="143" t="s">
        <v>135</v>
      </c>
      <c r="E1829" s="157">
        <v>244.45000000000002</v>
      </c>
      <c r="F1829" s="157"/>
      <c r="G1829" s="157">
        <f>ROUND(E1829*F1829,2)</f>
        <v>0</v>
      </c>
      <c r="H1829" s="161" t="s">
        <v>1743</v>
      </c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 t="s">
        <v>129</v>
      </c>
      <c r="S1829" s="160"/>
      <c r="T1829" s="160"/>
      <c r="U1829" s="160"/>
      <c r="V1829" s="160"/>
      <c r="W1829" s="160"/>
      <c r="X1829" s="160"/>
      <c r="Y1829" s="160"/>
      <c r="Z1829" s="160"/>
      <c r="AA1829" s="160"/>
      <c r="AB1829" s="160"/>
      <c r="AC1829" s="160"/>
      <c r="AD1829" s="160"/>
      <c r="AE1829" s="160"/>
      <c r="AF1829" s="160"/>
      <c r="AG1829" s="160"/>
      <c r="AH1829" s="160"/>
      <c r="AI1829" s="160"/>
      <c r="AJ1829" s="160"/>
      <c r="AK1829" s="160"/>
      <c r="AL1829" s="160"/>
      <c r="AM1829" s="160"/>
      <c r="AN1829" s="160"/>
      <c r="AO1829" s="160"/>
      <c r="AP1829" s="160"/>
      <c r="AQ1829" s="160"/>
      <c r="AR1829" s="160"/>
      <c r="AS1829" s="160"/>
      <c r="AT1829" s="160"/>
      <c r="AU1829" s="160"/>
    </row>
    <row r="1830" spans="1:47" outlineLevel="1" x14ac:dyDescent="0.2">
      <c r="A1830" s="113"/>
      <c r="B1830" s="115"/>
      <c r="C1830" s="125" t="s">
        <v>826</v>
      </c>
      <c r="D1830" s="144"/>
      <c r="E1830" s="136"/>
      <c r="F1830" s="157"/>
      <c r="G1830" s="157"/>
      <c r="H1830" s="161">
        <v>0</v>
      </c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 t="s">
        <v>131</v>
      </c>
      <c r="S1830" s="160">
        <v>0</v>
      </c>
      <c r="T1830" s="160"/>
      <c r="U1830" s="160"/>
      <c r="V1830" s="160"/>
      <c r="W1830" s="160"/>
      <c r="X1830" s="160"/>
      <c r="Y1830" s="160"/>
      <c r="Z1830" s="160"/>
      <c r="AA1830" s="160"/>
      <c r="AB1830" s="160"/>
      <c r="AC1830" s="160"/>
      <c r="AD1830" s="160"/>
      <c r="AE1830" s="160"/>
      <c r="AF1830" s="160"/>
      <c r="AG1830" s="160"/>
      <c r="AH1830" s="160"/>
      <c r="AI1830" s="160"/>
      <c r="AJ1830" s="160"/>
      <c r="AK1830" s="160"/>
      <c r="AL1830" s="160"/>
      <c r="AM1830" s="160"/>
      <c r="AN1830" s="160"/>
      <c r="AO1830" s="160"/>
      <c r="AP1830" s="160"/>
      <c r="AQ1830" s="160"/>
      <c r="AR1830" s="160"/>
      <c r="AS1830" s="160"/>
      <c r="AT1830" s="160"/>
      <c r="AU1830" s="160"/>
    </row>
    <row r="1831" spans="1:47" outlineLevel="1" x14ac:dyDescent="0.2">
      <c r="A1831" s="113"/>
      <c r="B1831" s="115"/>
      <c r="C1831" s="125" t="s">
        <v>773</v>
      </c>
      <c r="D1831" s="144"/>
      <c r="E1831" s="136"/>
      <c r="F1831" s="157"/>
      <c r="G1831" s="157"/>
      <c r="H1831" s="161">
        <v>0</v>
      </c>
      <c r="I1831" s="160"/>
      <c r="J1831" s="160"/>
      <c r="K1831" s="160"/>
      <c r="L1831" s="160"/>
      <c r="M1831" s="160"/>
      <c r="N1831" s="160"/>
      <c r="O1831" s="160"/>
      <c r="P1831" s="160"/>
      <c r="Q1831" s="160"/>
      <c r="R1831" s="160" t="s">
        <v>131</v>
      </c>
      <c r="S1831" s="160">
        <v>0</v>
      </c>
      <c r="T1831" s="160"/>
      <c r="U1831" s="160"/>
      <c r="V1831" s="160"/>
      <c r="W1831" s="160"/>
      <c r="X1831" s="160"/>
      <c r="Y1831" s="160"/>
      <c r="Z1831" s="160"/>
      <c r="AA1831" s="160"/>
      <c r="AB1831" s="160"/>
      <c r="AC1831" s="160"/>
      <c r="AD1831" s="160"/>
      <c r="AE1831" s="160"/>
      <c r="AF1831" s="160"/>
      <c r="AG1831" s="160"/>
      <c r="AH1831" s="160"/>
      <c r="AI1831" s="160"/>
      <c r="AJ1831" s="160"/>
      <c r="AK1831" s="160"/>
      <c r="AL1831" s="160"/>
      <c r="AM1831" s="160"/>
      <c r="AN1831" s="160"/>
      <c r="AO1831" s="160"/>
      <c r="AP1831" s="160"/>
      <c r="AQ1831" s="160"/>
      <c r="AR1831" s="160"/>
      <c r="AS1831" s="160"/>
      <c r="AT1831" s="160"/>
      <c r="AU1831" s="160"/>
    </row>
    <row r="1832" spans="1:47" outlineLevel="1" x14ac:dyDescent="0.2">
      <c r="A1832" s="113"/>
      <c r="B1832" s="115"/>
      <c r="C1832" s="125" t="s">
        <v>838</v>
      </c>
      <c r="D1832" s="144"/>
      <c r="E1832" s="136">
        <v>22.3</v>
      </c>
      <c r="F1832" s="157"/>
      <c r="G1832" s="157"/>
      <c r="H1832" s="161">
        <v>0</v>
      </c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 t="s">
        <v>131</v>
      </c>
      <c r="S1832" s="160">
        <v>0</v>
      </c>
      <c r="T1832" s="160"/>
      <c r="U1832" s="160"/>
      <c r="V1832" s="160"/>
      <c r="W1832" s="160"/>
      <c r="X1832" s="160"/>
      <c r="Y1832" s="160"/>
      <c r="Z1832" s="160"/>
      <c r="AA1832" s="160"/>
      <c r="AB1832" s="160"/>
      <c r="AC1832" s="160"/>
      <c r="AD1832" s="160"/>
      <c r="AE1832" s="160"/>
      <c r="AF1832" s="160"/>
      <c r="AG1832" s="160"/>
      <c r="AH1832" s="160"/>
      <c r="AI1832" s="160"/>
      <c r="AJ1832" s="160"/>
      <c r="AK1832" s="160"/>
      <c r="AL1832" s="160"/>
      <c r="AM1832" s="160"/>
      <c r="AN1832" s="160"/>
      <c r="AO1832" s="160"/>
      <c r="AP1832" s="160"/>
      <c r="AQ1832" s="160"/>
      <c r="AR1832" s="160"/>
      <c r="AS1832" s="160"/>
      <c r="AT1832" s="160"/>
      <c r="AU1832" s="160"/>
    </row>
    <row r="1833" spans="1:47" outlineLevel="1" x14ac:dyDescent="0.2">
      <c r="A1833" s="113"/>
      <c r="B1833" s="115"/>
      <c r="C1833" s="125" t="s">
        <v>840</v>
      </c>
      <c r="D1833" s="144"/>
      <c r="E1833" s="136">
        <v>18.399999999999999</v>
      </c>
      <c r="F1833" s="157"/>
      <c r="G1833" s="157"/>
      <c r="H1833" s="161">
        <v>0</v>
      </c>
      <c r="I1833" s="160"/>
      <c r="J1833" s="160"/>
      <c r="K1833" s="160"/>
      <c r="L1833" s="160"/>
      <c r="M1833" s="160"/>
      <c r="N1833" s="160"/>
      <c r="O1833" s="160"/>
      <c r="P1833" s="160"/>
      <c r="Q1833" s="160"/>
      <c r="R1833" s="160" t="s">
        <v>131</v>
      </c>
      <c r="S1833" s="160">
        <v>0</v>
      </c>
      <c r="T1833" s="160"/>
      <c r="U1833" s="160"/>
      <c r="V1833" s="160"/>
      <c r="W1833" s="160"/>
      <c r="X1833" s="160"/>
      <c r="Y1833" s="160"/>
      <c r="Z1833" s="160"/>
      <c r="AA1833" s="160"/>
      <c r="AB1833" s="160"/>
      <c r="AC1833" s="160"/>
      <c r="AD1833" s="160"/>
      <c r="AE1833" s="160"/>
      <c r="AF1833" s="160"/>
      <c r="AG1833" s="160"/>
      <c r="AH1833" s="160"/>
      <c r="AI1833" s="160"/>
      <c r="AJ1833" s="160"/>
      <c r="AK1833" s="160"/>
      <c r="AL1833" s="160"/>
      <c r="AM1833" s="160"/>
      <c r="AN1833" s="160"/>
      <c r="AO1833" s="160"/>
      <c r="AP1833" s="160"/>
      <c r="AQ1833" s="160"/>
      <c r="AR1833" s="160"/>
      <c r="AS1833" s="160"/>
      <c r="AT1833" s="160"/>
      <c r="AU1833" s="160"/>
    </row>
    <row r="1834" spans="1:47" outlineLevel="1" x14ac:dyDescent="0.2">
      <c r="A1834" s="113"/>
      <c r="B1834" s="115"/>
      <c r="C1834" s="125" t="s">
        <v>1600</v>
      </c>
      <c r="D1834" s="144"/>
      <c r="E1834" s="136">
        <v>2.8</v>
      </c>
      <c r="F1834" s="157"/>
      <c r="G1834" s="157"/>
      <c r="H1834" s="161">
        <v>0</v>
      </c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 t="s">
        <v>131</v>
      </c>
      <c r="S1834" s="160">
        <v>0</v>
      </c>
      <c r="T1834" s="160"/>
      <c r="U1834" s="160"/>
      <c r="V1834" s="160"/>
      <c r="W1834" s="160"/>
      <c r="X1834" s="160"/>
      <c r="Y1834" s="160"/>
      <c r="Z1834" s="160"/>
      <c r="AA1834" s="160"/>
      <c r="AB1834" s="160"/>
      <c r="AC1834" s="160"/>
      <c r="AD1834" s="160"/>
      <c r="AE1834" s="160"/>
      <c r="AF1834" s="160"/>
      <c r="AG1834" s="160"/>
      <c r="AH1834" s="160"/>
      <c r="AI1834" s="160"/>
      <c r="AJ1834" s="160"/>
      <c r="AK1834" s="160"/>
      <c r="AL1834" s="160"/>
      <c r="AM1834" s="160"/>
      <c r="AN1834" s="160"/>
      <c r="AO1834" s="160"/>
      <c r="AP1834" s="160"/>
      <c r="AQ1834" s="160"/>
      <c r="AR1834" s="160"/>
      <c r="AS1834" s="160"/>
      <c r="AT1834" s="160"/>
      <c r="AU1834" s="160"/>
    </row>
    <row r="1835" spans="1:47" outlineLevel="1" x14ac:dyDescent="0.2">
      <c r="A1835" s="113"/>
      <c r="B1835" s="115"/>
      <c r="C1835" s="125" t="s">
        <v>845</v>
      </c>
      <c r="D1835" s="144"/>
      <c r="E1835" s="136"/>
      <c r="F1835" s="157"/>
      <c r="G1835" s="157"/>
      <c r="H1835" s="161">
        <v>0</v>
      </c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 t="s">
        <v>131</v>
      </c>
      <c r="S1835" s="160">
        <v>0</v>
      </c>
      <c r="T1835" s="160"/>
      <c r="U1835" s="160"/>
      <c r="V1835" s="160"/>
      <c r="W1835" s="160"/>
      <c r="X1835" s="160"/>
      <c r="Y1835" s="160"/>
      <c r="Z1835" s="160"/>
      <c r="AA1835" s="160"/>
      <c r="AB1835" s="160"/>
      <c r="AC1835" s="160"/>
      <c r="AD1835" s="160"/>
      <c r="AE1835" s="160"/>
      <c r="AF1835" s="160"/>
      <c r="AG1835" s="160"/>
      <c r="AH1835" s="160"/>
      <c r="AI1835" s="160"/>
      <c r="AJ1835" s="160"/>
      <c r="AK1835" s="160"/>
      <c r="AL1835" s="160"/>
      <c r="AM1835" s="160"/>
      <c r="AN1835" s="160"/>
      <c r="AO1835" s="160"/>
      <c r="AP1835" s="160"/>
      <c r="AQ1835" s="160"/>
      <c r="AR1835" s="160"/>
      <c r="AS1835" s="160"/>
      <c r="AT1835" s="160"/>
      <c r="AU1835" s="160"/>
    </row>
    <row r="1836" spans="1:47" outlineLevel="1" x14ac:dyDescent="0.2">
      <c r="A1836" s="113"/>
      <c r="B1836" s="115"/>
      <c r="C1836" s="125" t="s">
        <v>1601</v>
      </c>
      <c r="D1836" s="144"/>
      <c r="E1836" s="136">
        <v>187.55</v>
      </c>
      <c r="F1836" s="157"/>
      <c r="G1836" s="157"/>
      <c r="H1836" s="161">
        <v>0</v>
      </c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 t="s">
        <v>131</v>
      </c>
      <c r="S1836" s="160">
        <v>0</v>
      </c>
      <c r="T1836" s="160"/>
      <c r="U1836" s="160"/>
      <c r="V1836" s="160"/>
      <c r="W1836" s="160"/>
      <c r="X1836" s="160"/>
      <c r="Y1836" s="160"/>
      <c r="Z1836" s="160"/>
      <c r="AA1836" s="160"/>
      <c r="AB1836" s="160"/>
      <c r="AC1836" s="160"/>
      <c r="AD1836" s="160"/>
      <c r="AE1836" s="160"/>
      <c r="AF1836" s="160"/>
      <c r="AG1836" s="160"/>
      <c r="AH1836" s="160"/>
      <c r="AI1836" s="160"/>
      <c r="AJ1836" s="160"/>
      <c r="AK1836" s="160"/>
      <c r="AL1836" s="160"/>
      <c r="AM1836" s="160"/>
      <c r="AN1836" s="160"/>
      <c r="AO1836" s="160"/>
      <c r="AP1836" s="160"/>
      <c r="AQ1836" s="160"/>
      <c r="AR1836" s="160"/>
      <c r="AS1836" s="160"/>
      <c r="AT1836" s="160"/>
      <c r="AU1836" s="160"/>
    </row>
    <row r="1837" spans="1:47" outlineLevel="1" x14ac:dyDescent="0.2">
      <c r="A1837" s="113"/>
      <c r="B1837" s="115"/>
      <c r="C1837" s="125" t="s">
        <v>1602</v>
      </c>
      <c r="D1837" s="144"/>
      <c r="E1837" s="136">
        <v>13.4</v>
      </c>
      <c r="F1837" s="157"/>
      <c r="G1837" s="157"/>
      <c r="H1837" s="161">
        <v>0</v>
      </c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 t="s">
        <v>131</v>
      </c>
      <c r="S1837" s="160">
        <v>0</v>
      </c>
      <c r="T1837" s="160"/>
      <c r="U1837" s="160"/>
      <c r="V1837" s="160"/>
      <c r="W1837" s="160"/>
      <c r="X1837" s="160"/>
      <c r="Y1837" s="160"/>
      <c r="Z1837" s="160"/>
      <c r="AA1837" s="160"/>
      <c r="AB1837" s="160"/>
      <c r="AC1837" s="160"/>
      <c r="AD1837" s="160"/>
      <c r="AE1837" s="160"/>
      <c r="AF1837" s="160"/>
      <c r="AG1837" s="160"/>
      <c r="AH1837" s="160"/>
      <c r="AI1837" s="160"/>
      <c r="AJ1837" s="160"/>
      <c r="AK1837" s="160"/>
      <c r="AL1837" s="160"/>
      <c r="AM1837" s="160"/>
      <c r="AN1837" s="160"/>
      <c r="AO1837" s="160"/>
      <c r="AP1837" s="160"/>
      <c r="AQ1837" s="160"/>
      <c r="AR1837" s="160"/>
      <c r="AS1837" s="160"/>
      <c r="AT1837" s="160"/>
      <c r="AU1837" s="160"/>
    </row>
    <row r="1838" spans="1:47" outlineLevel="1" x14ac:dyDescent="0.2">
      <c r="A1838" s="113">
        <v>451</v>
      </c>
      <c r="B1838" s="115" t="s">
        <v>1603</v>
      </c>
      <c r="C1838" s="124" t="s">
        <v>1604</v>
      </c>
      <c r="D1838" s="143" t="s">
        <v>337</v>
      </c>
      <c r="E1838" s="157">
        <v>162</v>
      </c>
      <c r="F1838" s="157"/>
      <c r="G1838" s="157">
        <f>ROUND(E1838*F1838,2)</f>
        <v>0</v>
      </c>
      <c r="H1838" s="161" t="s">
        <v>1743</v>
      </c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 t="s">
        <v>129</v>
      </c>
      <c r="S1838" s="160"/>
      <c r="T1838" s="160"/>
      <c r="U1838" s="160"/>
      <c r="V1838" s="160"/>
      <c r="W1838" s="160"/>
      <c r="X1838" s="160"/>
      <c r="Y1838" s="160"/>
      <c r="Z1838" s="160"/>
      <c r="AA1838" s="160"/>
      <c r="AB1838" s="160"/>
      <c r="AC1838" s="160"/>
      <c r="AD1838" s="160"/>
      <c r="AE1838" s="160"/>
      <c r="AF1838" s="160"/>
      <c r="AG1838" s="160"/>
      <c r="AH1838" s="160"/>
      <c r="AI1838" s="160"/>
      <c r="AJ1838" s="160"/>
      <c r="AK1838" s="160"/>
      <c r="AL1838" s="160"/>
      <c r="AM1838" s="160"/>
      <c r="AN1838" s="160"/>
      <c r="AO1838" s="160"/>
      <c r="AP1838" s="160"/>
      <c r="AQ1838" s="160"/>
      <c r="AR1838" s="160"/>
      <c r="AS1838" s="160"/>
      <c r="AT1838" s="160"/>
      <c r="AU1838" s="160"/>
    </row>
    <row r="1839" spans="1:47" outlineLevel="1" x14ac:dyDescent="0.2">
      <c r="A1839" s="113"/>
      <c r="B1839" s="115"/>
      <c r="C1839" s="125" t="s">
        <v>826</v>
      </c>
      <c r="D1839" s="144"/>
      <c r="E1839" s="136"/>
      <c r="F1839" s="157"/>
      <c r="G1839" s="157"/>
      <c r="H1839" s="161">
        <v>0</v>
      </c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 t="s">
        <v>131</v>
      </c>
      <c r="S1839" s="160">
        <v>0</v>
      </c>
      <c r="T1839" s="160"/>
      <c r="U1839" s="160"/>
      <c r="V1839" s="160"/>
      <c r="W1839" s="160"/>
      <c r="X1839" s="160"/>
      <c r="Y1839" s="160"/>
      <c r="Z1839" s="160"/>
      <c r="AA1839" s="160"/>
      <c r="AB1839" s="160"/>
      <c r="AC1839" s="160"/>
      <c r="AD1839" s="160"/>
      <c r="AE1839" s="160"/>
      <c r="AF1839" s="160"/>
      <c r="AG1839" s="160"/>
      <c r="AH1839" s="160"/>
      <c r="AI1839" s="160"/>
      <c r="AJ1839" s="160"/>
      <c r="AK1839" s="160"/>
      <c r="AL1839" s="160"/>
      <c r="AM1839" s="160"/>
      <c r="AN1839" s="160"/>
      <c r="AO1839" s="160"/>
      <c r="AP1839" s="160"/>
      <c r="AQ1839" s="160"/>
      <c r="AR1839" s="160"/>
      <c r="AS1839" s="160"/>
      <c r="AT1839" s="160"/>
      <c r="AU1839" s="160"/>
    </row>
    <row r="1840" spans="1:47" outlineLevel="1" x14ac:dyDescent="0.2">
      <c r="A1840" s="113"/>
      <c r="B1840" s="115"/>
      <c r="C1840" s="125" t="s">
        <v>773</v>
      </c>
      <c r="D1840" s="144"/>
      <c r="E1840" s="136"/>
      <c r="F1840" s="157"/>
      <c r="G1840" s="157"/>
      <c r="H1840" s="161">
        <v>0</v>
      </c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 t="s">
        <v>131</v>
      </c>
      <c r="S1840" s="160">
        <v>0</v>
      </c>
      <c r="T1840" s="160"/>
      <c r="U1840" s="160"/>
      <c r="V1840" s="160"/>
      <c r="W1840" s="160"/>
      <c r="X1840" s="160"/>
      <c r="Y1840" s="160"/>
      <c r="Z1840" s="160"/>
      <c r="AA1840" s="160"/>
      <c r="AB1840" s="160"/>
      <c r="AC1840" s="160"/>
      <c r="AD1840" s="160"/>
      <c r="AE1840" s="160"/>
      <c r="AF1840" s="160"/>
      <c r="AG1840" s="160"/>
      <c r="AH1840" s="160"/>
      <c r="AI1840" s="160"/>
      <c r="AJ1840" s="160"/>
      <c r="AK1840" s="160"/>
      <c r="AL1840" s="160"/>
      <c r="AM1840" s="160"/>
      <c r="AN1840" s="160"/>
      <c r="AO1840" s="160"/>
      <c r="AP1840" s="160"/>
      <c r="AQ1840" s="160"/>
      <c r="AR1840" s="160"/>
      <c r="AS1840" s="160"/>
      <c r="AT1840" s="160"/>
      <c r="AU1840" s="160"/>
    </row>
    <row r="1841" spans="1:47" outlineLevel="1" x14ac:dyDescent="0.2">
      <c r="A1841" s="113"/>
      <c r="B1841" s="115"/>
      <c r="C1841" s="125" t="s">
        <v>1605</v>
      </c>
      <c r="D1841" s="144"/>
      <c r="E1841" s="136"/>
      <c r="F1841" s="157"/>
      <c r="G1841" s="157"/>
      <c r="H1841" s="161">
        <v>0</v>
      </c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 t="s">
        <v>131</v>
      </c>
      <c r="S1841" s="160">
        <v>0</v>
      </c>
      <c r="T1841" s="160"/>
      <c r="U1841" s="160"/>
      <c r="V1841" s="160"/>
      <c r="W1841" s="160"/>
      <c r="X1841" s="160"/>
      <c r="Y1841" s="160"/>
      <c r="Z1841" s="160"/>
      <c r="AA1841" s="160"/>
      <c r="AB1841" s="160"/>
      <c r="AC1841" s="160"/>
      <c r="AD1841" s="160"/>
      <c r="AE1841" s="160"/>
      <c r="AF1841" s="160"/>
      <c r="AG1841" s="160"/>
      <c r="AH1841" s="160"/>
      <c r="AI1841" s="160"/>
      <c r="AJ1841" s="160"/>
      <c r="AK1841" s="160"/>
      <c r="AL1841" s="160"/>
      <c r="AM1841" s="160"/>
      <c r="AN1841" s="160"/>
      <c r="AO1841" s="160"/>
      <c r="AP1841" s="160"/>
      <c r="AQ1841" s="160"/>
      <c r="AR1841" s="160"/>
      <c r="AS1841" s="160"/>
      <c r="AT1841" s="160"/>
      <c r="AU1841" s="160"/>
    </row>
    <row r="1842" spans="1:47" outlineLevel="1" x14ac:dyDescent="0.2">
      <c r="A1842" s="113"/>
      <c r="B1842" s="115"/>
      <c r="C1842" s="125" t="s">
        <v>1606</v>
      </c>
      <c r="D1842" s="144"/>
      <c r="E1842" s="136"/>
      <c r="F1842" s="157"/>
      <c r="G1842" s="157"/>
      <c r="H1842" s="161">
        <v>0</v>
      </c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 t="s">
        <v>131</v>
      </c>
      <c r="S1842" s="160">
        <v>0</v>
      </c>
      <c r="T1842" s="160"/>
      <c r="U1842" s="160"/>
      <c r="V1842" s="160"/>
      <c r="W1842" s="160"/>
      <c r="X1842" s="160"/>
      <c r="Y1842" s="160"/>
      <c r="Z1842" s="160"/>
      <c r="AA1842" s="160"/>
      <c r="AB1842" s="160"/>
      <c r="AC1842" s="160"/>
      <c r="AD1842" s="160"/>
      <c r="AE1842" s="160"/>
      <c r="AF1842" s="160"/>
      <c r="AG1842" s="160"/>
      <c r="AH1842" s="160"/>
      <c r="AI1842" s="160"/>
      <c r="AJ1842" s="160"/>
      <c r="AK1842" s="160"/>
      <c r="AL1842" s="160"/>
      <c r="AM1842" s="160"/>
      <c r="AN1842" s="160"/>
      <c r="AO1842" s="160"/>
      <c r="AP1842" s="160"/>
      <c r="AQ1842" s="160"/>
      <c r="AR1842" s="160"/>
      <c r="AS1842" s="160"/>
      <c r="AT1842" s="160"/>
      <c r="AU1842" s="160"/>
    </row>
    <row r="1843" spans="1:47" outlineLevel="1" x14ac:dyDescent="0.2">
      <c r="A1843" s="113"/>
      <c r="B1843" s="115"/>
      <c r="C1843" s="125" t="s">
        <v>1607</v>
      </c>
      <c r="D1843" s="144"/>
      <c r="E1843" s="136">
        <v>28</v>
      </c>
      <c r="F1843" s="157"/>
      <c r="G1843" s="157"/>
      <c r="H1843" s="161">
        <v>0</v>
      </c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 t="s">
        <v>131</v>
      </c>
      <c r="S1843" s="160">
        <v>0</v>
      </c>
      <c r="T1843" s="160"/>
      <c r="U1843" s="160"/>
      <c r="V1843" s="160"/>
      <c r="W1843" s="160"/>
      <c r="X1843" s="160"/>
      <c r="Y1843" s="160"/>
      <c r="Z1843" s="160"/>
      <c r="AA1843" s="160"/>
      <c r="AB1843" s="160"/>
      <c r="AC1843" s="160"/>
      <c r="AD1843" s="160"/>
      <c r="AE1843" s="160"/>
      <c r="AF1843" s="160"/>
      <c r="AG1843" s="160"/>
      <c r="AH1843" s="160"/>
      <c r="AI1843" s="160"/>
      <c r="AJ1843" s="160"/>
      <c r="AK1843" s="160"/>
      <c r="AL1843" s="160"/>
      <c r="AM1843" s="160"/>
      <c r="AN1843" s="160"/>
      <c r="AO1843" s="160"/>
      <c r="AP1843" s="160"/>
      <c r="AQ1843" s="160"/>
      <c r="AR1843" s="160"/>
      <c r="AS1843" s="160"/>
      <c r="AT1843" s="160"/>
      <c r="AU1843" s="160"/>
    </row>
    <row r="1844" spans="1:47" outlineLevel="1" x14ac:dyDescent="0.2">
      <c r="A1844" s="113"/>
      <c r="B1844" s="115"/>
      <c r="C1844" s="125" t="s">
        <v>845</v>
      </c>
      <c r="D1844" s="144"/>
      <c r="E1844" s="136"/>
      <c r="F1844" s="157"/>
      <c r="G1844" s="157"/>
      <c r="H1844" s="161">
        <v>0</v>
      </c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 t="s">
        <v>131</v>
      </c>
      <c r="S1844" s="160">
        <v>0</v>
      </c>
      <c r="T1844" s="160"/>
      <c r="U1844" s="160"/>
      <c r="V1844" s="160"/>
      <c r="W1844" s="160"/>
      <c r="X1844" s="160"/>
      <c r="Y1844" s="160"/>
      <c r="Z1844" s="160"/>
      <c r="AA1844" s="160"/>
      <c r="AB1844" s="160"/>
      <c r="AC1844" s="160"/>
      <c r="AD1844" s="160"/>
      <c r="AE1844" s="160"/>
      <c r="AF1844" s="160"/>
      <c r="AG1844" s="160"/>
      <c r="AH1844" s="160"/>
      <c r="AI1844" s="160"/>
      <c r="AJ1844" s="160"/>
      <c r="AK1844" s="160"/>
      <c r="AL1844" s="160"/>
      <c r="AM1844" s="160"/>
      <c r="AN1844" s="160"/>
      <c r="AO1844" s="160"/>
      <c r="AP1844" s="160"/>
      <c r="AQ1844" s="160"/>
      <c r="AR1844" s="160"/>
      <c r="AS1844" s="160"/>
      <c r="AT1844" s="160"/>
      <c r="AU1844" s="160"/>
    </row>
    <row r="1845" spans="1:47" outlineLevel="1" x14ac:dyDescent="0.2">
      <c r="A1845" s="113"/>
      <c r="B1845" s="115"/>
      <c r="C1845" s="125" t="s">
        <v>1608</v>
      </c>
      <c r="D1845" s="144"/>
      <c r="E1845" s="136"/>
      <c r="F1845" s="157"/>
      <c r="G1845" s="157"/>
      <c r="H1845" s="161">
        <v>0</v>
      </c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 t="s">
        <v>131</v>
      </c>
      <c r="S1845" s="160">
        <v>0</v>
      </c>
      <c r="T1845" s="160"/>
      <c r="U1845" s="160"/>
      <c r="V1845" s="160"/>
      <c r="W1845" s="160"/>
      <c r="X1845" s="160"/>
      <c r="Y1845" s="160"/>
      <c r="Z1845" s="160"/>
      <c r="AA1845" s="160"/>
      <c r="AB1845" s="160"/>
      <c r="AC1845" s="160"/>
      <c r="AD1845" s="160"/>
      <c r="AE1845" s="160"/>
      <c r="AF1845" s="160"/>
      <c r="AG1845" s="160"/>
      <c r="AH1845" s="160"/>
      <c r="AI1845" s="160"/>
      <c r="AJ1845" s="160"/>
      <c r="AK1845" s="160"/>
      <c r="AL1845" s="160"/>
      <c r="AM1845" s="160"/>
      <c r="AN1845" s="160"/>
      <c r="AO1845" s="160"/>
      <c r="AP1845" s="160"/>
      <c r="AQ1845" s="160"/>
      <c r="AR1845" s="160"/>
      <c r="AS1845" s="160"/>
      <c r="AT1845" s="160"/>
      <c r="AU1845" s="160"/>
    </row>
    <row r="1846" spans="1:47" outlineLevel="1" x14ac:dyDescent="0.2">
      <c r="A1846" s="113"/>
      <c r="B1846" s="115"/>
      <c r="C1846" s="125" t="s">
        <v>1609</v>
      </c>
      <c r="D1846" s="144"/>
      <c r="E1846" s="136">
        <v>134</v>
      </c>
      <c r="F1846" s="157"/>
      <c r="G1846" s="157"/>
      <c r="H1846" s="161">
        <v>0</v>
      </c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 t="s">
        <v>131</v>
      </c>
      <c r="S1846" s="160">
        <v>0</v>
      </c>
      <c r="T1846" s="160"/>
      <c r="U1846" s="160"/>
      <c r="V1846" s="160"/>
      <c r="W1846" s="160"/>
      <c r="X1846" s="160"/>
      <c r="Y1846" s="160"/>
      <c r="Z1846" s="160"/>
      <c r="AA1846" s="160"/>
      <c r="AB1846" s="160"/>
      <c r="AC1846" s="160"/>
      <c r="AD1846" s="160"/>
      <c r="AE1846" s="160"/>
      <c r="AF1846" s="160"/>
      <c r="AG1846" s="160"/>
      <c r="AH1846" s="160"/>
      <c r="AI1846" s="160"/>
      <c r="AJ1846" s="160"/>
      <c r="AK1846" s="160"/>
      <c r="AL1846" s="160"/>
      <c r="AM1846" s="160"/>
      <c r="AN1846" s="160"/>
      <c r="AO1846" s="160"/>
      <c r="AP1846" s="160"/>
      <c r="AQ1846" s="160"/>
      <c r="AR1846" s="160"/>
      <c r="AS1846" s="160"/>
      <c r="AT1846" s="160"/>
      <c r="AU1846" s="160"/>
    </row>
    <row r="1847" spans="1:47" outlineLevel="1" x14ac:dyDescent="0.2">
      <c r="A1847" s="113">
        <v>452</v>
      </c>
      <c r="B1847" s="115" t="s">
        <v>1610</v>
      </c>
      <c r="C1847" s="124" t="s">
        <v>1611</v>
      </c>
      <c r="D1847" s="143" t="s">
        <v>337</v>
      </c>
      <c r="E1847" s="157">
        <v>162</v>
      </c>
      <c r="F1847" s="157"/>
      <c r="G1847" s="157">
        <f>ROUND(E1847*F1847,2)</f>
        <v>0</v>
      </c>
      <c r="H1847" s="161" t="s">
        <v>1743</v>
      </c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 t="s">
        <v>129</v>
      </c>
      <c r="S1847" s="160"/>
      <c r="T1847" s="160"/>
      <c r="U1847" s="160"/>
      <c r="V1847" s="160"/>
      <c r="W1847" s="160"/>
      <c r="X1847" s="160"/>
      <c r="Y1847" s="160"/>
      <c r="Z1847" s="160"/>
      <c r="AA1847" s="160"/>
      <c r="AB1847" s="160"/>
      <c r="AC1847" s="160"/>
      <c r="AD1847" s="160"/>
      <c r="AE1847" s="160"/>
      <c r="AF1847" s="160"/>
      <c r="AG1847" s="160"/>
      <c r="AH1847" s="160"/>
      <c r="AI1847" s="160"/>
      <c r="AJ1847" s="160"/>
      <c r="AK1847" s="160"/>
      <c r="AL1847" s="160"/>
      <c r="AM1847" s="160"/>
      <c r="AN1847" s="160"/>
      <c r="AO1847" s="160"/>
      <c r="AP1847" s="160"/>
      <c r="AQ1847" s="160"/>
      <c r="AR1847" s="160"/>
      <c r="AS1847" s="160"/>
      <c r="AT1847" s="160"/>
      <c r="AU1847" s="160"/>
    </row>
    <row r="1848" spans="1:47" outlineLevel="1" x14ac:dyDescent="0.2">
      <c r="A1848" s="113"/>
      <c r="B1848" s="115"/>
      <c r="C1848" s="125" t="s">
        <v>826</v>
      </c>
      <c r="D1848" s="144"/>
      <c r="E1848" s="136"/>
      <c r="F1848" s="157"/>
      <c r="G1848" s="157"/>
      <c r="H1848" s="161">
        <v>0</v>
      </c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 t="s">
        <v>131</v>
      </c>
      <c r="S1848" s="160">
        <v>0</v>
      </c>
      <c r="T1848" s="160"/>
      <c r="U1848" s="160"/>
      <c r="V1848" s="160"/>
      <c r="W1848" s="160"/>
      <c r="X1848" s="160"/>
      <c r="Y1848" s="160"/>
      <c r="Z1848" s="160"/>
      <c r="AA1848" s="160"/>
      <c r="AB1848" s="160"/>
      <c r="AC1848" s="160"/>
      <c r="AD1848" s="160"/>
      <c r="AE1848" s="160"/>
      <c r="AF1848" s="160"/>
      <c r="AG1848" s="160"/>
      <c r="AH1848" s="160"/>
      <c r="AI1848" s="160"/>
      <c r="AJ1848" s="160"/>
      <c r="AK1848" s="160"/>
      <c r="AL1848" s="160"/>
      <c r="AM1848" s="160"/>
      <c r="AN1848" s="160"/>
      <c r="AO1848" s="160"/>
      <c r="AP1848" s="160"/>
      <c r="AQ1848" s="160"/>
      <c r="AR1848" s="160"/>
      <c r="AS1848" s="160"/>
      <c r="AT1848" s="160"/>
      <c r="AU1848" s="160"/>
    </row>
    <row r="1849" spans="1:47" outlineLevel="1" x14ac:dyDescent="0.2">
      <c r="A1849" s="113"/>
      <c r="B1849" s="115"/>
      <c r="C1849" s="125" t="s">
        <v>773</v>
      </c>
      <c r="D1849" s="144"/>
      <c r="E1849" s="136"/>
      <c r="F1849" s="157"/>
      <c r="G1849" s="157"/>
      <c r="H1849" s="161">
        <v>0</v>
      </c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 t="s">
        <v>131</v>
      </c>
      <c r="S1849" s="160">
        <v>0</v>
      </c>
      <c r="T1849" s="160"/>
      <c r="U1849" s="160"/>
      <c r="V1849" s="160"/>
      <c r="W1849" s="160"/>
      <c r="X1849" s="160"/>
      <c r="Y1849" s="160"/>
      <c r="Z1849" s="160"/>
      <c r="AA1849" s="160"/>
      <c r="AB1849" s="160"/>
      <c r="AC1849" s="160"/>
      <c r="AD1849" s="160"/>
      <c r="AE1849" s="160"/>
      <c r="AF1849" s="160"/>
      <c r="AG1849" s="160"/>
      <c r="AH1849" s="160"/>
      <c r="AI1849" s="160"/>
      <c r="AJ1849" s="160"/>
      <c r="AK1849" s="160"/>
      <c r="AL1849" s="160"/>
      <c r="AM1849" s="160"/>
      <c r="AN1849" s="160"/>
      <c r="AO1849" s="160"/>
      <c r="AP1849" s="160"/>
      <c r="AQ1849" s="160"/>
      <c r="AR1849" s="160"/>
      <c r="AS1849" s="160"/>
      <c r="AT1849" s="160"/>
      <c r="AU1849" s="160"/>
    </row>
    <row r="1850" spans="1:47" outlineLevel="1" x14ac:dyDescent="0.2">
      <c r="A1850" s="113"/>
      <c r="B1850" s="115"/>
      <c r="C1850" s="125" t="s">
        <v>1605</v>
      </c>
      <c r="D1850" s="144"/>
      <c r="E1850" s="136"/>
      <c r="F1850" s="157"/>
      <c r="G1850" s="157"/>
      <c r="H1850" s="161">
        <v>0</v>
      </c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 t="s">
        <v>131</v>
      </c>
      <c r="S1850" s="160">
        <v>0</v>
      </c>
      <c r="T1850" s="160"/>
      <c r="U1850" s="160"/>
      <c r="V1850" s="160"/>
      <c r="W1850" s="160"/>
      <c r="X1850" s="160"/>
      <c r="Y1850" s="160"/>
      <c r="Z1850" s="160"/>
      <c r="AA1850" s="160"/>
      <c r="AB1850" s="160"/>
      <c r="AC1850" s="160"/>
      <c r="AD1850" s="160"/>
      <c r="AE1850" s="160"/>
      <c r="AF1850" s="160"/>
      <c r="AG1850" s="160"/>
      <c r="AH1850" s="160"/>
      <c r="AI1850" s="160"/>
      <c r="AJ1850" s="160"/>
      <c r="AK1850" s="160"/>
      <c r="AL1850" s="160"/>
      <c r="AM1850" s="160"/>
      <c r="AN1850" s="160"/>
      <c r="AO1850" s="160"/>
      <c r="AP1850" s="160"/>
      <c r="AQ1850" s="160"/>
      <c r="AR1850" s="160"/>
      <c r="AS1850" s="160"/>
      <c r="AT1850" s="160"/>
      <c r="AU1850" s="160"/>
    </row>
    <row r="1851" spans="1:47" outlineLevel="1" x14ac:dyDescent="0.2">
      <c r="A1851" s="113"/>
      <c r="B1851" s="115"/>
      <c r="C1851" s="125" t="s">
        <v>1606</v>
      </c>
      <c r="D1851" s="144"/>
      <c r="E1851" s="136"/>
      <c r="F1851" s="157"/>
      <c r="G1851" s="157"/>
      <c r="H1851" s="161">
        <v>0</v>
      </c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 t="s">
        <v>131</v>
      </c>
      <c r="S1851" s="160">
        <v>0</v>
      </c>
      <c r="T1851" s="160"/>
      <c r="U1851" s="160"/>
      <c r="V1851" s="160"/>
      <c r="W1851" s="160"/>
      <c r="X1851" s="160"/>
      <c r="Y1851" s="160"/>
      <c r="Z1851" s="160"/>
      <c r="AA1851" s="160"/>
      <c r="AB1851" s="160"/>
      <c r="AC1851" s="160"/>
      <c r="AD1851" s="160"/>
      <c r="AE1851" s="160"/>
      <c r="AF1851" s="160"/>
      <c r="AG1851" s="160"/>
      <c r="AH1851" s="160"/>
      <c r="AI1851" s="160"/>
      <c r="AJ1851" s="160"/>
      <c r="AK1851" s="160"/>
      <c r="AL1851" s="160"/>
      <c r="AM1851" s="160"/>
      <c r="AN1851" s="160"/>
      <c r="AO1851" s="160"/>
      <c r="AP1851" s="160"/>
      <c r="AQ1851" s="160"/>
      <c r="AR1851" s="160"/>
      <c r="AS1851" s="160"/>
      <c r="AT1851" s="160"/>
      <c r="AU1851" s="160"/>
    </row>
    <row r="1852" spans="1:47" outlineLevel="1" x14ac:dyDescent="0.2">
      <c r="A1852" s="113"/>
      <c r="B1852" s="115"/>
      <c r="C1852" s="125" t="s">
        <v>1607</v>
      </c>
      <c r="D1852" s="144"/>
      <c r="E1852" s="136">
        <v>28</v>
      </c>
      <c r="F1852" s="157"/>
      <c r="G1852" s="157"/>
      <c r="H1852" s="161">
        <v>0</v>
      </c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 t="s">
        <v>131</v>
      </c>
      <c r="S1852" s="160">
        <v>0</v>
      </c>
      <c r="T1852" s="160"/>
      <c r="U1852" s="160"/>
      <c r="V1852" s="160"/>
      <c r="W1852" s="160"/>
      <c r="X1852" s="160"/>
      <c r="Y1852" s="160"/>
      <c r="Z1852" s="160"/>
      <c r="AA1852" s="160"/>
      <c r="AB1852" s="160"/>
      <c r="AC1852" s="160"/>
      <c r="AD1852" s="160"/>
      <c r="AE1852" s="160"/>
      <c r="AF1852" s="160"/>
      <c r="AG1852" s="160"/>
      <c r="AH1852" s="160"/>
      <c r="AI1852" s="160"/>
      <c r="AJ1852" s="160"/>
      <c r="AK1852" s="160"/>
      <c r="AL1852" s="160"/>
      <c r="AM1852" s="160"/>
      <c r="AN1852" s="160"/>
      <c r="AO1852" s="160"/>
      <c r="AP1852" s="160"/>
      <c r="AQ1852" s="160"/>
      <c r="AR1852" s="160"/>
      <c r="AS1852" s="160"/>
      <c r="AT1852" s="160"/>
      <c r="AU1852" s="160"/>
    </row>
    <row r="1853" spans="1:47" outlineLevel="1" x14ac:dyDescent="0.2">
      <c r="A1853" s="113"/>
      <c r="B1853" s="115"/>
      <c r="C1853" s="125" t="s">
        <v>845</v>
      </c>
      <c r="D1853" s="144"/>
      <c r="E1853" s="136"/>
      <c r="F1853" s="157"/>
      <c r="G1853" s="157"/>
      <c r="H1853" s="161">
        <v>0</v>
      </c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 t="s">
        <v>131</v>
      </c>
      <c r="S1853" s="160">
        <v>0</v>
      </c>
      <c r="T1853" s="160"/>
      <c r="U1853" s="160"/>
      <c r="V1853" s="160"/>
      <c r="W1853" s="160"/>
      <c r="X1853" s="160"/>
      <c r="Y1853" s="160"/>
      <c r="Z1853" s="160"/>
      <c r="AA1853" s="160"/>
      <c r="AB1853" s="160"/>
      <c r="AC1853" s="160"/>
      <c r="AD1853" s="160"/>
      <c r="AE1853" s="160"/>
      <c r="AF1853" s="160"/>
      <c r="AG1853" s="160"/>
      <c r="AH1853" s="160"/>
      <c r="AI1853" s="160"/>
      <c r="AJ1853" s="160"/>
      <c r="AK1853" s="160"/>
      <c r="AL1853" s="160"/>
      <c r="AM1853" s="160"/>
      <c r="AN1853" s="160"/>
      <c r="AO1853" s="160"/>
      <c r="AP1853" s="160"/>
      <c r="AQ1853" s="160"/>
      <c r="AR1853" s="160"/>
      <c r="AS1853" s="160"/>
      <c r="AT1853" s="160"/>
      <c r="AU1853" s="160"/>
    </row>
    <row r="1854" spans="1:47" outlineLevel="1" x14ac:dyDescent="0.2">
      <c r="A1854" s="113"/>
      <c r="B1854" s="115"/>
      <c r="C1854" s="125" t="s">
        <v>1608</v>
      </c>
      <c r="D1854" s="144"/>
      <c r="E1854" s="136"/>
      <c r="F1854" s="157"/>
      <c r="G1854" s="157"/>
      <c r="H1854" s="161">
        <v>0</v>
      </c>
      <c r="I1854" s="160"/>
      <c r="J1854" s="160"/>
      <c r="K1854" s="160"/>
      <c r="L1854" s="160"/>
      <c r="M1854" s="160"/>
      <c r="N1854" s="160"/>
      <c r="O1854" s="160"/>
      <c r="P1854" s="160"/>
      <c r="Q1854" s="160"/>
      <c r="R1854" s="160" t="s">
        <v>131</v>
      </c>
      <c r="S1854" s="160">
        <v>0</v>
      </c>
      <c r="T1854" s="160"/>
      <c r="U1854" s="160"/>
      <c r="V1854" s="160"/>
      <c r="W1854" s="160"/>
      <c r="X1854" s="160"/>
      <c r="Y1854" s="160"/>
      <c r="Z1854" s="160"/>
      <c r="AA1854" s="160"/>
      <c r="AB1854" s="160"/>
      <c r="AC1854" s="160"/>
      <c r="AD1854" s="160"/>
      <c r="AE1854" s="160"/>
      <c r="AF1854" s="160"/>
      <c r="AG1854" s="160"/>
      <c r="AH1854" s="160"/>
      <c r="AI1854" s="160"/>
      <c r="AJ1854" s="160"/>
      <c r="AK1854" s="160"/>
      <c r="AL1854" s="160"/>
      <c r="AM1854" s="160"/>
      <c r="AN1854" s="160"/>
      <c r="AO1854" s="160"/>
      <c r="AP1854" s="160"/>
      <c r="AQ1854" s="160"/>
      <c r="AR1854" s="160"/>
      <c r="AS1854" s="160"/>
      <c r="AT1854" s="160"/>
      <c r="AU1854" s="160"/>
    </row>
    <row r="1855" spans="1:47" outlineLevel="1" x14ac:dyDescent="0.2">
      <c r="A1855" s="113"/>
      <c r="B1855" s="115"/>
      <c r="C1855" s="125" t="s">
        <v>1609</v>
      </c>
      <c r="D1855" s="144"/>
      <c r="E1855" s="136">
        <v>134</v>
      </c>
      <c r="F1855" s="157"/>
      <c r="G1855" s="157"/>
      <c r="H1855" s="161">
        <v>0</v>
      </c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 t="s">
        <v>131</v>
      </c>
      <c r="S1855" s="160">
        <v>0</v>
      </c>
      <c r="T1855" s="160"/>
      <c r="U1855" s="160"/>
      <c r="V1855" s="160"/>
      <c r="W1855" s="160"/>
      <c r="X1855" s="160"/>
      <c r="Y1855" s="160"/>
      <c r="Z1855" s="160"/>
      <c r="AA1855" s="160"/>
      <c r="AB1855" s="160"/>
      <c r="AC1855" s="160"/>
      <c r="AD1855" s="160"/>
      <c r="AE1855" s="160"/>
      <c r="AF1855" s="160"/>
      <c r="AG1855" s="160"/>
      <c r="AH1855" s="160"/>
      <c r="AI1855" s="160"/>
      <c r="AJ1855" s="160"/>
      <c r="AK1855" s="160"/>
      <c r="AL1855" s="160"/>
      <c r="AM1855" s="160"/>
      <c r="AN1855" s="160"/>
      <c r="AO1855" s="160"/>
      <c r="AP1855" s="160"/>
      <c r="AQ1855" s="160"/>
      <c r="AR1855" s="160"/>
      <c r="AS1855" s="160"/>
      <c r="AT1855" s="160"/>
      <c r="AU1855" s="160"/>
    </row>
    <row r="1856" spans="1:47" outlineLevel="1" x14ac:dyDescent="0.2">
      <c r="A1856" s="113">
        <v>453</v>
      </c>
      <c r="B1856" s="115" t="s">
        <v>1612</v>
      </c>
      <c r="C1856" s="124" t="s">
        <v>1613</v>
      </c>
      <c r="D1856" s="143" t="s">
        <v>135</v>
      </c>
      <c r="E1856" s="157">
        <v>228.25</v>
      </c>
      <c r="F1856" s="157"/>
      <c r="G1856" s="157">
        <f>ROUND(E1856*F1856,2)</f>
        <v>0</v>
      </c>
      <c r="H1856" s="161" t="s">
        <v>1743</v>
      </c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 t="s">
        <v>129</v>
      </c>
      <c r="S1856" s="160"/>
      <c r="T1856" s="160"/>
      <c r="U1856" s="160"/>
      <c r="V1856" s="160"/>
      <c r="W1856" s="160"/>
      <c r="X1856" s="160"/>
      <c r="Y1856" s="160"/>
      <c r="Z1856" s="160"/>
      <c r="AA1856" s="160"/>
      <c r="AB1856" s="160"/>
      <c r="AC1856" s="160"/>
      <c r="AD1856" s="160"/>
      <c r="AE1856" s="160"/>
      <c r="AF1856" s="160"/>
      <c r="AG1856" s="160"/>
      <c r="AH1856" s="160"/>
      <c r="AI1856" s="160"/>
      <c r="AJ1856" s="160"/>
      <c r="AK1856" s="160"/>
      <c r="AL1856" s="160"/>
      <c r="AM1856" s="160"/>
      <c r="AN1856" s="160"/>
      <c r="AO1856" s="160"/>
      <c r="AP1856" s="160"/>
      <c r="AQ1856" s="160"/>
      <c r="AR1856" s="160"/>
      <c r="AS1856" s="160"/>
      <c r="AT1856" s="160"/>
      <c r="AU1856" s="160"/>
    </row>
    <row r="1857" spans="1:47" outlineLevel="1" x14ac:dyDescent="0.2">
      <c r="A1857" s="113"/>
      <c r="B1857" s="115"/>
      <c r="C1857" s="125" t="s">
        <v>826</v>
      </c>
      <c r="D1857" s="144"/>
      <c r="E1857" s="136"/>
      <c r="F1857" s="157"/>
      <c r="G1857" s="157"/>
      <c r="H1857" s="161">
        <v>0</v>
      </c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 t="s">
        <v>131</v>
      </c>
      <c r="S1857" s="160">
        <v>0</v>
      </c>
      <c r="T1857" s="160"/>
      <c r="U1857" s="160"/>
      <c r="V1857" s="160"/>
      <c r="W1857" s="160"/>
      <c r="X1857" s="160"/>
      <c r="Y1857" s="160"/>
      <c r="Z1857" s="160"/>
      <c r="AA1857" s="160"/>
      <c r="AB1857" s="160"/>
      <c r="AC1857" s="160"/>
      <c r="AD1857" s="160"/>
      <c r="AE1857" s="160"/>
      <c r="AF1857" s="160"/>
      <c r="AG1857" s="160"/>
      <c r="AH1857" s="160"/>
      <c r="AI1857" s="160"/>
      <c r="AJ1857" s="160"/>
      <c r="AK1857" s="160"/>
      <c r="AL1857" s="160"/>
      <c r="AM1857" s="160"/>
      <c r="AN1857" s="160"/>
      <c r="AO1857" s="160"/>
      <c r="AP1857" s="160"/>
      <c r="AQ1857" s="160"/>
      <c r="AR1857" s="160"/>
      <c r="AS1857" s="160"/>
      <c r="AT1857" s="160"/>
      <c r="AU1857" s="160"/>
    </row>
    <row r="1858" spans="1:47" outlineLevel="1" x14ac:dyDescent="0.2">
      <c r="A1858" s="113"/>
      <c r="B1858" s="115"/>
      <c r="C1858" s="125" t="s">
        <v>773</v>
      </c>
      <c r="D1858" s="144"/>
      <c r="E1858" s="136"/>
      <c r="F1858" s="157"/>
      <c r="G1858" s="157"/>
      <c r="H1858" s="161">
        <v>0</v>
      </c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 t="s">
        <v>131</v>
      </c>
      <c r="S1858" s="160">
        <v>0</v>
      </c>
      <c r="T1858" s="160"/>
      <c r="U1858" s="160"/>
      <c r="V1858" s="160"/>
      <c r="W1858" s="160"/>
      <c r="X1858" s="160"/>
      <c r="Y1858" s="160"/>
      <c r="Z1858" s="160"/>
      <c r="AA1858" s="160"/>
      <c r="AB1858" s="160"/>
      <c r="AC1858" s="160"/>
      <c r="AD1858" s="160"/>
      <c r="AE1858" s="160"/>
      <c r="AF1858" s="160"/>
      <c r="AG1858" s="160"/>
      <c r="AH1858" s="160"/>
      <c r="AI1858" s="160"/>
      <c r="AJ1858" s="160"/>
      <c r="AK1858" s="160"/>
      <c r="AL1858" s="160"/>
      <c r="AM1858" s="160"/>
      <c r="AN1858" s="160"/>
      <c r="AO1858" s="160"/>
      <c r="AP1858" s="160"/>
      <c r="AQ1858" s="160"/>
      <c r="AR1858" s="160"/>
      <c r="AS1858" s="160"/>
      <c r="AT1858" s="160"/>
      <c r="AU1858" s="160"/>
    </row>
    <row r="1859" spans="1:47" outlineLevel="1" x14ac:dyDescent="0.2">
      <c r="A1859" s="113"/>
      <c r="B1859" s="115"/>
      <c r="C1859" s="125" t="s">
        <v>838</v>
      </c>
      <c r="D1859" s="144"/>
      <c r="E1859" s="136">
        <v>22.3</v>
      </c>
      <c r="F1859" s="157"/>
      <c r="G1859" s="157"/>
      <c r="H1859" s="161">
        <v>0</v>
      </c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 t="s">
        <v>131</v>
      </c>
      <c r="S1859" s="160">
        <v>0</v>
      </c>
      <c r="T1859" s="160"/>
      <c r="U1859" s="160"/>
      <c r="V1859" s="160"/>
      <c r="W1859" s="160"/>
      <c r="X1859" s="160"/>
      <c r="Y1859" s="160"/>
      <c r="Z1859" s="160"/>
      <c r="AA1859" s="160"/>
      <c r="AB1859" s="160"/>
      <c r="AC1859" s="160"/>
      <c r="AD1859" s="160"/>
      <c r="AE1859" s="160"/>
      <c r="AF1859" s="160"/>
      <c r="AG1859" s="160"/>
      <c r="AH1859" s="160"/>
      <c r="AI1859" s="160"/>
      <c r="AJ1859" s="160"/>
      <c r="AK1859" s="160"/>
      <c r="AL1859" s="160"/>
      <c r="AM1859" s="160"/>
      <c r="AN1859" s="160"/>
      <c r="AO1859" s="160"/>
      <c r="AP1859" s="160"/>
      <c r="AQ1859" s="160"/>
      <c r="AR1859" s="160"/>
      <c r="AS1859" s="160"/>
      <c r="AT1859" s="160"/>
      <c r="AU1859" s="160"/>
    </row>
    <row r="1860" spans="1:47" outlineLevel="1" x14ac:dyDescent="0.2">
      <c r="A1860" s="113"/>
      <c r="B1860" s="115"/>
      <c r="C1860" s="125" t="s">
        <v>840</v>
      </c>
      <c r="D1860" s="144"/>
      <c r="E1860" s="136">
        <v>18.399999999999999</v>
      </c>
      <c r="F1860" s="157"/>
      <c r="G1860" s="157"/>
      <c r="H1860" s="161">
        <v>0</v>
      </c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 t="s">
        <v>131</v>
      </c>
      <c r="S1860" s="160">
        <v>0</v>
      </c>
      <c r="T1860" s="160"/>
      <c r="U1860" s="160"/>
      <c r="V1860" s="160"/>
      <c r="W1860" s="160"/>
      <c r="X1860" s="160"/>
      <c r="Y1860" s="160"/>
      <c r="Z1860" s="160"/>
      <c r="AA1860" s="160"/>
      <c r="AB1860" s="160"/>
      <c r="AC1860" s="160"/>
      <c r="AD1860" s="160"/>
      <c r="AE1860" s="160"/>
      <c r="AF1860" s="160"/>
      <c r="AG1860" s="160"/>
      <c r="AH1860" s="160"/>
      <c r="AI1860" s="160"/>
      <c r="AJ1860" s="160"/>
      <c r="AK1860" s="160"/>
      <c r="AL1860" s="160"/>
      <c r="AM1860" s="160"/>
      <c r="AN1860" s="160"/>
      <c r="AO1860" s="160"/>
      <c r="AP1860" s="160"/>
      <c r="AQ1860" s="160"/>
      <c r="AR1860" s="160"/>
      <c r="AS1860" s="160"/>
      <c r="AT1860" s="160"/>
      <c r="AU1860" s="160"/>
    </row>
    <row r="1861" spans="1:47" outlineLevel="1" x14ac:dyDescent="0.2">
      <c r="A1861" s="113"/>
      <c r="B1861" s="115"/>
      <c r="C1861" s="125" t="s">
        <v>845</v>
      </c>
      <c r="D1861" s="144"/>
      <c r="E1861" s="136"/>
      <c r="F1861" s="157"/>
      <c r="G1861" s="157"/>
      <c r="H1861" s="161">
        <v>0</v>
      </c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 t="s">
        <v>131</v>
      </c>
      <c r="S1861" s="160">
        <v>0</v>
      </c>
      <c r="T1861" s="160"/>
      <c r="U1861" s="160"/>
      <c r="V1861" s="160"/>
      <c r="W1861" s="160"/>
      <c r="X1861" s="160"/>
      <c r="Y1861" s="160"/>
      <c r="Z1861" s="160"/>
      <c r="AA1861" s="160"/>
      <c r="AB1861" s="160"/>
      <c r="AC1861" s="160"/>
      <c r="AD1861" s="160"/>
      <c r="AE1861" s="160"/>
      <c r="AF1861" s="160"/>
      <c r="AG1861" s="160"/>
      <c r="AH1861" s="160"/>
      <c r="AI1861" s="160"/>
      <c r="AJ1861" s="160"/>
      <c r="AK1861" s="160"/>
      <c r="AL1861" s="160"/>
      <c r="AM1861" s="160"/>
      <c r="AN1861" s="160"/>
      <c r="AO1861" s="160"/>
      <c r="AP1861" s="160"/>
      <c r="AQ1861" s="160"/>
      <c r="AR1861" s="160"/>
      <c r="AS1861" s="160"/>
      <c r="AT1861" s="160"/>
      <c r="AU1861" s="160"/>
    </row>
    <row r="1862" spans="1:47" outlineLevel="1" x14ac:dyDescent="0.2">
      <c r="A1862" s="113"/>
      <c r="B1862" s="115"/>
      <c r="C1862" s="125" t="s">
        <v>1601</v>
      </c>
      <c r="D1862" s="144"/>
      <c r="E1862" s="136">
        <v>187.55</v>
      </c>
      <c r="F1862" s="157"/>
      <c r="G1862" s="157"/>
      <c r="H1862" s="161">
        <v>0</v>
      </c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 t="s">
        <v>131</v>
      </c>
      <c r="S1862" s="160">
        <v>0</v>
      </c>
      <c r="T1862" s="160"/>
      <c r="U1862" s="160"/>
      <c r="V1862" s="160"/>
      <c r="W1862" s="160"/>
      <c r="X1862" s="160"/>
      <c r="Y1862" s="160"/>
      <c r="Z1862" s="160"/>
      <c r="AA1862" s="160"/>
      <c r="AB1862" s="160"/>
      <c r="AC1862" s="160"/>
      <c r="AD1862" s="160"/>
      <c r="AE1862" s="160"/>
      <c r="AF1862" s="160"/>
      <c r="AG1862" s="160"/>
      <c r="AH1862" s="160"/>
      <c r="AI1862" s="160"/>
      <c r="AJ1862" s="160"/>
      <c r="AK1862" s="160"/>
      <c r="AL1862" s="160"/>
      <c r="AM1862" s="160"/>
      <c r="AN1862" s="160"/>
      <c r="AO1862" s="160"/>
      <c r="AP1862" s="160"/>
      <c r="AQ1862" s="160"/>
      <c r="AR1862" s="160"/>
      <c r="AS1862" s="160"/>
      <c r="AT1862" s="160"/>
      <c r="AU1862" s="160"/>
    </row>
    <row r="1863" spans="1:47" outlineLevel="1" x14ac:dyDescent="0.2">
      <c r="A1863" s="113">
        <v>454</v>
      </c>
      <c r="B1863" s="115" t="s">
        <v>1614</v>
      </c>
      <c r="C1863" s="124" t="s">
        <v>1615</v>
      </c>
      <c r="D1863" s="143" t="s">
        <v>135</v>
      </c>
      <c r="E1863" s="157">
        <v>244.45000000000002</v>
      </c>
      <c r="F1863" s="157"/>
      <c r="G1863" s="157">
        <f>ROUND(E1863*F1863,2)</f>
        <v>0</v>
      </c>
      <c r="H1863" s="161" t="s">
        <v>1743</v>
      </c>
      <c r="I1863" s="160"/>
      <c r="J1863" s="160"/>
      <c r="K1863" s="160"/>
      <c r="L1863" s="160"/>
      <c r="M1863" s="160"/>
      <c r="N1863" s="160"/>
      <c r="O1863" s="160"/>
      <c r="P1863" s="160"/>
      <c r="Q1863" s="160"/>
      <c r="R1863" s="160" t="s">
        <v>129</v>
      </c>
      <c r="S1863" s="160"/>
      <c r="T1863" s="160"/>
      <c r="U1863" s="160"/>
      <c r="V1863" s="160"/>
      <c r="W1863" s="160"/>
      <c r="X1863" s="160"/>
      <c r="Y1863" s="160"/>
      <c r="Z1863" s="160"/>
      <c r="AA1863" s="160"/>
      <c r="AB1863" s="160"/>
      <c r="AC1863" s="160"/>
      <c r="AD1863" s="160"/>
      <c r="AE1863" s="160"/>
      <c r="AF1863" s="160"/>
      <c r="AG1863" s="160"/>
      <c r="AH1863" s="160"/>
      <c r="AI1863" s="160"/>
      <c r="AJ1863" s="160"/>
      <c r="AK1863" s="160"/>
      <c r="AL1863" s="160"/>
      <c r="AM1863" s="160"/>
      <c r="AN1863" s="160"/>
      <c r="AO1863" s="160"/>
      <c r="AP1863" s="160"/>
      <c r="AQ1863" s="160"/>
      <c r="AR1863" s="160"/>
      <c r="AS1863" s="160"/>
      <c r="AT1863" s="160"/>
      <c r="AU1863" s="160"/>
    </row>
    <row r="1864" spans="1:47" outlineLevel="1" x14ac:dyDescent="0.2">
      <c r="A1864" s="113"/>
      <c r="B1864" s="115"/>
      <c r="C1864" s="125" t="s">
        <v>826</v>
      </c>
      <c r="D1864" s="144"/>
      <c r="E1864" s="136"/>
      <c r="F1864" s="157"/>
      <c r="G1864" s="157"/>
      <c r="H1864" s="161">
        <v>0</v>
      </c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 t="s">
        <v>131</v>
      </c>
      <c r="S1864" s="160">
        <v>0</v>
      </c>
      <c r="T1864" s="160"/>
      <c r="U1864" s="160"/>
      <c r="V1864" s="160"/>
      <c r="W1864" s="160"/>
      <c r="X1864" s="160"/>
      <c r="Y1864" s="160"/>
      <c r="Z1864" s="160"/>
      <c r="AA1864" s="160"/>
      <c r="AB1864" s="160"/>
      <c r="AC1864" s="160"/>
      <c r="AD1864" s="160"/>
      <c r="AE1864" s="160"/>
      <c r="AF1864" s="160"/>
      <c r="AG1864" s="160"/>
      <c r="AH1864" s="160"/>
      <c r="AI1864" s="160"/>
      <c r="AJ1864" s="160"/>
      <c r="AK1864" s="160"/>
      <c r="AL1864" s="160"/>
      <c r="AM1864" s="160"/>
      <c r="AN1864" s="160"/>
      <c r="AO1864" s="160"/>
      <c r="AP1864" s="160"/>
      <c r="AQ1864" s="160"/>
      <c r="AR1864" s="160"/>
      <c r="AS1864" s="160"/>
      <c r="AT1864" s="160"/>
      <c r="AU1864" s="160"/>
    </row>
    <row r="1865" spans="1:47" outlineLevel="1" x14ac:dyDescent="0.2">
      <c r="A1865" s="113"/>
      <c r="B1865" s="115"/>
      <c r="C1865" s="125" t="s">
        <v>773</v>
      </c>
      <c r="D1865" s="144"/>
      <c r="E1865" s="136"/>
      <c r="F1865" s="157"/>
      <c r="G1865" s="157"/>
      <c r="H1865" s="161">
        <v>0</v>
      </c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 t="s">
        <v>131</v>
      </c>
      <c r="S1865" s="160">
        <v>0</v>
      </c>
      <c r="T1865" s="160"/>
      <c r="U1865" s="160"/>
      <c r="V1865" s="160"/>
      <c r="W1865" s="160"/>
      <c r="X1865" s="160"/>
      <c r="Y1865" s="160"/>
      <c r="Z1865" s="160"/>
      <c r="AA1865" s="160"/>
      <c r="AB1865" s="160"/>
      <c r="AC1865" s="160"/>
      <c r="AD1865" s="160"/>
      <c r="AE1865" s="160"/>
      <c r="AF1865" s="160"/>
      <c r="AG1865" s="160"/>
      <c r="AH1865" s="160"/>
      <c r="AI1865" s="160"/>
      <c r="AJ1865" s="160"/>
      <c r="AK1865" s="160"/>
      <c r="AL1865" s="160"/>
      <c r="AM1865" s="160"/>
      <c r="AN1865" s="160"/>
      <c r="AO1865" s="160"/>
      <c r="AP1865" s="160"/>
      <c r="AQ1865" s="160"/>
      <c r="AR1865" s="160"/>
      <c r="AS1865" s="160"/>
      <c r="AT1865" s="160"/>
      <c r="AU1865" s="160"/>
    </row>
    <row r="1866" spans="1:47" outlineLevel="1" x14ac:dyDescent="0.2">
      <c r="A1866" s="113"/>
      <c r="B1866" s="115"/>
      <c r="C1866" s="125" t="s">
        <v>838</v>
      </c>
      <c r="D1866" s="144"/>
      <c r="E1866" s="136">
        <v>22.3</v>
      </c>
      <c r="F1866" s="157"/>
      <c r="G1866" s="157"/>
      <c r="H1866" s="161">
        <v>0</v>
      </c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 t="s">
        <v>131</v>
      </c>
      <c r="S1866" s="160">
        <v>0</v>
      </c>
      <c r="T1866" s="160"/>
      <c r="U1866" s="160"/>
      <c r="V1866" s="160"/>
      <c r="W1866" s="160"/>
      <c r="X1866" s="160"/>
      <c r="Y1866" s="160"/>
      <c r="Z1866" s="160"/>
      <c r="AA1866" s="160"/>
      <c r="AB1866" s="160"/>
      <c r="AC1866" s="160"/>
      <c r="AD1866" s="160"/>
      <c r="AE1866" s="160"/>
      <c r="AF1866" s="160"/>
      <c r="AG1866" s="160"/>
      <c r="AH1866" s="160"/>
      <c r="AI1866" s="160"/>
      <c r="AJ1866" s="160"/>
      <c r="AK1866" s="160"/>
      <c r="AL1866" s="160"/>
      <c r="AM1866" s="160"/>
      <c r="AN1866" s="160"/>
      <c r="AO1866" s="160"/>
      <c r="AP1866" s="160"/>
      <c r="AQ1866" s="160"/>
      <c r="AR1866" s="160"/>
      <c r="AS1866" s="160"/>
      <c r="AT1866" s="160"/>
      <c r="AU1866" s="160"/>
    </row>
    <row r="1867" spans="1:47" outlineLevel="1" x14ac:dyDescent="0.2">
      <c r="A1867" s="113"/>
      <c r="B1867" s="115"/>
      <c r="C1867" s="125" t="s">
        <v>840</v>
      </c>
      <c r="D1867" s="144"/>
      <c r="E1867" s="136">
        <v>18.399999999999999</v>
      </c>
      <c r="F1867" s="157"/>
      <c r="G1867" s="157"/>
      <c r="H1867" s="161">
        <v>0</v>
      </c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 t="s">
        <v>131</v>
      </c>
      <c r="S1867" s="160">
        <v>0</v>
      </c>
      <c r="T1867" s="160"/>
      <c r="U1867" s="160"/>
      <c r="V1867" s="160"/>
      <c r="W1867" s="160"/>
      <c r="X1867" s="160"/>
      <c r="Y1867" s="160"/>
      <c r="Z1867" s="160"/>
      <c r="AA1867" s="160"/>
      <c r="AB1867" s="160"/>
      <c r="AC1867" s="160"/>
      <c r="AD1867" s="160"/>
      <c r="AE1867" s="160"/>
      <c r="AF1867" s="160"/>
      <c r="AG1867" s="160"/>
      <c r="AH1867" s="160"/>
      <c r="AI1867" s="160"/>
      <c r="AJ1867" s="160"/>
      <c r="AK1867" s="160"/>
      <c r="AL1867" s="160"/>
      <c r="AM1867" s="160"/>
      <c r="AN1867" s="160"/>
      <c r="AO1867" s="160"/>
      <c r="AP1867" s="160"/>
      <c r="AQ1867" s="160"/>
      <c r="AR1867" s="160"/>
      <c r="AS1867" s="160"/>
      <c r="AT1867" s="160"/>
      <c r="AU1867" s="160"/>
    </row>
    <row r="1868" spans="1:47" outlineLevel="1" x14ac:dyDescent="0.2">
      <c r="A1868" s="113"/>
      <c r="B1868" s="115"/>
      <c r="C1868" s="125" t="s">
        <v>1600</v>
      </c>
      <c r="D1868" s="144"/>
      <c r="E1868" s="136">
        <v>2.8</v>
      </c>
      <c r="F1868" s="157"/>
      <c r="G1868" s="157"/>
      <c r="H1868" s="161">
        <v>0</v>
      </c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 t="s">
        <v>131</v>
      </c>
      <c r="S1868" s="160">
        <v>0</v>
      </c>
      <c r="T1868" s="160"/>
      <c r="U1868" s="160"/>
      <c r="V1868" s="160"/>
      <c r="W1868" s="160"/>
      <c r="X1868" s="160"/>
      <c r="Y1868" s="160"/>
      <c r="Z1868" s="160"/>
      <c r="AA1868" s="160"/>
      <c r="AB1868" s="160"/>
      <c r="AC1868" s="160"/>
      <c r="AD1868" s="160"/>
      <c r="AE1868" s="160"/>
      <c r="AF1868" s="160"/>
      <c r="AG1868" s="160"/>
      <c r="AH1868" s="160"/>
      <c r="AI1868" s="160"/>
      <c r="AJ1868" s="160"/>
      <c r="AK1868" s="160"/>
      <c r="AL1868" s="160"/>
      <c r="AM1868" s="160"/>
      <c r="AN1868" s="160"/>
      <c r="AO1868" s="160"/>
      <c r="AP1868" s="160"/>
      <c r="AQ1868" s="160"/>
      <c r="AR1868" s="160"/>
      <c r="AS1868" s="160"/>
      <c r="AT1868" s="160"/>
      <c r="AU1868" s="160"/>
    </row>
    <row r="1869" spans="1:47" outlineLevel="1" x14ac:dyDescent="0.2">
      <c r="A1869" s="113"/>
      <c r="B1869" s="115"/>
      <c r="C1869" s="125" t="s">
        <v>845</v>
      </c>
      <c r="D1869" s="144"/>
      <c r="E1869" s="136"/>
      <c r="F1869" s="157"/>
      <c r="G1869" s="157"/>
      <c r="H1869" s="161">
        <v>0</v>
      </c>
      <c r="I1869" s="160"/>
      <c r="J1869" s="160"/>
      <c r="K1869" s="160"/>
      <c r="L1869" s="160"/>
      <c r="M1869" s="160"/>
      <c r="N1869" s="160"/>
      <c r="O1869" s="160"/>
      <c r="P1869" s="160"/>
      <c r="Q1869" s="160"/>
      <c r="R1869" s="160" t="s">
        <v>131</v>
      </c>
      <c r="S1869" s="160">
        <v>0</v>
      </c>
      <c r="T1869" s="160"/>
      <c r="U1869" s="160"/>
      <c r="V1869" s="160"/>
      <c r="W1869" s="160"/>
      <c r="X1869" s="160"/>
      <c r="Y1869" s="160"/>
      <c r="Z1869" s="160"/>
      <c r="AA1869" s="160"/>
      <c r="AB1869" s="160"/>
      <c r="AC1869" s="160"/>
      <c r="AD1869" s="160"/>
      <c r="AE1869" s="160"/>
      <c r="AF1869" s="160"/>
      <c r="AG1869" s="160"/>
      <c r="AH1869" s="160"/>
      <c r="AI1869" s="160"/>
      <c r="AJ1869" s="160"/>
      <c r="AK1869" s="160"/>
      <c r="AL1869" s="160"/>
      <c r="AM1869" s="160"/>
      <c r="AN1869" s="160"/>
      <c r="AO1869" s="160"/>
      <c r="AP1869" s="160"/>
      <c r="AQ1869" s="160"/>
      <c r="AR1869" s="160"/>
      <c r="AS1869" s="160"/>
      <c r="AT1869" s="160"/>
      <c r="AU1869" s="160"/>
    </row>
    <row r="1870" spans="1:47" outlineLevel="1" x14ac:dyDescent="0.2">
      <c r="A1870" s="113"/>
      <c r="B1870" s="115"/>
      <c r="C1870" s="125" t="s">
        <v>1601</v>
      </c>
      <c r="D1870" s="144"/>
      <c r="E1870" s="136">
        <v>187.55</v>
      </c>
      <c r="F1870" s="157"/>
      <c r="G1870" s="157"/>
      <c r="H1870" s="161">
        <v>0</v>
      </c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 t="s">
        <v>131</v>
      </c>
      <c r="S1870" s="160">
        <v>0</v>
      </c>
      <c r="T1870" s="160"/>
      <c r="U1870" s="160"/>
      <c r="V1870" s="160"/>
      <c r="W1870" s="160"/>
      <c r="X1870" s="160"/>
      <c r="Y1870" s="160"/>
      <c r="Z1870" s="160"/>
      <c r="AA1870" s="160"/>
      <c r="AB1870" s="160"/>
      <c r="AC1870" s="160"/>
      <c r="AD1870" s="160"/>
      <c r="AE1870" s="160"/>
      <c r="AF1870" s="160"/>
      <c r="AG1870" s="160"/>
      <c r="AH1870" s="160"/>
      <c r="AI1870" s="160"/>
      <c r="AJ1870" s="160"/>
      <c r="AK1870" s="160"/>
      <c r="AL1870" s="160"/>
      <c r="AM1870" s="160"/>
      <c r="AN1870" s="160"/>
      <c r="AO1870" s="160"/>
      <c r="AP1870" s="160"/>
      <c r="AQ1870" s="160"/>
      <c r="AR1870" s="160"/>
      <c r="AS1870" s="160"/>
      <c r="AT1870" s="160"/>
      <c r="AU1870" s="160"/>
    </row>
    <row r="1871" spans="1:47" outlineLevel="1" x14ac:dyDescent="0.2">
      <c r="A1871" s="113"/>
      <c r="B1871" s="115"/>
      <c r="C1871" s="125" t="s">
        <v>1602</v>
      </c>
      <c r="D1871" s="144"/>
      <c r="E1871" s="136">
        <v>13.4</v>
      </c>
      <c r="F1871" s="157"/>
      <c r="G1871" s="157"/>
      <c r="H1871" s="161">
        <v>0</v>
      </c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 t="s">
        <v>131</v>
      </c>
      <c r="S1871" s="160">
        <v>0</v>
      </c>
      <c r="T1871" s="160"/>
      <c r="U1871" s="160"/>
      <c r="V1871" s="160"/>
      <c r="W1871" s="160"/>
      <c r="X1871" s="160"/>
      <c r="Y1871" s="160"/>
      <c r="Z1871" s="160"/>
      <c r="AA1871" s="160"/>
      <c r="AB1871" s="160"/>
      <c r="AC1871" s="160"/>
      <c r="AD1871" s="160"/>
      <c r="AE1871" s="160"/>
      <c r="AF1871" s="160"/>
      <c r="AG1871" s="160"/>
      <c r="AH1871" s="160"/>
      <c r="AI1871" s="160"/>
      <c r="AJ1871" s="160"/>
      <c r="AK1871" s="160"/>
      <c r="AL1871" s="160"/>
      <c r="AM1871" s="160"/>
      <c r="AN1871" s="160"/>
      <c r="AO1871" s="160"/>
      <c r="AP1871" s="160"/>
      <c r="AQ1871" s="160"/>
      <c r="AR1871" s="160"/>
      <c r="AS1871" s="160"/>
      <c r="AT1871" s="160"/>
      <c r="AU1871" s="160"/>
    </row>
    <row r="1872" spans="1:47" outlineLevel="1" x14ac:dyDescent="0.2">
      <c r="A1872" s="113">
        <v>455</v>
      </c>
      <c r="B1872" s="115" t="s">
        <v>1616</v>
      </c>
      <c r="C1872" s="124" t="s">
        <v>1617</v>
      </c>
      <c r="D1872" s="143" t="s">
        <v>337</v>
      </c>
      <c r="E1872" s="157">
        <v>162</v>
      </c>
      <c r="F1872" s="157"/>
      <c r="G1872" s="157">
        <f>ROUND(E1872*F1872,2)</f>
        <v>0</v>
      </c>
      <c r="H1872" s="161" t="s">
        <v>1743</v>
      </c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 t="s">
        <v>129</v>
      </c>
      <c r="S1872" s="160"/>
      <c r="T1872" s="160"/>
      <c r="U1872" s="160"/>
      <c r="V1872" s="160"/>
      <c r="W1872" s="160"/>
      <c r="X1872" s="160"/>
      <c r="Y1872" s="160"/>
      <c r="Z1872" s="160"/>
      <c r="AA1872" s="160"/>
      <c r="AB1872" s="160"/>
      <c r="AC1872" s="160"/>
      <c r="AD1872" s="160"/>
      <c r="AE1872" s="160"/>
      <c r="AF1872" s="160"/>
      <c r="AG1872" s="160"/>
      <c r="AH1872" s="160"/>
      <c r="AI1872" s="160"/>
      <c r="AJ1872" s="160"/>
      <c r="AK1872" s="160"/>
      <c r="AL1872" s="160"/>
      <c r="AM1872" s="160"/>
      <c r="AN1872" s="160"/>
      <c r="AO1872" s="160"/>
      <c r="AP1872" s="160"/>
      <c r="AQ1872" s="160"/>
      <c r="AR1872" s="160"/>
      <c r="AS1872" s="160"/>
      <c r="AT1872" s="160"/>
      <c r="AU1872" s="160"/>
    </row>
    <row r="1873" spans="1:47" outlineLevel="1" x14ac:dyDescent="0.2">
      <c r="A1873" s="113"/>
      <c r="B1873" s="115"/>
      <c r="C1873" s="125" t="s">
        <v>826</v>
      </c>
      <c r="D1873" s="144"/>
      <c r="E1873" s="136"/>
      <c r="F1873" s="157"/>
      <c r="G1873" s="157"/>
      <c r="H1873" s="161">
        <v>0</v>
      </c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 t="s">
        <v>131</v>
      </c>
      <c r="S1873" s="160">
        <v>0</v>
      </c>
      <c r="T1873" s="160"/>
      <c r="U1873" s="160"/>
      <c r="V1873" s="160"/>
      <c r="W1873" s="160"/>
      <c r="X1873" s="160"/>
      <c r="Y1873" s="160"/>
      <c r="Z1873" s="160"/>
      <c r="AA1873" s="160"/>
      <c r="AB1873" s="160"/>
      <c r="AC1873" s="160"/>
      <c r="AD1873" s="160"/>
      <c r="AE1873" s="160"/>
      <c r="AF1873" s="160"/>
      <c r="AG1873" s="160"/>
      <c r="AH1873" s="160"/>
      <c r="AI1873" s="160"/>
      <c r="AJ1873" s="160"/>
      <c r="AK1873" s="160"/>
      <c r="AL1873" s="160"/>
      <c r="AM1873" s="160"/>
      <c r="AN1873" s="160"/>
      <c r="AO1873" s="160"/>
      <c r="AP1873" s="160"/>
      <c r="AQ1873" s="160"/>
      <c r="AR1873" s="160"/>
      <c r="AS1873" s="160"/>
      <c r="AT1873" s="160"/>
      <c r="AU1873" s="160"/>
    </row>
    <row r="1874" spans="1:47" outlineLevel="1" x14ac:dyDescent="0.2">
      <c r="A1874" s="113"/>
      <c r="B1874" s="115"/>
      <c r="C1874" s="125" t="s">
        <v>773</v>
      </c>
      <c r="D1874" s="144"/>
      <c r="E1874" s="136"/>
      <c r="F1874" s="157"/>
      <c r="G1874" s="157"/>
      <c r="H1874" s="161">
        <v>0</v>
      </c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 t="s">
        <v>131</v>
      </c>
      <c r="S1874" s="160">
        <v>0</v>
      </c>
      <c r="T1874" s="160"/>
      <c r="U1874" s="160"/>
      <c r="V1874" s="160"/>
      <c r="W1874" s="160"/>
      <c r="X1874" s="160"/>
      <c r="Y1874" s="160"/>
      <c r="Z1874" s="160"/>
      <c r="AA1874" s="160"/>
      <c r="AB1874" s="160"/>
      <c r="AC1874" s="160"/>
      <c r="AD1874" s="160"/>
      <c r="AE1874" s="160"/>
      <c r="AF1874" s="160"/>
      <c r="AG1874" s="160"/>
      <c r="AH1874" s="160"/>
      <c r="AI1874" s="160"/>
      <c r="AJ1874" s="160"/>
      <c r="AK1874" s="160"/>
      <c r="AL1874" s="160"/>
      <c r="AM1874" s="160"/>
      <c r="AN1874" s="160"/>
      <c r="AO1874" s="160"/>
      <c r="AP1874" s="160"/>
      <c r="AQ1874" s="160"/>
      <c r="AR1874" s="160"/>
      <c r="AS1874" s="160"/>
      <c r="AT1874" s="160"/>
      <c r="AU1874" s="160"/>
    </row>
    <row r="1875" spans="1:47" outlineLevel="1" x14ac:dyDescent="0.2">
      <c r="A1875" s="113"/>
      <c r="B1875" s="115"/>
      <c r="C1875" s="125" t="s">
        <v>1605</v>
      </c>
      <c r="D1875" s="144"/>
      <c r="E1875" s="136"/>
      <c r="F1875" s="157"/>
      <c r="G1875" s="157"/>
      <c r="H1875" s="161">
        <v>0</v>
      </c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 t="s">
        <v>131</v>
      </c>
      <c r="S1875" s="160">
        <v>0</v>
      </c>
      <c r="T1875" s="160"/>
      <c r="U1875" s="160"/>
      <c r="V1875" s="160"/>
      <c r="W1875" s="160"/>
      <c r="X1875" s="160"/>
      <c r="Y1875" s="160"/>
      <c r="Z1875" s="160"/>
      <c r="AA1875" s="160"/>
      <c r="AB1875" s="160"/>
      <c r="AC1875" s="160"/>
      <c r="AD1875" s="160"/>
      <c r="AE1875" s="160"/>
      <c r="AF1875" s="160"/>
      <c r="AG1875" s="160"/>
      <c r="AH1875" s="160"/>
      <c r="AI1875" s="160"/>
      <c r="AJ1875" s="160"/>
      <c r="AK1875" s="160"/>
      <c r="AL1875" s="160"/>
      <c r="AM1875" s="160"/>
      <c r="AN1875" s="160"/>
      <c r="AO1875" s="160"/>
      <c r="AP1875" s="160"/>
      <c r="AQ1875" s="160"/>
      <c r="AR1875" s="160"/>
      <c r="AS1875" s="160"/>
      <c r="AT1875" s="160"/>
      <c r="AU1875" s="160"/>
    </row>
    <row r="1876" spans="1:47" outlineLevel="1" x14ac:dyDescent="0.2">
      <c r="A1876" s="113"/>
      <c r="B1876" s="115"/>
      <c r="C1876" s="125" t="s">
        <v>1606</v>
      </c>
      <c r="D1876" s="144"/>
      <c r="E1876" s="136"/>
      <c r="F1876" s="157"/>
      <c r="G1876" s="157"/>
      <c r="H1876" s="161">
        <v>0</v>
      </c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 t="s">
        <v>131</v>
      </c>
      <c r="S1876" s="160">
        <v>0</v>
      </c>
      <c r="T1876" s="160"/>
      <c r="U1876" s="160"/>
      <c r="V1876" s="160"/>
      <c r="W1876" s="160"/>
      <c r="X1876" s="160"/>
      <c r="Y1876" s="160"/>
      <c r="Z1876" s="160"/>
      <c r="AA1876" s="160"/>
      <c r="AB1876" s="160"/>
      <c r="AC1876" s="160"/>
      <c r="AD1876" s="160"/>
      <c r="AE1876" s="160"/>
      <c r="AF1876" s="160"/>
      <c r="AG1876" s="160"/>
      <c r="AH1876" s="160"/>
      <c r="AI1876" s="160"/>
      <c r="AJ1876" s="160"/>
      <c r="AK1876" s="160"/>
      <c r="AL1876" s="160"/>
      <c r="AM1876" s="160"/>
      <c r="AN1876" s="160"/>
      <c r="AO1876" s="160"/>
      <c r="AP1876" s="160"/>
      <c r="AQ1876" s="160"/>
      <c r="AR1876" s="160"/>
      <c r="AS1876" s="160"/>
      <c r="AT1876" s="160"/>
      <c r="AU1876" s="160"/>
    </row>
    <row r="1877" spans="1:47" outlineLevel="1" x14ac:dyDescent="0.2">
      <c r="A1877" s="113"/>
      <c r="B1877" s="115"/>
      <c r="C1877" s="125" t="s">
        <v>1607</v>
      </c>
      <c r="D1877" s="144"/>
      <c r="E1877" s="136">
        <v>28</v>
      </c>
      <c r="F1877" s="157"/>
      <c r="G1877" s="157"/>
      <c r="H1877" s="161">
        <v>0</v>
      </c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 t="s">
        <v>131</v>
      </c>
      <c r="S1877" s="160">
        <v>0</v>
      </c>
      <c r="T1877" s="160"/>
      <c r="U1877" s="160"/>
      <c r="V1877" s="160"/>
      <c r="W1877" s="160"/>
      <c r="X1877" s="160"/>
      <c r="Y1877" s="160"/>
      <c r="Z1877" s="160"/>
      <c r="AA1877" s="160"/>
      <c r="AB1877" s="160"/>
      <c r="AC1877" s="160"/>
      <c r="AD1877" s="160"/>
      <c r="AE1877" s="160"/>
      <c r="AF1877" s="160"/>
      <c r="AG1877" s="160"/>
      <c r="AH1877" s="160"/>
      <c r="AI1877" s="160"/>
      <c r="AJ1877" s="160"/>
      <c r="AK1877" s="160"/>
      <c r="AL1877" s="160"/>
      <c r="AM1877" s="160"/>
      <c r="AN1877" s="160"/>
      <c r="AO1877" s="160"/>
      <c r="AP1877" s="160"/>
      <c r="AQ1877" s="160"/>
      <c r="AR1877" s="160"/>
      <c r="AS1877" s="160"/>
      <c r="AT1877" s="160"/>
      <c r="AU1877" s="160"/>
    </row>
    <row r="1878" spans="1:47" outlineLevel="1" x14ac:dyDescent="0.2">
      <c r="A1878" s="113"/>
      <c r="B1878" s="115"/>
      <c r="C1878" s="125" t="s">
        <v>845</v>
      </c>
      <c r="D1878" s="144"/>
      <c r="E1878" s="136"/>
      <c r="F1878" s="157"/>
      <c r="G1878" s="157"/>
      <c r="H1878" s="161">
        <v>0</v>
      </c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 t="s">
        <v>131</v>
      </c>
      <c r="S1878" s="160">
        <v>0</v>
      </c>
      <c r="T1878" s="160"/>
      <c r="U1878" s="160"/>
      <c r="V1878" s="160"/>
      <c r="W1878" s="160"/>
      <c r="X1878" s="160"/>
      <c r="Y1878" s="160"/>
      <c r="Z1878" s="160"/>
      <c r="AA1878" s="160"/>
      <c r="AB1878" s="160"/>
      <c r="AC1878" s="160"/>
      <c r="AD1878" s="160"/>
      <c r="AE1878" s="160"/>
      <c r="AF1878" s="160"/>
      <c r="AG1878" s="160"/>
      <c r="AH1878" s="160"/>
      <c r="AI1878" s="160"/>
      <c r="AJ1878" s="160"/>
      <c r="AK1878" s="160"/>
      <c r="AL1878" s="160"/>
      <c r="AM1878" s="160"/>
      <c r="AN1878" s="160"/>
      <c r="AO1878" s="160"/>
      <c r="AP1878" s="160"/>
      <c r="AQ1878" s="160"/>
      <c r="AR1878" s="160"/>
      <c r="AS1878" s="160"/>
      <c r="AT1878" s="160"/>
      <c r="AU1878" s="160"/>
    </row>
    <row r="1879" spans="1:47" outlineLevel="1" x14ac:dyDescent="0.2">
      <c r="A1879" s="113"/>
      <c r="B1879" s="115"/>
      <c r="C1879" s="125" t="s">
        <v>1608</v>
      </c>
      <c r="D1879" s="144"/>
      <c r="E1879" s="136"/>
      <c r="F1879" s="157"/>
      <c r="G1879" s="157"/>
      <c r="H1879" s="161">
        <v>0</v>
      </c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 t="s">
        <v>131</v>
      </c>
      <c r="S1879" s="160">
        <v>0</v>
      </c>
      <c r="T1879" s="160"/>
      <c r="U1879" s="160"/>
      <c r="V1879" s="160"/>
      <c r="W1879" s="160"/>
      <c r="X1879" s="160"/>
      <c r="Y1879" s="160"/>
      <c r="Z1879" s="160"/>
      <c r="AA1879" s="160"/>
      <c r="AB1879" s="160"/>
      <c r="AC1879" s="160"/>
      <c r="AD1879" s="160"/>
      <c r="AE1879" s="160"/>
      <c r="AF1879" s="160"/>
      <c r="AG1879" s="160"/>
      <c r="AH1879" s="160"/>
      <c r="AI1879" s="160"/>
      <c r="AJ1879" s="160"/>
      <c r="AK1879" s="160"/>
      <c r="AL1879" s="160"/>
      <c r="AM1879" s="160"/>
      <c r="AN1879" s="160"/>
      <c r="AO1879" s="160"/>
      <c r="AP1879" s="160"/>
      <c r="AQ1879" s="160"/>
      <c r="AR1879" s="160"/>
      <c r="AS1879" s="160"/>
      <c r="AT1879" s="160"/>
      <c r="AU1879" s="160"/>
    </row>
    <row r="1880" spans="1:47" outlineLevel="1" x14ac:dyDescent="0.2">
      <c r="A1880" s="113"/>
      <c r="B1880" s="115"/>
      <c r="C1880" s="125" t="s">
        <v>1609</v>
      </c>
      <c r="D1880" s="144"/>
      <c r="E1880" s="136">
        <v>134</v>
      </c>
      <c r="F1880" s="157"/>
      <c r="G1880" s="157"/>
      <c r="H1880" s="161">
        <v>0</v>
      </c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 t="s">
        <v>131</v>
      </c>
      <c r="S1880" s="160">
        <v>0</v>
      </c>
      <c r="T1880" s="160"/>
      <c r="U1880" s="160"/>
      <c r="V1880" s="160"/>
      <c r="W1880" s="160"/>
      <c r="X1880" s="160"/>
      <c r="Y1880" s="160"/>
      <c r="Z1880" s="160"/>
      <c r="AA1880" s="160"/>
      <c r="AB1880" s="160"/>
      <c r="AC1880" s="160"/>
      <c r="AD1880" s="160"/>
      <c r="AE1880" s="160"/>
      <c r="AF1880" s="160"/>
      <c r="AG1880" s="160"/>
      <c r="AH1880" s="160"/>
      <c r="AI1880" s="160"/>
      <c r="AJ1880" s="160"/>
      <c r="AK1880" s="160"/>
      <c r="AL1880" s="160"/>
      <c r="AM1880" s="160"/>
      <c r="AN1880" s="160"/>
      <c r="AO1880" s="160"/>
      <c r="AP1880" s="160"/>
      <c r="AQ1880" s="160"/>
      <c r="AR1880" s="160"/>
      <c r="AS1880" s="160"/>
      <c r="AT1880" s="160"/>
      <c r="AU1880" s="160"/>
    </row>
    <row r="1881" spans="1:47" ht="22.5" outlineLevel="1" x14ac:dyDescent="0.2">
      <c r="A1881" s="113">
        <v>456</v>
      </c>
      <c r="B1881" s="115" t="s">
        <v>1618</v>
      </c>
      <c r="C1881" s="124" t="s">
        <v>1619</v>
      </c>
      <c r="D1881" s="143" t="s">
        <v>135</v>
      </c>
      <c r="E1881" s="157">
        <v>268.89499999999998</v>
      </c>
      <c r="F1881" s="157"/>
      <c r="G1881" s="157">
        <f>ROUND(E1881*F1881,2)</f>
        <v>0</v>
      </c>
      <c r="H1881" s="161" t="s">
        <v>1744</v>
      </c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 t="s">
        <v>129</v>
      </c>
      <c r="S1881" s="160"/>
      <c r="T1881" s="160"/>
      <c r="U1881" s="160"/>
      <c r="V1881" s="160"/>
      <c r="W1881" s="160"/>
      <c r="X1881" s="160"/>
      <c r="Y1881" s="160"/>
      <c r="Z1881" s="160"/>
      <c r="AA1881" s="160"/>
      <c r="AB1881" s="160"/>
      <c r="AC1881" s="160"/>
      <c r="AD1881" s="160"/>
      <c r="AE1881" s="160"/>
      <c r="AF1881" s="160"/>
      <c r="AG1881" s="160"/>
      <c r="AH1881" s="160"/>
      <c r="AI1881" s="160"/>
      <c r="AJ1881" s="160"/>
      <c r="AK1881" s="160"/>
      <c r="AL1881" s="160"/>
      <c r="AM1881" s="160"/>
      <c r="AN1881" s="160"/>
      <c r="AO1881" s="160"/>
      <c r="AP1881" s="160"/>
      <c r="AQ1881" s="160"/>
      <c r="AR1881" s="160"/>
      <c r="AS1881" s="160"/>
      <c r="AT1881" s="160"/>
      <c r="AU1881" s="160"/>
    </row>
    <row r="1882" spans="1:47" outlineLevel="1" x14ac:dyDescent="0.2">
      <c r="A1882" s="113"/>
      <c r="B1882" s="115"/>
      <c r="C1882" s="125" t="s">
        <v>826</v>
      </c>
      <c r="D1882" s="144"/>
      <c r="E1882" s="136"/>
      <c r="F1882" s="157"/>
      <c r="G1882" s="157"/>
      <c r="H1882" s="161">
        <v>0</v>
      </c>
      <c r="I1882" s="160"/>
      <c r="J1882" s="160"/>
      <c r="K1882" s="160"/>
      <c r="L1882" s="160"/>
      <c r="M1882" s="160"/>
      <c r="N1882" s="160"/>
      <c r="O1882" s="160"/>
      <c r="P1882" s="160"/>
      <c r="Q1882" s="160"/>
      <c r="R1882" s="160" t="s">
        <v>131</v>
      </c>
      <c r="S1882" s="160">
        <v>0</v>
      </c>
      <c r="T1882" s="160"/>
      <c r="U1882" s="160"/>
      <c r="V1882" s="160"/>
      <c r="W1882" s="160"/>
      <c r="X1882" s="160"/>
      <c r="Y1882" s="160"/>
      <c r="Z1882" s="160"/>
      <c r="AA1882" s="160"/>
      <c r="AB1882" s="160"/>
      <c r="AC1882" s="160"/>
      <c r="AD1882" s="160"/>
      <c r="AE1882" s="160"/>
      <c r="AF1882" s="160"/>
      <c r="AG1882" s="160"/>
      <c r="AH1882" s="160"/>
      <c r="AI1882" s="160"/>
      <c r="AJ1882" s="160"/>
      <c r="AK1882" s="160"/>
      <c r="AL1882" s="160"/>
      <c r="AM1882" s="160"/>
      <c r="AN1882" s="160"/>
      <c r="AO1882" s="160"/>
      <c r="AP1882" s="160"/>
      <c r="AQ1882" s="160"/>
      <c r="AR1882" s="160"/>
      <c r="AS1882" s="160"/>
      <c r="AT1882" s="160"/>
      <c r="AU1882" s="160"/>
    </row>
    <row r="1883" spans="1:47" outlineLevel="1" x14ac:dyDescent="0.2">
      <c r="A1883" s="113"/>
      <c r="B1883" s="115"/>
      <c r="C1883" s="125" t="s">
        <v>773</v>
      </c>
      <c r="D1883" s="144"/>
      <c r="E1883" s="136"/>
      <c r="F1883" s="157"/>
      <c r="G1883" s="157"/>
      <c r="H1883" s="161">
        <v>0</v>
      </c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 t="s">
        <v>131</v>
      </c>
      <c r="S1883" s="160">
        <v>0</v>
      </c>
      <c r="T1883" s="160"/>
      <c r="U1883" s="160"/>
      <c r="V1883" s="160"/>
      <c r="W1883" s="160"/>
      <c r="X1883" s="160"/>
      <c r="Y1883" s="160"/>
      <c r="Z1883" s="160"/>
      <c r="AA1883" s="160"/>
      <c r="AB1883" s="160"/>
      <c r="AC1883" s="160"/>
      <c r="AD1883" s="160"/>
      <c r="AE1883" s="160"/>
      <c r="AF1883" s="160"/>
      <c r="AG1883" s="160"/>
      <c r="AH1883" s="160"/>
      <c r="AI1883" s="160"/>
      <c r="AJ1883" s="160"/>
      <c r="AK1883" s="160"/>
      <c r="AL1883" s="160"/>
      <c r="AM1883" s="160"/>
      <c r="AN1883" s="160"/>
      <c r="AO1883" s="160"/>
      <c r="AP1883" s="160"/>
      <c r="AQ1883" s="160"/>
      <c r="AR1883" s="160"/>
      <c r="AS1883" s="160"/>
      <c r="AT1883" s="160"/>
      <c r="AU1883" s="160"/>
    </row>
    <row r="1884" spans="1:47" outlineLevel="1" x14ac:dyDescent="0.2">
      <c r="A1884" s="113"/>
      <c r="B1884" s="115"/>
      <c r="C1884" s="127" t="s">
        <v>858</v>
      </c>
      <c r="D1884" s="146"/>
      <c r="E1884" s="137"/>
      <c r="F1884" s="157"/>
      <c r="G1884" s="157"/>
      <c r="H1884" s="161">
        <v>0</v>
      </c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 t="s">
        <v>131</v>
      </c>
      <c r="S1884" s="160">
        <v>2</v>
      </c>
      <c r="T1884" s="160"/>
      <c r="U1884" s="160"/>
      <c r="V1884" s="160"/>
      <c r="W1884" s="160"/>
      <c r="X1884" s="160"/>
      <c r="Y1884" s="160"/>
      <c r="Z1884" s="160"/>
      <c r="AA1884" s="160"/>
      <c r="AB1884" s="160"/>
      <c r="AC1884" s="160"/>
      <c r="AD1884" s="160"/>
      <c r="AE1884" s="160"/>
      <c r="AF1884" s="160"/>
      <c r="AG1884" s="160"/>
      <c r="AH1884" s="160"/>
      <c r="AI1884" s="160"/>
      <c r="AJ1884" s="160"/>
      <c r="AK1884" s="160"/>
      <c r="AL1884" s="160"/>
      <c r="AM1884" s="160"/>
      <c r="AN1884" s="160"/>
      <c r="AO1884" s="160"/>
      <c r="AP1884" s="160"/>
      <c r="AQ1884" s="160"/>
      <c r="AR1884" s="160"/>
      <c r="AS1884" s="160"/>
      <c r="AT1884" s="160"/>
      <c r="AU1884" s="160"/>
    </row>
    <row r="1885" spans="1:47" outlineLevel="1" x14ac:dyDescent="0.2">
      <c r="A1885" s="113"/>
      <c r="B1885" s="115"/>
      <c r="C1885" s="128" t="s">
        <v>1340</v>
      </c>
      <c r="D1885" s="146"/>
      <c r="E1885" s="137">
        <v>22.3</v>
      </c>
      <c r="F1885" s="157"/>
      <c r="G1885" s="157"/>
      <c r="H1885" s="161">
        <v>0</v>
      </c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 t="s">
        <v>131</v>
      </c>
      <c r="S1885" s="160">
        <v>2</v>
      </c>
      <c r="T1885" s="160"/>
      <c r="U1885" s="160"/>
      <c r="V1885" s="160"/>
      <c r="W1885" s="160"/>
      <c r="X1885" s="160"/>
      <c r="Y1885" s="160"/>
      <c r="Z1885" s="160"/>
      <c r="AA1885" s="160"/>
      <c r="AB1885" s="160"/>
      <c r="AC1885" s="160"/>
      <c r="AD1885" s="160"/>
      <c r="AE1885" s="160"/>
      <c r="AF1885" s="160"/>
      <c r="AG1885" s="160"/>
      <c r="AH1885" s="160"/>
      <c r="AI1885" s="160"/>
      <c r="AJ1885" s="160"/>
      <c r="AK1885" s="160"/>
      <c r="AL1885" s="160"/>
      <c r="AM1885" s="160"/>
      <c r="AN1885" s="160"/>
      <c r="AO1885" s="160"/>
      <c r="AP1885" s="160"/>
      <c r="AQ1885" s="160"/>
      <c r="AR1885" s="160"/>
      <c r="AS1885" s="160"/>
      <c r="AT1885" s="160"/>
      <c r="AU1885" s="160"/>
    </row>
    <row r="1886" spans="1:47" outlineLevel="1" x14ac:dyDescent="0.2">
      <c r="A1886" s="113"/>
      <c r="B1886" s="115"/>
      <c r="C1886" s="128" t="s">
        <v>1334</v>
      </c>
      <c r="D1886" s="146"/>
      <c r="E1886" s="137">
        <v>18.399999999999999</v>
      </c>
      <c r="F1886" s="157"/>
      <c r="G1886" s="157"/>
      <c r="H1886" s="161">
        <v>0</v>
      </c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 t="s">
        <v>131</v>
      </c>
      <c r="S1886" s="160">
        <v>2</v>
      </c>
      <c r="T1886" s="160"/>
      <c r="U1886" s="160"/>
      <c r="V1886" s="160"/>
      <c r="W1886" s="160"/>
      <c r="X1886" s="160"/>
      <c r="Y1886" s="160"/>
      <c r="Z1886" s="160"/>
      <c r="AA1886" s="160"/>
      <c r="AB1886" s="160"/>
      <c r="AC1886" s="160"/>
      <c r="AD1886" s="160"/>
      <c r="AE1886" s="160"/>
      <c r="AF1886" s="160"/>
      <c r="AG1886" s="160"/>
      <c r="AH1886" s="160"/>
      <c r="AI1886" s="160"/>
      <c r="AJ1886" s="160"/>
      <c r="AK1886" s="160"/>
      <c r="AL1886" s="160"/>
      <c r="AM1886" s="160"/>
      <c r="AN1886" s="160"/>
      <c r="AO1886" s="160"/>
      <c r="AP1886" s="160"/>
      <c r="AQ1886" s="160"/>
      <c r="AR1886" s="160"/>
      <c r="AS1886" s="160"/>
      <c r="AT1886" s="160"/>
      <c r="AU1886" s="160"/>
    </row>
    <row r="1887" spans="1:47" outlineLevel="1" x14ac:dyDescent="0.2">
      <c r="A1887" s="113"/>
      <c r="B1887" s="115"/>
      <c r="C1887" s="128" t="s">
        <v>1620</v>
      </c>
      <c r="D1887" s="146"/>
      <c r="E1887" s="137">
        <v>2.8</v>
      </c>
      <c r="F1887" s="157"/>
      <c r="G1887" s="157"/>
      <c r="H1887" s="161">
        <v>0</v>
      </c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 t="s">
        <v>131</v>
      </c>
      <c r="S1887" s="160">
        <v>2</v>
      </c>
      <c r="T1887" s="160"/>
      <c r="U1887" s="160"/>
      <c r="V1887" s="160"/>
      <c r="W1887" s="160"/>
      <c r="X1887" s="160"/>
      <c r="Y1887" s="160"/>
      <c r="Z1887" s="160"/>
      <c r="AA1887" s="160"/>
      <c r="AB1887" s="160"/>
      <c r="AC1887" s="160"/>
      <c r="AD1887" s="160"/>
      <c r="AE1887" s="160"/>
      <c r="AF1887" s="160"/>
      <c r="AG1887" s="160"/>
      <c r="AH1887" s="160"/>
      <c r="AI1887" s="160"/>
      <c r="AJ1887" s="160"/>
      <c r="AK1887" s="160"/>
      <c r="AL1887" s="160"/>
      <c r="AM1887" s="160"/>
      <c r="AN1887" s="160"/>
      <c r="AO1887" s="160"/>
      <c r="AP1887" s="160"/>
      <c r="AQ1887" s="160"/>
      <c r="AR1887" s="160"/>
      <c r="AS1887" s="160"/>
      <c r="AT1887" s="160"/>
      <c r="AU1887" s="160"/>
    </row>
    <row r="1888" spans="1:47" outlineLevel="1" x14ac:dyDescent="0.2">
      <c r="A1888" s="113"/>
      <c r="B1888" s="115"/>
      <c r="C1888" s="128" t="s">
        <v>1621</v>
      </c>
      <c r="D1888" s="146"/>
      <c r="E1888" s="137"/>
      <c r="F1888" s="157"/>
      <c r="G1888" s="157"/>
      <c r="H1888" s="161">
        <v>0</v>
      </c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 t="s">
        <v>131</v>
      </c>
      <c r="S1888" s="160">
        <v>2</v>
      </c>
      <c r="T1888" s="160"/>
      <c r="U1888" s="160"/>
      <c r="V1888" s="160"/>
      <c r="W1888" s="160"/>
      <c r="X1888" s="160"/>
      <c r="Y1888" s="160"/>
      <c r="Z1888" s="160"/>
      <c r="AA1888" s="160"/>
      <c r="AB1888" s="160"/>
      <c r="AC1888" s="160"/>
      <c r="AD1888" s="160"/>
      <c r="AE1888" s="160"/>
      <c r="AF1888" s="160"/>
      <c r="AG1888" s="160"/>
      <c r="AH1888" s="160"/>
      <c r="AI1888" s="160"/>
      <c r="AJ1888" s="160"/>
      <c r="AK1888" s="160"/>
      <c r="AL1888" s="160"/>
      <c r="AM1888" s="160"/>
      <c r="AN1888" s="160"/>
      <c r="AO1888" s="160"/>
      <c r="AP1888" s="160"/>
      <c r="AQ1888" s="160"/>
      <c r="AR1888" s="160"/>
      <c r="AS1888" s="160"/>
      <c r="AT1888" s="160"/>
      <c r="AU1888" s="160"/>
    </row>
    <row r="1889" spans="1:47" outlineLevel="1" x14ac:dyDescent="0.2">
      <c r="A1889" s="113"/>
      <c r="B1889" s="115"/>
      <c r="C1889" s="128" t="s">
        <v>862</v>
      </c>
      <c r="D1889" s="146"/>
      <c r="E1889" s="137">
        <v>187.55</v>
      </c>
      <c r="F1889" s="157"/>
      <c r="G1889" s="157"/>
      <c r="H1889" s="161">
        <v>0</v>
      </c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 t="s">
        <v>131</v>
      </c>
      <c r="S1889" s="160">
        <v>2</v>
      </c>
      <c r="T1889" s="160"/>
      <c r="U1889" s="160"/>
      <c r="V1889" s="160"/>
      <c r="W1889" s="160"/>
      <c r="X1889" s="160"/>
      <c r="Y1889" s="160"/>
      <c r="Z1889" s="160"/>
      <c r="AA1889" s="160"/>
      <c r="AB1889" s="160"/>
      <c r="AC1889" s="160"/>
      <c r="AD1889" s="160"/>
      <c r="AE1889" s="160"/>
      <c r="AF1889" s="160"/>
      <c r="AG1889" s="160"/>
      <c r="AH1889" s="160"/>
      <c r="AI1889" s="160"/>
      <c r="AJ1889" s="160"/>
      <c r="AK1889" s="160"/>
      <c r="AL1889" s="160"/>
      <c r="AM1889" s="160"/>
      <c r="AN1889" s="160"/>
      <c r="AO1889" s="160"/>
      <c r="AP1889" s="160"/>
      <c r="AQ1889" s="160"/>
      <c r="AR1889" s="160"/>
      <c r="AS1889" s="160"/>
      <c r="AT1889" s="160"/>
      <c r="AU1889" s="160"/>
    </row>
    <row r="1890" spans="1:47" outlineLevel="1" x14ac:dyDescent="0.2">
      <c r="A1890" s="113"/>
      <c r="B1890" s="115"/>
      <c r="C1890" s="128" t="s">
        <v>1622</v>
      </c>
      <c r="D1890" s="146"/>
      <c r="E1890" s="137">
        <v>13.4</v>
      </c>
      <c r="F1890" s="157"/>
      <c r="G1890" s="157"/>
      <c r="H1890" s="161">
        <v>0</v>
      </c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 t="s">
        <v>131</v>
      </c>
      <c r="S1890" s="160">
        <v>2</v>
      </c>
      <c r="T1890" s="160"/>
      <c r="U1890" s="160"/>
      <c r="V1890" s="160"/>
      <c r="W1890" s="160"/>
      <c r="X1890" s="160"/>
      <c r="Y1890" s="160"/>
      <c r="Z1890" s="160"/>
      <c r="AA1890" s="160"/>
      <c r="AB1890" s="160"/>
      <c r="AC1890" s="160"/>
      <c r="AD1890" s="160"/>
      <c r="AE1890" s="160"/>
      <c r="AF1890" s="160"/>
      <c r="AG1890" s="160"/>
      <c r="AH1890" s="160"/>
      <c r="AI1890" s="160"/>
      <c r="AJ1890" s="160"/>
      <c r="AK1890" s="160"/>
      <c r="AL1890" s="160"/>
      <c r="AM1890" s="160"/>
      <c r="AN1890" s="160"/>
      <c r="AO1890" s="160"/>
      <c r="AP1890" s="160"/>
      <c r="AQ1890" s="160"/>
      <c r="AR1890" s="160"/>
      <c r="AS1890" s="160"/>
      <c r="AT1890" s="160"/>
      <c r="AU1890" s="160"/>
    </row>
    <row r="1891" spans="1:47" outlineLevel="1" x14ac:dyDescent="0.2">
      <c r="A1891" s="113"/>
      <c r="B1891" s="115"/>
      <c r="C1891" s="127" t="s">
        <v>863</v>
      </c>
      <c r="D1891" s="146"/>
      <c r="E1891" s="137"/>
      <c r="F1891" s="157"/>
      <c r="G1891" s="157"/>
      <c r="H1891" s="161">
        <v>0</v>
      </c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 t="s">
        <v>131</v>
      </c>
      <c r="S1891" s="160">
        <v>0</v>
      </c>
      <c r="T1891" s="160"/>
      <c r="U1891" s="160"/>
      <c r="V1891" s="160"/>
      <c r="W1891" s="160"/>
      <c r="X1891" s="160"/>
      <c r="Y1891" s="160"/>
      <c r="Z1891" s="160"/>
      <c r="AA1891" s="160"/>
      <c r="AB1891" s="160"/>
      <c r="AC1891" s="160"/>
      <c r="AD1891" s="160"/>
      <c r="AE1891" s="160"/>
      <c r="AF1891" s="160"/>
      <c r="AG1891" s="160"/>
      <c r="AH1891" s="160"/>
      <c r="AI1891" s="160"/>
      <c r="AJ1891" s="160"/>
      <c r="AK1891" s="160"/>
      <c r="AL1891" s="160"/>
      <c r="AM1891" s="160"/>
      <c r="AN1891" s="160"/>
      <c r="AO1891" s="160"/>
      <c r="AP1891" s="160"/>
      <c r="AQ1891" s="160"/>
      <c r="AR1891" s="160"/>
      <c r="AS1891" s="160"/>
      <c r="AT1891" s="160"/>
      <c r="AU1891" s="160"/>
    </row>
    <row r="1892" spans="1:47" outlineLevel="1" x14ac:dyDescent="0.2">
      <c r="A1892" s="113"/>
      <c r="B1892" s="115"/>
      <c r="C1892" s="125" t="s">
        <v>1623</v>
      </c>
      <c r="D1892" s="144"/>
      <c r="E1892" s="136">
        <v>268.89499999999998</v>
      </c>
      <c r="F1892" s="157"/>
      <c r="G1892" s="157"/>
      <c r="H1892" s="161">
        <v>0</v>
      </c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 t="s">
        <v>131</v>
      </c>
      <c r="S1892" s="160">
        <v>0</v>
      </c>
      <c r="T1892" s="160"/>
      <c r="U1892" s="160"/>
      <c r="V1892" s="160"/>
      <c r="W1892" s="160"/>
      <c r="X1892" s="160"/>
      <c r="Y1892" s="160"/>
      <c r="Z1892" s="160"/>
      <c r="AA1892" s="160"/>
      <c r="AB1892" s="160"/>
      <c r="AC1892" s="160"/>
      <c r="AD1892" s="160"/>
      <c r="AE1892" s="160"/>
      <c r="AF1892" s="160"/>
      <c r="AG1892" s="160"/>
      <c r="AH1892" s="160"/>
      <c r="AI1892" s="160"/>
      <c r="AJ1892" s="160"/>
      <c r="AK1892" s="160"/>
      <c r="AL1892" s="160"/>
      <c r="AM1892" s="160"/>
      <c r="AN1892" s="160"/>
      <c r="AO1892" s="160"/>
      <c r="AP1892" s="160"/>
      <c r="AQ1892" s="160"/>
      <c r="AR1892" s="160"/>
      <c r="AS1892" s="160"/>
      <c r="AT1892" s="160"/>
      <c r="AU1892" s="160"/>
    </row>
    <row r="1893" spans="1:47" outlineLevel="1" x14ac:dyDescent="0.2">
      <c r="A1893" s="113">
        <v>457</v>
      </c>
      <c r="B1893" s="115" t="s">
        <v>1624</v>
      </c>
      <c r="C1893" s="124" t="s">
        <v>1625</v>
      </c>
      <c r="D1893" s="143" t="s">
        <v>0</v>
      </c>
      <c r="E1893" s="157">
        <v>8</v>
      </c>
      <c r="F1893" s="157"/>
      <c r="G1893" s="157">
        <f>ROUND(E1893*F1893,2)</f>
        <v>0</v>
      </c>
      <c r="H1893" s="161" t="s">
        <v>1743</v>
      </c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 t="s">
        <v>129</v>
      </c>
      <c r="S1893" s="160"/>
      <c r="T1893" s="160"/>
      <c r="U1893" s="160"/>
      <c r="V1893" s="160"/>
      <c r="W1893" s="160"/>
      <c r="X1893" s="160"/>
      <c r="Y1893" s="160"/>
      <c r="Z1893" s="160"/>
      <c r="AA1893" s="160"/>
      <c r="AB1893" s="160"/>
      <c r="AC1893" s="160"/>
      <c r="AD1893" s="160"/>
      <c r="AE1893" s="160"/>
      <c r="AF1893" s="160"/>
      <c r="AG1893" s="160"/>
      <c r="AH1893" s="160"/>
      <c r="AI1893" s="160"/>
      <c r="AJ1893" s="160"/>
      <c r="AK1893" s="160"/>
      <c r="AL1893" s="160"/>
      <c r="AM1893" s="160"/>
      <c r="AN1893" s="160"/>
      <c r="AO1893" s="160"/>
      <c r="AP1893" s="160"/>
      <c r="AQ1893" s="160"/>
      <c r="AR1893" s="160"/>
      <c r="AS1893" s="160"/>
      <c r="AT1893" s="160"/>
      <c r="AU1893" s="160"/>
    </row>
    <row r="1894" spans="1:47" x14ac:dyDescent="0.2">
      <c r="A1894" s="114" t="s">
        <v>124</v>
      </c>
      <c r="B1894" s="116" t="s">
        <v>94</v>
      </c>
      <c r="C1894" s="126" t="s">
        <v>95</v>
      </c>
      <c r="D1894" s="145"/>
      <c r="E1894" s="158"/>
      <c r="F1894" s="158"/>
      <c r="G1894" s="158">
        <f>SUMIF(R1895:R1961,"&lt;&gt;NOR",G1895:G1961)</f>
        <v>0</v>
      </c>
      <c r="H1894" s="133"/>
      <c r="I1894" s="160"/>
      <c r="R1894" s="229" t="s">
        <v>125</v>
      </c>
    </row>
    <row r="1895" spans="1:47" outlineLevel="1" x14ac:dyDescent="0.2">
      <c r="A1895" s="113">
        <v>458</v>
      </c>
      <c r="B1895" s="115" t="s">
        <v>1626</v>
      </c>
      <c r="C1895" s="124" t="s">
        <v>1627</v>
      </c>
      <c r="D1895" s="143" t="s">
        <v>135</v>
      </c>
      <c r="E1895" s="157">
        <v>652.16499999999996</v>
      </c>
      <c r="F1895" s="157"/>
      <c r="G1895" s="157">
        <f>ROUND(E1895*F1895,2)</f>
        <v>0</v>
      </c>
      <c r="H1895" s="161" t="s">
        <v>1743</v>
      </c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 t="s">
        <v>129</v>
      </c>
      <c r="S1895" s="160"/>
      <c r="T1895" s="160"/>
      <c r="U1895" s="160"/>
      <c r="V1895" s="160"/>
      <c r="W1895" s="160"/>
      <c r="X1895" s="160"/>
      <c r="Y1895" s="160"/>
      <c r="Z1895" s="160"/>
      <c r="AA1895" s="160"/>
      <c r="AB1895" s="160"/>
      <c r="AC1895" s="160"/>
      <c r="AD1895" s="160"/>
      <c r="AE1895" s="160"/>
      <c r="AF1895" s="160"/>
      <c r="AG1895" s="160"/>
      <c r="AH1895" s="160"/>
      <c r="AI1895" s="160"/>
      <c r="AJ1895" s="160"/>
      <c r="AK1895" s="160"/>
      <c r="AL1895" s="160"/>
      <c r="AM1895" s="160"/>
      <c r="AN1895" s="160"/>
      <c r="AO1895" s="160"/>
      <c r="AP1895" s="160"/>
      <c r="AQ1895" s="160"/>
      <c r="AR1895" s="160"/>
      <c r="AS1895" s="160"/>
      <c r="AT1895" s="160"/>
      <c r="AU1895" s="160"/>
    </row>
    <row r="1896" spans="1:47" outlineLevel="1" x14ac:dyDescent="0.2">
      <c r="A1896" s="113"/>
      <c r="B1896" s="115"/>
      <c r="C1896" s="125" t="s">
        <v>826</v>
      </c>
      <c r="D1896" s="144"/>
      <c r="E1896" s="136"/>
      <c r="F1896" s="157"/>
      <c r="G1896" s="157"/>
      <c r="H1896" s="161">
        <v>0</v>
      </c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 t="s">
        <v>131</v>
      </c>
      <c r="S1896" s="160">
        <v>0</v>
      </c>
      <c r="T1896" s="160"/>
      <c r="U1896" s="160"/>
      <c r="V1896" s="160"/>
      <c r="W1896" s="160"/>
      <c r="X1896" s="160"/>
      <c r="Y1896" s="160"/>
      <c r="Z1896" s="160"/>
      <c r="AA1896" s="160"/>
      <c r="AB1896" s="160"/>
      <c r="AC1896" s="160"/>
      <c r="AD1896" s="160"/>
      <c r="AE1896" s="160"/>
      <c r="AF1896" s="160"/>
      <c r="AG1896" s="160"/>
      <c r="AH1896" s="160"/>
      <c r="AI1896" s="160"/>
      <c r="AJ1896" s="160"/>
      <c r="AK1896" s="160"/>
      <c r="AL1896" s="160"/>
      <c r="AM1896" s="160"/>
      <c r="AN1896" s="160"/>
      <c r="AO1896" s="160"/>
      <c r="AP1896" s="160"/>
      <c r="AQ1896" s="160"/>
      <c r="AR1896" s="160"/>
      <c r="AS1896" s="160"/>
      <c r="AT1896" s="160"/>
      <c r="AU1896" s="160"/>
    </row>
    <row r="1897" spans="1:47" outlineLevel="1" x14ac:dyDescent="0.2">
      <c r="A1897" s="113"/>
      <c r="B1897" s="115"/>
      <c r="C1897" s="125" t="s">
        <v>773</v>
      </c>
      <c r="D1897" s="144"/>
      <c r="E1897" s="136"/>
      <c r="F1897" s="157"/>
      <c r="G1897" s="157"/>
      <c r="H1897" s="161">
        <v>0</v>
      </c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 t="s">
        <v>131</v>
      </c>
      <c r="S1897" s="160">
        <v>0</v>
      </c>
      <c r="T1897" s="160"/>
      <c r="U1897" s="160"/>
      <c r="V1897" s="160"/>
      <c r="W1897" s="160"/>
      <c r="X1897" s="160"/>
      <c r="Y1897" s="160"/>
      <c r="Z1897" s="160"/>
      <c r="AA1897" s="160"/>
      <c r="AB1897" s="160"/>
      <c r="AC1897" s="160"/>
      <c r="AD1897" s="160"/>
      <c r="AE1897" s="160"/>
      <c r="AF1897" s="160"/>
      <c r="AG1897" s="160"/>
      <c r="AH1897" s="160"/>
      <c r="AI1897" s="160"/>
      <c r="AJ1897" s="160"/>
      <c r="AK1897" s="160"/>
      <c r="AL1897" s="160"/>
      <c r="AM1897" s="160"/>
      <c r="AN1897" s="160"/>
      <c r="AO1897" s="160"/>
      <c r="AP1897" s="160"/>
      <c r="AQ1897" s="160"/>
      <c r="AR1897" s="160"/>
      <c r="AS1897" s="160"/>
      <c r="AT1897" s="160"/>
      <c r="AU1897" s="160"/>
    </row>
    <row r="1898" spans="1:47" outlineLevel="1" x14ac:dyDescent="0.2">
      <c r="A1898" s="113"/>
      <c r="B1898" s="115"/>
      <c r="C1898" s="125" t="s">
        <v>843</v>
      </c>
      <c r="D1898" s="144"/>
      <c r="E1898" s="136">
        <v>235.9</v>
      </c>
      <c r="F1898" s="157"/>
      <c r="G1898" s="157"/>
      <c r="H1898" s="161">
        <v>0</v>
      </c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 t="s">
        <v>131</v>
      </c>
      <c r="S1898" s="160">
        <v>0</v>
      </c>
      <c r="T1898" s="160"/>
      <c r="U1898" s="160"/>
      <c r="V1898" s="160"/>
      <c r="W1898" s="160"/>
      <c r="X1898" s="160"/>
      <c r="Y1898" s="160"/>
      <c r="Z1898" s="160"/>
      <c r="AA1898" s="160"/>
      <c r="AB1898" s="160"/>
      <c r="AC1898" s="160"/>
      <c r="AD1898" s="160"/>
      <c r="AE1898" s="160"/>
      <c r="AF1898" s="160"/>
      <c r="AG1898" s="160"/>
      <c r="AH1898" s="160"/>
      <c r="AI1898" s="160"/>
      <c r="AJ1898" s="160"/>
      <c r="AK1898" s="160"/>
      <c r="AL1898" s="160"/>
      <c r="AM1898" s="160"/>
      <c r="AN1898" s="160"/>
      <c r="AO1898" s="160"/>
      <c r="AP1898" s="160"/>
      <c r="AQ1898" s="160"/>
      <c r="AR1898" s="160"/>
      <c r="AS1898" s="160"/>
      <c r="AT1898" s="160"/>
      <c r="AU1898" s="160"/>
    </row>
    <row r="1899" spans="1:47" outlineLevel="1" x14ac:dyDescent="0.2">
      <c r="A1899" s="113"/>
      <c r="B1899" s="115"/>
      <c r="C1899" s="125" t="s">
        <v>844</v>
      </c>
      <c r="D1899" s="144"/>
      <c r="E1899" s="136">
        <v>207.5</v>
      </c>
      <c r="F1899" s="157"/>
      <c r="G1899" s="157"/>
      <c r="H1899" s="161">
        <v>0</v>
      </c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 t="s">
        <v>131</v>
      </c>
      <c r="S1899" s="160">
        <v>0</v>
      </c>
      <c r="T1899" s="160"/>
      <c r="U1899" s="160"/>
      <c r="V1899" s="160"/>
      <c r="W1899" s="160"/>
      <c r="X1899" s="160"/>
      <c r="Y1899" s="160"/>
      <c r="Z1899" s="160"/>
      <c r="AA1899" s="160"/>
      <c r="AB1899" s="160"/>
      <c r="AC1899" s="160"/>
      <c r="AD1899" s="160"/>
      <c r="AE1899" s="160"/>
      <c r="AF1899" s="160"/>
      <c r="AG1899" s="160"/>
      <c r="AH1899" s="160"/>
      <c r="AI1899" s="160"/>
      <c r="AJ1899" s="160"/>
      <c r="AK1899" s="160"/>
      <c r="AL1899" s="160"/>
      <c r="AM1899" s="160"/>
      <c r="AN1899" s="160"/>
      <c r="AO1899" s="160"/>
      <c r="AP1899" s="160"/>
      <c r="AQ1899" s="160"/>
      <c r="AR1899" s="160"/>
      <c r="AS1899" s="160"/>
      <c r="AT1899" s="160"/>
      <c r="AU1899" s="160"/>
    </row>
    <row r="1900" spans="1:47" outlineLevel="1" x14ac:dyDescent="0.2">
      <c r="A1900" s="113"/>
      <c r="B1900" s="115"/>
      <c r="C1900" s="125" t="s">
        <v>1628</v>
      </c>
      <c r="D1900" s="144"/>
      <c r="E1900" s="136">
        <v>15.75</v>
      </c>
      <c r="F1900" s="157"/>
      <c r="G1900" s="157"/>
      <c r="H1900" s="161">
        <v>0</v>
      </c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 t="s">
        <v>131</v>
      </c>
      <c r="S1900" s="160">
        <v>0</v>
      </c>
      <c r="T1900" s="160"/>
      <c r="U1900" s="160"/>
      <c r="V1900" s="160"/>
      <c r="W1900" s="160"/>
      <c r="X1900" s="160"/>
      <c r="Y1900" s="160"/>
      <c r="Z1900" s="160"/>
      <c r="AA1900" s="160"/>
      <c r="AB1900" s="160"/>
      <c r="AC1900" s="160"/>
      <c r="AD1900" s="160"/>
      <c r="AE1900" s="160"/>
      <c r="AF1900" s="160"/>
      <c r="AG1900" s="160"/>
      <c r="AH1900" s="160"/>
      <c r="AI1900" s="160"/>
      <c r="AJ1900" s="160"/>
      <c r="AK1900" s="160"/>
      <c r="AL1900" s="160"/>
      <c r="AM1900" s="160"/>
      <c r="AN1900" s="160"/>
      <c r="AO1900" s="160"/>
      <c r="AP1900" s="160"/>
      <c r="AQ1900" s="160"/>
      <c r="AR1900" s="160"/>
      <c r="AS1900" s="160"/>
      <c r="AT1900" s="160"/>
      <c r="AU1900" s="160"/>
    </row>
    <row r="1901" spans="1:47" outlineLevel="1" x14ac:dyDescent="0.2">
      <c r="A1901" s="113"/>
      <c r="B1901" s="115"/>
      <c r="C1901" s="125" t="s">
        <v>845</v>
      </c>
      <c r="D1901" s="144"/>
      <c r="E1901" s="136"/>
      <c r="F1901" s="157"/>
      <c r="G1901" s="157"/>
      <c r="H1901" s="161">
        <v>0</v>
      </c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 t="s">
        <v>131</v>
      </c>
      <c r="S1901" s="160">
        <v>0</v>
      </c>
      <c r="T1901" s="160"/>
      <c r="U1901" s="160"/>
      <c r="V1901" s="160"/>
      <c r="W1901" s="160"/>
      <c r="X1901" s="160"/>
      <c r="Y1901" s="160"/>
      <c r="Z1901" s="160"/>
      <c r="AA1901" s="160"/>
      <c r="AB1901" s="160"/>
      <c r="AC1901" s="160"/>
      <c r="AD1901" s="160"/>
      <c r="AE1901" s="160"/>
      <c r="AF1901" s="160"/>
      <c r="AG1901" s="160"/>
      <c r="AH1901" s="160"/>
      <c r="AI1901" s="160"/>
      <c r="AJ1901" s="160"/>
      <c r="AK1901" s="160"/>
      <c r="AL1901" s="160"/>
      <c r="AM1901" s="160"/>
      <c r="AN1901" s="160"/>
      <c r="AO1901" s="160"/>
      <c r="AP1901" s="160"/>
      <c r="AQ1901" s="160"/>
      <c r="AR1901" s="160"/>
      <c r="AS1901" s="160"/>
      <c r="AT1901" s="160"/>
      <c r="AU1901" s="160"/>
    </row>
    <row r="1902" spans="1:47" outlineLevel="1" x14ac:dyDescent="0.2">
      <c r="A1902" s="113"/>
      <c r="B1902" s="115"/>
      <c r="C1902" s="125" t="s">
        <v>846</v>
      </c>
      <c r="D1902" s="144"/>
      <c r="E1902" s="136">
        <v>174.5</v>
      </c>
      <c r="F1902" s="157"/>
      <c r="G1902" s="157"/>
      <c r="H1902" s="161">
        <v>0</v>
      </c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 t="s">
        <v>131</v>
      </c>
      <c r="S1902" s="160">
        <v>0</v>
      </c>
      <c r="T1902" s="160"/>
      <c r="U1902" s="160"/>
      <c r="V1902" s="160"/>
      <c r="W1902" s="160"/>
      <c r="X1902" s="160"/>
      <c r="Y1902" s="160"/>
      <c r="Z1902" s="160"/>
      <c r="AA1902" s="160"/>
      <c r="AB1902" s="160"/>
      <c r="AC1902" s="160"/>
      <c r="AD1902" s="160"/>
      <c r="AE1902" s="160"/>
      <c r="AF1902" s="160"/>
      <c r="AG1902" s="160"/>
      <c r="AH1902" s="160"/>
      <c r="AI1902" s="160"/>
      <c r="AJ1902" s="160"/>
      <c r="AK1902" s="160"/>
      <c r="AL1902" s="160"/>
      <c r="AM1902" s="160"/>
      <c r="AN1902" s="160"/>
      <c r="AO1902" s="160"/>
      <c r="AP1902" s="160"/>
      <c r="AQ1902" s="160"/>
      <c r="AR1902" s="160"/>
      <c r="AS1902" s="160"/>
      <c r="AT1902" s="160"/>
      <c r="AU1902" s="160"/>
    </row>
    <row r="1903" spans="1:47" outlineLevel="1" x14ac:dyDescent="0.2">
      <c r="A1903" s="113"/>
      <c r="B1903" s="115"/>
      <c r="C1903" s="125" t="s">
        <v>1629</v>
      </c>
      <c r="D1903" s="144"/>
      <c r="E1903" s="136">
        <v>6.55</v>
      </c>
      <c r="F1903" s="157"/>
      <c r="G1903" s="157"/>
      <c r="H1903" s="161">
        <v>0</v>
      </c>
      <c r="I1903" s="160"/>
      <c r="J1903" s="160"/>
      <c r="K1903" s="160"/>
      <c r="L1903" s="160"/>
      <c r="M1903" s="160"/>
      <c r="N1903" s="160"/>
      <c r="O1903" s="160"/>
      <c r="P1903" s="160"/>
      <c r="Q1903" s="160"/>
      <c r="R1903" s="160" t="s">
        <v>131</v>
      </c>
      <c r="S1903" s="160">
        <v>0</v>
      </c>
      <c r="T1903" s="160"/>
      <c r="U1903" s="160"/>
      <c r="V1903" s="160"/>
      <c r="W1903" s="160"/>
      <c r="X1903" s="160"/>
      <c r="Y1903" s="160"/>
      <c r="Z1903" s="160"/>
      <c r="AA1903" s="160"/>
      <c r="AB1903" s="160"/>
      <c r="AC1903" s="160"/>
      <c r="AD1903" s="160"/>
      <c r="AE1903" s="160"/>
      <c r="AF1903" s="160"/>
      <c r="AG1903" s="160"/>
      <c r="AH1903" s="160"/>
      <c r="AI1903" s="160"/>
      <c r="AJ1903" s="160"/>
      <c r="AK1903" s="160"/>
      <c r="AL1903" s="160"/>
      <c r="AM1903" s="160"/>
      <c r="AN1903" s="160"/>
      <c r="AO1903" s="160"/>
      <c r="AP1903" s="160"/>
      <c r="AQ1903" s="160"/>
      <c r="AR1903" s="160"/>
      <c r="AS1903" s="160"/>
      <c r="AT1903" s="160"/>
      <c r="AU1903" s="160"/>
    </row>
    <row r="1904" spans="1:47" outlineLevel="1" x14ac:dyDescent="0.2">
      <c r="A1904" s="113"/>
      <c r="B1904" s="115"/>
      <c r="C1904" s="125" t="s">
        <v>847</v>
      </c>
      <c r="D1904" s="144"/>
      <c r="E1904" s="136">
        <v>11.09</v>
      </c>
      <c r="F1904" s="157"/>
      <c r="G1904" s="157"/>
      <c r="H1904" s="161">
        <v>0</v>
      </c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 t="s">
        <v>131</v>
      </c>
      <c r="S1904" s="160">
        <v>0</v>
      </c>
      <c r="T1904" s="160"/>
      <c r="U1904" s="160"/>
      <c r="V1904" s="160"/>
      <c r="W1904" s="160"/>
      <c r="X1904" s="160"/>
      <c r="Y1904" s="160"/>
      <c r="Z1904" s="160"/>
      <c r="AA1904" s="160"/>
      <c r="AB1904" s="160"/>
      <c r="AC1904" s="160"/>
      <c r="AD1904" s="160"/>
      <c r="AE1904" s="160"/>
      <c r="AF1904" s="160"/>
      <c r="AG1904" s="160"/>
      <c r="AH1904" s="160"/>
      <c r="AI1904" s="160"/>
      <c r="AJ1904" s="160"/>
      <c r="AK1904" s="160"/>
      <c r="AL1904" s="160"/>
      <c r="AM1904" s="160"/>
      <c r="AN1904" s="160"/>
      <c r="AO1904" s="160"/>
      <c r="AP1904" s="160"/>
      <c r="AQ1904" s="160"/>
      <c r="AR1904" s="160"/>
      <c r="AS1904" s="160"/>
      <c r="AT1904" s="160"/>
      <c r="AU1904" s="160"/>
    </row>
    <row r="1905" spans="1:47" outlineLevel="1" x14ac:dyDescent="0.2">
      <c r="A1905" s="113"/>
      <c r="B1905" s="115"/>
      <c r="C1905" s="125" t="s">
        <v>1630</v>
      </c>
      <c r="D1905" s="144"/>
      <c r="E1905" s="136">
        <v>0.875</v>
      </c>
      <c r="F1905" s="157"/>
      <c r="G1905" s="157"/>
      <c r="H1905" s="161">
        <v>0</v>
      </c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 t="s">
        <v>131</v>
      </c>
      <c r="S1905" s="160">
        <v>0</v>
      </c>
      <c r="T1905" s="160"/>
      <c r="U1905" s="160"/>
      <c r="V1905" s="160"/>
      <c r="W1905" s="160"/>
      <c r="X1905" s="160"/>
      <c r="Y1905" s="160"/>
      <c r="Z1905" s="160"/>
      <c r="AA1905" s="160"/>
      <c r="AB1905" s="160"/>
      <c r="AC1905" s="160"/>
      <c r="AD1905" s="160"/>
      <c r="AE1905" s="160"/>
      <c r="AF1905" s="160"/>
      <c r="AG1905" s="160"/>
      <c r="AH1905" s="160"/>
      <c r="AI1905" s="160"/>
      <c r="AJ1905" s="160"/>
      <c r="AK1905" s="160"/>
      <c r="AL1905" s="160"/>
      <c r="AM1905" s="160"/>
      <c r="AN1905" s="160"/>
      <c r="AO1905" s="160"/>
      <c r="AP1905" s="160"/>
      <c r="AQ1905" s="160"/>
      <c r="AR1905" s="160"/>
      <c r="AS1905" s="160"/>
      <c r="AT1905" s="160"/>
      <c r="AU1905" s="160"/>
    </row>
    <row r="1906" spans="1:47" ht="22.5" outlineLevel="1" x14ac:dyDescent="0.2">
      <c r="A1906" s="113">
        <v>459</v>
      </c>
      <c r="B1906" s="115" t="s">
        <v>1631</v>
      </c>
      <c r="C1906" s="124" t="s">
        <v>1632</v>
      </c>
      <c r="D1906" s="143" t="s">
        <v>337</v>
      </c>
      <c r="E1906" s="157">
        <v>446</v>
      </c>
      <c r="F1906" s="157"/>
      <c r="G1906" s="157">
        <f>ROUND(E1906*F1906,2)</f>
        <v>0</v>
      </c>
      <c r="H1906" s="161" t="s">
        <v>1743</v>
      </c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 t="s">
        <v>129</v>
      </c>
      <c r="S1906" s="160"/>
      <c r="T1906" s="160"/>
      <c r="U1906" s="160"/>
      <c r="V1906" s="160"/>
      <c r="W1906" s="160"/>
      <c r="X1906" s="160"/>
      <c r="Y1906" s="160"/>
      <c r="Z1906" s="160"/>
      <c r="AA1906" s="160"/>
      <c r="AB1906" s="160"/>
      <c r="AC1906" s="160"/>
      <c r="AD1906" s="160"/>
      <c r="AE1906" s="160"/>
      <c r="AF1906" s="160"/>
      <c r="AG1906" s="160"/>
      <c r="AH1906" s="160"/>
      <c r="AI1906" s="160"/>
      <c r="AJ1906" s="160"/>
      <c r="AK1906" s="160"/>
      <c r="AL1906" s="160"/>
      <c r="AM1906" s="160"/>
      <c r="AN1906" s="160"/>
      <c r="AO1906" s="160"/>
      <c r="AP1906" s="160"/>
      <c r="AQ1906" s="160"/>
      <c r="AR1906" s="160"/>
      <c r="AS1906" s="160"/>
      <c r="AT1906" s="160"/>
      <c r="AU1906" s="160"/>
    </row>
    <row r="1907" spans="1:47" outlineLevel="1" x14ac:dyDescent="0.2">
      <c r="A1907" s="113"/>
      <c r="B1907" s="115"/>
      <c r="C1907" s="125" t="s">
        <v>826</v>
      </c>
      <c r="D1907" s="144"/>
      <c r="E1907" s="136"/>
      <c r="F1907" s="157"/>
      <c r="G1907" s="157"/>
      <c r="H1907" s="161">
        <v>0</v>
      </c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 t="s">
        <v>131</v>
      </c>
      <c r="S1907" s="160">
        <v>0</v>
      </c>
      <c r="T1907" s="160"/>
      <c r="U1907" s="160"/>
      <c r="V1907" s="160"/>
      <c r="W1907" s="160"/>
      <c r="X1907" s="160"/>
      <c r="Y1907" s="160"/>
      <c r="Z1907" s="160"/>
      <c r="AA1907" s="160"/>
      <c r="AB1907" s="160"/>
      <c r="AC1907" s="160"/>
      <c r="AD1907" s="160"/>
      <c r="AE1907" s="160"/>
      <c r="AF1907" s="160"/>
      <c r="AG1907" s="160"/>
      <c r="AH1907" s="160"/>
      <c r="AI1907" s="160"/>
      <c r="AJ1907" s="160"/>
      <c r="AK1907" s="160"/>
      <c r="AL1907" s="160"/>
      <c r="AM1907" s="160"/>
      <c r="AN1907" s="160"/>
      <c r="AO1907" s="160"/>
      <c r="AP1907" s="160"/>
      <c r="AQ1907" s="160"/>
      <c r="AR1907" s="160"/>
      <c r="AS1907" s="160"/>
      <c r="AT1907" s="160"/>
      <c r="AU1907" s="160"/>
    </row>
    <row r="1908" spans="1:47" outlineLevel="1" x14ac:dyDescent="0.2">
      <c r="A1908" s="113"/>
      <c r="B1908" s="115"/>
      <c r="C1908" s="125" t="s">
        <v>773</v>
      </c>
      <c r="D1908" s="144"/>
      <c r="E1908" s="136"/>
      <c r="F1908" s="157"/>
      <c r="G1908" s="157"/>
      <c r="H1908" s="161">
        <v>0</v>
      </c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 t="s">
        <v>131</v>
      </c>
      <c r="S1908" s="160">
        <v>0</v>
      </c>
      <c r="T1908" s="160"/>
      <c r="U1908" s="160"/>
      <c r="V1908" s="160"/>
      <c r="W1908" s="160"/>
      <c r="X1908" s="160"/>
      <c r="Y1908" s="160"/>
      <c r="Z1908" s="160"/>
      <c r="AA1908" s="160"/>
      <c r="AB1908" s="160"/>
      <c r="AC1908" s="160"/>
      <c r="AD1908" s="160"/>
      <c r="AE1908" s="160"/>
      <c r="AF1908" s="160"/>
      <c r="AG1908" s="160"/>
      <c r="AH1908" s="160"/>
      <c r="AI1908" s="160"/>
      <c r="AJ1908" s="160"/>
      <c r="AK1908" s="160"/>
      <c r="AL1908" s="160"/>
      <c r="AM1908" s="160"/>
      <c r="AN1908" s="160"/>
      <c r="AO1908" s="160"/>
      <c r="AP1908" s="160"/>
      <c r="AQ1908" s="160"/>
      <c r="AR1908" s="160"/>
      <c r="AS1908" s="160"/>
      <c r="AT1908" s="160"/>
      <c r="AU1908" s="160"/>
    </row>
    <row r="1909" spans="1:47" outlineLevel="1" x14ac:dyDescent="0.2">
      <c r="A1909" s="113"/>
      <c r="B1909" s="115"/>
      <c r="C1909" s="125" t="s">
        <v>1633</v>
      </c>
      <c r="D1909" s="144"/>
      <c r="E1909" s="136"/>
      <c r="F1909" s="157"/>
      <c r="G1909" s="157"/>
      <c r="H1909" s="161">
        <v>0</v>
      </c>
      <c r="I1909" s="160"/>
      <c r="J1909" s="160"/>
      <c r="K1909" s="160"/>
      <c r="L1909" s="160"/>
      <c r="M1909" s="160"/>
      <c r="N1909" s="160"/>
      <c r="O1909" s="160"/>
      <c r="P1909" s="160"/>
      <c r="Q1909" s="160"/>
      <c r="R1909" s="160" t="s">
        <v>131</v>
      </c>
      <c r="S1909" s="160">
        <v>0</v>
      </c>
      <c r="T1909" s="160"/>
      <c r="U1909" s="160"/>
      <c r="V1909" s="160"/>
      <c r="W1909" s="160"/>
      <c r="X1909" s="160"/>
      <c r="Y1909" s="160"/>
      <c r="Z1909" s="160"/>
      <c r="AA1909" s="160"/>
      <c r="AB1909" s="160"/>
      <c r="AC1909" s="160"/>
      <c r="AD1909" s="160"/>
      <c r="AE1909" s="160"/>
      <c r="AF1909" s="160"/>
      <c r="AG1909" s="160"/>
      <c r="AH1909" s="160"/>
      <c r="AI1909" s="160"/>
      <c r="AJ1909" s="160"/>
      <c r="AK1909" s="160"/>
      <c r="AL1909" s="160"/>
      <c r="AM1909" s="160"/>
      <c r="AN1909" s="160"/>
      <c r="AO1909" s="160"/>
      <c r="AP1909" s="160"/>
      <c r="AQ1909" s="160"/>
      <c r="AR1909" s="160"/>
      <c r="AS1909" s="160"/>
      <c r="AT1909" s="160"/>
      <c r="AU1909" s="160"/>
    </row>
    <row r="1910" spans="1:47" outlineLevel="1" x14ac:dyDescent="0.2">
      <c r="A1910" s="113"/>
      <c r="B1910" s="115"/>
      <c r="C1910" s="125" t="s">
        <v>1634</v>
      </c>
      <c r="D1910" s="144"/>
      <c r="E1910" s="136"/>
      <c r="F1910" s="157"/>
      <c r="G1910" s="157"/>
      <c r="H1910" s="161">
        <v>0</v>
      </c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 t="s">
        <v>131</v>
      </c>
      <c r="S1910" s="160">
        <v>0</v>
      </c>
      <c r="T1910" s="160"/>
      <c r="U1910" s="160"/>
      <c r="V1910" s="160"/>
      <c r="W1910" s="160"/>
      <c r="X1910" s="160"/>
      <c r="Y1910" s="160"/>
      <c r="Z1910" s="160"/>
      <c r="AA1910" s="160"/>
      <c r="AB1910" s="160"/>
      <c r="AC1910" s="160"/>
      <c r="AD1910" s="160"/>
      <c r="AE1910" s="160"/>
      <c r="AF1910" s="160"/>
      <c r="AG1910" s="160"/>
      <c r="AH1910" s="160"/>
      <c r="AI1910" s="160"/>
      <c r="AJ1910" s="160"/>
      <c r="AK1910" s="160"/>
      <c r="AL1910" s="160"/>
      <c r="AM1910" s="160"/>
      <c r="AN1910" s="160"/>
      <c r="AO1910" s="160"/>
      <c r="AP1910" s="160"/>
      <c r="AQ1910" s="160"/>
      <c r="AR1910" s="160"/>
      <c r="AS1910" s="160"/>
      <c r="AT1910" s="160"/>
      <c r="AU1910" s="160"/>
    </row>
    <row r="1911" spans="1:47" outlineLevel="1" x14ac:dyDescent="0.2">
      <c r="A1911" s="113"/>
      <c r="B1911" s="115"/>
      <c r="C1911" s="125" t="s">
        <v>1635</v>
      </c>
      <c r="D1911" s="144"/>
      <c r="E1911" s="136">
        <v>315</v>
      </c>
      <c r="F1911" s="157"/>
      <c r="G1911" s="157"/>
      <c r="H1911" s="161">
        <v>0</v>
      </c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 t="s">
        <v>131</v>
      </c>
      <c r="S1911" s="160">
        <v>0</v>
      </c>
      <c r="T1911" s="160"/>
      <c r="U1911" s="160"/>
      <c r="V1911" s="160"/>
      <c r="W1911" s="160"/>
      <c r="X1911" s="160"/>
      <c r="Y1911" s="160"/>
      <c r="Z1911" s="160"/>
      <c r="AA1911" s="160"/>
      <c r="AB1911" s="160"/>
      <c r="AC1911" s="160"/>
      <c r="AD1911" s="160"/>
      <c r="AE1911" s="160"/>
      <c r="AF1911" s="160"/>
      <c r="AG1911" s="160"/>
      <c r="AH1911" s="160"/>
      <c r="AI1911" s="160"/>
      <c r="AJ1911" s="160"/>
      <c r="AK1911" s="160"/>
      <c r="AL1911" s="160"/>
      <c r="AM1911" s="160"/>
      <c r="AN1911" s="160"/>
      <c r="AO1911" s="160"/>
      <c r="AP1911" s="160"/>
      <c r="AQ1911" s="160"/>
      <c r="AR1911" s="160"/>
      <c r="AS1911" s="160"/>
      <c r="AT1911" s="160"/>
      <c r="AU1911" s="160"/>
    </row>
    <row r="1912" spans="1:47" outlineLevel="1" x14ac:dyDescent="0.2">
      <c r="A1912" s="113"/>
      <c r="B1912" s="115"/>
      <c r="C1912" s="125" t="s">
        <v>845</v>
      </c>
      <c r="D1912" s="144"/>
      <c r="E1912" s="136"/>
      <c r="F1912" s="157"/>
      <c r="G1912" s="157"/>
      <c r="H1912" s="161">
        <v>0</v>
      </c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 t="s">
        <v>131</v>
      </c>
      <c r="S1912" s="160">
        <v>0</v>
      </c>
      <c r="T1912" s="160"/>
      <c r="U1912" s="160"/>
      <c r="V1912" s="160"/>
      <c r="W1912" s="160"/>
      <c r="X1912" s="160"/>
      <c r="Y1912" s="160"/>
      <c r="Z1912" s="160"/>
      <c r="AA1912" s="160"/>
      <c r="AB1912" s="160"/>
      <c r="AC1912" s="160"/>
      <c r="AD1912" s="160"/>
      <c r="AE1912" s="160"/>
      <c r="AF1912" s="160"/>
      <c r="AG1912" s="160"/>
      <c r="AH1912" s="160"/>
      <c r="AI1912" s="160"/>
      <c r="AJ1912" s="160"/>
      <c r="AK1912" s="160"/>
      <c r="AL1912" s="160"/>
      <c r="AM1912" s="160"/>
      <c r="AN1912" s="160"/>
      <c r="AO1912" s="160"/>
      <c r="AP1912" s="160"/>
      <c r="AQ1912" s="160"/>
      <c r="AR1912" s="160"/>
      <c r="AS1912" s="160"/>
      <c r="AT1912" s="160"/>
      <c r="AU1912" s="160"/>
    </row>
    <row r="1913" spans="1:47" outlineLevel="1" x14ac:dyDescent="0.2">
      <c r="A1913" s="113"/>
      <c r="B1913" s="115"/>
      <c r="C1913" s="125" t="s">
        <v>1636</v>
      </c>
      <c r="D1913" s="144"/>
      <c r="E1913" s="136"/>
      <c r="F1913" s="157"/>
      <c r="G1913" s="157"/>
      <c r="H1913" s="161">
        <v>0</v>
      </c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 t="s">
        <v>131</v>
      </c>
      <c r="S1913" s="160">
        <v>0</v>
      </c>
      <c r="T1913" s="160"/>
      <c r="U1913" s="160"/>
      <c r="V1913" s="160"/>
      <c r="W1913" s="160"/>
      <c r="X1913" s="160"/>
      <c r="Y1913" s="160"/>
      <c r="Z1913" s="160"/>
      <c r="AA1913" s="160"/>
      <c r="AB1913" s="160"/>
      <c r="AC1913" s="160"/>
      <c r="AD1913" s="160"/>
      <c r="AE1913" s="160"/>
      <c r="AF1913" s="160"/>
      <c r="AG1913" s="160"/>
      <c r="AH1913" s="160"/>
      <c r="AI1913" s="160"/>
      <c r="AJ1913" s="160"/>
      <c r="AK1913" s="160"/>
      <c r="AL1913" s="160"/>
      <c r="AM1913" s="160"/>
      <c r="AN1913" s="160"/>
      <c r="AO1913" s="160"/>
      <c r="AP1913" s="160"/>
      <c r="AQ1913" s="160"/>
      <c r="AR1913" s="160"/>
      <c r="AS1913" s="160"/>
      <c r="AT1913" s="160"/>
      <c r="AU1913" s="160"/>
    </row>
    <row r="1914" spans="1:47" outlineLevel="1" x14ac:dyDescent="0.2">
      <c r="A1914" s="113"/>
      <c r="B1914" s="115"/>
      <c r="C1914" s="125" t="s">
        <v>1637</v>
      </c>
      <c r="D1914" s="144"/>
      <c r="E1914" s="136">
        <v>131</v>
      </c>
      <c r="F1914" s="157"/>
      <c r="G1914" s="157"/>
      <c r="H1914" s="161">
        <v>0</v>
      </c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 t="s">
        <v>131</v>
      </c>
      <c r="S1914" s="160">
        <v>0</v>
      </c>
      <c r="T1914" s="160"/>
      <c r="U1914" s="160"/>
      <c r="V1914" s="160"/>
      <c r="W1914" s="160"/>
      <c r="X1914" s="160"/>
      <c r="Y1914" s="160"/>
      <c r="Z1914" s="160"/>
      <c r="AA1914" s="160"/>
      <c r="AB1914" s="160"/>
      <c r="AC1914" s="160"/>
      <c r="AD1914" s="160"/>
      <c r="AE1914" s="160"/>
      <c r="AF1914" s="160"/>
      <c r="AG1914" s="160"/>
      <c r="AH1914" s="160"/>
      <c r="AI1914" s="160"/>
      <c r="AJ1914" s="160"/>
      <c r="AK1914" s="160"/>
      <c r="AL1914" s="160"/>
      <c r="AM1914" s="160"/>
      <c r="AN1914" s="160"/>
      <c r="AO1914" s="160"/>
      <c r="AP1914" s="160"/>
      <c r="AQ1914" s="160"/>
      <c r="AR1914" s="160"/>
      <c r="AS1914" s="160"/>
      <c r="AT1914" s="160"/>
      <c r="AU1914" s="160"/>
    </row>
    <row r="1915" spans="1:47" ht="22.5" outlineLevel="1" x14ac:dyDescent="0.2">
      <c r="A1915" s="113">
        <v>460</v>
      </c>
      <c r="B1915" s="115" t="s">
        <v>1638</v>
      </c>
      <c r="C1915" s="124" t="s">
        <v>1639</v>
      </c>
      <c r="D1915" s="143" t="s">
        <v>337</v>
      </c>
      <c r="E1915" s="157">
        <v>17.5</v>
      </c>
      <c r="F1915" s="157"/>
      <c r="G1915" s="157">
        <f>ROUND(E1915*F1915,2)</f>
        <v>0</v>
      </c>
      <c r="H1915" s="161" t="s">
        <v>1743</v>
      </c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 t="s">
        <v>129</v>
      </c>
      <c r="S1915" s="160"/>
      <c r="T1915" s="160"/>
      <c r="U1915" s="160"/>
      <c r="V1915" s="160"/>
      <c r="W1915" s="160"/>
      <c r="X1915" s="160"/>
      <c r="Y1915" s="160"/>
      <c r="Z1915" s="160"/>
      <c r="AA1915" s="160"/>
      <c r="AB1915" s="160"/>
      <c r="AC1915" s="160"/>
      <c r="AD1915" s="160"/>
      <c r="AE1915" s="160"/>
      <c r="AF1915" s="160"/>
      <c r="AG1915" s="160"/>
      <c r="AH1915" s="160"/>
      <c r="AI1915" s="160"/>
      <c r="AJ1915" s="160"/>
      <c r="AK1915" s="160"/>
      <c r="AL1915" s="160"/>
      <c r="AM1915" s="160"/>
      <c r="AN1915" s="160"/>
      <c r="AO1915" s="160"/>
      <c r="AP1915" s="160"/>
      <c r="AQ1915" s="160"/>
      <c r="AR1915" s="160"/>
      <c r="AS1915" s="160"/>
      <c r="AT1915" s="160"/>
      <c r="AU1915" s="160"/>
    </row>
    <row r="1916" spans="1:47" outlineLevel="1" x14ac:dyDescent="0.2">
      <c r="A1916" s="113"/>
      <c r="B1916" s="115"/>
      <c r="C1916" s="125" t="s">
        <v>826</v>
      </c>
      <c r="D1916" s="144"/>
      <c r="E1916" s="136"/>
      <c r="F1916" s="157"/>
      <c r="G1916" s="157"/>
      <c r="H1916" s="161">
        <v>0</v>
      </c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 t="s">
        <v>131</v>
      </c>
      <c r="S1916" s="160">
        <v>0</v>
      </c>
      <c r="T1916" s="160"/>
      <c r="U1916" s="160"/>
      <c r="V1916" s="160"/>
      <c r="W1916" s="160"/>
      <c r="X1916" s="160"/>
      <c r="Y1916" s="160"/>
      <c r="Z1916" s="160"/>
      <c r="AA1916" s="160"/>
      <c r="AB1916" s="160"/>
      <c r="AC1916" s="160"/>
      <c r="AD1916" s="160"/>
      <c r="AE1916" s="160"/>
      <c r="AF1916" s="160"/>
      <c r="AG1916" s="160"/>
      <c r="AH1916" s="160"/>
      <c r="AI1916" s="160"/>
      <c r="AJ1916" s="160"/>
      <c r="AK1916" s="160"/>
      <c r="AL1916" s="160"/>
      <c r="AM1916" s="160"/>
      <c r="AN1916" s="160"/>
      <c r="AO1916" s="160"/>
      <c r="AP1916" s="160"/>
      <c r="AQ1916" s="160"/>
      <c r="AR1916" s="160"/>
      <c r="AS1916" s="160"/>
      <c r="AT1916" s="160"/>
      <c r="AU1916" s="160"/>
    </row>
    <row r="1917" spans="1:47" outlineLevel="1" x14ac:dyDescent="0.2">
      <c r="A1917" s="113"/>
      <c r="B1917" s="115"/>
      <c r="C1917" s="125" t="s">
        <v>773</v>
      </c>
      <c r="D1917" s="144"/>
      <c r="E1917" s="136"/>
      <c r="F1917" s="157"/>
      <c r="G1917" s="157"/>
      <c r="H1917" s="161">
        <v>0</v>
      </c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 t="s">
        <v>131</v>
      </c>
      <c r="S1917" s="160">
        <v>0</v>
      </c>
      <c r="T1917" s="160"/>
      <c r="U1917" s="160"/>
      <c r="V1917" s="160"/>
      <c r="W1917" s="160"/>
      <c r="X1917" s="160"/>
      <c r="Y1917" s="160"/>
      <c r="Z1917" s="160"/>
      <c r="AA1917" s="160"/>
      <c r="AB1917" s="160"/>
      <c r="AC1917" s="160"/>
      <c r="AD1917" s="160"/>
      <c r="AE1917" s="160"/>
      <c r="AF1917" s="160"/>
      <c r="AG1917" s="160"/>
      <c r="AH1917" s="160"/>
      <c r="AI1917" s="160"/>
      <c r="AJ1917" s="160"/>
      <c r="AK1917" s="160"/>
      <c r="AL1917" s="160"/>
      <c r="AM1917" s="160"/>
      <c r="AN1917" s="160"/>
      <c r="AO1917" s="160"/>
      <c r="AP1917" s="160"/>
      <c r="AQ1917" s="160"/>
      <c r="AR1917" s="160"/>
      <c r="AS1917" s="160"/>
      <c r="AT1917" s="160"/>
      <c r="AU1917" s="160"/>
    </row>
    <row r="1918" spans="1:47" outlineLevel="1" x14ac:dyDescent="0.2">
      <c r="A1918" s="113"/>
      <c r="B1918" s="115"/>
      <c r="C1918" s="125" t="s">
        <v>845</v>
      </c>
      <c r="D1918" s="144"/>
      <c r="E1918" s="136"/>
      <c r="F1918" s="157"/>
      <c r="G1918" s="157"/>
      <c r="H1918" s="161">
        <v>0</v>
      </c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 t="s">
        <v>131</v>
      </c>
      <c r="S1918" s="160">
        <v>0</v>
      </c>
      <c r="T1918" s="160"/>
      <c r="U1918" s="160"/>
      <c r="V1918" s="160"/>
      <c r="W1918" s="160"/>
      <c r="X1918" s="160"/>
      <c r="Y1918" s="160"/>
      <c r="Z1918" s="160"/>
      <c r="AA1918" s="160"/>
      <c r="AB1918" s="160"/>
      <c r="AC1918" s="160"/>
      <c r="AD1918" s="160"/>
      <c r="AE1918" s="160"/>
      <c r="AF1918" s="160"/>
      <c r="AG1918" s="160"/>
      <c r="AH1918" s="160"/>
      <c r="AI1918" s="160"/>
      <c r="AJ1918" s="160"/>
      <c r="AK1918" s="160"/>
      <c r="AL1918" s="160"/>
      <c r="AM1918" s="160"/>
      <c r="AN1918" s="160"/>
      <c r="AO1918" s="160"/>
      <c r="AP1918" s="160"/>
      <c r="AQ1918" s="160"/>
      <c r="AR1918" s="160"/>
      <c r="AS1918" s="160"/>
      <c r="AT1918" s="160"/>
      <c r="AU1918" s="160"/>
    </row>
    <row r="1919" spans="1:47" outlineLevel="1" x14ac:dyDescent="0.2">
      <c r="A1919" s="113"/>
      <c r="B1919" s="115"/>
      <c r="C1919" s="125" t="s">
        <v>1640</v>
      </c>
      <c r="D1919" s="144"/>
      <c r="E1919" s="136"/>
      <c r="F1919" s="157"/>
      <c r="G1919" s="157"/>
      <c r="H1919" s="161">
        <v>0</v>
      </c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 t="s">
        <v>131</v>
      </c>
      <c r="S1919" s="160">
        <v>0</v>
      </c>
      <c r="T1919" s="160"/>
      <c r="U1919" s="160"/>
      <c r="V1919" s="160"/>
      <c r="W1919" s="160"/>
      <c r="X1919" s="160"/>
      <c r="Y1919" s="160"/>
      <c r="Z1919" s="160"/>
      <c r="AA1919" s="160"/>
      <c r="AB1919" s="160"/>
      <c r="AC1919" s="160"/>
      <c r="AD1919" s="160"/>
      <c r="AE1919" s="160"/>
      <c r="AF1919" s="160"/>
      <c r="AG1919" s="160"/>
      <c r="AH1919" s="160"/>
      <c r="AI1919" s="160"/>
      <c r="AJ1919" s="160"/>
      <c r="AK1919" s="160"/>
      <c r="AL1919" s="160"/>
      <c r="AM1919" s="160"/>
      <c r="AN1919" s="160"/>
      <c r="AO1919" s="160"/>
      <c r="AP1919" s="160"/>
      <c r="AQ1919" s="160"/>
      <c r="AR1919" s="160"/>
      <c r="AS1919" s="160"/>
      <c r="AT1919" s="160"/>
      <c r="AU1919" s="160"/>
    </row>
    <row r="1920" spans="1:47" outlineLevel="1" x14ac:dyDescent="0.2">
      <c r="A1920" s="113"/>
      <c r="B1920" s="115"/>
      <c r="C1920" s="125" t="s">
        <v>1641</v>
      </c>
      <c r="D1920" s="144"/>
      <c r="E1920" s="136">
        <v>17.5</v>
      </c>
      <c r="F1920" s="157"/>
      <c r="G1920" s="157"/>
      <c r="H1920" s="161">
        <v>0</v>
      </c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 t="s">
        <v>131</v>
      </c>
      <c r="S1920" s="160">
        <v>0</v>
      </c>
      <c r="T1920" s="160"/>
      <c r="U1920" s="160"/>
      <c r="V1920" s="160"/>
      <c r="W1920" s="160"/>
      <c r="X1920" s="160"/>
      <c r="Y1920" s="160"/>
      <c r="Z1920" s="160"/>
      <c r="AA1920" s="160"/>
      <c r="AB1920" s="160"/>
      <c r="AC1920" s="160"/>
      <c r="AD1920" s="160"/>
      <c r="AE1920" s="160"/>
      <c r="AF1920" s="160"/>
      <c r="AG1920" s="160"/>
      <c r="AH1920" s="160"/>
      <c r="AI1920" s="160"/>
      <c r="AJ1920" s="160"/>
      <c r="AK1920" s="160"/>
      <c r="AL1920" s="160"/>
      <c r="AM1920" s="160"/>
      <c r="AN1920" s="160"/>
      <c r="AO1920" s="160"/>
      <c r="AP1920" s="160"/>
      <c r="AQ1920" s="160"/>
      <c r="AR1920" s="160"/>
      <c r="AS1920" s="160"/>
      <c r="AT1920" s="160"/>
      <c r="AU1920" s="160"/>
    </row>
    <row r="1921" spans="1:47" ht="22.5" outlineLevel="1" x14ac:dyDescent="0.2">
      <c r="A1921" s="113">
        <v>461</v>
      </c>
      <c r="B1921" s="115" t="s">
        <v>1642</v>
      </c>
      <c r="C1921" s="124" t="s">
        <v>1643</v>
      </c>
      <c r="D1921" s="143" t="s">
        <v>135</v>
      </c>
      <c r="E1921" s="157">
        <v>617.9</v>
      </c>
      <c r="F1921" s="157"/>
      <c r="G1921" s="157">
        <f>ROUND(E1921*F1921,2)</f>
        <v>0</v>
      </c>
      <c r="H1921" s="161" t="s">
        <v>1743</v>
      </c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 t="s">
        <v>129</v>
      </c>
      <c r="S1921" s="160"/>
      <c r="T1921" s="160"/>
      <c r="U1921" s="160"/>
      <c r="V1921" s="160"/>
      <c r="W1921" s="160"/>
      <c r="X1921" s="160"/>
      <c r="Y1921" s="160"/>
      <c r="Z1921" s="160"/>
      <c r="AA1921" s="160"/>
      <c r="AB1921" s="160"/>
      <c r="AC1921" s="160"/>
      <c r="AD1921" s="160"/>
      <c r="AE1921" s="160"/>
      <c r="AF1921" s="160"/>
      <c r="AG1921" s="160"/>
      <c r="AH1921" s="160"/>
      <c r="AI1921" s="160"/>
      <c r="AJ1921" s="160"/>
      <c r="AK1921" s="160"/>
      <c r="AL1921" s="160"/>
      <c r="AM1921" s="160"/>
      <c r="AN1921" s="160"/>
      <c r="AO1921" s="160"/>
      <c r="AP1921" s="160"/>
      <c r="AQ1921" s="160"/>
      <c r="AR1921" s="160"/>
      <c r="AS1921" s="160"/>
      <c r="AT1921" s="160"/>
      <c r="AU1921" s="160"/>
    </row>
    <row r="1922" spans="1:47" outlineLevel="1" x14ac:dyDescent="0.2">
      <c r="A1922" s="113"/>
      <c r="B1922" s="115"/>
      <c r="C1922" s="125" t="s">
        <v>826</v>
      </c>
      <c r="D1922" s="144"/>
      <c r="E1922" s="136"/>
      <c r="F1922" s="157"/>
      <c r="G1922" s="157"/>
      <c r="H1922" s="161">
        <v>0</v>
      </c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 t="s">
        <v>131</v>
      </c>
      <c r="S1922" s="160">
        <v>0</v>
      </c>
      <c r="T1922" s="160"/>
      <c r="U1922" s="160"/>
      <c r="V1922" s="160"/>
      <c r="W1922" s="160"/>
      <c r="X1922" s="160"/>
      <c r="Y1922" s="160"/>
      <c r="Z1922" s="160"/>
      <c r="AA1922" s="160"/>
      <c r="AB1922" s="160"/>
      <c r="AC1922" s="160"/>
      <c r="AD1922" s="160"/>
      <c r="AE1922" s="160"/>
      <c r="AF1922" s="160"/>
      <c r="AG1922" s="160"/>
      <c r="AH1922" s="160"/>
      <c r="AI1922" s="160"/>
      <c r="AJ1922" s="160"/>
      <c r="AK1922" s="160"/>
      <c r="AL1922" s="160"/>
      <c r="AM1922" s="160"/>
      <c r="AN1922" s="160"/>
      <c r="AO1922" s="160"/>
      <c r="AP1922" s="160"/>
      <c r="AQ1922" s="160"/>
      <c r="AR1922" s="160"/>
      <c r="AS1922" s="160"/>
      <c r="AT1922" s="160"/>
      <c r="AU1922" s="160"/>
    </row>
    <row r="1923" spans="1:47" outlineLevel="1" x14ac:dyDescent="0.2">
      <c r="A1923" s="113"/>
      <c r="B1923" s="115"/>
      <c r="C1923" s="125" t="s">
        <v>773</v>
      </c>
      <c r="D1923" s="144"/>
      <c r="E1923" s="136"/>
      <c r="F1923" s="157"/>
      <c r="G1923" s="157"/>
      <c r="H1923" s="161">
        <v>0</v>
      </c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 t="s">
        <v>131</v>
      </c>
      <c r="S1923" s="160">
        <v>0</v>
      </c>
      <c r="T1923" s="160"/>
      <c r="U1923" s="160"/>
      <c r="V1923" s="160"/>
      <c r="W1923" s="160"/>
      <c r="X1923" s="160"/>
      <c r="Y1923" s="160"/>
      <c r="Z1923" s="160"/>
      <c r="AA1923" s="160"/>
      <c r="AB1923" s="160"/>
      <c r="AC1923" s="160"/>
      <c r="AD1923" s="160"/>
      <c r="AE1923" s="160"/>
      <c r="AF1923" s="160"/>
      <c r="AG1923" s="160"/>
      <c r="AH1923" s="160"/>
      <c r="AI1923" s="160"/>
      <c r="AJ1923" s="160"/>
      <c r="AK1923" s="160"/>
      <c r="AL1923" s="160"/>
      <c r="AM1923" s="160"/>
      <c r="AN1923" s="160"/>
      <c r="AO1923" s="160"/>
      <c r="AP1923" s="160"/>
      <c r="AQ1923" s="160"/>
      <c r="AR1923" s="160"/>
      <c r="AS1923" s="160"/>
      <c r="AT1923" s="160"/>
      <c r="AU1923" s="160"/>
    </row>
    <row r="1924" spans="1:47" outlineLevel="1" x14ac:dyDescent="0.2">
      <c r="A1924" s="113"/>
      <c r="B1924" s="115"/>
      <c r="C1924" s="125" t="s">
        <v>843</v>
      </c>
      <c r="D1924" s="144"/>
      <c r="E1924" s="136">
        <v>235.9</v>
      </c>
      <c r="F1924" s="157"/>
      <c r="G1924" s="157"/>
      <c r="H1924" s="161">
        <v>0</v>
      </c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 t="s">
        <v>131</v>
      </c>
      <c r="S1924" s="160">
        <v>0</v>
      </c>
      <c r="T1924" s="160"/>
      <c r="U1924" s="160"/>
      <c r="V1924" s="160"/>
      <c r="W1924" s="160"/>
      <c r="X1924" s="160"/>
      <c r="Y1924" s="160"/>
      <c r="Z1924" s="160"/>
      <c r="AA1924" s="160"/>
      <c r="AB1924" s="160"/>
      <c r="AC1924" s="160"/>
      <c r="AD1924" s="160"/>
      <c r="AE1924" s="160"/>
      <c r="AF1924" s="160"/>
      <c r="AG1924" s="160"/>
      <c r="AH1924" s="160"/>
      <c r="AI1924" s="160"/>
      <c r="AJ1924" s="160"/>
      <c r="AK1924" s="160"/>
      <c r="AL1924" s="160"/>
      <c r="AM1924" s="160"/>
      <c r="AN1924" s="160"/>
      <c r="AO1924" s="160"/>
      <c r="AP1924" s="160"/>
      <c r="AQ1924" s="160"/>
      <c r="AR1924" s="160"/>
      <c r="AS1924" s="160"/>
      <c r="AT1924" s="160"/>
      <c r="AU1924" s="160"/>
    </row>
    <row r="1925" spans="1:47" outlineLevel="1" x14ac:dyDescent="0.2">
      <c r="A1925" s="113"/>
      <c r="B1925" s="115"/>
      <c r="C1925" s="125" t="s">
        <v>844</v>
      </c>
      <c r="D1925" s="144"/>
      <c r="E1925" s="136">
        <v>207.5</v>
      </c>
      <c r="F1925" s="157"/>
      <c r="G1925" s="157"/>
      <c r="H1925" s="161">
        <v>0</v>
      </c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 t="s">
        <v>131</v>
      </c>
      <c r="S1925" s="160">
        <v>0</v>
      </c>
      <c r="T1925" s="160"/>
      <c r="U1925" s="160"/>
      <c r="V1925" s="160"/>
      <c r="W1925" s="160"/>
      <c r="X1925" s="160"/>
      <c r="Y1925" s="160"/>
      <c r="Z1925" s="160"/>
      <c r="AA1925" s="160"/>
      <c r="AB1925" s="160"/>
      <c r="AC1925" s="160"/>
      <c r="AD1925" s="160"/>
      <c r="AE1925" s="160"/>
      <c r="AF1925" s="160"/>
      <c r="AG1925" s="160"/>
      <c r="AH1925" s="160"/>
      <c r="AI1925" s="160"/>
      <c r="AJ1925" s="160"/>
      <c r="AK1925" s="160"/>
      <c r="AL1925" s="160"/>
      <c r="AM1925" s="160"/>
      <c r="AN1925" s="160"/>
      <c r="AO1925" s="160"/>
      <c r="AP1925" s="160"/>
      <c r="AQ1925" s="160"/>
      <c r="AR1925" s="160"/>
      <c r="AS1925" s="160"/>
      <c r="AT1925" s="160"/>
      <c r="AU1925" s="160"/>
    </row>
    <row r="1926" spans="1:47" outlineLevel="1" x14ac:dyDescent="0.2">
      <c r="A1926" s="113"/>
      <c r="B1926" s="115"/>
      <c r="C1926" s="125" t="s">
        <v>845</v>
      </c>
      <c r="D1926" s="144"/>
      <c r="E1926" s="136"/>
      <c r="F1926" s="157"/>
      <c r="G1926" s="157"/>
      <c r="H1926" s="161">
        <v>0</v>
      </c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 t="s">
        <v>131</v>
      </c>
      <c r="S1926" s="160">
        <v>0</v>
      </c>
      <c r="T1926" s="160"/>
      <c r="U1926" s="160"/>
      <c r="V1926" s="160"/>
      <c r="W1926" s="160"/>
      <c r="X1926" s="160"/>
      <c r="Y1926" s="160"/>
      <c r="Z1926" s="160"/>
      <c r="AA1926" s="160"/>
      <c r="AB1926" s="160"/>
      <c r="AC1926" s="160"/>
      <c r="AD1926" s="160"/>
      <c r="AE1926" s="160"/>
      <c r="AF1926" s="160"/>
      <c r="AG1926" s="160"/>
      <c r="AH1926" s="160"/>
      <c r="AI1926" s="160"/>
      <c r="AJ1926" s="160"/>
      <c r="AK1926" s="160"/>
      <c r="AL1926" s="160"/>
      <c r="AM1926" s="160"/>
      <c r="AN1926" s="160"/>
      <c r="AO1926" s="160"/>
      <c r="AP1926" s="160"/>
      <c r="AQ1926" s="160"/>
      <c r="AR1926" s="160"/>
      <c r="AS1926" s="160"/>
      <c r="AT1926" s="160"/>
      <c r="AU1926" s="160"/>
    </row>
    <row r="1927" spans="1:47" outlineLevel="1" x14ac:dyDescent="0.2">
      <c r="A1927" s="113"/>
      <c r="B1927" s="115"/>
      <c r="C1927" s="125" t="s">
        <v>846</v>
      </c>
      <c r="D1927" s="144"/>
      <c r="E1927" s="136">
        <v>174.5</v>
      </c>
      <c r="F1927" s="157"/>
      <c r="G1927" s="157"/>
      <c r="H1927" s="161">
        <v>0</v>
      </c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 t="s">
        <v>131</v>
      </c>
      <c r="S1927" s="160">
        <v>0</v>
      </c>
      <c r="T1927" s="160"/>
      <c r="U1927" s="160"/>
      <c r="V1927" s="160"/>
      <c r="W1927" s="160"/>
      <c r="X1927" s="160"/>
      <c r="Y1927" s="160"/>
      <c r="Z1927" s="160"/>
      <c r="AA1927" s="160"/>
      <c r="AB1927" s="160"/>
      <c r="AC1927" s="160"/>
      <c r="AD1927" s="160"/>
      <c r="AE1927" s="160"/>
      <c r="AF1927" s="160"/>
      <c r="AG1927" s="160"/>
      <c r="AH1927" s="160"/>
      <c r="AI1927" s="160"/>
      <c r="AJ1927" s="160"/>
      <c r="AK1927" s="160"/>
      <c r="AL1927" s="160"/>
      <c r="AM1927" s="160"/>
      <c r="AN1927" s="160"/>
      <c r="AO1927" s="160"/>
      <c r="AP1927" s="160"/>
      <c r="AQ1927" s="160"/>
      <c r="AR1927" s="160"/>
      <c r="AS1927" s="160"/>
      <c r="AT1927" s="160"/>
      <c r="AU1927" s="160"/>
    </row>
    <row r="1928" spans="1:47" ht="22.5" outlineLevel="1" x14ac:dyDescent="0.2">
      <c r="A1928" s="113">
        <v>462</v>
      </c>
      <c r="B1928" s="115" t="s">
        <v>1644</v>
      </c>
      <c r="C1928" s="124" t="s">
        <v>1645</v>
      </c>
      <c r="D1928" s="143" t="s">
        <v>135</v>
      </c>
      <c r="E1928" s="157">
        <v>11.09</v>
      </c>
      <c r="F1928" s="157"/>
      <c r="G1928" s="157">
        <f>ROUND(E1928*F1928,2)</f>
        <v>0</v>
      </c>
      <c r="H1928" s="161" t="s">
        <v>1743</v>
      </c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 t="s">
        <v>129</v>
      </c>
      <c r="S1928" s="160"/>
      <c r="T1928" s="160"/>
      <c r="U1928" s="160"/>
      <c r="V1928" s="160"/>
      <c r="W1928" s="160"/>
      <c r="X1928" s="160"/>
      <c r="Y1928" s="160"/>
      <c r="Z1928" s="160"/>
      <c r="AA1928" s="160"/>
      <c r="AB1928" s="160"/>
      <c r="AC1928" s="160"/>
      <c r="AD1928" s="160"/>
      <c r="AE1928" s="160"/>
      <c r="AF1928" s="160"/>
      <c r="AG1928" s="160"/>
      <c r="AH1928" s="160"/>
      <c r="AI1928" s="160"/>
      <c r="AJ1928" s="160"/>
      <c r="AK1928" s="160"/>
      <c r="AL1928" s="160"/>
      <c r="AM1928" s="160"/>
      <c r="AN1928" s="160"/>
      <c r="AO1928" s="160"/>
      <c r="AP1928" s="160"/>
      <c r="AQ1928" s="160"/>
      <c r="AR1928" s="160"/>
      <c r="AS1928" s="160"/>
      <c r="AT1928" s="160"/>
      <c r="AU1928" s="160"/>
    </row>
    <row r="1929" spans="1:47" outlineLevel="1" x14ac:dyDescent="0.2">
      <c r="A1929" s="113"/>
      <c r="B1929" s="115"/>
      <c r="C1929" s="125" t="s">
        <v>826</v>
      </c>
      <c r="D1929" s="144"/>
      <c r="E1929" s="136"/>
      <c r="F1929" s="157"/>
      <c r="G1929" s="157"/>
      <c r="H1929" s="161">
        <v>0</v>
      </c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 t="s">
        <v>131</v>
      </c>
      <c r="S1929" s="160">
        <v>0</v>
      </c>
      <c r="T1929" s="160"/>
      <c r="U1929" s="160"/>
      <c r="V1929" s="160"/>
      <c r="W1929" s="160"/>
      <c r="X1929" s="160"/>
      <c r="Y1929" s="160"/>
      <c r="Z1929" s="160"/>
      <c r="AA1929" s="160"/>
      <c r="AB1929" s="160"/>
      <c r="AC1929" s="160"/>
      <c r="AD1929" s="160"/>
      <c r="AE1929" s="160"/>
      <c r="AF1929" s="160"/>
      <c r="AG1929" s="160"/>
      <c r="AH1929" s="160"/>
      <c r="AI1929" s="160"/>
      <c r="AJ1929" s="160"/>
      <c r="AK1929" s="160"/>
      <c r="AL1929" s="160"/>
      <c r="AM1929" s="160"/>
      <c r="AN1929" s="160"/>
      <c r="AO1929" s="160"/>
      <c r="AP1929" s="160"/>
      <c r="AQ1929" s="160"/>
      <c r="AR1929" s="160"/>
      <c r="AS1929" s="160"/>
      <c r="AT1929" s="160"/>
      <c r="AU1929" s="160"/>
    </row>
    <row r="1930" spans="1:47" outlineLevel="1" x14ac:dyDescent="0.2">
      <c r="A1930" s="113"/>
      <c r="B1930" s="115"/>
      <c r="C1930" s="125" t="s">
        <v>773</v>
      </c>
      <c r="D1930" s="144"/>
      <c r="E1930" s="136"/>
      <c r="F1930" s="157"/>
      <c r="G1930" s="157"/>
      <c r="H1930" s="161">
        <v>0</v>
      </c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 t="s">
        <v>131</v>
      </c>
      <c r="S1930" s="160">
        <v>0</v>
      </c>
      <c r="T1930" s="160"/>
      <c r="U1930" s="160"/>
      <c r="V1930" s="160"/>
      <c r="W1930" s="160"/>
      <c r="X1930" s="160"/>
      <c r="Y1930" s="160"/>
      <c r="Z1930" s="160"/>
      <c r="AA1930" s="160"/>
      <c r="AB1930" s="160"/>
      <c r="AC1930" s="160"/>
      <c r="AD1930" s="160"/>
      <c r="AE1930" s="160"/>
      <c r="AF1930" s="160"/>
      <c r="AG1930" s="160"/>
      <c r="AH1930" s="160"/>
      <c r="AI1930" s="160"/>
      <c r="AJ1930" s="160"/>
      <c r="AK1930" s="160"/>
      <c r="AL1930" s="160"/>
      <c r="AM1930" s="160"/>
      <c r="AN1930" s="160"/>
      <c r="AO1930" s="160"/>
      <c r="AP1930" s="160"/>
      <c r="AQ1930" s="160"/>
      <c r="AR1930" s="160"/>
      <c r="AS1930" s="160"/>
      <c r="AT1930" s="160"/>
      <c r="AU1930" s="160"/>
    </row>
    <row r="1931" spans="1:47" outlineLevel="1" x14ac:dyDescent="0.2">
      <c r="A1931" s="113"/>
      <c r="B1931" s="115"/>
      <c r="C1931" s="125" t="s">
        <v>845</v>
      </c>
      <c r="D1931" s="144"/>
      <c r="E1931" s="136"/>
      <c r="F1931" s="157"/>
      <c r="G1931" s="157"/>
      <c r="H1931" s="161">
        <v>0</v>
      </c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 t="s">
        <v>131</v>
      </c>
      <c r="S1931" s="160">
        <v>0</v>
      </c>
      <c r="T1931" s="160"/>
      <c r="U1931" s="160"/>
      <c r="V1931" s="160"/>
      <c r="W1931" s="160"/>
      <c r="X1931" s="160"/>
      <c r="Y1931" s="160"/>
      <c r="Z1931" s="160"/>
      <c r="AA1931" s="160"/>
      <c r="AB1931" s="160"/>
      <c r="AC1931" s="160"/>
      <c r="AD1931" s="160"/>
      <c r="AE1931" s="160"/>
      <c r="AF1931" s="160"/>
      <c r="AG1931" s="160"/>
      <c r="AH1931" s="160"/>
      <c r="AI1931" s="160"/>
      <c r="AJ1931" s="160"/>
      <c r="AK1931" s="160"/>
      <c r="AL1931" s="160"/>
      <c r="AM1931" s="160"/>
      <c r="AN1931" s="160"/>
      <c r="AO1931" s="160"/>
      <c r="AP1931" s="160"/>
      <c r="AQ1931" s="160"/>
      <c r="AR1931" s="160"/>
      <c r="AS1931" s="160"/>
      <c r="AT1931" s="160"/>
      <c r="AU1931" s="160"/>
    </row>
    <row r="1932" spans="1:47" outlineLevel="1" x14ac:dyDescent="0.2">
      <c r="A1932" s="113"/>
      <c r="B1932" s="115"/>
      <c r="C1932" s="125" t="s">
        <v>847</v>
      </c>
      <c r="D1932" s="144"/>
      <c r="E1932" s="136">
        <v>11.09</v>
      </c>
      <c r="F1932" s="157"/>
      <c r="G1932" s="157"/>
      <c r="H1932" s="161">
        <v>0</v>
      </c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 t="s">
        <v>131</v>
      </c>
      <c r="S1932" s="160">
        <v>0</v>
      </c>
      <c r="T1932" s="160"/>
      <c r="U1932" s="160"/>
      <c r="V1932" s="160"/>
      <c r="W1932" s="160"/>
      <c r="X1932" s="160"/>
      <c r="Y1932" s="160"/>
      <c r="Z1932" s="160"/>
      <c r="AA1932" s="160"/>
      <c r="AB1932" s="160"/>
      <c r="AC1932" s="160"/>
      <c r="AD1932" s="160"/>
      <c r="AE1932" s="160"/>
      <c r="AF1932" s="160"/>
      <c r="AG1932" s="160"/>
      <c r="AH1932" s="160"/>
      <c r="AI1932" s="160"/>
      <c r="AJ1932" s="160"/>
      <c r="AK1932" s="160"/>
      <c r="AL1932" s="160"/>
      <c r="AM1932" s="160"/>
      <c r="AN1932" s="160"/>
      <c r="AO1932" s="160"/>
      <c r="AP1932" s="160"/>
      <c r="AQ1932" s="160"/>
      <c r="AR1932" s="160"/>
      <c r="AS1932" s="160"/>
      <c r="AT1932" s="160"/>
      <c r="AU1932" s="160"/>
    </row>
    <row r="1933" spans="1:47" outlineLevel="1" x14ac:dyDescent="0.2">
      <c r="A1933" s="113">
        <v>463</v>
      </c>
      <c r="B1933" s="115" t="s">
        <v>1646</v>
      </c>
      <c r="C1933" s="124" t="s">
        <v>1647</v>
      </c>
      <c r="D1933" s="143" t="s">
        <v>135</v>
      </c>
      <c r="E1933" s="157">
        <v>617.9</v>
      </c>
      <c r="F1933" s="157"/>
      <c r="G1933" s="157">
        <f>ROUND(E1933*F1933,2)</f>
        <v>0</v>
      </c>
      <c r="H1933" s="161" t="s">
        <v>1743</v>
      </c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 t="s">
        <v>129</v>
      </c>
      <c r="S1933" s="160"/>
      <c r="T1933" s="160"/>
      <c r="U1933" s="160"/>
      <c r="V1933" s="160"/>
      <c r="W1933" s="160"/>
      <c r="X1933" s="160"/>
      <c r="Y1933" s="160"/>
      <c r="Z1933" s="160"/>
      <c r="AA1933" s="160"/>
      <c r="AB1933" s="160"/>
      <c r="AC1933" s="160"/>
      <c r="AD1933" s="160"/>
      <c r="AE1933" s="160"/>
      <c r="AF1933" s="160"/>
      <c r="AG1933" s="160"/>
      <c r="AH1933" s="160"/>
      <c r="AI1933" s="160"/>
      <c r="AJ1933" s="160"/>
      <c r="AK1933" s="160"/>
      <c r="AL1933" s="160"/>
      <c r="AM1933" s="160"/>
      <c r="AN1933" s="160"/>
      <c r="AO1933" s="160"/>
      <c r="AP1933" s="160"/>
      <c r="AQ1933" s="160"/>
      <c r="AR1933" s="160"/>
      <c r="AS1933" s="160"/>
      <c r="AT1933" s="160"/>
      <c r="AU1933" s="160"/>
    </row>
    <row r="1934" spans="1:47" outlineLevel="1" x14ac:dyDescent="0.2">
      <c r="A1934" s="113"/>
      <c r="B1934" s="115"/>
      <c r="C1934" s="125" t="s">
        <v>826</v>
      </c>
      <c r="D1934" s="144"/>
      <c r="E1934" s="136"/>
      <c r="F1934" s="157"/>
      <c r="G1934" s="157"/>
      <c r="H1934" s="161">
        <v>0</v>
      </c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 t="s">
        <v>131</v>
      </c>
      <c r="S1934" s="160">
        <v>0</v>
      </c>
      <c r="T1934" s="160"/>
      <c r="U1934" s="160"/>
      <c r="V1934" s="160"/>
      <c r="W1934" s="160"/>
      <c r="X1934" s="160"/>
      <c r="Y1934" s="160"/>
      <c r="Z1934" s="160"/>
      <c r="AA1934" s="160"/>
      <c r="AB1934" s="160"/>
      <c r="AC1934" s="160"/>
      <c r="AD1934" s="160"/>
      <c r="AE1934" s="160"/>
      <c r="AF1934" s="160"/>
      <c r="AG1934" s="160"/>
      <c r="AH1934" s="160"/>
      <c r="AI1934" s="160"/>
      <c r="AJ1934" s="160"/>
      <c r="AK1934" s="160"/>
      <c r="AL1934" s="160"/>
      <c r="AM1934" s="160"/>
      <c r="AN1934" s="160"/>
      <c r="AO1934" s="160"/>
      <c r="AP1934" s="160"/>
      <c r="AQ1934" s="160"/>
      <c r="AR1934" s="160"/>
      <c r="AS1934" s="160"/>
      <c r="AT1934" s="160"/>
      <c r="AU1934" s="160"/>
    </row>
    <row r="1935" spans="1:47" outlineLevel="1" x14ac:dyDescent="0.2">
      <c r="A1935" s="113"/>
      <c r="B1935" s="115"/>
      <c r="C1935" s="125" t="s">
        <v>773</v>
      </c>
      <c r="D1935" s="144"/>
      <c r="E1935" s="136"/>
      <c r="F1935" s="157"/>
      <c r="G1935" s="157"/>
      <c r="H1935" s="161">
        <v>0</v>
      </c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 t="s">
        <v>131</v>
      </c>
      <c r="S1935" s="160">
        <v>0</v>
      </c>
      <c r="T1935" s="160"/>
      <c r="U1935" s="160"/>
      <c r="V1935" s="160"/>
      <c r="W1935" s="160"/>
      <c r="X1935" s="160"/>
      <c r="Y1935" s="160"/>
      <c r="Z1935" s="160"/>
      <c r="AA1935" s="160"/>
      <c r="AB1935" s="160"/>
      <c r="AC1935" s="160"/>
      <c r="AD1935" s="160"/>
      <c r="AE1935" s="160"/>
      <c r="AF1935" s="160"/>
      <c r="AG1935" s="160"/>
      <c r="AH1935" s="160"/>
      <c r="AI1935" s="160"/>
      <c r="AJ1935" s="160"/>
      <c r="AK1935" s="160"/>
      <c r="AL1935" s="160"/>
      <c r="AM1935" s="160"/>
      <c r="AN1935" s="160"/>
      <c r="AO1935" s="160"/>
      <c r="AP1935" s="160"/>
      <c r="AQ1935" s="160"/>
      <c r="AR1935" s="160"/>
      <c r="AS1935" s="160"/>
      <c r="AT1935" s="160"/>
      <c r="AU1935" s="160"/>
    </row>
    <row r="1936" spans="1:47" outlineLevel="1" x14ac:dyDescent="0.2">
      <c r="A1936" s="113"/>
      <c r="B1936" s="115"/>
      <c r="C1936" s="125" t="s">
        <v>843</v>
      </c>
      <c r="D1936" s="144"/>
      <c r="E1936" s="136">
        <v>235.9</v>
      </c>
      <c r="F1936" s="157"/>
      <c r="G1936" s="157"/>
      <c r="H1936" s="161">
        <v>0</v>
      </c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 t="s">
        <v>131</v>
      </c>
      <c r="S1936" s="160">
        <v>0</v>
      </c>
      <c r="T1936" s="160"/>
      <c r="U1936" s="160"/>
      <c r="V1936" s="160"/>
      <c r="W1936" s="160"/>
      <c r="X1936" s="160"/>
      <c r="Y1936" s="160"/>
      <c r="Z1936" s="160"/>
      <c r="AA1936" s="160"/>
      <c r="AB1936" s="160"/>
      <c r="AC1936" s="160"/>
      <c r="AD1936" s="160"/>
      <c r="AE1936" s="160"/>
      <c r="AF1936" s="160"/>
      <c r="AG1936" s="160"/>
      <c r="AH1936" s="160"/>
      <c r="AI1936" s="160"/>
      <c r="AJ1936" s="160"/>
      <c r="AK1936" s="160"/>
      <c r="AL1936" s="160"/>
      <c r="AM1936" s="160"/>
      <c r="AN1936" s="160"/>
      <c r="AO1936" s="160"/>
      <c r="AP1936" s="160"/>
      <c r="AQ1936" s="160"/>
      <c r="AR1936" s="160"/>
      <c r="AS1936" s="160"/>
      <c r="AT1936" s="160"/>
      <c r="AU1936" s="160"/>
    </row>
    <row r="1937" spans="1:47" outlineLevel="1" x14ac:dyDescent="0.2">
      <c r="A1937" s="113"/>
      <c r="B1937" s="115"/>
      <c r="C1937" s="125" t="s">
        <v>844</v>
      </c>
      <c r="D1937" s="144"/>
      <c r="E1937" s="136">
        <v>207.5</v>
      </c>
      <c r="F1937" s="157"/>
      <c r="G1937" s="157"/>
      <c r="H1937" s="161">
        <v>0</v>
      </c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 t="s">
        <v>131</v>
      </c>
      <c r="S1937" s="160">
        <v>0</v>
      </c>
      <c r="T1937" s="160"/>
      <c r="U1937" s="160"/>
      <c r="V1937" s="160"/>
      <c r="W1937" s="160"/>
      <c r="X1937" s="160"/>
      <c r="Y1937" s="160"/>
      <c r="Z1937" s="160"/>
      <c r="AA1937" s="160"/>
      <c r="AB1937" s="160"/>
      <c r="AC1937" s="160"/>
      <c r="AD1937" s="160"/>
      <c r="AE1937" s="160"/>
      <c r="AF1937" s="160"/>
      <c r="AG1937" s="160"/>
      <c r="AH1937" s="160"/>
      <c r="AI1937" s="160"/>
      <c r="AJ1937" s="160"/>
      <c r="AK1937" s="160"/>
      <c r="AL1937" s="160"/>
      <c r="AM1937" s="160"/>
      <c r="AN1937" s="160"/>
      <c r="AO1937" s="160"/>
      <c r="AP1937" s="160"/>
      <c r="AQ1937" s="160"/>
      <c r="AR1937" s="160"/>
      <c r="AS1937" s="160"/>
      <c r="AT1937" s="160"/>
      <c r="AU1937" s="160"/>
    </row>
    <row r="1938" spans="1:47" outlineLevel="1" x14ac:dyDescent="0.2">
      <c r="A1938" s="113"/>
      <c r="B1938" s="115"/>
      <c r="C1938" s="125" t="s">
        <v>845</v>
      </c>
      <c r="D1938" s="144"/>
      <c r="E1938" s="136"/>
      <c r="F1938" s="157"/>
      <c r="G1938" s="157"/>
      <c r="H1938" s="161">
        <v>0</v>
      </c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 t="s">
        <v>131</v>
      </c>
      <c r="S1938" s="160">
        <v>0</v>
      </c>
      <c r="T1938" s="160"/>
      <c r="U1938" s="160"/>
      <c r="V1938" s="160"/>
      <c r="W1938" s="160"/>
      <c r="X1938" s="160"/>
      <c r="Y1938" s="160"/>
      <c r="Z1938" s="160"/>
      <c r="AA1938" s="160"/>
      <c r="AB1938" s="160"/>
      <c r="AC1938" s="160"/>
      <c r="AD1938" s="160"/>
      <c r="AE1938" s="160"/>
      <c r="AF1938" s="160"/>
      <c r="AG1938" s="160"/>
      <c r="AH1938" s="160"/>
      <c r="AI1938" s="160"/>
      <c r="AJ1938" s="160"/>
      <c r="AK1938" s="160"/>
      <c r="AL1938" s="160"/>
      <c r="AM1938" s="160"/>
      <c r="AN1938" s="160"/>
      <c r="AO1938" s="160"/>
      <c r="AP1938" s="160"/>
      <c r="AQ1938" s="160"/>
      <c r="AR1938" s="160"/>
      <c r="AS1938" s="160"/>
      <c r="AT1938" s="160"/>
      <c r="AU1938" s="160"/>
    </row>
    <row r="1939" spans="1:47" outlineLevel="1" x14ac:dyDescent="0.2">
      <c r="A1939" s="113"/>
      <c r="B1939" s="115"/>
      <c r="C1939" s="125" t="s">
        <v>846</v>
      </c>
      <c r="D1939" s="144"/>
      <c r="E1939" s="136">
        <v>174.5</v>
      </c>
      <c r="F1939" s="157"/>
      <c r="G1939" s="157"/>
      <c r="H1939" s="161">
        <v>0</v>
      </c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 t="s">
        <v>131</v>
      </c>
      <c r="S1939" s="160">
        <v>0</v>
      </c>
      <c r="T1939" s="160"/>
      <c r="U1939" s="160"/>
      <c r="V1939" s="160"/>
      <c r="W1939" s="160"/>
      <c r="X1939" s="160"/>
      <c r="Y1939" s="160"/>
      <c r="Z1939" s="160"/>
      <c r="AA1939" s="160"/>
      <c r="AB1939" s="160"/>
      <c r="AC1939" s="160"/>
      <c r="AD1939" s="160"/>
      <c r="AE1939" s="160"/>
      <c r="AF1939" s="160"/>
      <c r="AG1939" s="160"/>
      <c r="AH1939" s="160"/>
      <c r="AI1939" s="160"/>
      <c r="AJ1939" s="160"/>
      <c r="AK1939" s="160"/>
      <c r="AL1939" s="160"/>
      <c r="AM1939" s="160"/>
      <c r="AN1939" s="160"/>
      <c r="AO1939" s="160"/>
      <c r="AP1939" s="160"/>
      <c r="AQ1939" s="160"/>
      <c r="AR1939" s="160"/>
      <c r="AS1939" s="160"/>
      <c r="AT1939" s="160"/>
      <c r="AU1939" s="160"/>
    </row>
    <row r="1940" spans="1:47" ht="22.5" outlineLevel="1" x14ac:dyDescent="0.2">
      <c r="A1940" s="113">
        <v>464</v>
      </c>
      <c r="B1940" s="115" t="s">
        <v>1648</v>
      </c>
      <c r="C1940" s="124" t="s">
        <v>1649</v>
      </c>
      <c r="D1940" s="143" t="s">
        <v>135</v>
      </c>
      <c r="E1940" s="157">
        <v>704.22</v>
      </c>
      <c r="F1940" s="157"/>
      <c r="G1940" s="157">
        <f>ROUND(E1940*F1940,2)</f>
        <v>0</v>
      </c>
      <c r="H1940" s="161" t="s">
        <v>1744</v>
      </c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 t="s">
        <v>129</v>
      </c>
      <c r="S1940" s="160"/>
      <c r="T1940" s="160"/>
      <c r="U1940" s="160"/>
      <c r="V1940" s="160"/>
      <c r="W1940" s="160"/>
      <c r="X1940" s="160"/>
      <c r="Y1940" s="160"/>
      <c r="Z1940" s="160"/>
      <c r="AA1940" s="160"/>
      <c r="AB1940" s="160"/>
      <c r="AC1940" s="160"/>
      <c r="AD1940" s="160"/>
      <c r="AE1940" s="160"/>
      <c r="AF1940" s="160"/>
      <c r="AG1940" s="160"/>
      <c r="AH1940" s="160"/>
      <c r="AI1940" s="160"/>
      <c r="AJ1940" s="160"/>
      <c r="AK1940" s="160"/>
      <c r="AL1940" s="160"/>
      <c r="AM1940" s="160"/>
      <c r="AN1940" s="160"/>
      <c r="AO1940" s="160"/>
      <c r="AP1940" s="160"/>
      <c r="AQ1940" s="160"/>
      <c r="AR1940" s="160"/>
      <c r="AS1940" s="160"/>
      <c r="AT1940" s="160"/>
      <c r="AU1940" s="160"/>
    </row>
    <row r="1941" spans="1:47" outlineLevel="1" x14ac:dyDescent="0.2">
      <c r="A1941" s="113"/>
      <c r="B1941" s="115"/>
      <c r="C1941" s="125" t="s">
        <v>826</v>
      </c>
      <c r="D1941" s="144"/>
      <c r="E1941" s="136"/>
      <c r="F1941" s="157"/>
      <c r="G1941" s="157"/>
      <c r="H1941" s="161">
        <v>0</v>
      </c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 t="s">
        <v>131</v>
      </c>
      <c r="S1941" s="160">
        <v>0</v>
      </c>
      <c r="T1941" s="160"/>
      <c r="U1941" s="160"/>
      <c r="V1941" s="160"/>
      <c r="W1941" s="160"/>
      <c r="X1941" s="160"/>
      <c r="Y1941" s="160"/>
      <c r="Z1941" s="160"/>
      <c r="AA1941" s="160"/>
      <c r="AB1941" s="160"/>
      <c r="AC1941" s="160"/>
      <c r="AD1941" s="160"/>
      <c r="AE1941" s="160"/>
      <c r="AF1941" s="160"/>
      <c r="AG1941" s="160"/>
      <c r="AH1941" s="160"/>
      <c r="AI1941" s="160"/>
      <c r="AJ1941" s="160"/>
      <c r="AK1941" s="160"/>
      <c r="AL1941" s="160"/>
      <c r="AM1941" s="160"/>
      <c r="AN1941" s="160"/>
      <c r="AO1941" s="160"/>
      <c r="AP1941" s="160"/>
      <c r="AQ1941" s="160"/>
      <c r="AR1941" s="160"/>
      <c r="AS1941" s="160"/>
      <c r="AT1941" s="160"/>
      <c r="AU1941" s="160"/>
    </row>
    <row r="1942" spans="1:47" outlineLevel="1" x14ac:dyDescent="0.2">
      <c r="A1942" s="113"/>
      <c r="B1942" s="115"/>
      <c r="C1942" s="125" t="s">
        <v>773</v>
      </c>
      <c r="D1942" s="144"/>
      <c r="E1942" s="136"/>
      <c r="F1942" s="157"/>
      <c r="G1942" s="157"/>
      <c r="H1942" s="161">
        <v>0</v>
      </c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 t="s">
        <v>131</v>
      </c>
      <c r="S1942" s="160">
        <v>0</v>
      </c>
      <c r="T1942" s="160"/>
      <c r="U1942" s="160"/>
      <c r="V1942" s="160"/>
      <c r="W1942" s="160"/>
      <c r="X1942" s="160"/>
      <c r="Y1942" s="160"/>
      <c r="Z1942" s="160"/>
      <c r="AA1942" s="160"/>
      <c r="AB1942" s="160"/>
      <c r="AC1942" s="160"/>
      <c r="AD1942" s="160"/>
      <c r="AE1942" s="160"/>
      <c r="AF1942" s="160"/>
      <c r="AG1942" s="160"/>
      <c r="AH1942" s="160"/>
      <c r="AI1942" s="160"/>
      <c r="AJ1942" s="160"/>
      <c r="AK1942" s="160"/>
      <c r="AL1942" s="160"/>
      <c r="AM1942" s="160"/>
      <c r="AN1942" s="160"/>
      <c r="AO1942" s="160"/>
      <c r="AP1942" s="160"/>
      <c r="AQ1942" s="160"/>
      <c r="AR1942" s="160"/>
      <c r="AS1942" s="160"/>
      <c r="AT1942" s="160"/>
      <c r="AU1942" s="160"/>
    </row>
    <row r="1943" spans="1:47" outlineLevel="1" x14ac:dyDescent="0.2">
      <c r="A1943" s="113"/>
      <c r="B1943" s="115"/>
      <c r="C1943" s="127" t="s">
        <v>858</v>
      </c>
      <c r="D1943" s="146"/>
      <c r="E1943" s="137"/>
      <c r="F1943" s="157"/>
      <c r="G1943" s="157"/>
      <c r="H1943" s="161">
        <v>0</v>
      </c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 t="s">
        <v>131</v>
      </c>
      <c r="S1943" s="160">
        <v>2</v>
      </c>
      <c r="T1943" s="160"/>
      <c r="U1943" s="160"/>
      <c r="V1943" s="160"/>
      <c r="W1943" s="160"/>
      <c r="X1943" s="160"/>
      <c r="Y1943" s="160"/>
      <c r="Z1943" s="160"/>
      <c r="AA1943" s="160"/>
      <c r="AB1943" s="160"/>
      <c r="AC1943" s="160"/>
      <c r="AD1943" s="160"/>
      <c r="AE1943" s="160"/>
      <c r="AF1943" s="160"/>
      <c r="AG1943" s="160"/>
      <c r="AH1943" s="160"/>
      <c r="AI1943" s="160"/>
      <c r="AJ1943" s="160"/>
      <c r="AK1943" s="160"/>
      <c r="AL1943" s="160"/>
      <c r="AM1943" s="160"/>
      <c r="AN1943" s="160"/>
      <c r="AO1943" s="160"/>
      <c r="AP1943" s="160"/>
      <c r="AQ1943" s="160"/>
      <c r="AR1943" s="160"/>
      <c r="AS1943" s="160"/>
      <c r="AT1943" s="160"/>
      <c r="AU1943" s="160"/>
    </row>
    <row r="1944" spans="1:47" outlineLevel="1" x14ac:dyDescent="0.2">
      <c r="A1944" s="113"/>
      <c r="B1944" s="115"/>
      <c r="C1944" s="128" t="s">
        <v>1339</v>
      </c>
      <c r="D1944" s="146"/>
      <c r="E1944" s="137">
        <v>235.9</v>
      </c>
      <c r="F1944" s="157"/>
      <c r="G1944" s="157"/>
      <c r="H1944" s="161">
        <v>0</v>
      </c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 t="s">
        <v>131</v>
      </c>
      <c r="S1944" s="160">
        <v>2</v>
      </c>
      <c r="T1944" s="160"/>
      <c r="U1944" s="160"/>
      <c r="V1944" s="160"/>
      <c r="W1944" s="160"/>
      <c r="X1944" s="160"/>
      <c r="Y1944" s="160"/>
      <c r="Z1944" s="160"/>
      <c r="AA1944" s="160"/>
      <c r="AB1944" s="160"/>
      <c r="AC1944" s="160"/>
      <c r="AD1944" s="160"/>
      <c r="AE1944" s="160"/>
      <c r="AF1944" s="160"/>
      <c r="AG1944" s="160"/>
      <c r="AH1944" s="160"/>
      <c r="AI1944" s="160"/>
      <c r="AJ1944" s="160"/>
      <c r="AK1944" s="160"/>
      <c r="AL1944" s="160"/>
      <c r="AM1944" s="160"/>
      <c r="AN1944" s="160"/>
      <c r="AO1944" s="160"/>
      <c r="AP1944" s="160"/>
      <c r="AQ1944" s="160"/>
      <c r="AR1944" s="160"/>
      <c r="AS1944" s="160"/>
      <c r="AT1944" s="160"/>
      <c r="AU1944" s="160"/>
    </row>
    <row r="1945" spans="1:47" outlineLevel="1" x14ac:dyDescent="0.2">
      <c r="A1945" s="113"/>
      <c r="B1945" s="115"/>
      <c r="C1945" s="128" t="s">
        <v>1333</v>
      </c>
      <c r="D1945" s="146"/>
      <c r="E1945" s="137">
        <v>207.5</v>
      </c>
      <c r="F1945" s="157"/>
      <c r="G1945" s="157"/>
      <c r="H1945" s="161">
        <v>0</v>
      </c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 t="s">
        <v>131</v>
      </c>
      <c r="S1945" s="160">
        <v>2</v>
      </c>
      <c r="T1945" s="160"/>
      <c r="U1945" s="160"/>
      <c r="V1945" s="160"/>
      <c r="W1945" s="160"/>
      <c r="X1945" s="160"/>
      <c r="Y1945" s="160"/>
      <c r="Z1945" s="160"/>
      <c r="AA1945" s="160"/>
      <c r="AB1945" s="160"/>
      <c r="AC1945" s="160"/>
      <c r="AD1945" s="160"/>
      <c r="AE1945" s="160"/>
      <c r="AF1945" s="160"/>
      <c r="AG1945" s="160"/>
      <c r="AH1945" s="160"/>
      <c r="AI1945" s="160"/>
      <c r="AJ1945" s="160"/>
      <c r="AK1945" s="160"/>
      <c r="AL1945" s="160"/>
      <c r="AM1945" s="160"/>
      <c r="AN1945" s="160"/>
      <c r="AO1945" s="160"/>
      <c r="AP1945" s="160"/>
      <c r="AQ1945" s="160"/>
      <c r="AR1945" s="160"/>
      <c r="AS1945" s="160"/>
      <c r="AT1945" s="160"/>
      <c r="AU1945" s="160"/>
    </row>
    <row r="1946" spans="1:47" outlineLevel="1" x14ac:dyDescent="0.2">
      <c r="A1946" s="113"/>
      <c r="B1946" s="115"/>
      <c r="C1946" s="128" t="s">
        <v>1650</v>
      </c>
      <c r="D1946" s="146"/>
      <c r="E1946" s="137">
        <v>15.75</v>
      </c>
      <c r="F1946" s="157"/>
      <c r="G1946" s="157"/>
      <c r="H1946" s="161">
        <v>0</v>
      </c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 t="s">
        <v>131</v>
      </c>
      <c r="S1946" s="160">
        <v>2</v>
      </c>
      <c r="T1946" s="160"/>
      <c r="U1946" s="160"/>
      <c r="V1946" s="160"/>
      <c r="W1946" s="160"/>
      <c r="X1946" s="160"/>
      <c r="Y1946" s="160"/>
      <c r="Z1946" s="160"/>
      <c r="AA1946" s="160"/>
      <c r="AB1946" s="160"/>
      <c r="AC1946" s="160"/>
      <c r="AD1946" s="160"/>
      <c r="AE1946" s="160"/>
      <c r="AF1946" s="160"/>
      <c r="AG1946" s="160"/>
      <c r="AH1946" s="160"/>
      <c r="AI1946" s="160"/>
      <c r="AJ1946" s="160"/>
      <c r="AK1946" s="160"/>
      <c r="AL1946" s="160"/>
      <c r="AM1946" s="160"/>
      <c r="AN1946" s="160"/>
      <c r="AO1946" s="160"/>
      <c r="AP1946" s="160"/>
      <c r="AQ1946" s="160"/>
      <c r="AR1946" s="160"/>
      <c r="AS1946" s="160"/>
      <c r="AT1946" s="160"/>
      <c r="AU1946" s="160"/>
    </row>
    <row r="1947" spans="1:47" outlineLevel="1" x14ac:dyDescent="0.2">
      <c r="A1947" s="113"/>
      <c r="B1947" s="115"/>
      <c r="C1947" s="128" t="s">
        <v>1621</v>
      </c>
      <c r="D1947" s="146"/>
      <c r="E1947" s="137"/>
      <c r="F1947" s="157"/>
      <c r="G1947" s="157"/>
      <c r="H1947" s="161">
        <v>0</v>
      </c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 t="s">
        <v>131</v>
      </c>
      <c r="S1947" s="160">
        <v>2</v>
      </c>
      <c r="T1947" s="160"/>
      <c r="U1947" s="160"/>
      <c r="V1947" s="160"/>
      <c r="W1947" s="160"/>
      <c r="X1947" s="160"/>
      <c r="Y1947" s="160"/>
      <c r="Z1947" s="160"/>
      <c r="AA1947" s="160"/>
      <c r="AB1947" s="160"/>
      <c r="AC1947" s="160"/>
      <c r="AD1947" s="160"/>
      <c r="AE1947" s="160"/>
      <c r="AF1947" s="160"/>
      <c r="AG1947" s="160"/>
      <c r="AH1947" s="160"/>
      <c r="AI1947" s="160"/>
      <c r="AJ1947" s="160"/>
      <c r="AK1947" s="160"/>
      <c r="AL1947" s="160"/>
      <c r="AM1947" s="160"/>
      <c r="AN1947" s="160"/>
      <c r="AO1947" s="160"/>
      <c r="AP1947" s="160"/>
      <c r="AQ1947" s="160"/>
      <c r="AR1947" s="160"/>
      <c r="AS1947" s="160"/>
      <c r="AT1947" s="160"/>
      <c r="AU1947" s="160"/>
    </row>
    <row r="1948" spans="1:47" outlineLevel="1" x14ac:dyDescent="0.2">
      <c r="A1948" s="113"/>
      <c r="B1948" s="115"/>
      <c r="C1948" s="128" t="s">
        <v>859</v>
      </c>
      <c r="D1948" s="146"/>
      <c r="E1948" s="137">
        <v>174.5</v>
      </c>
      <c r="F1948" s="157"/>
      <c r="G1948" s="157"/>
      <c r="H1948" s="161">
        <v>0</v>
      </c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 t="s">
        <v>131</v>
      </c>
      <c r="S1948" s="160">
        <v>2</v>
      </c>
      <c r="T1948" s="160"/>
      <c r="U1948" s="160"/>
      <c r="V1948" s="160"/>
      <c r="W1948" s="160"/>
      <c r="X1948" s="160"/>
      <c r="Y1948" s="160"/>
      <c r="Z1948" s="160"/>
      <c r="AA1948" s="160"/>
      <c r="AB1948" s="160"/>
      <c r="AC1948" s="160"/>
      <c r="AD1948" s="160"/>
      <c r="AE1948" s="160"/>
      <c r="AF1948" s="160"/>
      <c r="AG1948" s="160"/>
      <c r="AH1948" s="160"/>
      <c r="AI1948" s="160"/>
      <c r="AJ1948" s="160"/>
      <c r="AK1948" s="160"/>
      <c r="AL1948" s="160"/>
      <c r="AM1948" s="160"/>
      <c r="AN1948" s="160"/>
      <c r="AO1948" s="160"/>
      <c r="AP1948" s="160"/>
      <c r="AQ1948" s="160"/>
      <c r="AR1948" s="160"/>
      <c r="AS1948" s="160"/>
      <c r="AT1948" s="160"/>
      <c r="AU1948" s="160"/>
    </row>
    <row r="1949" spans="1:47" outlineLevel="1" x14ac:dyDescent="0.2">
      <c r="A1949" s="113"/>
      <c r="B1949" s="115"/>
      <c r="C1949" s="128" t="s">
        <v>1651</v>
      </c>
      <c r="D1949" s="146"/>
      <c r="E1949" s="137">
        <v>6.55</v>
      </c>
      <c r="F1949" s="157"/>
      <c r="G1949" s="157"/>
      <c r="H1949" s="161">
        <v>0</v>
      </c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 t="s">
        <v>131</v>
      </c>
      <c r="S1949" s="160">
        <v>2</v>
      </c>
      <c r="T1949" s="160"/>
      <c r="U1949" s="160"/>
      <c r="V1949" s="160"/>
      <c r="W1949" s="160"/>
      <c r="X1949" s="160"/>
      <c r="Y1949" s="160"/>
      <c r="Z1949" s="160"/>
      <c r="AA1949" s="160"/>
      <c r="AB1949" s="160"/>
      <c r="AC1949" s="160"/>
      <c r="AD1949" s="160"/>
      <c r="AE1949" s="160"/>
      <c r="AF1949" s="160"/>
      <c r="AG1949" s="160"/>
      <c r="AH1949" s="160"/>
      <c r="AI1949" s="160"/>
      <c r="AJ1949" s="160"/>
      <c r="AK1949" s="160"/>
      <c r="AL1949" s="160"/>
      <c r="AM1949" s="160"/>
      <c r="AN1949" s="160"/>
      <c r="AO1949" s="160"/>
      <c r="AP1949" s="160"/>
      <c r="AQ1949" s="160"/>
      <c r="AR1949" s="160"/>
      <c r="AS1949" s="160"/>
      <c r="AT1949" s="160"/>
      <c r="AU1949" s="160"/>
    </row>
    <row r="1950" spans="1:47" outlineLevel="1" x14ac:dyDescent="0.2">
      <c r="A1950" s="113"/>
      <c r="B1950" s="115"/>
      <c r="C1950" s="127" t="s">
        <v>863</v>
      </c>
      <c r="D1950" s="146"/>
      <c r="E1950" s="137"/>
      <c r="F1950" s="157"/>
      <c r="G1950" s="157"/>
      <c r="H1950" s="161">
        <v>0</v>
      </c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 t="s">
        <v>131</v>
      </c>
      <c r="S1950" s="160">
        <v>0</v>
      </c>
      <c r="T1950" s="160"/>
      <c r="U1950" s="160"/>
      <c r="V1950" s="160"/>
      <c r="W1950" s="160"/>
      <c r="X1950" s="160"/>
      <c r="Y1950" s="160"/>
      <c r="Z1950" s="160"/>
      <c r="AA1950" s="160"/>
      <c r="AB1950" s="160"/>
      <c r="AC1950" s="160"/>
      <c r="AD1950" s="160"/>
      <c r="AE1950" s="160"/>
      <c r="AF1950" s="160"/>
      <c r="AG1950" s="160"/>
      <c r="AH1950" s="160"/>
      <c r="AI1950" s="160"/>
      <c r="AJ1950" s="160"/>
      <c r="AK1950" s="160"/>
      <c r="AL1950" s="160"/>
      <c r="AM1950" s="160"/>
      <c r="AN1950" s="160"/>
      <c r="AO1950" s="160"/>
      <c r="AP1950" s="160"/>
      <c r="AQ1950" s="160"/>
      <c r="AR1950" s="160"/>
      <c r="AS1950" s="160"/>
      <c r="AT1950" s="160"/>
      <c r="AU1950" s="160"/>
    </row>
    <row r="1951" spans="1:47" outlineLevel="1" x14ac:dyDescent="0.2">
      <c r="A1951" s="113"/>
      <c r="B1951" s="115"/>
      <c r="C1951" s="125" t="s">
        <v>1652</v>
      </c>
      <c r="D1951" s="144"/>
      <c r="E1951" s="136">
        <v>704.22</v>
      </c>
      <c r="F1951" s="157"/>
      <c r="G1951" s="157"/>
      <c r="H1951" s="161">
        <v>0</v>
      </c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 t="s">
        <v>131</v>
      </c>
      <c r="S1951" s="160">
        <v>0</v>
      </c>
      <c r="T1951" s="160"/>
      <c r="U1951" s="160"/>
      <c r="V1951" s="160"/>
      <c r="W1951" s="160"/>
      <c r="X1951" s="160"/>
      <c r="Y1951" s="160"/>
      <c r="Z1951" s="160"/>
      <c r="AA1951" s="160"/>
      <c r="AB1951" s="160"/>
      <c r="AC1951" s="160"/>
      <c r="AD1951" s="160"/>
      <c r="AE1951" s="160"/>
      <c r="AF1951" s="160"/>
      <c r="AG1951" s="160"/>
      <c r="AH1951" s="160"/>
      <c r="AI1951" s="160"/>
      <c r="AJ1951" s="160"/>
      <c r="AK1951" s="160"/>
      <c r="AL1951" s="160"/>
      <c r="AM1951" s="160"/>
      <c r="AN1951" s="160"/>
      <c r="AO1951" s="160"/>
      <c r="AP1951" s="160"/>
      <c r="AQ1951" s="160"/>
      <c r="AR1951" s="160"/>
      <c r="AS1951" s="160"/>
      <c r="AT1951" s="160"/>
      <c r="AU1951" s="160"/>
    </row>
    <row r="1952" spans="1:47" ht="22.5" outlineLevel="1" x14ac:dyDescent="0.2">
      <c r="A1952" s="113">
        <v>465</v>
      </c>
      <c r="B1952" s="115" t="s">
        <v>1653</v>
      </c>
      <c r="C1952" s="124" t="s">
        <v>1654</v>
      </c>
      <c r="D1952" s="143" t="s">
        <v>135</v>
      </c>
      <c r="E1952" s="157">
        <v>13.1615</v>
      </c>
      <c r="F1952" s="157"/>
      <c r="G1952" s="157">
        <f>ROUND(E1952*F1952,2)</f>
        <v>0</v>
      </c>
      <c r="H1952" s="161" t="s">
        <v>1744</v>
      </c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 t="s">
        <v>129</v>
      </c>
      <c r="S1952" s="160"/>
      <c r="T1952" s="160"/>
      <c r="U1952" s="160"/>
      <c r="V1952" s="160"/>
      <c r="W1952" s="160"/>
      <c r="X1952" s="160"/>
      <c r="Y1952" s="160"/>
      <c r="Z1952" s="160"/>
      <c r="AA1952" s="160"/>
      <c r="AB1952" s="160"/>
      <c r="AC1952" s="160"/>
      <c r="AD1952" s="160"/>
      <c r="AE1952" s="160"/>
      <c r="AF1952" s="160"/>
      <c r="AG1952" s="160"/>
      <c r="AH1952" s="160"/>
      <c r="AI1952" s="160"/>
      <c r="AJ1952" s="160"/>
      <c r="AK1952" s="160"/>
      <c r="AL1952" s="160"/>
      <c r="AM1952" s="160"/>
      <c r="AN1952" s="160"/>
      <c r="AO1952" s="160"/>
      <c r="AP1952" s="160"/>
      <c r="AQ1952" s="160"/>
      <c r="AR1952" s="160"/>
      <c r="AS1952" s="160"/>
      <c r="AT1952" s="160"/>
      <c r="AU1952" s="160"/>
    </row>
    <row r="1953" spans="1:47" outlineLevel="1" x14ac:dyDescent="0.2">
      <c r="A1953" s="113"/>
      <c r="B1953" s="115"/>
      <c r="C1953" s="125" t="s">
        <v>826</v>
      </c>
      <c r="D1953" s="144"/>
      <c r="E1953" s="136"/>
      <c r="F1953" s="157"/>
      <c r="G1953" s="157"/>
      <c r="H1953" s="161">
        <v>0</v>
      </c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 t="s">
        <v>131</v>
      </c>
      <c r="S1953" s="160">
        <v>0</v>
      </c>
      <c r="T1953" s="160"/>
      <c r="U1953" s="160"/>
      <c r="V1953" s="160"/>
      <c r="W1953" s="160"/>
      <c r="X1953" s="160"/>
      <c r="Y1953" s="160"/>
      <c r="Z1953" s="160"/>
      <c r="AA1953" s="160"/>
      <c r="AB1953" s="160"/>
      <c r="AC1953" s="160"/>
      <c r="AD1953" s="160"/>
      <c r="AE1953" s="160"/>
      <c r="AF1953" s="160"/>
      <c r="AG1953" s="160"/>
      <c r="AH1953" s="160"/>
      <c r="AI1953" s="160"/>
      <c r="AJ1953" s="160"/>
      <c r="AK1953" s="160"/>
      <c r="AL1953" s="160"/>
      <c r="AM1953" s="160"/>
      <c r="AN1953" s="160"/>
      <c r="AO1953" s="160"/>
      <c r="AP1953" s="160"/>
      <c r="AQ1953" s="160"/>
      <c r="AR1953" s="160"/>
      <c r="AS1953" s="160"/>
      <c r="AT1953" s="160"/>
      <c r="AU1953" s="160"/>
    </row>
    <row r="1954" spans="1:47" outlineLevel="1" x14ac:dyDescent="0.2">
      <c r="A1954" s="113"/>
      <c r="B1954" s="115"/>
      <c r="C1954" s="125" t="s">
        <v>773</v>
      </c>
      <c r="D1954" s="144"/>
      <c r="E1954" s="136"/>
      <c r="F1954" s="157"/>
      <c r="G1954" s="157"/>
      <c r="H1954" s="161">
        <v>0</v>
      </c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 t="s">
        <v>131</v>
      </c>
      <c r="S1954" s="160">
        <v>0</v>
      </c>
      <c r="T1954" s="160"/>
      <c r="U1954" s="160"/>
      <c r="V1954" s="160"/>
      <c r="W1954" s="160"/>
      <c r="X1954" s="160"/>
      <c r="Y1954" s="160"/>
      <c r="Z1954" s="160"/>
      <c r="AA1954" s="160"/>
      <c r="AB1954" s="160"/>
      <c r="AC1954" s="160"/>
      <c r="AD1954" s="160"/>
      <c r="AE1954" s="160"/>
      <c r="AF1954" s="160"/>
      <c r="AG1954" s="160"/>
      <c r="AH1954" s="160"/>
      <c r="AI1954" s="160"/>
      <c r="AJ1954" s="160"/>
      <c r="AK1954" s="160"/>
      <c r="AL1954" s="160"/>
      <c r="AM1954" s="160"/>
      <c r="AN1954" s="160"/>
      <c r="AO1954" s="160"/>
      <c r="AP1954" s="160"/>
      <c r="AQ1954" s="160"/>
      <c r="AR1954" s="160"/>
      <c r="AS1954" s="160"/>
      <c r="AT1954" s="160"/>
      <c r="AU1954" s="160"/>
    </row>
    <row r="1955" spans="1:47" outlineLevel="1" x14ac:dyDescent="0.2">
      <c r="A1955" s="113"/>
      <c r="B1955" s="115"/>
      <c r="C1955" s="125" t="s">
        <v>845</v>
      </c>
      <c r="D1955" s="144"/>
      <c r="E1955" s="136"/>
      <c r="F1955" s="157"/>
      <c r="G1955" s="157"/>
      <c r="H1955" s="161">
        <v>0</v>
      </c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 t="s">
        <v>131</v>
      </c>
      <c r="S1955" s="160">
        <v>0</v>
      </c>
      <c r="T1955" s="160"/>
      <c r="U1955" s="160"/>
      <c r="V1955" s="160"/>
      <c r="W1955" s="160"/>
      <c r="X1955" s="160"/>
      <c r="Y1955" s="160"/>
      <c r="Z1955" s="160"/>
      <c r="AA1955" s="160"/>
      <c r="AB1955" s="160"/>
      <c r="AC1955" s="160"/>
      <c r="AD1955" s="160"/>
      <c r="AE1955" s="160"/>
      <c r="AF1955" s="160"/>
      <c r="AG1955" s="160"/>
      <c r="AH1955" s="160"/>
      <c r="AI1955" s="160"/>
      <c r="AJ1955" s="160"/>
      <c r="AK1955" s="160"/>
      <c r="AL1955" s="160"/>
      <c r="AM1955" s="160"/>
      <c r="AN1955" s="160"/>
      <c r="AO1955" s="160"/>
      <c r="AP1955" s="160"/>
      <c r="AQ1955" s="160"/>
      <c r="AR1955" s="160"/>
      <c r="AS1955" s="160"/>
      <c r="AT1955" s="160"/>
      <c r="AU1955" s="160"/>
    </row>
    <row r="1956" spans="1:47" outlineLevel="1" x14ac:dyDescent="0.2">
      <c r="A1956" s="113"/>
      <c r="B1956" s="115"/>
      <c r="C1956" s="127" t="s">
        <v>858</v>
      </c>
      <c r="D1956" s="146"/>
      <c r="E1956" s="137"/>
      <c r="F1956" s="157"/>
      <c r="G1956" s="157"/>
      <c r="H1956" s="161">
        <v>0</v>
      </c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 t="s">
        <v>131</v>
      </c>
      <c r="S1956" s="160">
        <v>2</v>
      </c>
      <c r="T1956" s="160"/>
      <c r="U1956" s="160"/>
      <c r="V1956" s="160"/>
      <c r="W1956" s="160"/>
      <c r="X1956" s="160"/>
      <c r="Y1956" s="160"/>
      <c r="Z1956" s="160"/>
      <c r="AA1956" s="160"/>
      <c r="AB1956" s="160"/>
      <c r="AC1956" s="160"/>
      <c r="AD1956" s="160"/>
      <c r="AE1956" s="160"/>
      <c r="AF1956" s="160"/>
      <c r="AG1956" s="160"/>
      <c r="AH1956" s="160"/>
      <c r="AI1956" s="160"/>
      <c r="AJ1956" s="160"/>
      <c r="AK1956" s="160"/>
      <c r="AL1956" s="160"/>
      <c r="AM1956" s="160"/>
      <c r="AN1956" s="160"/>
      <c r="AO1956" s="160"/>
      <c r="AP1956" s="160"/>
      <c r="AQ1956" s="160"/>
      <c r="AR1956" s="160"/>
      <c r="AS1956" s="160"/>
      <c r="AT1956" s="160"/>
      <c r="AU1956" s="160"/>
    </row>
    <row r="1957" spans="1:47" outlineLevel="1" x14ac:dyDescent="0.2">
      <c r="A1957" s="113"/>
      <c r="B1957" s="115"/>
      <c r="C1957" s="128" t="s">
        <v>860</v>
      </c>
      <c r="D1957" s="146"/>
      <c r="E1957" s="137">
        <v>11.09</v>
      </c>
      <c r="F1957" s="157"/>
      <c r="G1957" s="157"/>
      <c r="H1957" s="161">
        <v>0</v>
      </c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 t="s">
        <v>131</v>
      </c>
      <c r="S1957" s="160">
        <v>2</v>
      </c>
      <c r="T1957" s="160"/>
      <c r="U1957" s="160"/>
      <c r="V1957" s="160"/>
      <c r="W1957" s="160"/>
      <c r="X1957" s="160"/>
      <c r="Y1957" s="160"/>
      <c r="Z1957" s="160"/>
      <c r="AA1957" s="160"/>
      <c r="AB1957" s="160"/>
      <c r="AC1957" s="160"/>
      <c r="AD1957" s="160"/>
      <c r="AE1957" s="160"/>
      <c r="AF1957" s="160"/>
      <c r="AG1957" s="160"/>
      <c r="AH1957" s="160"/>
      <c r="AI1957" s="160"/>
      <c r="AJ1957" s="160"/>
      <c r="AK1957" s="160"/>
      <c r="AL1957" s="160"/>
      <c r="AM1957" s="160"/>
      <c r="AN1957" s="160"/>
      <c r="AO1957" s="160"/>
      <c r="AP1957" s="160"/>
      <c r="AQ1957" s="160"/>
      <c r="AR1957" s="160"/>
      <c r="AS1957" s="160"/>
      <c r="AT1957" s="160"/>
      <c r="AU1957" s="160"/>
    </row>
    <row r="1958" spans="1:47" outlineLevel="1" x14ac:dyDescent="0.2">
      <c r="A1958" s="113"/>
      <c r="B1958" s="115"/>
      <c r="C1958" s="128" t="s">
        <v>1655</v>
      </c>
      <c r="D1958" s="146"/>
      <c r="E1958" s="137">
        <v>0.875</v>
      </c>
      <c r="F1958" s="157"/>
      <c r="G1958" s="157"/>
      <c r="H1958" s="161">
        <v>0</v>
      </c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 t="s">
        <v>131</v>
      </c>
      <c r="S1958" s="160">
        <v>2</v>
      </c>
      <c r="T1958" s="160"/>
      <c r="U1958" s="160"/>
      <c r="V1958" s="160"/>
      <c r="W1958" s="160"/>
      <c r="X1958" s="160"/>
      <c r="Y1958" s="160"/>
      <c r="Z1958" s="160"/>
      <c r="AA1958" s="160"/>
      <c r="AB1958" s="160"/>
      <c r="AC1958" s="160"/>
      <c r="AD1958" s="160"/>
      <c r="AE1958" s="160"/>
      <c r="AF1958" s="160"/>
      <c r="AG1958" s="160"/>
      <c r="AH1958" s="160"/>
      <c r="AI1958" s="160"/>
      <c r="AJ1958" s="160"/>
      <c r="AK1958" s="160"/>
      <c r="AL1958" s="160"/>
      <c r="AM1958" s="160"/>
      <c r="AN1958" s="160"/>
      <c r="AO1958" s="160"/>
      <c r="AP1958" s="160"/>
      <c r="AQ1958" s="160"/>
      <c r="AR1958" s="160"/>
      <c r="AS1958" s="160"/>
      <c r="AT1958" s="160"/>
      <c r="AU1958" s="160"/>
    </row>
    <row r="1959" spans="1:47" outlineLevel="1" x14ac:dyDescent="0.2">
      <c r="A1959" s="113"/>
      <c r="B1959" s="115"/>
      <c r="C1959" s="127" t="s">
        <v>863</v>
      </c>
      <c r="D1959" s="146"/>
      <c r="E1959" s="137"/>
      <c r="F1959" s="157"/>
      <c r="G1959" s="157"/>
      <c r="H1959" s="161">
        <v>0</v>
      </c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 t="s">
        <v>131</v>
      </c>
      <c r="S1959" s="160">
        <v>0</v>
      </c>
      <c r="T1959" s="160"/>
      <c r="U1959" s="160"/>
      <c r="V1959" s="160"/>
      <c r="W1959" s="160"/>
      <c r="X1959" s="160"/>
      <c r="Y1959" s="160"/>
      <c r="Z1959" s="160"/>
      <c r="AA1959" s="160"/>
      <c r="AB1959" s="160"/>
      <c r="AC1959" s="160"/>
      <c r="AD1959" s="160"/>
      <c r="AE1959" s="160"/>
      <c r="AF1959" s="160"/>
      <c r="AG1959" s="160"/>
      <c r="AH1959" s="160"/>
      <c r="AI1959" s="160"/>
      <c r="AJ1959" s="160"/>
      <c r="AK1959" s="160"/>
      <c r="AL1959" s="160"/>
      <c r="AM1959" s="160"/>
      <c r="AN1959" s="160"/>
      <c r="AO1959" s="160"/>
      <c r="AP1959" s="160"/>
      <c r="AQ1959" s="160"/>
      <c r="AR1959" s="160"/>
      <c r="AS1959" s="160"/>
      <c r="AT1959" s="160"/>
      <c r="AU1959" s="160"/>
    </row>
    <row r="1960" spans="1:47" outlineLevel="1" x14ac:dyDescent="0.2">
      <c r="A1960" s="113"/>
      <c r="B1960" s="115"/>
      <c r="C1960" s="125" t="s">
        <v>1656</v>
      </c>
      <c r="D1960" s="144"/>
      <c r="E1960" s="136">
        <v>13.1615</v>
      </c>
      <c r="F1960" s="157"/>
      <c r="G1960" s="157"/>
      <c r="H1960" s="161">
        <v>0</v>
      </c>
      <c r="I1960" s="160"/>
      <c r="J1960" s="160"/>
      <c r="K1960" s="160"/>
      <c r="L1960" s="160"/>
      <c r="M1960" s="160"/>
      <c r="N1960" s="160"/>
      <c r="O1960" s="160"/>
      <c r="P1960" s="160"/>
      <c r="Q1960" s="160"/>
      <c r="R1960" s="160" t="s">
        <v>131</v>
      </c>
      <c r="S1960" s="160">
        <v>0</v>
      </c>
      <c r="T1960" s="160"/>
      <c r="U1960" s="160"/>
      <c r="V1960" s="160"/>
      <c r="W1960" s="160"/>
      <c r="X1960" s="160"/>
      <c r="Y1960" s="160"/>
      <c r="Z1960" s="160"/>
      <c r="AA1960" s="160"/>
      <c r="AB1960" s="160"/>
      <c r="AC1960" s="160"/>
      <c r="AD1960" s="160"/>
      <c r="AE1960" s="160"/>
      <c r="AF1960" s="160"/>
      <c r="AG1960" s="160"/>
      <c r="AH1960" s="160"/>
      <c r="AI1960" s="160"/>
      <c r="AJ1960" s="160"/>
      <c r="AK1960" s="160"/>
      <c r="AL1960" s="160"/>
      <c r="AM1960" s="160"/>
      <c r="AN1960" s="160"/>
      <c r="AO1960" s="160"/>
      <c r="AP1960" s="160"/>
      <c r="AQ1960" s="160"/>
      <c r="AR1960" s="160"/>
      <c r="AS1960" s="160"/>
      <c r="AT1960" s="160"/>
      <c r="AU1960" s="160"/>
    </row>
    <row r="1961" spans="1:47" outlineLevel="1" x14ac:dyDescent="0.2">
      <c r="A1961" s="113">
        <v>466</v>
      </c>
      <c r="B1961" s="115" t="s">
        <v>1657</v>
      </c>
      <c r="C1961" s="124" t="s">
        <v>1658</v>
      </c>
      <c r="D1961" s="143" t="s">
        <v>0</v>
      </c>
      <c r="E1961" s="157">
        <v>0.82</v>
      </c>
      <c r="F1961" s="157"/>
      <c r="G1961" s="157">
        <f>ROUND(E1961*F1961,2)</f>
        <v>0</v>
      </c>
      <c r="H1961" s="161" t="s">
        <v>1743</v>
      </c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 t="s">
        <v>129</v>
      </c>
      <c r="S1961" s="160"/>
      <c r="T1961" s="160"/>
      <c r="U1961" s="160"/>
      <c r="V1961" s="160"/>
      <c r="W1961" s="160"/>
      <c r="X1961" s="160"/>
      <c r="Y1961" s="160"/>
      <c r="Z1961" s="160"/>
      <c r="AA1961" s="160"/>
      <c r="AB1961" s="160"/>
      <c r="AC1961" s="160"/>
      <c r="AD1961" s="160"/>
      <c r="AE1961" s="160"/>
      <c r="AF1961" s="160"/>
      <c r="AG1961" s="160"/>
      <c r="AH1961" s="160"/>
      <c r="AI1961" s="160"/>
      <c r="AJ1961" s="160"/>
      <c r="AK1961" s="160"/>
      <c r="AL1961" s="160"/>
      <c r="AM1961" s="160"/>
      <c r="AN1961" s="160"/>
      <c r="AO1961" s="160"/>
      <c r="AP1961" s="160"/>
      <c r="AQ1961" s="160"/>
      <c r="AR1961" s="160"/>
      <c r="AS1961" s="160"/>
      <c r="AT1961" s="160"/>
      <c r="AU1961" s="160"/>
    </row>
    <row r="1962" spans="1:47" x14ac:dyDescent="0.2">
      <c r="A1962" s="114" t="s">
        <v>124</v>
      </c>
      <c r="B1962" s="116" t="s">
        <v>96</v>
      </c>
      <c r="C1962" s="126" t="s">
        <v>97</v>
      </c>
      <c r="D1962" s="145"/>
      <c r="E1962" s="158"/>
      <c r="F1962" s="158"/>
      <c r="G1962" s="158">
        <f>SUMIF(R1963:R1986,"&lt;&gt;NOR",G1963:G1986)</f>
        <v>0</v>
      </c>
      <c r="H1962" s="133"/>
      <c r="I1962" s="160"/>
      <c r="R1962" s="229" t="s">
        <v>125</v>
      </c>
    </row>
    <row r="1963" spans="1:47" outlineLevel="1" x14ac:dyDescent="0.2">
      <c r="A1963" s="113">
        <v>467</v>
      </c>
      <c r="B1963" s="115" t="s">
        <v>1659</v>
      </c>
      <c r="C1963" s="124" t="s">
        <v>1660</v>
      </c>
      <c r="D1963" s="143" t="s">
        <v>135</v>
      </c>
      <c r="E1963" s="157">
        <v>326.8</v>
      </c>
      <c r="F1963" s="157"/>
      <c r="G1963" s="157">
        <f>ROUND(E1963*F1963,2)</f>
        <v>0</v>
      </c>
      <c r="H1963" s="161" t="s">
        <v>1743</v>
      </c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 t="s">
        <v>129</v>
      </c>
      <c r="S1963" s="160"/>
      <c r="T1963" s="160"/>
      <c r="U1963" s="160"/>
      <c r="V1963" s="160"/>
      <c r="W1963" s="160"/>
      <c r="X1963" s="160"/>
      <c r="Y1963" s="160"/>
      <c r="Z1963" s="160"/>
      <c r="AA1963" s="160"/>
      <c r="AB1963" s="160"/>
      <c r="AC1963" s="160"/>
      <c r="AD1963" s="160"/>
      <c r="AE1963" s="160"/>
      <c r="AF1963" s="160"/>
      <c r="AG1963" s="160"/>
      <c r="AH1963" s="160"/>
      <c r="AI1963" s="160"/>
      <c r="AJ1963" s="160"/>
      <c r="AK1963" s="160"/>
      <c r="AL1963" s="160"/>
      <c r="AM1963" s="160"/>
      <c r="AN1963" s="160"/>
      <c r="AO1963" s="160"/>
      <c r="AP1963" s="160"/>
      <c r="AQ1963" s="160"/>
      <c r="AR1963" s="160"/>
      <c r="AS1963" s="160"/>
      <c r="AT1963" s="160"/>
      <c r="AU1963" s="160"/>
    </row>
    <row r="1964" spans="1:47" outlineLevel="1" x14ac:dyDescent="0.2">
      <c r="A1964" s="113"/>
      <c r="B1964" s="115"/>
      <c r="C1964" s="125" t="s">
        <v>826</v>
      </c>
      <c r="D1964" s="144"/>
      <c r="E1964" s="136"/>
      <c r="F1964" s="157"/>
      <c r="G1964" s="157"/>
      <c r="H1964" s="161">
        <v>0</v>
      </c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 t="s">
        <v>131</v>
      </c>
      <c r="S1964" s="160">
        <v>0</v>
      </c>
      <c r="T1964" s="160"/>
      <c r="U1964" s="160"/>
      <c r="V1964" s="160"/>
      <c r="W1964" s="160"/>
      <c r="X1964" s="160"/>
      <c r="Y1964" s="160"/>
      <c r="Z1964" s="160"/>
      <c r="AA1964" s="160"/>
      <c r="AB1964" s="160"/>
      <c r="AC1964" s="160"/>
      <c r="AD1964" s="160"/>
      <c r="AE1964" s="160"/>
      <c r="AF1964" s="160"/>
      <c r="AG1964" s="160"/>
      <c r="AH1964" s="160"/>
      <c r="AI1964" s="160"/>
      <c r="AJ1964" s="160"/>
      <c r="AK1964" s="160"/>
      <c r="AL1964" s="160"/>
      <c r="AM1964" s="160"/>
      <c r="AN1964" s="160"/>
      <c r="AO1964" s="160"/>
      <c r="AP1964" s="160"/>
      <c r="AQ1964" s="160"/>
      <c r="AR1964" s="160"/>
      <c r="AS1964" s="160"/>
      <c r="AT1964" s="160"/>
      <c r="AU1964" s="160"/>
    </row>
    <row r="1965" spans="1:47" outlineLevel="1" x14ac:dyDescent="0.2">
      <c r="A1965" s="113"/>
      <c r="B1965" s="115"/>
      <c r="C1965" s="125" t="s">
        <v>773</v>
      </c>
      <c r="D1965" s="144"/>
      <c r="E1965" s="136"/>
      <c r="F1965" s="157"/>
      <c r="G1965" s="157"/>
      <c r="H1965" s="161">
        <v>0</v>
      </c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 t="s">
        <v>131</v>
      </c>
      <c r="S1965" s="160">
        <v>0</v>
      </c>
      <c r="T1965" s="160"/>
      <c r="U1965" s="160"/>
      <c r="V1965" s="160"/>
      <c r="W1965" s="160"/>
      <c r="X1965" s="160"/>
      <c r="Y1965" s="160"/>
      <c r="Z1965" s="160"/>
      <c r="AA1965" s="160"/>
      <c r="AB1965" s="160"/>
      <c r="AC1965" s="160"/>
      <c r="AD1965" s="160"/>
      <c r="AE1965" s="160"/>
      <c r="AF1965" s="160"/>
      <c r="AG1965" s="160"/>
      <c r="AH1965" s="160"/>
      <c r="AI1965" s="160"/>
      <c r="AJ1965" s="160"/>
      <c r="AK1965" s="160"/>
      <c r="AL1965" s="160"/>
      <c r="AM1965" s="160"/>
      <c r="AN1965" s="160"/>
      <c r="AO1965" s="160"/>
      <c r="AP1965" s="160"/>
      <c r="AQ1965" s="160"/>
      <c r="AR1965" s="160"/>
      <c r="AS1965" s="160"/>
      <c r="AT1965" s="160"/>
      <c r="AU1965" s="160"/>
    </row>
    <row r="1966" spans="1:47" outlineLevel="1" x14ac:dyDescent="0.2">
      <c r="A1966" s="113"/>
      <c r="B1966" s="115"/>
      <c r="C1966" s="125" t="s">
        <v>827</v>
      </c>
      <c r="D1966" s="144"/>
      <c r="E1966" s="136">
        <v>297.2</v>
      </c>
      <c r="F1966" s="157"/>
      <c r="G1966" s="157"/>
      <c r="H1966" s="161">
        <v>0</v>
      </c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 t="s">
        <v>131</v>
      </c>
      <c r="S1966" s="160">
        <v>0</v>
      </c>
      <c r="T1966" s="160"/>
      <c r="U1966" s="160"/>
      <c r="V1966" s="160"/>
      <c r="W1966" s="160"/>
      <c r="X1966" s="160"/>
      <c r="Y1966" s="160"/>
      <c r="Z1966" s="160"/>
      <c r="AA1966" s="160"/>
      <c r="AB1966" s="160"/>
      <c r="AC1966" s="160"/>
      <c r="AD1966" s="160"/>
      <c r="AE1966" s="160"/>
      <c r="AF1966" s="160"/>
      <c r="AG1966" s="160"/>
      <c r="AH1966" s="160"/>
      <c r="AI1966" s="160"/>
      <c r="AJ1966" s="160"/>
      <c r="AK1966" s="160"/>
      <c r="AL1966" s="160"/>
      <c r="AM1966" s="160"/>
      <c r="AN1966" s="160"/>
      <c r="AO1966" s="160"/>
      <c r="AP1966" s="160"/>
      <c r="AQ1966" s="160"/>
      <c r="AR1966" s="160"/>
      <c r="AS1966" s="160"/>
      <c r="AT1966" s="160"/>
      <c r="AU1966" s="160"/>
    </row>
    <row r="1967" spans="1:47" outlineLevel="1" x14ac:dyDescent="0.2">
      <c r="A1967" s="113"/>
      <c r="B1967" s="115"/>
      <c r="C1967" s="125" t="s">
        <v>828</v>
      </c>
      <c r="D1967" s="144"/>
      <c r="E1967" s="136">
        <v>29.6</v>
      </c>
      <c r="F1967" s="157"/>
      <c r="G1967" s="157"/>
      <c r="H1967" s="161">
        <v>0</v>
      </c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 t="s">
        <v>131</v>
      </c>
      <c r="S1967" s="160">
        <v>0</v>
      </c>
      <c r="T1967" s="160"/>
      <c r="U1967" s="160"/>
      <c r="V1967" s="160"/>
      <c r="W1967" s="160"/>
      <c r="X1967" s="160"/>
      <c r="Y1967" s="160"/>
      <c r="Z1967" s="160"/>
      <c r="AA1967" s="160"/>
      <c r="AB1967" s="160"/>
      <c r="AC1967" s="160"/>
      <c r="AD1967" s="160"/>
      <c r="AE1967" s="160"/>
      <c r="AF1967" s="160"/>
      <c r="AG1967" s="160"/>
      <c r="AH1967" s="160"/>
      <c r="AI1967" s="160"/>
      <c r="AJ1967" s="160"/>
      <c r="AK1967" s="160"/>
      <c r="AL1967" s="160"/>
      <c r="AM1967" s="160"/>
      <c r="AN1967" s="160"/>
      <c r="AO1967" s="160"/>
      <c r="AP1967" s="160"/>
      <c r="AQ1967" s="160"/>
      <c r="AR1967" s="160"/>
      <c r="AS1967" s="160"/>
      <c r="AT1967" s="160"/>
      <c r="AU1967" s="160"/>
    </row>
    <row r="1968" spans="1:47" ht="22.5" outlineLevel="1" x14ac:dyDescent="0.2">
      <c r="A1968" s="113">
        <v>468</v>
      </c>
      <c r="B1968" s="115" t="s">
        <v>1661</v>
      </c>
      <c r="C1968" s="124" t="s">
        <v>1662</v>
      </c>
      <c r="D1968" s="143" t="s">
        <v>135</v>
      </c>
      <c r="E1968" s="157">
        <v>34.15</v>
      </c>
      <c r="F1968" s="157"/>
      <c r="G1968" s="157">
        <f>ROUND(E1968*F1968,2)</f>
        <v>0</v>
      </c>
      <c r="H1968" s="161" t="s">
        <v>1743</v>
      </c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 t="s">
        <v>129</v>
      </c>
      <c r="S1968" s="160"/>
      <c r="T1968" s="160"/>
      <c r="U1968" s="160"/>
      <c r="V1968" s="160"/>
      <c r="W1968" s="160"/>
      <c r="X1968" s="160"/>
      <c r="Y1968" s="160"/>
      <c r="Z1968" s="160"/>
      <c r="AA1968" s="160"/>
      <c r="AB1968" s="160"/>
      <c r="AC1968" s="160"/>
      <c r="AD1968" s="160"/>
      <c r="AE1968" s="160"/>
      <c r="AF1968" s="160"/>
      <c r="AG1968" s="160"/>
      <c r="AH1968" s="160"/>
      <c r="AI1968" s="160"/>
      <c r="AJ1968" s="160"/>
      <c r="AK1968" s="160"/>
      <c r="AL1968" s="160"/>
      <c r="AM1968" s="160"/>
      <c r="AN1968" s="160"/>
      <c r="AO1968" s="160"/>
      <c r="AP1968" s="160"/>
      <c r="AQ1968" s="160"/>
      <c r="AR1968" s="160"/>
      <c r="AS1968" s="160"/>
      <c r="AT1968" s="160"/>
      <c r="AU1968" s="160"/>
    </row>
    <row r="1969" spans="1:47" outlineLevel="1" x14ac:dyDescent="0.2">
      <c r="A1969" s="113"/>
      <c r="B1969" s="115"/>
      <c r="C1969" s="125" t="s">
        <v>826</v>
      </c>
      <c r="D1969" s="144"/>
      <c r="E1969" s="136"/>
      <c r="F1969" s="157"/>
      <c r="G1969" s="157"/>
      <c r="H1969" s="161">
        <v>0</v>
      </c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 t="s">
        <v>131</v>
      </c>
      <c r="S1969" s="160">
        <v>0</v>
      </c>
      <c r="T1969" s="160"/>
      <c r="U1969" s="160"/>
      <c r="V1969" s="160"/>
      <c r="W1969" s="160"/>
      <c r="X1969" s="160"/>
      <c r="Y1969" s="160"/>
      <c r="Z1969" s="160"/>
      <c r="AA1969" s="160"/>
      <c r="AB1969" s="160"/>
      <c r="AC1969" s="160"/>
      <c r="AD1969" s="160"/>
      <c r="AE1969" s="160"/>
      <c r="AF1969" s="160"/>
      <c r="AG1969" s="160"/>
      <c r="AH1969" s="160"/>
      <c r="AI1969" s="160"/>
      <c r="AJ1969" s="160"/>
      <c r="AK1969" s="160"/>
      <c r="AL1969" s="160"/>
      <c r="AM1969" s="160"/>
      <c r="AN1969" s="160"/>
      <c r="AO1969" s="160"/>
      <c r="AP1969" s="160"/>
      <c r="AQ1969" s="160"/>
      <c r="AR1969" s="160"/>
      <c r="AS1969" s="160"/>
      <c r="AT1969" s="160"/>
      <c r="AU1969" s="160"/>
    </row>
    <row r="1970" spans="1:47" outlineLevel="1" x14ac:dyDescent="0.2">
      <c r="A1970" s="113"/>
      <c r="B1970" s="115"/>
      <c r="C1970" s="125" t="s">
        <v>773</v>
      </c>
      <c r="D1970" s="144"/>
      <c r="E1970" s="136"/>
      <c r="F1970" s="157"/>
      <c r="G1970" s="157"/>
      <c r="H1970" s="161">
        <v>0</v>
      </c>
      <c r="I1970" s="160"/>
      <c r="J1970" s="160"/>
      <c r="K1970" s="160"/>
      <c r="L1970" s="160"/>
      <c r="M1970" s="160"/>
      <c r="N1970" s="160"/>
      <c r="O1970" s="160"/>
      <c r="P1970" s="160"/>
      <c r="Q1970" s="160"/>
      <c r="R1970" s="160" t="s">
        <v>131</v>
      </c>
      <c r="S1970" s="160">
        <v>0</v>
      </c>
      <c r="T1970" s="160"/>
      <c r="U1970" s="160"/>
      <c r="V1970" s="160"/>
      <c r="W1970" s="160"/>
      <c r="X1970" s="160"/>
      <c r="Y1970" s="160"/>
      <c r="Z1970" s="160"/>
      <c r="AA1970" s="160"/>
      <c r="AB1970" s="160"/>
      <c r="AC1970" s="160"/>
      <c r="AD1970" s="160"/>
      <c r="AE1970" s="160"/>
      <c r="AF1970" s="160"/>
      <c r="AG1970" s="160"/>
      <c r="AH1970" s="160"/>
      <c r="AI1970" s="160"/>
      <c r="AJ1970" s="160"/>
      <c r="AK1970" s="160"/>
      <c r="AL1970" s="160"/>
      <c r="AM1970" s="160"/>
      <c r="AN1970" s="160"/>
      <c r="AO1970" s="160"/>
      <c r="AP1970" s="160"/>
      <c r="AQ1970" s="160"/>
      <c r="AR1970" s="160"/>
      <c r="AS1970" s="160"/>
      <c r="AT1970" s="160"/>
      <c r="AU1970" s="160"/>
    </row>
    <row r="1971" spans="1:47" outlineLevel="1" x14ac:dyDescent="0.2">
      <c r="A1971" s="113"/>
      <c r="B1971" s="115"/>
      <c r="C1971" s="125" t="s">
        <v>828</v>
      </c>
      <c r="D1971" s="144"/>
      <c r="E1971" s="136">
        <v>29.6</v>
      </c>
      <c r="F1971" s="157"/>
      <c r="G1971" s="157"/>
      <c r="H1971" s="161">
        <v>0</v>
      </c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 t="s">
        <v>131</v>
      </c>
      <c r="S1971" s="160">
        <v>0</v>
      </c>
      <c r="T1971" s="160"/>
      <c r="U1971" s="160"/>
      <c r="V1971" s="160"/>
      <c r="W1971" s="160"/>
      <c r="X1971" s="160"/>
      <c r="Y1971" s="160"/>
      <c r="Z1971" s="160"/>
      <c r="AA1971" s="160"/>
      <c r="AB1971" s="160"/>
      <c r="AC1971" s="160"/>
      <c r="AD1971" s="160"/>
      <c r="AE1971" s="160"/>
      <c r="AF1971" s="160"/>
      <c r="AG1971" s="160"/>
      <c r="AH1971" s="160"/>
      <c r="AI1971" s="160"/>
      <c r="AJ1971" s="160"/>
      <c r="AK1971" s="160"/>
      <c r="AL1971" s="160"/>
      <c r="AM1971" s="160"/>
      <c r="AN1971" s="160"/>
      <c r="AO1971" s="160"/>
      <c r="AP1971" s="160"/>
      <c r="AQ1971" s="160"/>
      <c r="AR1971" s="160"/>
      <c r="AS1971" s="160"/>
      <c r="AT1971" s="160"/>
      <c r="AU1971" s="160"/>
    </row>
    <row r="1972" spans="1:47" outlineLevel="1" x14ac:dyDescent="0.2">
      <c r="A1972" s="113"/>
      <c r="B1972" s="115"/>
      <c r="C1972" s="125" t="s">
        <v>1663</v>
      </c>
      <c r="D1972" s="144"/>
      <c r="E1972" s="136">
        <v>4.55</v>
      </c>
      <c r="F1972" s="157"/>
      <c r="G1972" s="157"/>
      <c r="H1972" s="161">
        <v>0</v>
      </c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 t="s">
        <v>131</v>
      </c>
      <c r="S1972" s="160">
        <v>0</v>
      </c>
      <c r="T1972" s="160"/>
      <c r="U1972" s="160"/>
      <c r="V1972" s="160"/>
      <c r="W1972" s="160"/>
      <c r="X1972" s="160"/>
      <c r="Y1972" s="160"/>
      <c r="Z1972" s="160"/>
      <c r="AA1972" s="160"/>
      <c r="AB1972" s="160"/>
      <c r="AC1972" s="160"/>
      <c r="AD1972" s="160"/>
      <c r="AE1972" s="160"/>
      <c r="AF1972" s="160"/>
      <c r="AG1972" s="160"/>
      <c r="AH1972" s="160"/>
      <c r="AI1972" s="160"/>
      <c r="AJ1972" s="160"/>
      <c r="AK1972" s="160"/>
      <c r="AL1972" s="160"/>
      <c r="AM1972" s="160"/>
      <c r="AN1972" s="160"/>
      <c r="AO1972" s="160"/>
      <c r="AP1972" s="160"/>
      <c r="AQ1972" s="160"/>
      <c r="AR1972" s="160"/>
      <c r="AS1972" s="160"/>
      <c r="AT1972" s="160"/>
      <c r="AU1972" s="160"/>
    </row>
    <row r="1973" spans="1:47" outlineLevel="1" x14ac:dyDescent="0.2">
      <c r="A1973" s="113">
        <v>469</v>
      </c>
      <c r="B1973" s="115" t="s">
        <v>1664</v>
      </c>
      <c r="C1973" s="124" t="s">
        <v>1665</v>
      </c>
      <c r="D1973" s="143" t="s">
        <v>135</v>
      </c>
      <c r="E1973" s="157">
        <v>34.15</v>
      </c>
      <c r="F1973" s="157"/>
      <c r="G1973" s="157">
        <f>ROUND(E1973*F1973,2)</f>
        <v>0</v>
      </c>
      <c r="H1973" s="161" t="s">
        <v>1743</v>
      </c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 t="s">
        <v>129</v>
      </c>
      <c r="S1973" s="160"/>
      <c r="T1973" s="160"/>
      <c r="U1973" s="160"/>
      <c r="V1973" s="160"/>
      <c r="W1973" s="160"/>
      <c r="X1973" s="160"/>
      <c r="Y1973" s="160"/>
      <c r="Z1973" s="160"/>
      <c r="AA1973" s="160"/>
      <c r="AB1973" s="160"/>
      <c r="AC1973" s="160"/>
      <c r="AD1973" s="160"/>
      <c r="AE1973" s="160"/>
      <c r="AF1973" s="160"/>
      <c r="AG1973" s="160"/>
      <c r="AH1973" s="160"/>
      <c r="AI1973" s="160"/>
      <c r="AJ1973" s="160"/>
      <c r="AK1973" s="160"/>
      <c r="AL1973" s="160"/>
      <c r="AM1973" s="160"/>
      <c r="AN1973" s="160"/>
      <c r="AO1973" s="160"/>
      <c r="AP1973" s="160"/>
      <c r="AQ1973" s="160"/>
      <c r="AR1973" s="160"/>
      <c r="AS1973" s="160"/>
      <c r="AT1973" s="160"/>
      <c r="AU1973" s="160"/>
    </row>
    <row r="1974" spans="1:47" outlineLevel="1" x14ac:dyDescent="0.2">
      <c r="A1974" s="113"/>
      <c r="B1974" s="115"/>
      <c r="C1974" s="125" t="s">
        <v>826</v>
      </c>
      <c r="D1974" s="144"/>
      <c r="E1974" s="136"/>
      <c r="F1974" s="157"/>
      <c r="G1974" s="157"/>
      <c r="H1974" s="161">
        <v>0</v>
      </c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 t="s">
        <v>131</v>
      </c>
      <c r="S1974" s="160">
        <v>0</v>
      </c>
      <c r="T1974" s="160"/>
      <c r="U1974" s="160"/>
      <c r="V1974" s="160"/>
      <c r="W1974" s="160"/>
      <c r="X1974" s="160"/>
      <c r="Y1974" s="160"/>
      <c r="Z1974" s="160"/>
      <c r="AA1974" s="160"/>
      <c r="AB1974" s="160"/>
      <c r="AC1974" s="160"/>
      <c r="AD1974" s="160"/>
      <c r="AE1974" s="160"/>
      <c r="AF1974" s="160"/>
      <c r="AG1974" s="160"/>
      <c r="AH1974" s="160"/>
      <c r="AI1974" s="160"/>
      <c r="AJ1974" s="160"/>
      <c r="AK1974" s="160"/>
      <c r="AL1974" s="160"/>
      <c r="AM1974" s="160"/>
      <c r="AN1974" s="160"/>
      <c r="AO1974" s="160"/>
      <c r="AP1974" s="160"/>
      <c r="AQ1974" s="160"/>
      <c r="AR1974" s="160"/>
      <c r="AS1974" s="160"/>
      <c r="AT1974" s="160"/>
      <c r="AU1974" s="160"/>
    </row>
    <row r="1975" spans="1:47" outlineLevel="1" x14ac:dyDescent="0.2">
      <c r="A1975" s="113"/>
      <c r="B1975" s="115"/>
      <c r="C1975" s="125" t="s">
        <v>773</v>
      </c>
      <c r="D1975" s="144"/>
      <c r="E1975" s="136"/>
      <c r="F1975" s="157"/>
      <c r="G1975" s="157"/>
      <c r="H1975" s="161">
        <v>0</v>
      </c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 t="s">
        <v>131</v>
      </c>
      <c r="S1975" s="160">
        <v>0</v>
      </c>
      <c r="T1975" s="160"/>
      <c r="U1975" s="160"/>
      <c r="V1975" s="160"/>
      <c r="W1975" s="160"/>
      <c r="X1975" s="160"/>
      <c r="Y1975" s="160"/>
      <c r="Z1975" s="160"/>
      <c r="AA1975" s="160"/>
      <c r="AB1975" s="160"/>
      <c r="AC1975" s="160"/>
      <c r="AD1975" s="160"/>
      <c r="AE1975" s="160"/>
      <c r="AF1975" s="160"/>
      <c r="AG1975" s="160"/>
      <c r="AH1975" s="160"/>
      <c r="AI1975" s="160"/>
      <c r="AJ1975" s="160"/>
      <c r="AK1975" s="160"/>
      <c r="AL1975" s="160"/>
      <c r="AM1975" s="160"/>
      <c r="AN1975" s="160"/>
      <c r="AO1975" s="160"/>
      <c r="AP1975" s="160"/>
      <c r="AQ1975" s="160"/>
      <c r="AR1975" s="160"/>
      <c r="AS1975" s="160"/>
      <c r="AT1975" s="160"/>
      <c r="AU1975" s="160"/>
    </row>
    <row r="1976" spans="1:47" outlineLevel="1" x14ac:dyDescent="0.2">
      <c r="A1976" s="113"/>
      <c r="B1976" s="115"/>
      <c r="C1976" s="125" t="s">
        <v>828</v>
      </c>
      <c r="D1976" s="144"/>
      <c r="E1976" s="136">
        <v>29.6</v>
      </c>
      <c r="F1976" s="157"/>
      <c r="G1976" s="157"/>
      <c r="H1976" s="161">
        <v>0</v>
      </c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 t="s">
        <v>131</v>
      </c>
      <c r="S1976" s="160">
        <v>0</v>
      </c>
      <c r="T1976" s="160"/>
      <c r="U1976" s="160"/>
      <c r="V1976" s="160"/>
      <c r="W1976" s="160"/>
      <c r="X1976" s="160"/>
      <c r="Y1976" s="160"/>
      <c r="Z1976" s="160"/>
      <c r="AA1976" s="160"/>
      <c r="AB1976" s="160"/>
      <c r="AC1976" s="160"/>
      <c r="AD1976" s="160"/>
      <c r="AE1976" s="160"/>
      <c r="AF1976" s="160"/>
      <c r="AG1976" s="160"/>
      <c r="AH1976" s="160"/>
      <c r="AI1976" s="160"/>
      <c r="AJ1976" s="160"/>
      <c r="AK1976" s="160"/>
      <c r="AL1976" s="160"/>
      <c r="AM1976" s="160"/>
      <c r="AN1976" s="160"/>
      <c r="AO1976" s="160"/>
      <c r="AP1976" s="160"/>
      <c r="AQ1976" s="160"/>
      <c r="AR1976" s="160"/>
      <c r="AS1976" s="160"/>
      <c r="AT1976" s="160"/>
      <c r="AU1976" s="160"/>
    </row>
    <row r="1977" spans="1:47" outlineLevel="1" x14ac:dyDescent="0.2">
      <c r="A1977" s="113"/>
      <c r="B1977" s="115"/>
      <c r="C1977" s="125" t="s">
        <v>1663</v>
      </c>
      <c r="D1977" s="144"/>
      <c r="E1977" s="136">
        <v>4.55</v>
      </c>
      <c r="F1977" s="157"/>
      <c r="G1977" s="157"/>
      <c r="H1977" s="161">
        <v>0</v>
      </c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 t="s">
        <v>131</v>
      </c>
      <c r="S1977" s="160">
        <v>0</v>
      </c>
      <c r="T1977" s="160"/>
      <c r="U1977" s="160"/>
      <c r="V1977" s="160"/>
      <c r="W1977" s="160"/>
      <c r="X1977" s="160"/>
      <c r="Y1977" s="160"/>
      <c r="Z1977" s="160"/>
      <c r="AA1977" s="160"/>
      <c r="AB1977" s="160"/>
      <c r="AC1977" s="160"/>
      <c r="AD1977" s="160"/>
      <c r="AE1977" s="160"/>
      <c r="AF1977" s="160"/>
      <c r="AG1977" s="160"/>
      <c r="AH1977" s="160"/>
      <c r="AI1977" s="160"/>
      <c r="AJ1977" s="160"/>
      <c r="AK1977" s="160"/>
      <c r="AL1977" s="160"/>
      <c r="AM1977" s="160"/>
      <c r="AN1977" s="160"/>
      <c r="AO1977" s="160"/>
      <c r="AP1977" s="160"/>
      <c r="AQ1977" s="160"/>
      <c r="AR1977" s="160"/>
      <c r="AS1977" s="160"/>
      <c r="AT1977" s="160"/>
      <c r="AU1977" s="160"/>
    </row>
    <row r="1978" spans="1:47" ht="22.5" outlineLevel="1" x14ac:dyDescent="0.2">
      <c r="A1978" s="113">
        <v>470</v>
      </c>
      <c r="B1978" s="115" t="s">
        <v>1666</v>
      </c>
      <c r="C1978" s="124" t="s">
        <v>1667</v>
      </c>
      <c r="D1978" s="143" t="s">
        <v>135</v>
      </c>
      <c r="E1978" s="157">
        <v>297.2</v>
      </c>
      <c r="F1978" s="157"/>
      <c r="G1978" s="157">
        <f>ROUND(E1978*F1978,2)</f>
        <v>0</v>
      </c>
      <c r="H1978" s="161" t="s">
        <v>1744</v>
      </c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 t="s">
        <v>129</v>
      </c>
      <c r="S1978" s="160"/>
      <c r="T1978" s="160"/>
      <c r="U1978" s="160"/>
      <c r="V1978" s="160"/>
      <c r="W1978" s="160"/>
      <c r="X1978" s="160"/>
      <c r="Y1978" s="160"/>
      <c r="Z1978" s="160"/>
      <c r="AA1978" s="160"/>
      <c r="AB1978" s="160"/>
      <c r="AC1978" s="160"/>
      <c r="AD1978" s="160"/>
      <c r="AE1978" s="160"/>
      <c r="AF1978" s="160"/>
      <c r="AG1978" s="160"/>
      <c r="AH1978" s="160"/>
      <c r="AI1978" s="160"/>
      <c r="AJ1978" s="160"/>
      <c r="AK1978" s="160"/>
      <c r="AL1978" s="160"/>
      <c r="AM1978" s="160"/>
      <c r="AN1978" s="160"/>
      <c r="AO1978" s="160"/>
      <c r="AP1978" s="160"/>
      <c r="AQ1978" s="160"/>
      <c r="AR1978" s="160"/>
      <c r="AS1978" s="160"/>
      <c r="AT1978" s="160"/>
      <c r="AU1978" s="160"/>
    </row>
    <row r="1979" spans="1:47" outlineLevel="1" x14ac:dyDescent="0.2">
      <c r="A1979" s="113"/>
      <c r="B1979" s="115"/>
      <c r="C1979" s="125" t="s">
        <v>826</v>
      </c>
      <c r="D1979" s="144"/>
      <c r="E1979" s="136"/>
      <c r="F1979" s="157"/>
      <c r="G1979" s="157"/>
      <c r="H1979" s="161">
        <v>0</v>
      </c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 t="s">
        <v>131</v>
      </c>
      <c r="S1979" s="160">
        <v>0</v>
      </c>
      <c r="T1979" s="160"/>
      <c r="U1979" s="160"/>
      <c r="V1979" s="160"/>
      <c r="W1979" s="160"/>
      <c r="X1979" s="160"/>
      <c r="Y1979" s="160"/>
      <c r="Z1979" s="160"/>
      <c r="AA1979" s="160"/>
      <c r="AB1979" s="160"/>
      <c r="AC1979" s="160"/>
      <c r="AD1979" s="160"/>
      <c r="AE1979" s="160"/>
      <c r="AF1979" s="160"/>
      <c r="AG1979" s="160"/>
      <c r="AH1979" s="160"/>
      <c r="AI1979" s="160"/>
      <c r="AJ1979" s="160"/>
      <c r="AK1979" s="160"/>
      <c r="AL1979" s="160"/>
      <c r="AM1979" s="160"/>
      <c r="AN1979" s="160"/>
      <c r="AO1979" s="160"/>
      <c r="AP1979" s="160"/>
      <c r="AQ1979" s="160"/>
      <c r="AR1979" s="160"/>
      <c r="AS1979" s="160"/>
      <c r="AT1979" s="160"/>
      <c r="AU1979" s="160"/>
    </row>
    <row r="1980" spans="1:47" outlineLevel="1" x14ac:dyDescent="0.2">
      <c r="A1980" s="113"/>
      <c r="B1980" s="115"/>
      <c r="C1980" s="125" t="s">
        <v>773</v>
      </c>
      <c r="D1980" s="144"/>
      <c r="E1980" s="136"/>
      <c r="F1980" s="157"/>
      <c r="G1980" s="157"/>
      <c r="H1980" s="161">
        <v>0</v>
      </c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 t="s">
        <v>131</v>
      </c>
      <c r="S1980" s="160">
        <v>0</v>
      </c>
      <c r="T1980" s="160"/>
      <c r="U1980" s="160"/>
      <c r="V1980" s="160"/>
      <c r="W1980" s="160"/>
      <c r="X1980" s="160"/>
      <c r="Y1980" s="160"/>
      <c r="Z1980" s="160"/>
      <c r="AA1980" s="160"/>
      <c r="AB1980" s="160"/>
      <c r="AC1980" s="160"/>
      <c r="AD1980" s="160"/>
      <c r="AE1980" s="160"/>
      <c r="AF1980" s="160"/>
      <c r="AG1980" s="160"/>
      <c r="AH1980" s="160"/>
      <c r="AI1980" s="160"/>
      <c r="AJ1980" s="160"/>
      <c r="AK1980" s="160"/>
      <c r="AL1980" s="160"/>
      <c r="AM1980" s="160"/>
      <c r="AN1980" s="160"/>
      <c r="AO1980" s="160"/>
      <c r="AP1980" s="160"/>
      <c r="AQ1980" s="160"/>
      <c r="AR1980" s="160"/>
      <c r="AS1980" s="160"/>
      <c r="AT1980" s="160"/>
      <c r="AU1980" s="160"/>
    </row>
    <row r="1981" spans="1:47" outlineLevel="1" x14ac:dyDescent="0.2">
      <c r="A1981" s="113"/>
      <c r="B1981" s="115"/>
      <c r="C1981" s="125" t="s">
        <v>827</v>
      </c>
      <c r="D1981" s="144"/>
      <c r="E1981" s="136">
        <v>297.2</v>
      </c>
      <c r="F1981" s="157"/>
      <c r="G1981" s="157"/>
      <c r="H1981" s="161">
        <v>0</v>
      </c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 t="s">
        <v>131</v>
      </c>
      <c r="S1981" s="160">
        <v>0</v>
      </c>
      <c r="T1981" s="160"/>
      <c r="U1981" s="160"/>
      <c r="V1981" s="160"/>
      <c r="W1981" s="160"/>
      <c r="X1981" s="160"/>
      <c r="Y1981" s="160"/>
      <c r="Z1981" s="160"/>
      <c r="AA1981" s="160"/>
      <c r="AB1981" s="160"/>
      <c r="AC1981" s="160"/>
      <c r="AD1981" s="160"/>
      <c r="AE1981" s="160"/>
      <c r="AF1981" s="160"/>
      <c r="AG1981" s="160"/>
      <c r="AH1981" s="160"/>
      <c r="AI1981" s="160"/>
      <c r="AJ1981" s="160"/>
      <c r="AK1981" s="160"/>
      <c r="AL1981" s="160"/>
      <c r="AM1981" s="160"/>
      <c r="AN1981" s="160"/>
      <c r="AO1981" s="160"/>
      <c r="AP1981" s="160"/>
      <c r="AQ1981" s="160"/>
      <c r="AR1981" s="160"/>
      <c r="AS1981" s="160"/>
      <c r="AT1981" s="160"/>
      <c r="AU1981" s="160"/>
    </row>
    <row r="1982" spans="1:47" ht="22.5" outlineLevel="1" x14ac:dyDescent="0.2">
      <c r="A1982" s="113">
        <v>471</v>
      </c>
      <c r="B1982" s="115" t="s">
        <v>1668</v>
      </c>
      <c r="C1982" s="124" t="s">
        <v>1669</v>
      </c>
      <c r="D1982" s="143" t="s">
        <v>135</v>
      </c>
      <c r="E1982" s="157">
        <v>324</v>
      </c>
      <c r="F1982" s="157"/>
      <c r="G1982" s="157">
        <f>ROUND(E1982*F1982,2)</f>
        <v>0</v>
      </c>
      <c r="H1982" s="161" t="s">
        <v>1744</v>
      </c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 t="s">
        <v>129</v>
      </c>
      <c r="S1982" s="160"/>
      <c r="T1982" s="160"/>
      <c r="U1982" s="160"/>
      <c r="V1982" s="160"/>
      <c r="W1982" s="160"/>
      <c r="X1982" s="160"/>
      <c r="Y1982" s="160"/>
      <c r="Z1982" s="160"/>
      <c r="AA1982" s="160"/>
      <c r="AB1982" s="160"/>
      <c r="AC1982" s="160"/>
      <c r="AD1982" s="160"/>
      <c r="AE1982" s="160"/>
      <c r="AF1982" s="160"/>
      <c r="AG1982" s="160"/>
      <c r="AH1982" s="160"/>
      <c r="AI1982" s="160"/>
      <c r="AJ1982" s="160"/>
      <c r="AK1982" s="160"/>
      <c r="AL1982" s="160"/>
      <c r="AM1982" s="160"/>
      <c r="AN1982" s="160"/>
      <c r="AO1982" s="160"/>
      <c r="AP1982" s="160"/>
      <c r="AQ1982" s="160"/>
      <c r="AR1982" s="160"/>
      <c r="AS1982" s="160"/>
      <c r="AT1982" s="160"/>
      <c r="AU1982" s="160"/>
    </row>
    <row r="1983" spans="1:47" outlineLevel="1" x14ac:dyDescent="0.2">
      <c r="A1983" s="113"/>
      <c r="B1983" s="115"/>
      <c r="C1983" s="125" t="s">
        <v>854</v>
      </c>
      <c r="D1983" s="144"/>
      <c r="E1983" s="136"/>
      <c r="F1983" s="157"/>
      <c r="G1983" s="157"/>
      <c r="H1983" s="161">
        <v>0</v>
      </c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 t="s">
        <v>131</v>
      </c>
      <c r="S1983" s="160">
        <v>0</v>
      </c>
      <c r="T1983" s="160"/>
      <c r="U1983" s="160"/>
      <c r="V1983" s="160"/>
      <c r="W1983" s="160"/>
      <c r="X1983" s="160"/>
      <c r="Y1983" s="160"/>
      <c r="Z1983" s="160"/>
      <c r="AA1983" s="160"/>
      <c r="AB1983" s="160"/>
      <c r="AC1983" s="160"/>
      <c r="AD1983" s="160"/>
      <c r="AE1983" s="160"/>
      <c r="AF1983" s="160"/>
      <c r="AG1983" s="160"/>
      <c r="AH1983" s="160"/>
      <c r="AI1983" s="160"/>
      <c r="AJ1983" s="160"/>
      <c r="AK1983" s="160"/>
      <c r="AL1983" s="160"/>
      <c r="AM1983" s="160"/>
      <c r="AN1983" s="160"/>
      <c r="AO1983" s="160"/>
      <c r="AP1983" s="160"/>
      <c r="AQ1983" s="160"/>
      <c r="AR1983" s="160"/>
      <c r="AS1983" s="160"/>
      <c r="AT1983" s="160"/>
      <c r="AU1983" s="160"/>
    </row>
    <row r="1984" spans="1:47" outlineLevel="1" x14ac:dyDescent="0.2">
      <c r="A1984" s="113"/>
      <c r="B1984" s="115"/>
      <c r="C1984" s="125" t="s">
        <v>773</v>
      </c>
      <c r="D1984" s="144"/>
      <c r="E1984" s="136"/>
      <c r="F1984" s="157"/>
      <c r="G1984" s="157"/>
      <c r="H1984" s="161">
        <v>0</v>
      </c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 t="s">
        <v>131</v>
      </c>
      <c r="S1984" s="160">
        <v>0</v>
      </c>
      <c r="T1984" s="160"/>
      <c r="U1984" s="160"/>
      <c r="V1984" s="160"/>
      <c r="W1984" s="160"/>
      <c r="X1984" s="160"/>
      <c r="Y1984" s="160"/>
      <c r="Z1984" s="160"/>
      <c r="AA1984" s="160"/>
      <c r="AB1984" s="160"/>
      <c r="AC1984" s="160"/>
      <c r="AD1984" s="160"/>
      <c r="AE1984" s="160"/>
      <c r="AF1984" s="160"/>
      <c r="AG1984" s="160"/>
      <c r="AH1984" s="160"/>
      <c r="AI1984" s="160"/>
      <c r="AJ1984" s="160"/>
      <c r="AK1984" s="160"/>
      <c r="AL1984" s="160"/>
      <c r="AM1984" s="160"/>
      <c r="AN1984" s="160"/>
      <c r="AO1984" s="160"/>
      <c r="AP1984" s="160"/>
      <c r="AQ1984" s="160"/>
      <c r="AR1984" s="160"/>
      <c r="AS1984" s="160"/>
      <c r="AT1984" s="160"/>
      <c r="AU1984" s="160"/>
    </row>
    <row r="1985" spans="1:47" outlineLevel="1" x14ac:dyDescent="0.2">
      <c r="A1985" s="113"/>
      <c r="B1985" s="115"/>
      <c r="C1985" s="125" t="s">
        <v>1246</v>
      </c>
      <c r="D1985" s="144"/>
      <c r="E1985" s="136">
        <v>324</v>
      </c>
      <c r="F1985" s="157"/>
      <c r="G1985" s="157"/>
      <c r="H1985" s="161">
        <v>0</v>
      </c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 t="s">
        <v>131</v>
      </c>
      <c r="S1985" s="160">
        <v>0</v>
      </c>
      <c r="T1985" s="160"/>
      <c r="U1985" s="160"/>
      <c r="V1985" s="160"/>
      <c r="W1985" s="160"/>
      <c r="X1985" s="160"/>
      <c r="Y1985" s="160"/>
      <c r="Z1985" s="160"/>
      <c r="AA1985" s="160"/>
      <c r="AB1985" s="160"/>
      <c r="AC1985" s="160"/>
      <c r="AD1985" s="160"/>
      <c r="AE1985" s="160"/>
      <c r="AF1985" s="160"/>
      <c r="AG1985" s="160"/>
      <c r="AH1985" s="160"/>
      <c r="AI1985" s="160"/>
      <c r="AJ1985" s="160"/>
      <c r="AK1985" s="160"/>
      <c r="AL1985" s="160"/>
      <c r="AM1985" s="160"/>
      <c r="AN1985" s="160"/>
      <c r="AO1985" s="160"/>
      <c r="AP1985" s="160"/>
      <c r="AQ1985" s="160"/>
      <c r="AR1985" s="160"/>
      <c r="AS1985" s="160"/>
      <c r="AT1985" s="160"/>
      <c r="AU1985" s="160"/>
    </row>
    <row r="1986" spans="1:47" outlineLevel="1" x14ac:dyDescent="0.2">
      <c r="A1986" s="113">
        <v>472</v>
      </c>
      <c r="B1986" s="115" t="s">
        <v>1670</v>
      </c>
      <c r="C1986" s="124" t="s">
        <v>1671</v>
      </c>
      <c r="D1986" s="143" t="s">
        <v>0</v>
      </c>
      <c r="E1986" s="157">
        <v>1.1499999999999999</v>
      </c>
      <c r="F1986" s="157"/>
      <c r="G1986" s="157">
        <f>ROUND(E1986*F1986,2)</f>
        <v>0</v>
      </c>
      <c r="H1986" s="161" t="s">
        <v>1743</v>
      </c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 t="s">
        <v>129</v>
      </c>
      <c r="S1986" s="160"/>
      <c r="T1986" s="160"/>
      <c r="U1986" s="160"/>
      <c r="V1986" s="160"/>
      <c r="W1986" s="160"/>
      <c r="X1986" s="160"/>
      <c r="Y1986" s="160"/>
      <c r="Z1986" s="160"/>
      <c r="AA1986" s="160"/>
      <c r="AB1986" s="160"/>
      <c r="AC1986" s="160"/>
      <c r="AD1986" s="160"/>
      <c r="AE1986" s="160"/>
      <c r="AF1986" s="160"/>
      <c r="AG1986" s="160"/>
      <c r="AH1986" s="160"/>
      <c r="AI1986" s="160"/>
      <c r="AJ1986" s="160"/>
      <c r="AK1986" s="160"/>
      <c r="AL1986" s="160"/>
      <c r="AM1986" s="160"/>
      <c r="AN1986" s="160"/>
      <c r="AO1986" s="160"/>
      <c r="AP1986" s="160"/>
      <c r="AQ1986" s="160"/>
      <c r="AR1986" s="160"/>
      <c r="AS1986" s="160"/>
      <c r="AT1986" s="160"/>
      <c r="AU1986" s="160"/>
    </row>
    <row r="1987" spans="1:47" x14ac:dyDescent="0.2">
      <c r="A1987" s="114" t="s">
        <v>124</v>
      </c>
      <c r="B1987" s="116" t="s">
        <v>98</v>
      </c>
      <c r="C1987" s="126" t="s">
        <v>99</v>
      </c>
      <c r="D1987" s="145"/>
      <c r="E1987" s="158"/>
      <c r="F1987" s="158"/>
      <c r="G1987" s="158">
        <f>SUMIF(R1988:R2014,"&lt;&gt;NOR",G1988:G2014)</f>
        <v>0</v>
      </c>
      <c r="H1987" s="133"/>
      <c r="I1987" s="160"/>
      <c r="R1987" s="229" t="s">
        <v>125</v>
      </c>
    </row>
    <row r="1988" spans="1:47" outlineLevel="1" x14ac:dyDescent="0.2">
      <c r="A1988" s="113">
        <v>473</v>
      </c>
      <c r="B1988" s="115" t="s">
        <v>1672</v>
      </c>
      <c r="C1988" s="124" t="s">
        <v>1673</v>
      </c>
      <c r="D1988" s="143" t="s">
        <v>135</v>
      </c>
      <c r="E1988" s="157">
        <v>298.435</v>
      </c>
      <c r="F1988" s="157"/>
      <c r="G1988" s="157">
        <f>ROUND(E1988*F1988,2)</f>
        <v>0</v>
      </c>
      <c r="H1988" s="161" t="s">
        <v>1743</v>
      </c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 t="s">
        <v>129</v>
      </c>
      <c r="S1988" s="160"/>
      <c r="T1988" s="160"/>
      <c r="U1988" s="160"/>
      <c r="V1988" s="160"/>
      <c r="W1988" s="160"/>
      <c r="X1988" s="160"/>
      <c r="Y1988" s="160"/>
      <c r="Z1988" s="160"/>
      <c r="AA1988" s="160"/>
      <c r="AB1988" s="160"/>
      <c r="AC1988" s="160"/>
      <c r="AD1988" s="160"/>
      <c r="AE1988" s="160"/>
      <c r="AF1988" s="160"/>
      <c r="AG1988" s="160"/>
      <c r="AH1988" s="160"/>
      <c r="AI1988" s="160"/>
      <c r="AJ1988" s="160"/>
      <c r="AK1988" s="160"/>
      <c r="AL1988" s="160"/>
      <c r="AM1988" s="160"/>
      <c r="AN1988" s="160"/>
      <c r="AO1988" s="160"/>
      <c r="AP1988" s="160"/>
      <c r="AQ1988" s="160"/>
      <c r="AR1988" s="160"/>
      <c r="AS1988" s="160"/>
      <c r="AT1988" s="160"/>
      <c r="AU1988" s="160"/>
    </row>
    <row r="1989" spans="1:47" outlineLevel="1" x14ac:dyDescent="0.2">
      <c r="A1989" s="113"/>
      <c r="B1989" s="115"/>
      <c r="C1989" s="125" t="s">
        <v>740</v>
      </c>
      <c r="D1989" s="144"/>
      <c r="E1989" s="136">
        <v>87.745000000000005</v>
      </c>
      <c r="F1989" s="157"/>
      <c r="G1989" s="157"/>
      <c r="H1989" s="161">
        <v>0</v>
      </c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 t="s">
        <v>131</v>
      </c>
      <c r="S1989" s="160">
        <v>0</v>
      </c>
      <c r="T1989" s="160"/>
      <c r="U1989" s="160"/>
      <c r="V1989" s="160"/>
      <c r="W1989" s="160"/>
      <c r="X1989" s="160"/>
      <c r="Y1989" s="160"/>
      <c r="Z1989" s="160"/>
      <c r="AA1989" s="160"/>
      <c r="AB1989" s="160"/>
      <c r="AC1989" s="160"/>
      <c r="AD1989" s="160"/>
      <c r="AE1989" s="160"/>
      <c r="AF1989" s="160"/>
      <c r="AG1989" s="160"/>
      <c r="AH1989" s="160"/>
      <c r="AI1989" s="160"/>
      <c r="AJ1989" s="160"/>
      <c r="AK1989" s="160"/>
      <c r="AL1989" s="160"/>
      <c r="AM1989" s="160"/>
      <c r="AN1989" s="160"/>
      <c r="AO1989" s="160"/>
      <c r="AP1989" s="160"/>
      <c r="AQ1989" s="160"/>
      <c r="AR1989" s="160"/>
      <c r="AS1989" s="160"/>
      <c r="AT1989" s="160"/>
      <c r="AU1989" s="160"/>
    </row>
    <row r="1990" spans="1:47" outlineLevel="1" x14ac:dyDescent="0.2">
      <c r="A1990" s="113"/>
      <c r="B1990" s="115"/>
      <c r="C1990" s="125" t="s">
        <v>741</v>
      </c>
      <c r="D1990" s="144"/>
      <c r="E1990" s="136">
        <v>177</v>
      </c>
      <c r="F1990" s="157"/>
      <c r="G1990" s="157"/>
      <c r="H1990" s="161">
        <v>0</v>
      </c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 t="s">
        <v>131</v>
      </c>
      <c r="S1990" s="160">
        <v>0</v>
      </c>
      <c r="T1990" s="160"/>
      <c r="U1990" s="160"/>
      <c r="V1990" s="160"/>
      <c r="W1990" s="160"/>
      <c r="X1990" s="160"/>
      <c r="Y1990" s="160"/>
      <c r="Z1990" s="160"/>
      <c r="AA1990" s="160"/>
      <c r="AB1990" s="160"/>
      <c r="AC1990" s="160"/>
      <c r="AD1990" s="160"/>
      <c r="AE1990" s="160"/>
      <c r="AF1990" s="160"/>
      <c r="AG1990" s="160"/>
      <c r="AH1990" s="160"/>
      <c r="AI1990" s="160"/>
      <c r="AJ1990" s="160"/>
      <c r="AK1990" s="160"/>
      <c r="AL1990" s="160"/>
      <c r="AM1990" s="160"/>
      <c r="AN1990" s="160"/>
      <c r="AO1990" s="160"/>
      <c r="AP1990" s="160"/>
      <c r="AQ1990" s="160"/>
      <c r="AR1990" s="160"/>
      <c r="AS1990" s="160"/>
      <c r="AT1990" s="160"/>
      <c r="AU1990" s="160"/>
    </row>
    <row r="1991" spans="1:47" outlineLevel="1" x14ac:dyDescent="0.2">
      <c r="A1991" s="113"/>
      <c r="B1991" s="115"/>
      <c r="C1991" s="125" t="s">
        <v>742</v>
      </c>
      <c r="D1991" s="144"/>
      <c r="E1991" s="136">
        <v>18.690000000000001</v>
      </c>
      <c r="F1991" s="157"/>
      <c r="G1991" s="157"/>
      <c r="H1991" s="161">
        <v>0</v>
      </c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 t="s">
        <v>131</v>
      </c>
      <c r="S1991" s="160">
        <v>0</v>
      </c>
      <c r="T1991" s="160"/>
      <c r="U1991" s="160"/>
      <c r="V1991" s="160"/>
      <c r="W1991" s="160"/>
      <c r="X1991" s="160"/>
      <c r="Y1991" s="160"/>
      <c r="Z1991" s="160"/>
      <c r="AA1991" s="160"/>
      <c r="AB1991" s="160"/>
      <c r="AC1991" s="160"/>
      <c r="AD1991" s="160"/>
      <c r="AE1991" s="160"/>
      <c r="AF1991" s="160"/>
      <c r="AG1991" s="160"/>
      <c r="AH1991" s="160"/>
      <c r="AI1991" s="160"/>
      <c r="AJ1991" s="160"/>
      <c r="AK1991" s="160"/>
      <c r="AL1991" s="160"/>
      <c r="AM1991" s="160"/>
      <c r="AN1991" s="160"/>
      <c r="AO1991" s="160"/>
      <c r="AP1991" s="160"/>
      <c r="AQ1991" s="160"/>
      <c r="AR1991" s="160"/>
      <c r="AS1991" s="160"/>
      <c r="AT1991" s="160"/>
      <c r="AU1991" s="160"/>
    </row>
    <row r="1992" spans="1:47" outlineLevel="1" x14ac:dyDescent="0.2">
      <c r="A1992" s="113"/>
      <c r="B1992" s="115"/>
      <c r="C1992" s="125" t="s">
        <v>1674</v>
      </c>
      <c r="D1992" s="144"/>
      <c r="E1992" s="136">
        <v>15</v>
      </c>
      <c r="F1992" s="157"/>
      <c r="G1992" s="157"/>
      <c r="H1992" s="161">
        <v>0</v>
      </c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 t="s">
        <v>131</v>
      </c>
      <c r="S1992" s="160">
        <v>0</v>
      </c>
      <c r="T1992" s="160"/>
      <c r="U1992" s="160"/>
      <c r="V1992" s="160"/>
      <c r="W1992" s="160"/>
      <c r="X1992" s="160"/>
      <c r="Y1992" s="160"/>
      <c r="Z1992" s="160"/>
      <c r="AA1992" s="160"/>
      <c r="AB1992" s="160"/>
      <c r="AC1992" s="160"/>
      <c r="AD1992" s="160"/>
      <c r="AE1992" s="160"/>
      <c r="AF1992" s="160"/>
      <c r="AG1992" s="160"/>
      <c r="AH1992" s="160"/>
      <c r="AI1992" s="160"/>
      <c r="AJ1992" s="160"/>
      <c r="AK1992" s="160"/>
      <c r="AL1992" s="160"/>
      <c r="AM1992" s="160"/>
      <c r="AN1992" s="160"/>
      <c r="AO1992" s="160"/>
      <c r="AP1992" s="160"/>
      <c r="AQ1992" s="160"/>
      <c r="AR1992" s="160"/>
      <c r="AS1992" s="160"/>
      <c r="AT1992" s="160"/>
      <c r="AU1992" s="160"/>
    </row>
    <row r="1993" spans="1:47" outlineLevel="1" x14ac:dyDescent="0.2">
      <c r="A1993" s="113">
        <v>474</v>
      </c>
      <c r="B1993" s="115" t="s">
        <v>1675</v>
      </c>
      <c r="C1993" s="124" t="s">
        <v>1676</v>
      </c>
      <c r="D1993" s="143" t="s">
        <v>135</v>
      </c>
      <c r="E1993" s="157">
        <v>298.435</v>
      </c>
      <c r="F1993" s="157"/>
      <c r="G1993" s="157">
        <f>ROUND(E1993*F1993,2)</f>
        <v>0</v>
      </c>
      <c r="H1993" s="161" t="s">
        <v>1743</v>
      </c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 t="s">
        <v>129</v>
      </c>
      <c r="S1993" s="160"/>
      <c r="T1993" s="160"/>
      <c r="U1993" s="160"/>
      <c r="V1993" s="160"/>
      <c r="W1993" s="160"/>
      <c r="X1993" s="160"/>
      <c r="Y1993" s="160"/>
      <c r="Z1993" s="160"/>
      <c r="AA1993" s="160"/>
      <c r="AB1993" s="160"/>
      <c r="AC1993" s="160"/>
      <c r="AD1993" s="160"/>
      <c r="AE1993" s="160"/>
      <c r="AF1993" s="160"/>
      <c r="AG1993" s="160"/>
      <c r="AH1993" s="160"/>
      <c r="AI1993" s="160"/>
      <c r="AJ1993" s="160"/>
      <c r="AK1993" s="160"/>
      <c r="AL1993" s="160"/>
      <c r="AM1993" s="160"/>
      <c r="AN1993" s="160"/>
      <c r="AO1993" s="160"/>
      <c r="AP1993" s="160"/>
      <c r="AQ1993" s="160"/>
      <c r="AR1993" s="160"/>
      <c r="AS1993" s="160"/>
      <c r="AT1993" s="160"/>
      <c r="AU1993" s="160"/>
    </row>
    <row r="1994" spans="1:47" outlineLevel="1" x14ac:dyDescent="0.2">
      <c r="A1994" s="113"/>
      <c r="B1994" s="115"/>
      <c r="C1994" s="125" t="s">
        <v>740</v>
      </c>
      <c r="D1994" s="144"/>
      <c r="E1994" s="136">
        <v>87.745000000000005</v>
      </c>
      <c r="F1994" s="157"/>
      <c r="G1994" s="157"/>
      <c r="H1994" s="161">
        <v>0</v>
      </c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 t="s">
        <v>131</v>
      </c>
      <c r="S1994" s="160">
        <v>0</v>
      </c>
      <c r="T1994" s="160"/>
      <c r="U1994" s="160"/>
      <c r="V1994" s="160"/>
      <c r="W1994" s="160"/>
      <c r="X1994" s="160"/>
      <c r="Y1994" s="160"/>
      <c r="Z1994" s="160"/>
      <c r="AA1994" s="160"/>
      <c r="AB1994" s="160"/>
      <c r="AC1994" s="160"/>
      <c r="AD1994" s="160"/>
      <c r="AE1994" s="160"/>
      <c r="AF1994" s="160"/>
      <c r="AG1994" s="160"/>
      <c r="AH1994" s="160"/>
      <c r="AI1994" s="160"/>
      <c r="AJ1994" s="160"/>
      <c r="AK1994" s="160"/>
      <c r="AL1994" s="160"/>
      <c r="AM1994" s="160"/>
      <c r="AN1994" s="160"/>
      <c r="AO1994" s="160"/>
      <c r="AP1994" s="160"/>
      <c r="AQ1994" s="160"/>
      <c r="AR1994" s="160"/>
      <c r="AS1994" s="160"/>
      <c r="AT1994" s="160"/>
      <c r="AU1994" s="160"/>
    </row>
    <row r="1995" spans="1:47" outlineLevel="1" x14ac:dyDescent="0.2">
      <c r="A1995" s="113"/>
      <c r="B1995" s="115"/>
      <c r="C1995" s="125" t="s">
        <v>741</v>
      </c>
      <c r="D1995" s="144"/>
      <c r="E1995" s="136">
        <v>177</v>
      </c>
      <c r="F1995" s="157"/>
      <c r="G1995" s="157"/>
      <c r="H1995" s="161">
        <v>0</v>
      </c>
      <c r="I1995" s="160"/>
      <c r="J1995" s="160"/>
      <c r="K1995" s="160"/>
      <c r="L1995" s="160"/>
      <c r="M1995" s="160"/>
      <c r="N1995" s="160"/>
      <c r="O1995" s="160"/>
      <c r="P1995" s="160"/>
      <c r="Q1995" s="160"/>
      <c r="R1995" s="160" t="s">
        <v>131</v>
      </c>
      <c r="S1995" s="160">
        <v>0</v>
      </c>
      <c r="T1995" s="160"/>
      <c r="U1995" s="160"/>
      <c r="V1995" s="160"/>
      <c r="W1995" s="160"/>
      <c r="X1995" s="160"/>
      <c r="Y1995" s="160"/>
      <c r="Z1995" s="160"/>
      <c r="AA1995" s="160"/>
      <c r="AB1995" s="160"/>
      <c r="AC1995" s="160"/>
      <c r="AD1995" s="160"/>
      <c r="AE1995" s="160"/>
      <c r="AF1995" s="160"/>
      <c r="AG1995" s="160"/>
      <c r="AH1995" s="160"/>
      <c r="AI1995" s="160"/>
      <c r="AJ1995" s="160"/>
      <c r="AK1995" s="160"/>
      <c r="AL1995" s="160"/>
      <c r="AM1995" s="160"/>
      <c r="AN1995" s="160"/>
      <c r="AO1995" s="160"/>
      <c r="AP1995" s="160"/>
      <c r="AQ1995" s="160"/>
      <c r="AR1995" s="160"/>
      <c r="AS1995" s="160"/>
      <c r="AT1995" s="160"/>
      <c r="AU1995" s="160"/>
    </row>
    <row r="1996" spans="1:47" outlineLevel="1" x14ac:dyDescent="0.2">
      <c r="A1996" s="113"/>
      <c r="B1996" s="115"/>
      <c r="C1996" s="125" t="s">
        <v>742</v>
      </c>
      <c r="D1996" s="144"/>
      <c r="E1996" s="136">
        <v>18.690000000000001</v>
      </c>
      <c r="F1996" s="157"/>
      <c r="G1996" s="157"/>
      <c r="H1996" s="161">
        <v>0</v>
      </c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 t="s">
        <v>131</v>
      </c>
      <c r="S1996" s="160">
        <v>0</v>
      </c>
      <c r="T1996" s="160"/>
      <c r="U1996" s="160"/>
      <c r="V1996" s="160"/>
      <c r="W1996" s="160"/>
      <c r="X1996" s="160"/>
      <c r="Y1996" s="160"/>
      <c r="Z1996" s="160"/>
      <c r="AA1996" s="160"/>
      <c r="AB1996" s="160"/>
      <c r="AC1996" s="160"/>
      <c r="AD1996" s="160"/>
      <c r="AE1996" s="160"/>
      <c r="AF1996" s="160"/>
      <c r="AG1996" s="160"/>
      <c r="AH1996" s="160"/>
      <c r="AI1996" s="160"/>
      <c r="AJ1996" s="160"/>
      <c r="AK1996" s="160"/>
      <c r="AL1996" s="160"/>
      <c r="AM1996" s="160"/>
      <c r="AN1996" s="160"/>
      <c r="AO1996" s="160"/>
      <c r="AP1996" s="160"/>
      <c r="AQ1996" s="160"/>
      <c r="AR1996" s="160"/>
      <c r="AS1996" s="160"/>
      <c r="AT1996" s="160"/>
      <c r="AU1996" s="160"/>
    </row>
    <row r="1997" spans="1:47" outlineLevel="1" x14ac:dyDescent="0.2">
      <c r="A1997" s="113"/>
      <c r="B1997" s="115"/>
      <c r="C1997" s="125" t="s">
        <v>1674</v>
      </c>
      <c r="D1997" s="144"/>
      <c r="E1997" s="136">
        <v>15</v>
      </c>
      <c r="F1997" s="157"/>
      <c r="G1997" s="157"/>
      <c r="H1997" s="161">
        <v>0</v>
      </c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 t="s">
        <v>131</v>
      </c>
      <c r="S1997" s="160">
        <v>0</v>
      </c>
      <c r="T1997" s="160"/>
      <c r="U1997" s="160"/>
      <c r="V1997" s="160"/>
      <c r="W1997" s="160"/>
      <c r="X1997" s="160"/>
      <c r="Y1997" s="160"/>
      <c r="Z1997" s="160"/>
      <c r="AA1997" s="160"/>
      <c r="AB1997" s="160"/>
      <c r="AC1997" s="160"/>
      <c r="AD1997" s="160"/>
      <c r="AE1997" s="160"/>
      <c r="AF1997" s="160"/>
      <c r="AG1997" s="160"/>
      <c r="AH1997" s="160"/>
      <c r="AI1997" s="160"/>
      <c r="AJ1997" s="160"/>
      <c r="AK1997" s="160"/>
      <c r="AL1997" s="160"/>
      <c r="AM1997" s="160"/>
      <c r="AN1997" s="160"/>
      <c r="AO1997" s="160"/>
      <c r="AP1997" s="160"/>
      <c r="AQ1997" s="160"/>
      <c r="AR1997" s="160"/>
      <c r="AS1997" s="160"/>
      <c r="AT1997" s="160"/>
      <c r="AU1997" s="160"/>
    </row>
    <row r="1998" spans="1:47" ht="22.5" outlineLevel="1" x14ac:dyDescent="0.2">
      <c r="A1998" s="113">
        <v>475</v>
      </c>
      <c r="B1998" s="115" t="s">
        <v>1677</v>
      </c>
      <c r="C1998" s="124" t="s">
        <v>1678</v>
      </c>
      <c r="D1998" s="143" t="s">
        <v>337</v>
      </c>
      <c r="E1998" s="157">
        <v>355</v>
      </c>
      <c r="F1998" s="157"/>
      <c r="G1998" s="157">
        <f>ROUND(E1998*F1998,2)</f>
        <v>0</v>
      </c>
      <c r="H1998" s="161" t="s">
        <v>1744</v>
      </c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 t="s">
        <v>129</v>
      </c>
      <c r="S1998" s="160"/>
      <c r="T1998" s="160"/>
      <c r="U1998" s="160"/>
      <c r="V1998" s="160"/>
      <c r="W1998" s="160"/>
      <c r="X1998" s="160"/>
      <c r="Y1998" s="160"/>
      <c r="Z1998" s="160"/>
      <c r="AA1998" s="160"/>
      <c r="AB1998" s="160"/>
      <c r="AC1998" s="160"/>
      <c r="AD1998" s="160"/>
      <c r="AE1998" s="160"/>
      <c r="AF1998" s="160"/>
      <c r="AG1998" s="160"/>
      <c r="AH1998" s="160"/>
      <c r="AI1998" s="160"/>
      <c r="AJ1998" s="160"/>
      <c r="AK1998" s="160"/>
      <c r="AL1998" s="160"/>
      <c r="AM1998" s="160"/>
      <c r="AN1998" s="160"/>
      <c r="AO1998" s="160"/>
      <c r="AP1998" s="160"/>
      <c r="AQ1998" s="160"/>
      <c r="AR1998" s="160"/>
      <c r="AS1998" s="160"/>
      <c r="AT1998" s="160"/>
      <c r="AU1998" s="160"/>
    </row>
    <row r="1999" spans="1:47" outlineLevel="1" x14ac:dyDescent="0.2">
      <c r="A1999" s="113"/>
      <c r="B1999" s="115"/>
      <c r="C1999" s="125" t="s">
        <v>1679</v>
      </c>
      <c r="D1999" s="144"/>
      <c r="E1999" s="136">
        <v>355</v>
      </c>
      <c r="F1999" s="157"/>
      <c r="G1999" s="157"/>
      <c r="H1999" s="161">
        <v>0</v>
      </c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 t="s">
        <v>131</v>
      </c>
      <c r="S1999" s="160">
        <v>0</v>
      </c>
      <c r="T1999" s="160"/>
      <c r="U1999" s="160"/>
      <c r="V1999" s="160"/>
      <c r="W1999" s="160"/>
      <c r="X1999" s="160"/>
      <c r="Y1999" s="160"/>
      <c r="Z1999" s="160"/>
      <c r="AA1999" s="160"/>
      <c r="AB1999" s="160"/>
      <c r="AC1999" s="160"/>
      <c r="AD1999" s="160"/>
      <c r="AE1999" s="160"/>
      <c r="AF1999" s="160"/>
      <c r="AG1999" s="160"/>
      <c r="AH1999" s="160"/>
      <c r="AI1999" s="160"/>
      <c r="AJ1999" s="160"/>
      <c r="AK1999" s="160"/>
      <c r="AL1999" s="160"/>
      <c r="AM1999" s="160"/>
      <c r="AN1999" s="160"/>
      <c r="AO1999" s="160"/>
      <c r="AP1999" s="160"/>
      <c r="AQ1999" s="160"/>
      <c r="AR1999" s="160"/>
      <c r="AS1999" s="160"/>
      <c r="AT1999" s="160"/>
      <c r="AU1999" s="160"/>
    </row>
    <row r="2000" spans="1:47" outlineLevel="1" x14ac:dyDescent="0.2">
      <c r="A2000" s="113">
        <v>476</v>
      </c>
      <c r="B2000" s="115" t="s">
        <v>1680</v>
      </c>
      <c r="C2000" s="124" t="s">
        <v>1681</v>
      </c>
      <c r="D2000" s="143" t="s">
        <v>135</v>
      </c>
      <c r="E2000" s="157">
        <v>298.435</v>
      </c>
      <c r="F2000" s="157"/>
      <c r="G2000" s="157">
        <f>ROUND(E2000*F2000,2)</f>
        <v>0</v>
      </c>
      <c r="H2000" s="161" t="s">
        <v>1743</v>
      </c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 t="s">
        <v>129</v>
      </c>
      <c r="S2000" s="160"/>
      <c r="T2000" s="160"/>
      <c r="U2000" s="160"/>
      <c r="V2000" s="160"/>
      <c r="W2000" s="160"/>
      <c r="X2000" s="160"/>
      <c r="Y2000" s="160"/>
      <c r="Z2000" s="160"/>
      <c r="AA2000" s="160"/>
      <c r="AB2000" s="160"/>
      <c r="AC2000" s="160"/>
      <c r="AD2000" s="160"/>
      <c r="AE2000" s="160"/>
      <c r="AF2000" s="160"/>
      <c r="AG2000" s="160"/>
      <c r="AH2000" s="160"/>
      <c r="AI2000" s="160"/>
      <c r="AJ2000" s="160"/>
      <c r="AK2000" s="160"/>
      <c r="AL2000" s="160"/>
      <c r="AM2000" s="160"/>
      <c r="AN2000" s="160"/>
      <c r="AO2000" s="160"/>
      <c r="AP2000" s="160"/>
      <c r="AQ2000" s="160"/>
      <c r="AR2000" s="160"/>
      <c r="AS2000" s="160"/>
      <c r="AT2000" s="160"/>
      <c r="AU2000" s="160"/>
    </row>
    <row r="2001" spans="1:47" outlineLevel="1" x14ac:dyDescent="0.2">
      <c r="A2001" s="113"/>
      <c r="B2001" s="115"/>
      <c r="C2001" s="125" t="s">
        <v>740</v>
      </c>
      <c r="D2001" s="144"/>
      <c r="E2001" s="136">
        <v>87.745000000000005</v>
      </c>
      <c r="F2001" s="157"/>
      <c r="G2001" s="157"/>
      <c r="H2001" s="161">
        <v>0</v>
      </c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 t="s">
        <v>131</v>
      </c>
      <c r="S2001" s="160">
        <v>0</v>
      </c>
      <c r="T2001" s="160"/>
      <c r="U2001" s="160"/>
      <c r="V2001" s="160"/>
      <c r="W2001" s="160"/>
      <c r="X2001" s="160"/>
      <c r="Y2001" s="160"/>
      <c r="Z2001" s="160"/>
      <c r="AA2001" s="160"/>
      <c r="AB2001" s="160"/>
      <c r="AC2001" s="160"/>
      <c r="AD2001" s="160"/>
      <c r="AE2001" s="160"/>
      <c r="AF2001" s="160"/>
      <c r="AG2001" s="160"/>
      <c r="AH2001" s="160"/>
      <c r="AI2001" s="160"/>
      <c r="AJ2001" s="160"/>
      <c r="AK2001" s="160"/>
      <c r="AL2001" s="160"/>
      <c r="AM2001" s="160"/>
      <c r="AN2001" s="160"/>
      <c r="AO2001" s="160"/>
      <c r="AP2001" s="160"/>
      <c r="AQ2001" s="160"/>
      <c r="AR2001" s="160"/>
      <c r="AS2001" s="160"/>
      <c r="AT2001" s="160"/>
      <c r="AU2001" s="160"/>
    </row>
    <row r="2002" spans="1:47" outlineLevel="1" x14ac:dyDescent="0.2">
      <c r="A2002" s="113"/>
      <c r="B2002" s="115"/>
      <c r="C2002" s="125" t="s">
        <v>741</v>
      </c>
      <c r="D2002" s="144"/>
      <c r="E2002" s="136">
        <v>177</v>
      </c>
      <c r="F2002" s="157"/>
      <c r="G2002" s="157"/>
      <c r="H2002" s="161">
        <v>0</v>
      </c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 t="s">
        <v>131</v>
      </c>
      <c r="S2002" s="160">
        <v>0</v>
      </c>
      <c r="T2002" s="160"/>
      <c r="U2002" s="160"/>
      <c r="V2002" s="160"/>
      <c r="W2002" s="160"/>
      <c r="X2002" s="160"/>
      <c r="Y2002" s="160"/>
      <c r="Z2002" s="160"/>
      <c r="AA2002" s="160"/>
      <c r="AB2002" s="160"/>
      <c r="AC2002" s="160"/>
      <c r="AD2002" s="160"/>
      <c r="AE2002" s="160"/>
      <c r="AF2002" s="160"/>
      <c r="AG2002" s="160"/>
      <c r="AH2002" s="160"/>
      <c r="AI2002" s="160"/>
      <c r="AJ2002" s="160"/>
      <c r="AK2002" s="160"/>
      <c r="AL2002" s="160"/>
      <c r="AM2002" s="160"/>
      <c r="AN2002" s="160"/>
      <c r="AO2002" s="160"/>
      <c r="AP2002" s="160"/>
      <c r="AQ2002" s="160"/>
      <c r="AR2002" s="160"/>
      <c r="AS2002" s="160"/>
      <c r="AT2002" s="160"/>
      <c r="AU2002" s="160"/>
    </row>
    <row r="2003" spans="1:47" outlineLevel="1" x14ac:dyDescent="0.2">
      <c r="A2003" s="113"/>
      <c r="B2003" s="115"/>
      <c r="C2003" s="125" t="s">
        <v>742</v>
      </c>
      <c r="D2003" s="144"/>
      <c r="E2003" s="136">
        <v>18.690000000000001</v>
      </c>
      <c r="F2003" s="157"/>
      <c r="G2003" s="157"/>
      <c r="H2003" s="161">
        <v>0</v>
      </c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 t="s">
        <v>131</v>
      </c>
      <c r="S2003" s="160">
        <v>0</v>
      </c>
      <c r="T2003" s="160"/>
      <c r="U2003" s="160"/>
      <c r="V2003" s="160"/>
      <c r="W2003" s="160"/>
      <c r="X2003" s="160"/>
      <c r="Y2003" s="160"/>
      <c r="Z2003" s="160"/>
      <c r="AA2003" s="160"/>
      <c r="AB2003" s="160"/>
      <c r="AC2003" s="160"/>
      <c r="AD2003" s="160"/>
      <c r="AE2003" s="160"/>
      <c r="AF2003" s="160"/>
      <c r="AG2003" s="160"/>
      <c r="AH2003" s="160"/>
      <c r="AI2003" s="160"/>
      <c r="AJ2003" s="160"/>
      <c r="AK2003" s="160"/>
      <c r="AL2003" s="160"/>
      <c r="AM2003" s="160"/>
      <c r="AN2003" s="160"/>
      <c r="AO2003" s="160"/>
      <c r="AP2003" s="160"/>
      <c r="AQ2003" s="160"/>
      <c r="AR2003" s="160"/>
      <c r="AS2003" s="160"/>
      <c r="AT2003" s="160"/>
      <c r="AU2003" s="160"/>
    </row>
    <row r="2004" spans="1:47" outlineLevel="1" x14ac:dyDescent="0.2">
      <c r="A2004" s="113"/>
      <c r="B2004" s="115"/>
      <c r="C2004" s="125" t="s">
        <v>1674</v>
      </c>
      <c r="D2004" s="144"/>
      <c r="E2004" s="136">
        <v>15</v>
      </c>
      <c r="F2004" s="157"/>
      <c r="G2004" s="157"/>
      <c r="H2004" s="161">
        <v>0</v>
      </c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 t="s">
        <v>131</v>
      </c>
      <c r="S2004" s="160">
        <v>0</v>
      </c>
      <c r="T2004" s="160"/>
      <c r="U2004" s="160"/>
      <c r="V2004" s="160"/>
      <c r="W2004" s="160"/>
      <c r="X2004" s="160"/>
      <c r="Y2004" s="160"/>
      <c r="Z2004" s="160"/>
      <c r="AA2004" s="160"/>
      <c r="AB2004" s="160"/>
      <c r="AC2004" s="160"/>
      <c r="AD2004" s="160"/>
      <c r="AE2004" s="160"/>
      <c r="AF2004" s="160"/>
      <c r="AG2004" s="160"/>
      <c r="AH2004" s="160"/>
      <c r="AI2004" s="160"/>
      <c r="AJ2004" s="160"/>
      <c r="AK2004" s="160"/>
      <c r="AL2004" s="160"/>
      <c r="AM2004" s="160"/>
      <c r="AN2004" s="160"/>
      <c r="AO2004" s="160"/>
      <c r="AP2004" s="160"/>
      <c r="AQ2004" s="160"/>
      <c r="AR2004" s="160"/>
      <c r="AS2004" s="160"/>
      <c r="AT2004" s="160"/>
      <c r="AU2004" s="160"/>
    </row>
    <row r="2005" spans="1:47" outlineLevel="1" x14ac:dyDescent="0.2">
      <c r="A2005" s="113">
        <v>477</v>
      </c>
      <c r="B2005" s="115" t="s">
        <v>1682</v>
      </c>
      <c r="C2005" s="124" t="s">
        <v>1683</v>
      </c>
      <c r="D2005" s="143" t="s">
        <v>135</v>
      </c>
      <c r="E2005" s="157">
        <v>328.27850000000001</v>
      </c>
      <c r="F2005" s="157"/>
      <c r="G2005" s="157">
        <f>ROUND(E2005*F2005,2)</f>
        <v>0</v>
      </c>
      <c r="H2005" s="161" t="s">
        <v>1744</v>
      </c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 t="s">
        <v>129</v>
      </c>
      <c r="S2005" s="160"/>
      <c r="T2005" s="160"/>
      <c r="U2005" s="160"/>
      <c r="V2005" s="160"/>
      <c r="W2005" s="160"/>
      <c r="X2005" s="160"/>
      <c r="Y2005" s="160"/>
      <c r="Z2005" s="160"/>
      <c r="AA2005" s="160"/>
      <c r="AB2005" s="160"/>
      <c r="AC2005" s="160"/>
      <c r="AD2005" s="160"/>
      <c r="AE2005" s="160"/>
      <c r="AF2005" s="160"/>
      <c r="AG2005" s="160"/>
      <c r="AH2005" s="160"/>
      <c r="AI2005" s="160"/>
      <c r="AJ2005" s="160"/>
      <c r="AK2005" s="160"/>
      <c r="AL2005" s="160"/>
      <c r="AM2005" s="160"/>
      <c r="AN2005" s="160"/>
      <c r="AO2005" s="160"/>
      <c r="AP2005" s="160"/>
      <c r="AQ2005" s="160"/>
      <c r="AR2005" s="160"/>
      <c r="AS2005" s="160"/>
      <c r="AT2005" s="160"/>
      <c r="AU2005" s="160"/>
    </row>
    <row r="2006" spans="1:47" outlineLevel="1" x14ac:dyDescent="0.2">
      <c r="A2006" s="113"/>
      <c r="B2006" s="115"/>
      <c r="C2006" s="125" t="s">
        <v>773</v>
      </c>
      <c r="D2006" s="144"/>
      <c r="E2006" s="136"/>
      <c r="F2006" s="157"/>
      <c r="G2006" s="157"/>
      <c r="H2006" s="161">
        <v>0</v>
      </c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 t="s">
        <v>131</v>
      </c>
      <c r="S2006" s="160">
        <v>0</v>
      </c>
      <c r="T2006" s="160"/>
      <c r="U2006" s="160"/>
      <c r="V2006" s="160"/>
      <c r="W2006" s="160"/>
      <c r="X2006" s="160"/>
      <c r="Y2006" s="160"/>
      <c r="Z2006" s="160"/>
      <c r="AA2006" s="160"/>
      <c r="AB2006" s="160"/>
      <c r="AC2006" s="160"/>
      <c r="AD2006" s="160"/>
      <c r="AE2006" s="160"/>
      <c r="AF2006" s="160"/>
      <c r="AG2006" s="160"/>
      <c r="AH2006" s="160"/>
      <c r="AI2006" s="160"/>
      <c r="AJ2006" s="160"/>
      <c r="AK2006" s="160"/>
      <c r="AL2006" s="160"/>
      <c r="AM2006" s="160"/>
      <c r="AN2006" s="160"/>
      <c r="AO2006" s="160"/>
      <c r="AP2006" s="160"/>
      <c r="AQ2006" s="160"/>
      <c r="AR2006" s="160"/>
      <c r="AS2006" s="160"/>
      <c r="AT2006" s="160"/>
      <c r="AU2006" s="160"/>
    </row>
    <row r="2007" spans="1:47" outlineLevel="1" x14ac:dyDescent="0.2">
      <c r="A2007" s="113"/>
      <c r="B2007" s="115"/>
      <c r="C2007" s="127" t="s">
        <v>858</v>
      </c>
      <c r="D2007" s="146"/>
      <c r="E2007" s="137"/>
      <c r="F2007" s="157"/>
      <c r="G2007" s="157"/>
      <c r="H2007" s="161">
        <v>0</v>
      </c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 t="s">
        <v>131</v>
      </c>
      <c r="S2007" s="160">
        <v>2</v>
      </c>
      <c r="T2007" s="160"/>
      <c r="U2007" s="160"/>
      <c r="V2007" s="160"/>
      <c r="W2007" s="160"/>
      <c r="X2007" s="160"/>
      <c r="Y2007" s="160"/>
      <c r="Z2007" s="160"/>
      <c r="AA2007" s="160"/>
      <c r="AB2007" s="160"/>
      <c r="AC2007" s="160"/>
      <c r="AD2007" s="160"/>
      <c r="AE2007" s="160"/>
      <c r="AF2007" s="160"/>
      <c r="AG2007" s="160"/>
      <c r="AH2007" s="160"/>
      <c r="AI2007" s="160"/>
      <c r="AJ2007" s="160"/>
      <c r="AK2007" s="160"/>
      <c r="AL2007" s="160"/>
      <c r="AM2007" s="160"/>
      <c r="AN2007" s="160"/>
      <c r="AO2007" s="160"/>
      <c r="AP2007" s="160"/>
      <c r="AQ2007" s="160"/>
      <c r="AR2007" s="160"/>
      <c r="AS2007" s="160"/>
      <c r="AT2007" s="160"/>
      <c r="AU2007" s="160"/>
    </row>
    <row r="2008" spans="1:47" outlineLevel="1" x14ac:dyDescent="0.2">
      <c r="A2008" s="113"/>
      <c r="B2008" s="115"/>
      <c r="C2008" s="128" t="s">
        <v>1684</v>
      </c>
      <c r="D2008" s="146"/>
      <c r="E2008" s="137">
        <v>87.745000000000005</v>
      </c>
      <c r="F2008" s="157"/>
      <c r="G2008" s="157"/>
      <c r="H2008" s="161">
        <v>0</v>
      </c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 t="s">
        <v>131</v>
      </c>
      <c r="S2008" s="160">
        <v>2</v>
      </c>
      <c r="T2008" s="160"/>
      <c r="U2008" s="160"/>
      <c r="V2008" s="160"/>
      <c r="W2008" s="160"/>
      <c r="X2008" s="160"/>
      <c r="Y2008" s="160"/>
      <c r="Z2008" s="160"/>
      <c r="AA2008" s="160"/>
      <c r="AB2008" s="160"/>
      <c r="AC2008" s="160"/>
      <c r="AD2008" s="160"/>
      <c r="AE2008" s="160"/>
      <c r="AF2008" s="160"/>
      <c r="AG2008" s="160"/>
      <c r="AH2008" s="160"/>
      <c r="AI2008" s="160"/>
      <c r="AJ2008" s="160"/>
      <c r="AK2008" s="160"/>
      <c r="AL2008" s="160"/>
      <c r="AM2008" s="160"/>
      <c r="AN2008" s="160"/>
      <c r="AO2008" s="160"/>
      <c r="AP2008" s="160"/>
      <c r="AQ2008" s="160"/>
      <c r="AR2008" s="160"/>
      <c r="AS2008" s="160"/>
      <c r="AT2008" s="160"/>
      <c r="AU2008" s="160"/>
    </row>
    <row r="2009" spans="1:47" outlineLevel="1" x14ac:dyDescent="0.2">
      <c r="A2009" s="113"/>
      <c r="B2009" s="115"/>
      <c r="C2009" s="128" t="s">
        <v>1685</v>
      </c>
      <c r="D2009" s="146"/>
      <c r="E2009" s="137">
        <v>177</v>
      </c>
      <c r="F2009" s="157"/>
      <c r="G2009" s="157"/>
      <c r="H2009" s="161">
        <v>0</v>
      </c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 t="s">
        <v>131</v>
      </c>
      <c r="S2009" s="160">
        <v>2</v>
      </c>
      <c r="T2009" s="160"/>
      <c r="U2009" s="160"/>
      <c r="V2009" s="160"/>
      <c r="W2009" s="160"/>
      <c r="X2009" s="160"/>
      <c r="Y2009" s="160"/>
      <c r="Z2009" s="160"/>
      <c r="AA2009" s="160"/>
      <c r="AB2009" s="160"/>
      <c r="AC2009" s="160"/>
      <c r="AD2009" s="160"/>
      <c r="AE2009" s="160"/>
      <c r="AF2009" s="160"/>
      <c r="AG2009" s="160"/>
      <c r="AH2009" s="160"/>
      <c r="AI2009" s="160"/>
      <c r="AJ2009" s="160"/>
      <c r="AK2009" s="160"/>
      <c r="AL2009" s="160"/>
      <c r="AM2009" s="160"/>
      <c r="AN2009" s="160"/>
      <c r="AO2009" s="160"/>
      <c r="AP2009" s="160"/>
      <c r="AQ2009" s="160"/>
      <c r="AR2009" s="160"/>
      <c r="AS2009" s="160"/>
      <c r="AT2009" s="160"/>
      <c r="AU2009" s="160"/>
    </row>
    <row r="2010" spans="1:47" outlineLevel="1" x14ac:dyDescent="0.2">
      <c r="A2010" s="113"/>
      <c r="B2010" s="115"/>
      <c r="C2010" s="128" t="s">
        <v>1686</v>
      </c>
      <c r="D2010" s="146"/>
      <c r="E2010" s="137">
        <v>18.690000000000001</v>
      </c>
      <c r="F2010" s="157"/>
      <c r="G2010" s="157"/>
      <c r="H2010" s="161">
        <v>0</v>
      </c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 t="s">
        <v>131</v>
      </c>
      <c r="S2010" s="160">
        <v>2</v>
      </c>
      <c r="T2010" s="160"/>
      <c r="U2010" s="160"/>
      <c r="V2010" s="160"/>
      <c r="W2010" s="160"/>
      <c r="X2010" s="160"/>
      <c r="Y2010" s="160"/>
      <c r="Z2010" s="160"/>
      <c r="AA2010" s="160"/>
      <c r="AB2010" s="160"/>
      <c r="AC2010" s="160"/>
      <c r="AD2010" s="160"/>
      <c r="AE2010" s="160"/>
      <c r="AF2010" s="160"/>
      <c r="AG2010" s="160"/>
      <c r="AH2010" s="160"/>
      <c r="AI2010" s="160"/>
      <c r="AJ2010" s="160"/>
      <c r="AK2010" s="160"/>
      <c r="AL2010" s="160"/>
      <c r="AM2010" s="160"/>
      <c r="AN2010" s="160"/>
      <c r="AO2010" s="160"/>
      <c r="AP2010" s="160"/>
      <c r="AQ2010" s="160"/>
      <c r="AR2010" s="160"/>
      <c r="AS2010" s="160"/>
      <c r="AT2010" s="160"/>
      <c r="AU2010" s="160"/>
    </row>
    <row r="2011" spans="1:47" outlineLevel="1" x14ac:dyDescent="0.2">
      <c r="A2011" s="113"/>
      <c r="B2011" s="115"/>
      <c r="C2011" s="128" t="s">
        <v>1687</v>
      </c>
      <c r="D2011" s="146"/>
      <c r="E2011" s="137">
        <v>15</v>
      </c>
      <c r="F2011" s="157"/>
      <c r="G2011" s="157"/>
      <c r="H2011" s="161">
        <v>0</v>
      </c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 t="s">
        <v>131</v>
      </c>
      <c r="S2011" s="160">
        <v>2</v>
      </c>
      <c r="T2011" s="160"/>
      <c r="U2011" s="160"/>
      <c r="V2011" s="160"/>
      <c r="W2011" s="160"/>
      <c r="X2011" s="160"/>
      <c r="Y2011" s="160"/>
      <c r="Z2011" s="160"/>
      <c r="AA2011" s="160"/>
      <c r="AB2011" s="160"/>
      <c r="AC2011" s="160"/>
      <c r="AD2011" s="160"/>
      <c r="AE2011" s="160"/>
      <c r="AF2011" s="160"/>
      <c r="AG2011" s="160"/>
      <c r="AH2011" s="160"/>
      <c r="AI2011" s="160"/>
      <c r="AJ2011" s="160"/>
      <c r="AK2011" s="160"/>
      <c r="AL2011" s="160"/>
      <c r="AM2011" s="160"/>
      <c r="AN2011" s="160"/>
      <c r="AO2011" s="160"/>
      <c r="AP2011" s="160"/>
      <c r="AQ2011" s="160"/>
      <c r="AR2011" s="160"/>
      <c r="AS2011" s="160"/>
      <c r="AT2011" s="160"/>
      <c r="AU2011" s="160"/>
    </row>
    <row r="2012" spans="1:47" outlineLevel="1" x14ac:dyDescent="0.2">
      <c r="A2012" s="113"/>
      <c r="B2012" s="115"/>
      <c r="C2012" s="127" t="s">
        <v>863</v>
      </c>
      <c r="D2012" s="146"/>
      <c r="E2012" s="137"/>
      <c r="F2012" s="157"/>
      <c r="G2012" s="157"/>
      <c r="H2012" s="161">
        <v>0</v>
      </c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 t="s">
        <v>131</v>
      </c>
      <c r="S2012" s="160">
        <v>0</v>
      </c>
      <c r="T2012" s="160"/>
      <c r="U2012" s="160"/>
      <c r="V2012" s="160"/>
      <c r="W2012" s="160"/>
      <c r="X2012" s="160"/>
      <c r="Y2012" s="160"/>
      <c r="Z2012" s="160"/>
      <c r="AA2012" s="160"/>
      <c r="AB2012" s="160"/>
      <c r="AC2012" s="160"/>
      <c r="AD2012" s="160"/>
      <c r="AE2012" s="160"/>
      <c r="AF2012" s="160"/>
      <c r="AG2012" s="160"/>
      <c r="AH2012" s="160"/>
      <c r="AI2012" s="160"/>
      <c r="AJ2012" s="160"/>
      <c r="AK2012" s="160"/>
      <c r="AL2012" s="160"/>
      <c r="AM2012" s="160"/>
      <c r="AN2012" s="160"/>
      <c r="AO2012" s="160"/>
      <c r="AP2012" s="160"/>
      <c r="AQ2012" s="160"/>
      <c r="AR2012" s="160"/>
      <c r="AS2012" s="160"/>
      <c r="AT2012" s="160"/>
      <c r="AU2012" s="160"/>
    </row>
    <row r="2013" spans="1:47" outlineLevel="1" x14ac:dyDescent="0.2">
      <c r="A2013" s="113"/>
      <c r="B2013" s="115"/>
      <c r="C2013" s="125" t="s">
        <v>1688</v>
      </c>
      <c r="D2013" s="144"/>
      <c r="E2013" s="136">
        <v>328.27850000000001</v>
      </c>
      <c r="F2013" s="157"/>
      <c r="G2013" s="157"/>
      <c r="H2013" s="161">
        <v>0</v>
      </c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 t="s">
        <v>131</v>
      </c>
      <c r="S2013" s="160">
        <v>0</v>
      </c>
      <c r="T2013" s="160"/>
      <c r="U2013" s="160"/>
      <c r="V2013" s="160"/>
      <c r="W2013" s="160"/>
      <c r="X2013" s="160"/>
      <c r="Y2013" s="160"/>
      <c r="Z2013" s="160"/>
      <c r="AA2013" s="160"/>
      <c r="AB2013" s="160"/>
      <c r="AC2013" s="160"/>
      <c r="AD2013" s="160"/>
      <c r="AE2013" s="160"/>
      <c r="AF2013" s="160"/>
      <c r="AG2013" s="160"/>
      <c r="AH2013" s="160"/>
      <c r="AI2013" s="160"/>
      <c r="AJ2013" s="160"/>
      <c r="AK2013" s="160"/>
      <c r="AL2013" s="160"/>
      <c r="AM2013" s="160"/>
      <c r="AN2013" s="160"/>
      <c r="AO2013" s="160"/>
      <c r="AP2013" s="160"/>
      <c r="AQ2013" s="160"/>
      <c r="AR2013" s="160"/>
      <c r="AS2013" s="160"/>
      <c r="AT2013" s="160"/>
      <c r="AU2013" s="160"/>
    </row>
    <row r="2014" spans="1:47" outlineLevel="1" x14ac:dyDescent="0.2">
      <c r="A2014" s="113">
        <v>478</v>
      </c>
      <c r="B2014" s="115" t="s">
        <v>1689</v>
      </c>
      <c r="C2014" s="124" t="s">
        <v>1690</v>
      </c>
      <c r="D2014" s="143" t="s">
        <v>0</v>
      </c>
      <c r="E2014" s="157">
        <v>4.3</v>
      </c>
      <c r="F2014" s="157"/>
      <c r="G2014" s="157">
        <f>ROUND(E2014*F2014,2)</f>
        <v>0</v>
      </c>
      <c r="H2014" s="161" t="s">
        <v>1743</v>
      </c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 t="s">
        <v>129</v>
      </c>
      <c r="S2014" s="160"/>
      <c r="T2014" s="160"/>
      <c r="U2014" s="160"/>
      <c r="V2014" s="160"/>
      <c r="W2014" s="160"/>
      <c r="X2014" s="160"/>
      <c r="Y2014" s="160"/>
      <c r="Z2014" s="160"/>
      <c r="AA2014" s="160"/>
      <c r="AB2014" s="160"/>
      <c r="AC2014" s="160"/>
      <c r="AD2014" s="160"/>
      <c r="AE2014" s="160"/>
      <c r="AF2014" s="160"/>
      <c r="AG2014" s="160"/>
      <c r="AH2014" s="160"/>
      <c r="AI2014" s="160"/>
      <c r="AJ2014" s="160"/>
      <c r="AK2014" s="160"/>
      <c r="AL2014" s="160"/>
      <c r="AM2014" s="160"/>
      <c r="AN2014" s="160"/>
      <c r="AO2014" s="160"/>
      <c r="AP2014" s="160"/>
      <c r="AQ2014" s="160"/>
      <c r="AR2014" s="160"/>
      <c r="AS2014" s="160"/>
      <c r="AT2014" s="160"/>
      <c r="AU2014" s="160"/>
    </row>
    <row r="2015" spans="1:47" x14ac:dyDescent="0.2">
      <c r="A2015" s="114" t="s">
        <v>124</v>
      </c>
      <c r="B2015" s="116" t="s">
        <v>100</v>
      </c>
      <c r="C2015" s="126" t="s">
        <v>101</v>
      </c>
      <c r="D2015" s="145"/>
      <c r="E2015" s="158"/>
      <c r="F2015" s="158"/>
      <c r="G2015" s="158">
        <f>SUMIF(R2016:R2040,"&lt;&gt;NOR",G2016:G2040)</f>
        <v>0</v>
      </c>
      <c r="H2015" s="133"/>
      <c r="I2015" s="160"/>
      <c r="R2015" s="229" t="s">
        <v>125</v>
      </c>
    </row>
    <row r="2016" spans="1:47" ht="22.5" outlineLevel="1" x14ac:dyDescent="0.2">
      <c r="A2016" s="113">
        <v>479</v>
      </c>
      <c r="B2016" s="115" t="s">
        <v>1691</v>
      </c>
      <c r="C2016" s="124" t="s">
        <v>1692</v>
      </c>
      <c r="D2016" s="143" t="s">
        <v>135</v>
      </c>
      <c r="E2016" s="157">
        <v>17.309999999999999</v>
      </c>
      <c r="F2016" s="157"/>
      <c r="G2016" s="157">
        <f>ROUND(E2016*F2016,2)</f>
        <v>0</v>
      </c>
      <c r="H2016" s="161" t="s">
        <v>1744</v>
      </c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 t="s">
        <v>129</v>
      </c>
      <c r="S2016" s="160"/>
      <c r="T2016" s="160"/>
      <c r="U2016" s="160"/>
      <c r="V2016" s="160"/>
      <c r="W2016" s="160"/>
      <c r="X2016" s="160"/>
      <c r="Y2016" s="160"/>
      <c r="Z2016" s="160"/>
      <c r="AA2016" s="160"/>
      <c r="AB2016" s="160"/>
      <c r="AC2016" s="160"/>
      <c r="AD2016" s="160"/>
      <c r="AE2016" s="160"/>
      <c r="AF2016" s="160"/>
      <c r="AG2016" s="160"/>
      <c r="AH2016" s="160"/>
      <c r="AI2016" s="160"/>
      <c r="AJ2016" s="160"/>
      <c r="AK2016" s="160"/>
      <c r="AL2016" s="160"/>
      <c r="AM2016" s="160"/>
      <c r="AN2016" s="160"/>
      <c r="AO2016" s="160"/>
      <c r="AP2016" s="160"/>
      <c r="AQ2016" s="160"/>
      <c r="AR2016" s="160"/>
      <c r="AS2016" s="160"/>
      <c r="AT2016" s="160"/>
      <c r="AU2016" s="160"/>
    </row>
    <row r="2017" spans="1:47" outlineLevel="1" x14ac:dyDescent="0.2">
      <c r="A2017" s="113"/>
      <c r="B2017" s="115"/>
      <c r="C2017" s="125" t="s">
        <v>267</v>
      </c>
      <c r="D2017" s="144"/>
      <c r="E2017" s="136"/>
      <c r="F2017" s="157"/>
      <c r="G2017" s="157"/>
      <c r="H2017" s="161">
        <v>0</v>
      </c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 t="s">
        <v>131</v>
      </c>
      <c r="S2017" s="160">
        <v>0</v>
      </c>
      <c r="T2017" s="160"/>
      <c r="U2017" s="160"/>
      <c r="V2017" s="160"/>
      <c r="W2017" s="160"/>
      <c r="X2017" s="160"/>
      <c r="Y2017" s="160"/>
      <c r="Z2017" s="160"/>
      <c r="AA2017" s="160"/>
      <c r="AB2017" s="160"/>
      <c r="AC2017" s="160"/>
      <c r="AD2017" s="160"/>
      <c r="AE2017" s="160"/>
      <c r="AF2017" s="160"/>
      <c r="AG2017" s="160"/>
      <c r="AH2017" s="160"/>
      <c r="AI2017" s="160"/>
      <c r="AJ2017" s="160"/>
      <c r="AK2017" s="160"/>
      <c r="AL2017" s="160"/>
      <c r="AM2017" s="160"/>
      <c r="AN2017" s="160"/>
      <c r="AO2017" s="160"/>
      <c r="AP2017" s="160"/>
      <c r="AQ2017" s="160"/>
      <c r="AR2017" s="160"/>
      <c r="AS2017" s="160"/>
      <c r="AT2017" s="160"/>
      <c r="AU2017" s="160"/>
    </row>
    <row r="2018" spans="1:47" outlineLevel="1" x14ac:dyDescent="0.2">
      <c r="A2018" s="113"/>
      <c r="B2018" s="115"/>
      <c r="C2018" s="125" t="s">
        <v>1693</v>
      </c>
      <c r="D2018" s="144"/>
      <c r="E2018" s="136">
        <v>6.2</v>
      </c>
      <c r="F2018" s="157"/>
      <c r="G2018" s="157"/>
      <c r="H2018" s="161">
        <v>0</v>
      </c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 t="s">
        <v>131</v>
      </c>
      <c r="S2018" s="160">
        <v>0</v>
      </c>
      <c r="T2018" s="160"/>
      <c r="U2018" s="160"/>
      <c r="V2018" s="160"/>
      <c r="W2018" s="160"/>
      <c r="X2018" s="160"/>
      <c r="Y2018" s="160"/>
      <c r="Z2018" s="160"/>
      <c r="AA2018" s="160"/>
      <c r="AB2018" s="160"/>
      <c r="AC2018" s="160"/>
      <c r="AD2018" s="160"/>
      <c r="AE2018" s="160"/>
      <c r="AF2018" s="160"/>
      <c r="AG2018" s="160"/>
      <c r="AH2018" s="160"/>
      <c r="AI2018" s="160"/>
      <c r="AJ2018" s="160"/>
      <c r="AK2018" s="160"/>
      <c r="AL2018" s="160"/>
      <c r="AM2018" s="160"/>
      <c r="AN2018" s="160"/>
      <c r="AO2018" s="160"/>
      <c r="AP2018" s="160"/>
      <c r="AQ2018" s="160"/>
      <c r="AR2018" s="160"/>
      <c r="AS2018" s="160"/>
      <c r="AT2018" s="160"/>
      <c r="AU2018" s="160"/>
    </row>
    <row r="2019" spans="1:47" outlineLevel="1" x14ac:dyDescent="0.2">
      <c r="A2019" s="113"/>
      <c r="B2019" s="115"/>
      <c r="C2019" s="125" t="s">
        <v>1694</v>
      </c>
      <c r="D2019" s="144"/>
      <c r="E2019" s="136">
        <v>11.11</v>
      </c>
      <c r="F2019" s="157"/>
      <c r="G2019" s="157"/>
      <c r="H2019" s="161">
        <v>0</v>
      </c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 t="s">
        <v>131</v>
      </c>
      <c r="S2019" s="160">
        <v>0</v>
      </c>
      <c r="T2019" s="160"/>
      <c r="U2019" s="160"/>
      <c r="V2019" s="160"/>
      <c r="W2019" s="160"/>
      <c r="X2019" s="160"/>
      <c r="Y2019" s="160"/>
      <c r="Z2019" s="160"/>
      <c r="AA2019" s="160"/>
      <c r="AB2019" s="160"/>
      <c r="AC2019" s="160"/>
      <c r="AD2019" s="160"/>
      <c r="AE2019" s="160"/>
      <c r="AF2019" s="160"/>
      <c r="AG2019" s="160"/>
      <c r="AH2019" s="160"/>
      <c r="AI2019" s="160"/>
      <c r="AJ2019" s="160"/>
      <c r="AK2019" s="160"/>
      <c r="AL2019" s="160"/>
      <c r="AM2019" s="160"/>
      <c r="AN2019" s="160"/>
      <c r="AO2019" s="160"/>
      <c r="AP2019" s="160"/>
      <c r="AQ2019" s="160"/>
      <c r="AR2019" s="160"/>
      <c r="AS2019" s="160"/>
      <c r="AT2019" s="160"/>
      <c r="AU2019" s="160"/>
    </row>
    <row r="2020" spans="1:47" outlineLevel="1" x14ac:dyDescent="0.2">
      <c r="A2020" s="113">
        <v>480</v>
      </c>
      <c r="B2020" s="115" t="s">
        <v>1695</v>
      </c>
      <c r="C2020" s="124" t="s">
        <v>1696</v>
      </c>
      <c r="D2020" s="143" t="s">
        <v>135</v>
      </c>
      <c r="E2020" s="157">
        <v>202</v>
      </c>
      <c r="F2020" s="157"/>
      <c r="G2020" s="157">
        <f>ROUND(E2020*F2020,2)</f>
        <v>0</v>
      </c>
      <c r="H2020" s="161" t="s">
        <v>1743</v>
      </c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 t="s">
        <v>129</v>
      </c>
      <c r="S2020" s="160"/>
      <c r="T2020" s="160"/>
      <c r="U2020" s="160"/>
      <c r="V2020" s="160"/>
      <c r="W2020" s="160"/>
      <c r="X2020" s="160"/>
      <c r="Y2020" s="160"/>
      <c r="Z2020" s="160"/>
      <c r="AA2020" s="160"/>
      <c r="AB2020" s="160"/>
      <c r="AC2020" s="160"/>
      <c r="AD2020" s="160"/>
      <c r="AE2020" s="160"/>
      <c r="AF2020" s="160"/>
      <c r="AG2020" s="160"/>
      <c r="AH2020" s="160"/>
      <c r="AI2020" s="160"/>
      <c r="AJ2020" s="160"/>
      <c r="AK2020" s="160"/>
      <c r="AL2020" s="160"/>
      <c r="AM2020" s="160"/>
      <c r="AN2020" s="160"/>
      <c r="AO2020" s="160"/>
      <c r="AP2020" s="160"/>
      <c r="AQ2020" s="160"/>
      <c r="AR2020" s="160"/>
      <c r="AS2020" s="160"/>
      <c r="AT2020" s="160"/>
      <c r="AU2020" s="160"/>
    </row>
    <row r="2021" spans="1:47" outlineLevel="1" x14ac:dyDescent="0.2">
      <c r="A2021" s="113"/>
      <c r="B2021" s="115"/>
      <c r="C2021" s="125" t="s">
        <v>1697</v>
      </c>
      <c r="D2021" s="144"/>
      <c r="E2021" s="136"/>
      <c r="F2021" s="157"/>
      <c r="G2021" s="157"/>
      <c r="H2021" s="161">
        <v>0</v>
      </c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 t="s">
        <v>131</v>
      </c>
      <c r="S2021" s="160">
        <v>0</v>
      </c>
      <c r="T2021" s="160"/>
      <c r="U2021" s="160"/>
      <c r="V2021" s="160"/>
      <c r="W2021" s="160"/>
      <c r="X2021" s="160"/>
      <c r="Y2021" s="160"/>
      <c r="Z2021" s="160"/>
      <c r="AA2021" s="160"/>
      <c r="AB2021" s="160"/>
      <c r="AC2021" s="160"/>
      <c r="AD2021" s="160"/>
      <c r="AE2021" s="160"/>
      <c r="AF2021" s="160"/>
      <c r="AG2021" s="160"/>
      <c r="AH2021" s="160"/>
      <c r="AI2021" s="160"/>
      <c r="AJ2021" s="160"/>
      <c r="AK2021" s="160"/>
      <c r="AL2021" s="160"/>
      <c r="AM2021" s="160"/>
      <c r="AN2021" s="160"/>
      <c r="AO2021" s="160"/>
      <c r="AP2021" s="160"/>
      <c r="AQ2021" s="160"/>
      <c r="AR2021" s="160"/>
      <c r="AS2021" s="160"/>
      <c r="AT2021" s="160"/>
      <c r="AU2021" s="160"/>
    </row>
    <row r="2022" spans="1:47" outlineLevel="1" x14ac:dyDescent="0.2">
      <c r="A2022" s="113"/>
      <c r="B2022" s="115"/>
      <c r="C2022" s="125" t="s">
        <v>1698</v>
      </c>
      <c r="D2022" s="144"/>
      <c r="E2022" s="136">
        <v>29</v>
      </c>
      <c r="F2022" s="157"/>
      <c r="G2022" s="157"/>
      <c r="H2022" s="161">
        <v>0</v>
      </c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 t="s">
        <v>131</v>
      </c>
      <c r="S2022" s="160">
        <v>0</v>
      </c>
      <c r="T2022" s="160"/>
      <c r="U2022" s="160"/>
      <c r="V2022" s="160"/>
      <c r="W2022" s="160"/>
      <c r="X2022" s="160"/>
      <c r="Y2022" s="160"/>
      <c r="Z2022" s="160"/>
      <c r="AA2022" s="160"/>
      <c r="AB2022" s="160"/>
      <c r="AC2022" s="160"/>
      <c r="AD2022" s="160"/>
      <c r="AE2022" s="160"/>
      <c r="AF2022" s="160"/>
      <c r="AG2022" s="160"/>
      <c r="AH2022" s="160"/>
      <c r="AI2022" s="160"/>
      <c r="AJ2022" s="160"/>
      <c r="AK2022" s="160"/>
      <c r="AL2022" s="160"/>
      <c r="AM2022" s="160"/>
      <c r="AN2022" s="160"/>
      <c r="AO2022" s="160"/>
      <c r="AP2022" s="160"/>
      <c r="AQ2022" s="160"/>
      <c r="AR2022" s="160"/>
      <c r="AS2022" s="160"/>
      <c r="AT2022" s="160"/>
      <c r="AU2022" s="160"/>
    </row>
    <row r="2023" spans="1:47" outlineLevel="1" x14ac:dyDescent="0.2">
      <c r="A2023" s="113"/>
      <c r="B2023" s="115"/>
      <c r="C2023" s="125" t="s">
        <v>1699</v>
      </c>
      <c r="D2023" s="144"/>
      <c r="E2023" s="136">
        <v>48</v>
      </c>
      <c r="F2023" s="157"/>
      <c r="G2023" s="157"/>
      <c r="H2023" s="161">
        <v>0</v>
      </c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 t="s">
        <v>131</v>
      </c>
      <c r="S2023" s="160">
        <v>0</v>
      </c>
      <c r="T2023" s="160"/>
      <c r="U2023" s="160"/>
      <c r="V2023" s="160"/>
      <c r="W2023" s="160"/>
      <c r="X2023" s="160"/>
      <c r="Y2023" s="160"/>
      <c r="Z2023" s="160"/>
      <c r="AA2023" s="160"/>
      <c r="AB2023" s="160"/>
      <c r="AC2023" s="160"/>
      <c r="AD2023" s="160"/>
      <c r="AE2023" s="160"/>
      <c r="AF2023" s="160"/>
      <c r="AG2023" s="160"/>
      <c r="AH2023" s="160"/>
      <c r="AI2023" s="160"/>
      <c r="AJ2023" s="160"/>
      <c r="AK2023" s="160"/>
      <c r="AL2023" s="160"/>
      <c r="AM2023" s="160"/>
      <c r="AN2023" s="160"/>
      <c r="AO2023" s="160"/>
      <c r="AP2023" s="160"/>
      <c r="AQ2023" s="160"/>
      <c r="AR2023" s="160"/>
      <c r="AS2023" s="160"/>
      <c r="AT2023" s="160"/>
      <c r="AU2023" s="160"/>
    </row>
    <row r="2024" spans="1:47" outlineLevel="1" x14ac:dyDescent="0.2">
      <c r="A2024" s="113"/>
      <c r="B2024" s="115"/>
      <c r="C2024" s="125" t="s">
        <v>1700</v>
      </c>
      <c r="D2024" s="144"/>
      <c r="E2024" s="136">
        <v>125</v>
      </c>
      <c r="F2024" s="157"/>
      <c r="G2024" s="157"/>
      <c r="H2024" s="161">
        <v>0</v>
      </c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 t="s">
        <v>131</v>
      </c>
      <c r="S2024" s="160">
        <v>0</v>
      </c>
      <c r="T2024" s="160"/>
      <c r="U2024" s="160"/>
      <c r="V2024" s="160"/>
      <c r="W2024" s="160"/>
      <c r="X2024" s="160"/>
      <c r="Y2024" s="160"/>
      <c r="Z2024" s="160"/>
      <c r="AA2024" s="160"/>
      <c r="AB2024" s="160"/>
      <c r="AC2024" s="160"/>
      <c r="AD2024" s="160"/>
      <c r="AE2024" s="160"/>
      <c r="AF2024" s="160"/>
      <c r="AG2024" s="160"/>
      <c r="AH2024" s="160"/>
      <c r="AI2024" s="160"/>
      <c r="AJ2024" s="160"/>
      <c r="AK2024" s="160"/>
      <c r="AL2024" s="160"/>
      <c r="AM2024" s="160"/>
      <c r="AN2024" s="160"/>
      <c r="AO2024" s="160"/>
      <c r="AP2024" s="160"/>
      <c r="AQ2024" s="160"/>
      <c r="AR2024" s="160"/>
      <c r="AS2024" s="160"/>
      <c r="AT2024" s="160"/>
      <c r="AU2024" s="160"/>
    </row>
    <row r="2025" spans="1:47" outlineLevel="1" x14ac:dyDescent="0.2">
      <c r="A2025" s="113">
        <v>481</v>
      </c>
      <c r="B2025" s="115" t="s">
        <v>1701</v>
      </c>
      <c r="C2025" s="124" t="s">
        <v>1702</v>
      </c>
      <c r="D2025" s="143" t="s">
        <v>135</v>
      </c>
      <c r="E2025" s="157">
        <v>13.5</v>
      </c>
      <c r="F2025" s="157"/>
      <c r="G2025" s="157">
        <f>ROUND(E2025*F2025,2)</f>
        <v>0</v>
      </c>
      <c r="H2025" s="161" t="s">
        <v>1743</v>
      </c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 t="s">
        <v>129</v>
      </c>
      <c r="S2025" s="160"/>
      <c r="T2025" s="160"/>
      <c r="U2025" s="160"/>
      <c r="V2025" s="160"/>
      <c r="W2025" s="160"/>
      <c r="X2025" s="160"/>
      <c r="Y2025" s="160"/>
      <c r="Z2025" s="160"/>
      <c r="AA2025" s="160"/>
      <c r="AB2025" s="160"/>
      <c r="AC2025" s="160"/>
      <c r="AD2025" s="160"/>
      <c r="AE2025" s="160"/>
      <c r="AF2025" s="160"/>
      <c r="AG2025" s="160"/>
      <c r="AH2025" s="160"/>
      <c r="AI2025" s="160"/>
      <c r="AJ2025" s="160"/>
      <c r="AK2025" s="160"/>
      <c r="AL2025" s="160"/>
      <c r="AM2025" s="160"/>
      <c r="AN2025" s="160"/>
      <c r="AO2025" s="160"/>
      <c r="AP2025" s="160"/>
      <c r="AQ2025" s="160"/>
      <c r="AR2025" s="160"/>
      <c r="AS2025" s="160"/>
      <c r="AT2025" s="160"/>
      <c r="AU2025" s="160"/>
    </row>
    <row r="2026" spans="1:47" outlineLevel="1" x14ac:dyDescent="0.2">
      <c r="A2026" s="113"/>
      <c r="B2026" s="115"/>
      <c r="C2026" s="125" t="s">
        <v>1703</v>
      </c>
      <c r="D2026" s="144"/>
      <c r="E2026" s="136">
        <v>13.5</v>
      </c>
      <c r="F2026" s="157"/>
      <c r="G2026" s="157"/>
      <c r="H2026" s="161">
        <v>0</v>
      </c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 t="s">
        <v>131</v>
      </c>
      <c r="S2026" s="160">
        <v>0</v>
      </c>
      <c r="T2026" s="160"/>
      <c r="U2026" s="160"/>
      <c r="V2026" s="160"/>
      <c r="W2026" s="160"/>
      <c r="X2026" s="160"/>
      <c r="Y2026" s="160"/>
      <c r="Z2026" s="160"/>
      <c r="AA2026" s="160"/>
      <c r="AB2026" s="160"/>
      <c r="AC2026" s="160"/>
      <c r="AD2026" s="160"/>
      <c r="AE2026" s="160"/>
      <c r="AF2026" s="160"/>
      <c r="AG2026" s="160"/>
      <c r="AH2026" s="160"/>
      <c r="AI2026" s="160"/>
      <c r="AJ2026" s="160"/>
      <c r="AK2026" s="160"/>
      <c r="AL2026" s="160"/>
      <c r="AM2026" s="160"/>
      <c r="AN2026" s="160"/>
      <c r="AO2026" s="160"/>
      <c r="AP2026" s="160"/>
      <c r="AQ2026" s="160"/>
      <c r="AR2026" s="160"/>
      <c r="AS2026" s="160"/>
      <c r="AT2026" s="160"/>
      <c r="AU2026" s="160"/>
    </row>
    <row r="2027" spans="1:47" outlineLevel="1" x14ac:dyDescent="0.2">
      <c r="A2027" s="113">
        <v>482</v>
      </c>
      <c r="B2027" s="115" t="s">
        <v>1704</v>
      </c>
      <c r="C2027" s="124" t="s">
        <v>1705</v>
      </c>
      <c r="D2027" s="143" t="s">
        <v>1484</v>
      </c>
      <c r="E2027" s="157">
        <v>14937.25</v>
      </c>
      <c r="F2027" s="157"/>
      <c r="G2027" s="157">
        <f>ROUND(E2027*F2027,2)</f>
        <v>0</v>
      </c>
      <c r="H2027" s="161" t="s">
        <v>1744</v>
      </c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 t="s">
        <v>129</v>
      </c>
      <c r="S2027" s="160"/>
      <c r="T2027" s="160"/>
      <c r="U2027" s="160"/>
      <c r="V2027" s="160"/>
      <c r="W2027" s="160"/>
      <c r="X2027" s="160"/>
      <c r="Y2027" s="160"/>
      <c r="Z2027" s="160"/>
      <c r="AA2027" s="160"/>
      <c r="AB2027" s="160"/>
      <c r="AC2027" s="160"/>
      <c r="AD2027" s="160"/>
      <c r="AE2027" s="160"/>
      <c r="AF2027" s="160"/>
      <c r="AG2027" s="160"/>
      <c r="AH2027" s="160"/>
      <c r="AI2027" s="160"/>
      <c r="AJ2027" s="160"/>
      <c r="AK2027" s="160"/>
      <c r="AL2027" s="160"/>
      <c r="AM2027" s="160"/>
      <c r="AN2027" s="160"/>
      <c r="AO2027" s="160"/>
      <c r="AP2027" s="160"/>
      <c r="AQ2027" s="160"/>
      <c r="AR2027" s="160"/>
      <c r="AS2027" s="160"/>
      <c r="AT2027" s="160"/>
      <c r="AU2027" s="160"/>
    </row>
    <row r="2028" spans="1:47" outlineLevel="1" x14ac:dyDescent="0.2">
      <c r="A2028" s="113"/>
      <c r="B2028" s="115"/>
      <c r="C2028" s="125" t="s">
        <v>1697</v>
      </c>
      <c r="D2028" s="144"/>
      <c r="E2028" s="136"/>
      <c r="F2028" s="157"/>
      <c r="G2028" s="157"/>
      <c r="H2028" s="161">
        <v>0</v>
      </c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 t="s">
        <v>131</v>
      </c>
      <c r="S2028" s="160">
        <v>0</v>
      </c>
      <c r="T2028" s="160"/>
      <c r="U2028" s="160"/>
      <c r="V2028" s="160"/>
      <c r="W2028" s="160"/>
      <c r="X2028" s="160"/>
      <c r="Y2028" s="160"/>
      <c r="Z2028" s="160"/>
      <c r="AA2028" s="160"/>
      <c r="AB2028" s="160"/>
      <c r="AC2028" s="160"/>
      <c r="AD2028" s="160"/>
      <c r="AE2028" s="160"/>
      <c r="AF2028" s="160"/>
      <c r="AG2028" s="160"/>
      <c r="AH2028" s="160"/>
      <c r="AI2028" s="160"/>
      <c r="AJ2028" s="160"/>
      <c r="AK2028" s="160"/>
      <c r="AL2028" s="160"/>
      <c r="AM2028" s="160"/>
      <c r="AN2028" s="160"/>
      <c r="AO2028" s="160"/>
      <c r="AP2028" s="160"/>
      <c r="AQ2028" s="160"/>
      <c r="AR2028" s="160"/>
      <c r="AS2028" s="160"/>
      <c r="AT2028" s="160"/>
      <c r="AU2028" s="160"/>
    </row>
    <row r="2029" spans="1:47" outlineLevel="1" x14ac:dyDescent="0.2">
      <c r="A2029" s="113"/>
      <c r="B2029" s="115"/>
      <c r="C2029" s="125" t="s">
        <v>1706</v>
      </c>
      <c r="D2029" s="144"/>
      <c r="E2029" s="136">
        <v>960.27</v>
      </c>
      <c r="F2029" s="157"/>
      <c r="G2029" s="157"/>
      <c r="H2029" s="161">
        <v>0</v>
      </c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 t="s">
        <v>131</v>
      </c>
      <c r="S2029" s="160">
        <v>0</v>
      </c>
      <c r="T2029" s="160"/>
      <c r="U2029" s="160"/>
      <c r="V2029" s="160"/>
      <c r="W2029" s="160"/>
      <c r="X2029" s="160"/>
      <c r="Y2029" s="160"/>
      <c r="Z2029" s="160"/>
      <c r="AA2029" s="160"/>
      <c r="AB2029" s="160"/>
      <c r="AC2029" s="160"/>
      <c r="AD2029" s="160"/>
      <c r="AE2029" s="160"/>
      <c r="AF2029" s="160"/>
      <c r="AG2029" s="160"/>
      <c r="AH2029" s="160"/>
      <c r="AI2029" s="160"/>
      <c r="AJ2029" s="160"/>
      <c r="AK2029" s="160"/>
      <c r="AL2029" s="160"/>
      <c r="AM2029" s="160"/>
      <c r="AN2029" s="160"/>
      <c r="AO2029" s="160"/>
      <c r="AP2029" s="160"/>
      <c r="AQ2029" s="160"/>
      <c r="AR2029" s="160"/>
      <c r="AS2029" s="160"/>
      <c r="AT2029" s="160"/>
      <c r="AU2029" s="160"/>
    </row>
    <row r="2030" spans="1:47" outlineLevel="1" x14ac:dyDescent="0.2">
      <c r="A2030" s="113"/>
      <c r="B2030" s="115"/>
      <c r="C2030" s="125" t="s">
        <v>1707</v>
      </c>
      <c r="D2030" s="144"/>
      <c r="E2030" s="136">
        <v>1601.72</v>
      </c>
      <c r="F2030" s="157"/>
      <c r="G2030" s="157"/>
      <c r="H2030" s="161">
        <v>0</v>
      </c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 t="s">
        <v>131</v>
      </c>
      <c r="S2030" s="160">
        <v>0</v>
      </c>
      <c r="T2030" s="160"/>
      <c r="U2030" s="160"/>
      <c r="V2030" s="160"/>
      <c r="W2030" s="160"/>
      <c r="X2030" s="160"/>
      <c r="Y2030" s="160"/>
      <c r="Z2030" s="160"/>
      <c r="AA2030" s="160"/>
      <c r="AB2030" s="160"/>
      <c r="AC2030" s="160"/>
      <c r="AD2030" s="160"/>
      <c r="AE2030" s="160"/>
      <c r="AF2030" s="160"/>
      <c r="AG2030" s="160"/>
      <c r="AH2030" s="160"/>
      <c r="AI2030" s="160"/>
      <c r="AJ2030" s="160"/>
      <c r="AK2030" s="160"/>
      <c r="AL2030" s="160"/>
      <c r="AM2030" s="160"/>
      <c r="AN2030" s="160"/>
      <c r="AO2030" s="160"/>
      <c r="AP2030" s="160"/>
      <c r="AQ2030" s="160"/>
      <c r="AR2030" s="160"/>
      <c r="AS2030" s="160"/>
      <c r="AT2030" s="160"/>
      <c r="AU2030" s="160"/>
    </row>
    <row r="2031" spans="1:47" outlineLevel="1" x14ac:dyDescent="0.2">
      <c r="A2031" s="113"/>
      <c r="B2031" s="115"/>
      <c r="C2031" s="125" t="s">
        <v>1708</v>
      </c>
      <c r="D2031" s="144"/>
      <c r="E2031" s="136">
        <v>11514.89</v>
      </c>
      <c r="F2031" s="157"/>
      <c r="G2031" s="157"/>
      <c r="H2031" s="161">
        <v>0</v>
      </c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 t="s">
        <v>131</v>
      </c>
      <c r="S2031" s="160">
        <v>0</v>
      </c>
      <c r="T2031" s="160"/>
      <c r="U2031" s="160"/>
      <c r="V2031" s="160"/>
      <c r="W2031" s="160"/>
      <c r="X2031" s="160"/>
      <c r="Y2031" s="160"/>
      <c r="Z2031" s="160"/>
      <c r="AA2031" s="160"/>
      <c r="AB2031" s="160"/>
      <c r="AC2031" s="160"/>
      <c r="AD2031" s="160"/>
      <c r="AE2031" s="160"/>
      <c r="AF2031" s="160"/>
      <c r="AG2031" s="160"/>
      <c r="AH2031" s="160"/>
      <c r="AI2031" s="160"/>
      <c r="AJ2031" s="160"/>
      <c r="AK2031" s="160"/>
      <c r="AL2031" s="160"/>
      <c r="AM2031" s="160"/>
      <c r="AN2031" s="160"/>
      <c r="AO2031" s="160"/>
      <c r="AP2031" s="160"/>
      <c r="AQ2031" s="160"/>
      <c r="AR2031" s="160"/>
      <c r="AS2031" s="160"/>
      <c r="AT2031" s="160"/>
      <c r="AU2031" s="160"/>
    </row>
    <row r="2032" spans="1:47" outlineLevel="1" x14ac:dyDescent="0.2">
      <c r="A2032" s="113"/>
      <c r="B2032" s="115"/>
      <c r="C2032" s="125" t="s">
        <v>1709</v>
      </c>
      <c r="D2032" s="144"/>
      <c r="E2032" s="136">
        <v>860.37</v>
      </c>
      <c r="F2032" s="157"/>
      <c r="G2032" s="157"/>
      <c r="H2032" s="161">
        <v>0</v>
      </c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 t="s">
        <v>131</v>
      </c>
      <c r="S2032" s="160">
        <v>0</v>
      </c>
      <c r="T2032" s="160"/>
      <c r="U2032" s="160"/>
      <c r="V2032" s="160"/>
      <c r="W2032" s="160"/>
      <c r="X2032" s="160"/>
      <c r="Y2032" s="160"/>
      <c r="Z2032" s="160"/>
      <c r="AA2032" s="160"/>
      <c r="AB2032" s="160"/>
      <c r="AC2032" s="160"/>
      <c r="AD2032" s="160"/>
      <c r="AE2032" s="160"/>
      <c r="AF2032" s="160"/>
      <c r="AG2032" s="160"/>
      <c r="AH2032" s="160"/>
      <c r="AI2032" s="160"/>
      <c r="AJ2032" s="160"/>
      <c r="AK2032" s="160"/>
      <c r="AL2032" s="160"/>
      <c r="AM2032" s="160"/>
      <c r="AN2032" s="160"/>
      <c r="AO2032" s="160"/>
      <c r="AP2032" s="160"/>
      <c r="AQ2032" s="160"/>
      <c r="AR2032" s="160"/>
      <c r="AS2032" s="160"/>
      <c r="AT2032" s="160"/>
      <c r="AU2032" s="160"/>
    </row>
    <row r="2033" spans="1:47" ht="22.5" outlineLevel="1" x14ac:dyDescent="0.2">
      <c r="A2033" s="113">
        <v>483</v>
      </c>
      <c r="B2033" s="115" t="s">
        <v>1710</v>
      </c>
      <c r="C2033" s="124" t="s">
        <v>1711</v>
      </c>
      <c r="D2033" s="143" t="s">
        <v>135</v>
      </c>
      <c r="E2033" s="157">
        <v>289.45</v>
      </c>
      <c r="F2033" s="157"/>
      <c r="G2033" s="157">
        <f>ROUND(E2033*F2033,2)</f>
        <v>0</v>
      </c>
      <c r="H2033" s="161" t="s">
        <v>1744</v>
      </c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 t="s">
        <v>129</v>
      </c>
      <c r="S2033" s="160"/>
      <c r="T2033" s="160"/>
      <c r="U2033" s="160"/>
      <c r="V2033" s="160"/>
      <c r="W2033" s="160"/>
      <c r="X2033" s="160"/>
      <c r="Y2033" s="160"/>
      <c r="Z2033" s="160"/>
      <c r="AA2033" s="160"/>
      <c r="AB2033" s="160"/>
      <c r="AC2033" s="160"/>
      <c r="AD2033" s="160"/>
      <c r="AE2033" s="160"/>
      <c r="AF2033" s="160"/>
      <c r="AG2033" s="160"/>
      <c r="AH2033" s="160"/>
      <c r="AI2033" s="160"/>
      <c r="AJ2033" s="160"/>
      <c r="AK2033" s="160"/>
      <c r="AL2033" s="160"/>
      <c r="AM2033" s="160"/>
      <c r="AN2033" s="160"/>
      <c r="AO2033" s="160"/>
      <c r="AP2033" s="160"/>
      <c r="AQ2033" s="160"/>
      <c r="AR2033" s="160"/>
      <c r="AS2033" s="160"/>
      <c r="AT2033" s="160"/>
      <c r="AU2033" s="160"/>
    </row>
    <row r="2034" spans="1:47" outlineLevel="1" x14ac:dyDescent="0.2">
      <c r="A2034" s="113"/>
      <c r="B2034" s="115"/>
      <c r="C2034" s="125" t="s">
        <v>826</v>
      </c>
      <c r="D2034" s="144"/>
      <c r="E2034" s="136"/>
      <c r="F2034" s="157"/>
      <c r="G2034" s="157"/>
      <c r="H2034" s="161">
        <v>0</v>
      </c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 t="s">
        <v>131</v>
      </c>
      <c r="S2034" s="160">
        <v>0</v>
      </c>
      <c r="T2034" s="160"/>
      <c r="U2034" s="160"/>
      <c r="V2034" s="160"/>
      <c r="W2034" s="160"/>
      <c r="X2034" s="160"/>
      <c r="Y2034" s="160"/>
      <c r="Z2034" s="160"/>
      <c r="AA2034" s="160"/>
      <c r="AB2034" s="160"/>
      <c r="AC2034" s="160"/>
      <c r="AD2034" s="160"/>
      <c r="AE2034" s="160"/>
      <c r="AF2034" s="160"/>
      <c r="AG2034" s="160"/>
      <c r="AH2034" s="160"/>
      <c r="AI2034" s="160"/>
      <c r="AJ2034" s="160"/>
      <c r="AK2034" s="160"/>
      <c r="AL2034" s="160"/>
      <c r="AM2034" s="160"/>
      <c r="AN2034" s="160"/>
      <c r="AO2034" s="160"/>
      <c r="AP2034" s="160"/>
      <c r="AQ2034" s="160"/>
      <c r="AR2034" s="160"/>
      <c r="AS2034" s="160"/>
      <c r="AT2034" s="160"/>
      <c r="AU2034" s="160"/>
    </row>
    <row r="2035" spans="1:47" outlineLevel="1" x14ac:dyDescent="0.2">
      <c r="A2035" s="113"/>
      <c r="B2035" s="115"/>
      <c r="C2035" s="125" t="s">
        <v>773</v>
      </c>
      <c r="D2035" s="144"/>
      <c r="E2035" s="136"/>
      <c r="F2035" s="157"/>
      <c r="G2035" s="157"/>
      <c r="H2035" s="161">
        <v>0</v>
      </c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 t="s">
        <v>131</v>
      </c>
      <c r="S2035" s="160">
        <v>0</v>
      </c>
      <c r="T2035" s="160"/>
      <c r="U2035" s="160"/>
      <c r="V2035" s="160"/>
      <c r="W2035" s="160"/>
      <c r="X2035" s="160"/>
      <c r="Y2035" s="160"/>
      <c r="Z2035" s="160"/>
      <c r="AA2035" s="160"/>
      <c r="AB2035" s="160"/>
      <c r="AC2035" s="160"/>
      <c r="AD2035" s="160"/>
      <c r="AE2035" s="160"/>
      <c r="AF2035" s="160"/>
      <c r="AG2035" s="160"/>
      <c r="AH2035" s="160"/>
      <c r="AI2035" s="160"/>
      <c r="AJ2035" s="160"/>
      <c r="AK2035" s="160"/>
      <c r="AL2035" s="160"/>
      <c r="AM2035" s="160"/>
      <c r="AN2035" s="160"/>
      <c r="AO2035" s="160"/>
      <c r="AP2035" s="160"/>
      <c r="AQ2035" s="160"/>
      <c r="AR2035" s="160"/>
      <c r="AS2035" s="160"/>
      <c r="AT2035" s="160"/>
      <c r="AU2035" s="160"/>
    </row>
    <row r="2036" spans="1:47" outlineLevel="1" x14ac:dyDescent="0.2">
      <c r="A2036" s="113"/>
      <c r="B2036" s="115"/>
      <c r="C2036" s="125" t="s">
        <v>1712</v>
      </c>
      <c r="D2036" s="144"/>
      <c r="E2036" s="136">
        <v>289.45</v>
      </c>
      <c r="F2036" s="157"/>
      <c r="G2036" s="157"/>
      <c r="H2036" s="161">
        <v>0</v>
      </c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 t="s">
        <v>131</v>
      </c>
      <c r="S2036" s="160">
        <v>0</v>
      </c>
      <c r="T2036" s="160"/>
      <c r="U2036" s="160"/>
      <c r="V2036" s="160"/>
      <c r="W2036" s="160"/>
      <c r="X2036" s="160"/>
      <c r="Y2036" s="160"/>
      <c r="Z2036" s="160"/>
      <c r="AA2036" s="160"/>
      <c r="AB2036" s="160"/>
      <c r="AC2036" s="160"/>
      <c r="AD2036" s="160"/>
      <c r="AE2036" s="160"/>
      <c r="AF2036" s="160"/>
      <c r="AG2036" s="160"/>
      <c r="AH2036" s="160"/>
      <c r="AI2036" s="160"/>
      <c r="AJ2036" s="160"/>
      <c r="AK2036" s="160"/>
      <c r="AL2036" s="160"/>
      <c r="AM2036" s="160"/>
      <c r="AN2036" s="160"/>
      <c r="AO2036" s="160"/>
      <c r="AP2036" s="160"/>
      <c r="AQ2036" s="160"/>
      <c r="AR2036" s="160"/>
      <c r="AS2036" s="160"/>
      <c r="AT2036" s="160"/>
      <c r="AU2036" s="160"/>
    </row>
    <row r="2037" spans="1:47" ht="22.5" outlineLevel="1" x14ac:dyDescent="0.2">
      <c r="A2037" s="113">
        <v>484</v>
      </c>
      <c r="B2037" s="115" t="s">
        <v>1713</v>
      </c>
      <c r="C2037" s="124" t="s">
        <v>1714</v>
      </c>
      <c r="D2037" s="143" t="s">
        <v>135</v>
      </c>
      <c r="E2037" s="157">
        <v>324</v>
      </c>
      <c r="F2037" s="157"/>
      <c r="G2037" s="157">
        <f>ROUND(E2037*F2037,2)</f>
        <v>0</v>
      </c>
      <c r="H2037" s="161" t="s">
        <v>1744</v>
      </c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 t="s">
        <v>129</v>
      </c>
      <c r="S2037" s="160"/>
      <c r="T2037" s="160"/>
      <c r="U2037" s="160"/>
      <c r="V2037" s="160"/>
      <c r="W2037" s="160"/>
      <c r="X2037" s="160"/>
      <c r="Y2037" s="160"/>
      <c r="Z2037" s="160"/>
      <c r="AA2037" s="160"/>
      <c r="AB2037" s="160"/>
      <c r="AC2037" s="160"/>
      <c r="AD2037" s="160"/>
      <c r="AE2037" s="160"/>
      <c r="AF2037" s="160"/>
      <c r="AG2037" s="160"/>
      <c r="AH2037" s="160"/>
      <c r="AI2037" s="160"/>
      <c r="AJ2037" s="160"/>
      <c r="AK2037" s="160"/>
      <c r="AL2037" s="160"/>
      <c r="AM2037" s="160"/>
      <c r="AN2037" s="160"/>
      <c r="AO2037" s="160"/>
      <c r="AP2037" s="160"/>
      <c r="AQ2037" s="160"/>
      <c r="AR2037" s="160"/>
      <c r="AS2037" s="160"/>
      <c r="AT2037" s="160"/>
      <c r="AU2037" s="160"/>
    </row>
    <row r="2038" spans="1:47" outlineLevel="1" x14ac:dyDescent="0.2">
      <c r="A2038" s="113"/>
      <c r="B2038" s="115"/>
      <c r="C2038" s="125" t="s">
        <v>854</v>
      </c>
      <c r="D2038" s="144"/>
      <c r="E2038" s="136"/>
      <c r="F2038" s="157"/>
      <c r="G2038" s="157"/>
      <c r="H2038" s="161">
        <v>0</v>
      </c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 t="s">
        <v>131</v>
      </c>
      <c r="S2038" s="160">
        <v>0</v>
      </c>
      <c r="T2038" s="160"/>
      <c r="U2038" s="160"/>
      <c r="V2038" s="160"/>
      <c r="W2038" s="160"/>
      <c r="X2038" s="160"/>
      <c r="Y2038" s="160"/>
      <c r="Z2038" s="160"/>
      <c r="AA2038" s="160"/>
      <c r="AB2038" s="160"/>
      <c r="AC2038" s="160"/>
      <c r="AD2038" s="160"/>
      <c r="AE2038" s="160"/>
      <c r="AF2038" s="160"/>
      <c r="AG2038" s="160"/>
      <c r="AH2038" s="160"/>
      <c r="AI2038" s="160"/>
      <c r="AJ2038" s="160"/>
      <c r="AK2038" s="160"/>
      <c r="AL2038" s="160"/>
      <c r="AM2038" s="160"/>
      <c r="AN2038" s="160"/>
      <c r="AO2038" s="160"/>
      <c r="AP2038" s="160"/>
      <c r="AQ2038" s="160"/>
      <c r="AR2038" s="160"/>
      <c r="AS2038" s="160"/>
      <c r="AT2038" s="160"/>
      <c r="AU2038" s="160"/>
    </row>
    <row r="2039" spans="1:47" outlineLevel="1" x14ac:dyDescent="0.2">
      <c r="A2039" s="113"/>
      <c r="B2039" s="115"/>
      <c r="C2039" s="125" t="s">
        <v>773</v>
      </c>
      <c r="D2039" s="144"/>
      <c r="E2039" s="136"/>
      <c r="F2039" s="157"/>
      <c r="G2039" s="157"/>
      <c r="H2039" s="161">
        <v>0</v>
      </c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 t="s">
        <v>131</v>
      </c>
      <c r="S2039" s="160">
        <v>0</v>
      </c>
      <c r="T2039" s="160"/>
      <c r="U2039" s="160"/>
      <c r="V2039" s="160"/>
      <c r="W2039" s="160"/>
      <c r="X2039" s="160"/>
      <c r="Y2039" s="160"/>
      <c r="Z2039" s="160"/>
      <c r="AA2039" s="160"/>
      <c r="AB2039" s="160"/>
      <c r="AC2039" s="160"/>
      <c r="AD2039" s="160"/>
      <c r="AE2039" s="160"/>
      <c r="AF2039" s="160"/>
      <c r="AG2039" s="160"/>
      <c r="AH2039" s="160"/>
      <c r="AI2039" s="160"/>
      <c r="AJ2039" s="160"/>
      <c r="AK2039" s="160"/>
      <c r="AL2039" s="160"/>
      <c r="AM2039" s="160"/>
      <c r="AN2039" s="160"/>
      <c r="AO2039" s="160"/>
      <c r="AP2039" s="160"/>
      <c r="AQ2039" s="160"/>
      <c r="AR2039" s="160"/>
      <c r="AS2039" s="160"/>
      <c r="AT2039" s="160"/>
      <c r="AU2039" s="160"/>
    </row>
    <row r="2040" spans="1:47" outlineLevel="1" x14ac:dyDescent="0.2">
      <c r="A2040" s="113"/>
      <c r="B2040" s="115"/>
      <c r="C2040" s="125" t="s">
        <v>1246</v>
      </c>
      <c r="D2040" s="144"/>
      <c r="E2040" s="136">
        <v>324</v>
      </c>
      <c r="F2040" s="157"/>
      <c r="G2040" s="157"/>
      <c r="H2040" s="161">
        <v>0</v>
      </c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 t="s">
        <v>131</v>
      </c>
      <c r="S2040" s="160">
        <v>0</v>
      </c>
      <c r="T2040" s="160"/>
      <c r="U2040" s="160"/>
      <c r="V2040" s="160"/>
      <c r="W2040" s="160"/>
      <c r="X2040" s="160"/>
      <c r="Y2040" s="160"/>
      <c r="Z2040" s="160"/>
      <c r="AA2040" s="160"/>
      <c r="AB2040" s="160"/>
      <c r="AC2040" s="160"/>
      <c r="AD2040" s="160"/>
      <c r="AE2040" s="160"/>
      <c r="AF2040" s="160"/>
      <c r="AG2040" s="160"/>
      <c r="AH2040" s="160"/>
      <c r="AI2040" s="160"/>
      <c r="AJ2040" s="160"/>
      <c r="AK2040" s="160"/>
      <c r="AL2040" s="160"/>
      <c r="AM2040" s="160"/>
      <c r="AN2040" s="160"/>
      <c r="AO2040" s="160"/>
      <c r="AP2040" s="160"/>
      <c r="AQ2040" s="160"/>
      <c r="AR2040" s="160"/>
      <c r="AS2040" s="160"/>
      <c r="AT2040" s="160"/>
      <c r="AU2040" s="160"/>
    </row>
    <row r="2041" spans="1:47" x14ac:dyDescent="0.2">
      <c r="A2041" s="114" t="s">
        <v>124</v>
      </c>
      <c r="B2041" s="116" t="s">
        <v>102</v>
      </c>
      <c r="C2041" s="126" t="s">
        <v>103</v>
      </c>
      <c r="D2041" s="145"/>
      <c r="E2041" s="158"/>
      <c r="F2041" s="158"/>
      <c r="G2041" s="158">
        <f>SUMIF(R2042:R2064,"&lt;&gt;NOR",G2042:G2064)</f>
        <v>0</v>
      </c>
      <c r="H2041" s="133"/>
      <c r="I2041" s="160"/>
      <c r="R2041" s="229" t="s">
        <v>125</v>
      </c>
    </row>
    <row r="2042" spans="1:47" outlineLevel="1" x14ac:dyDescent="0.2">
      <c r="A2042" s="113">
        <v>485</v>
      </c>
      <c r="B2042" s="115" t="s">
        <v>1715</v>
      </c>
      <c r="C2042" s="124" t="s">
        <v>1716</v>
      </c>
      <c r="D2042" s="143" t="s">
        <v>135</v>
      </c>
      <c r="E2042" s="238">
        <v>6102.1</v>
      </c>
      <c r="F2042" s="157"/>
      <c r="G2042" s="157">
        <f>ROUND(E2042*F2042,2)</f>
        <v>0</v>
      </c>
      <c r="H2042" s="161" t="s">
        <v>1743</v>
      </c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 t="s">
        <v>129</v>
      </c>
      <c r="S2042" s="160"/>
      <c r="T2042" s="160"/>
      <c r="U2042" s="160"/>
      <c r="V2042" s="160"/>
      <c r="W2042" s="160"/>
      <c r="X2042" s="160"/>
      <c r="Y2042" s="160"/>
      <c r="Z2042" s="160"/>
      <c r="AA2042" s="160"/>
      <c r="AB2042" s="160"/>
      <c r="AC2042" s="160"/>
      <c r="AD2042" s="160"/>
      <c r="AE2042" s="160"/>
      <c r="AF2042" s="160"/>
      <c r="AG2042" s="160"/>
      <c r="AH2042" s="160"/>
      <c r="AI2042" s="160"/>
      <c r="AJ2042" s="160"/>
      <c r="AK2042" s="160"/>
      <c r="AL2042" s="160"/>
      <c r="AM2042" s="160"/>
      <c r="AN2042" s="160"/>
      <c r="AO2042" s="160"/>
      <c r="AP2042" s="160"/>
      <c r="AQ2042" s="160"/>
      <c r="AR2042" s="160"/>
      <c r="AS2042" s="160"/>
      <c r="AT2042" s="160"/>
      <c r="AU2042" s="160"/>
    </row>
    <row r="2043" spans="1:47" outlineLevel="1" x14ac:dyDescent="0.2">
      <c r="A2043" s="113"/>
      <c r="B2043" s="115"/>
      <c r="C2043" s="244" t="s">
        <v>3676</v>
      </c>
      <c r="D2043" s="144"/>
      <c r="E2043" s="239">
        <v>624.52</v>
      </c>
      <c r="F2043" s="157"/>
      <c r="G2043" s="157"/>
      <c r="H2043" s="161">
        <v>0</v>
      </c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 t="s">
        <v>131</v>
      </c>
      <c r="S2043" s="160">
        <v>0</v>
      </c>
      <c r="T2043" s="160"/>
      <c r="U2043" s="160"/>
      <c r="V2043" s="160"/>
      <c r="W2043" s="160"/>
      <c r="X2043" s="160"/>
      <c r="Y2043" s="160"/>
      <c r="Z2043" s="160"/>
      <c r="AA2043" s="160"/>
      <c r="AB2043" s="160"/>
      <c r="AC2043" s="160"/>
      <c r="AD2043" s="160"/>
      <c r="AE2043" s="160"/>
      <c r="AF2043" s="160"/>
      <c r="AG2043" s="160"/>
      <c r="AH2043" s="160"/>
      <c r="AI2043" s="160"/>
      <c r="AJ2043" s="160"/>
      <c r="AK2043" s="160"/>
      <c r="AL2043" s="160"/>
      <c r="AM2043" s="160"/>
      <c r="AN2043" s="160"/>
      <c r="AO2043" s="160"/>
      <c r="AP2043" s="160"/>
      <c r="AQ2043" s="160"/>
      <c r="AR2043" s="160"/>
      <c r="AS2043" s="160"/>
      <c r="AT2043" s="160"/>
      <c r="AU2043" s="160"/>
    </row>
    <row r="2044" spans="1:47" outlineLevel="1" x14ac:dyDescent="0.2">
      <c r="A2044" s="113"/>
      <c r="B2044" s="115"/>
      <c r="C2044" s="125" t="s">
        <v>1717</v>
      </c>
      <c r="D2044" s="144"/>
      <c r="E2044" s="136">
        <v>3776.58</v>
      </c>
      <c r="F2044" s="157"/>
      <c r="G2044" s="157"/>
      <c r="H2044" s="161">
        <v>0</v>
      </c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 t="s">
        <v>131</v>
      </c>
      <c r="S2044" s="160">
        <v>0</v>
      </c>
      <c r="T2044" s="160"/>
      <c r="U2044" s="160"/>
      <c r="V2044" s="160"/>
      <c r="W2044" s="160"/>
      <c r="X2044" s="160"/>
      <c r="Y2044" s="160"/>
      <c r="Z2044" s="160"/>
      <c r="AA2044" s="160"/>
      <c r="AB2044" s="160"/>
      <c r="AC2044" s="160"/>
      <c r="AD2044" s="160"/>
      <c r="AE2044" s="160"/>
      <c r="AF2044" s="160"/>
      <c r="AG2044" s="160"/>
      <c r="AH2044" s="160"/>
      <c r="AI2044" s="160"/>
      <c r="AJ2044" s="160"/>
      <c r="AK2044" s="160"/>
      <c r="AL2044" s="160"/>
      <c r="AM2044" s="160"/>
      <c r="AN2044" s="160"/>
      <c r="AO2044" s="160"/>
      <c r="AP2044" s="160"/>
      <c r="AQ2044" s="160"/>
      <c r="AR2044" s="160"/>
      <c r="AS2044" s="160"/>
      <c r="AT2044" s="160"/>
      <c r="AU2044" s="160"/>
    </row>
    <row r="2045" spans="1:47" outlineLevel="1" x14ac:dyDescent="0.2">
      <c r="A2045" s="113"/>
      <c r="B2045" s="115"/>
      <c r="C2045" s="125" t="s">
        <v>1718</v>
      </c>
      <c r="D2045" s="144"/>
      <c r="E2045" s="136">
        <v>1196</v>
      </c>
      <c r="F2045" s="157"/>
      <c r="G2045" s="157"/>
      <c r="H2045" s="161">
        <v>0</v>
      </c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 t="s">
        <v>131</v>
      </c>
      <c r="S2045" s="160">
        <v>0</v>
      </c>
      <c r="T2045" s="160"/>
      <c r="U2045" s="160"/>
      <c r="V2045" s="160"/>
      <c r="W2045" s="160"/>
      <c r="X2045" s="160"/>
      <c r="Y2045" s="160"/>
      <c r="Z2045" s="160"/>
      <c r="AA2045" s="160"/>
      <c r="AB2045" s="160"/>
      <c r="AC2045" s="160"/>
      <c r="AD2045" s="160"/>
      <c r="AE2045" s="160"/>
      <c r="AF2045" s="160"/>
      <c r="AG2045" s="160"/>
      <c r="AH2045" s="160"/>
      <c r="AI2045" s="160"/>
      <c r="AJ2045" s="160"/>
      <c r="AK2045" s="160"/>
      <c r="AL2045" s="160"/>
      <c r="AM2045" s="160"/>
      <c r="AN2045" s="160"/>
      <c r="AO2045" s="160"/>
      <c r="AP2045" s="160"/>
      <c r="AQ2045" s="160"/>
      <c r="AR2045" s="160"/>
      <c r="AS2045" s="160"/>
      <c r="AT2045" s="160"/>
      <c r="AU2045" s="160"/>
    </row>
    <row r="2046" spans="1:47" outlineLevel="1" x14ac:dyDescent="0.2">
      <c r="A2046" s="113"/>
      <c r="B2046" s="115"/>
      <c r="C2046" s="125" t="s">
        <v>1719</v>
      </c>
      <c r="D2046" s="144"/>
      <c r="E2046" s="136">
        <v>505</v>
      </c>
      <c r="F2046" s="157"/>
      <c r="G2046" s="157"/>
      <c r="H2046" s="161">
        <v>0</v>
      </c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 t="s">
        <v>131</v>
      </c>
      <c r="S2046" s="160">
        <v>0</v>
      </c>
      <c r="T2046" s="160"/>
      <c r="U2046" s="160"/>
      <c r="V2046" s="160"/>
      <c r="W2046" s="160"/>
      <c r="X2046" s="160"/>
      <c r="Y2046" s="160"/>
      <c r="Z2046" s="160"/>
      <c r="AA2046" s="160"/>
      <c r="AB2046" s="160"/>
      <c r="AC2046" s="160"/>
      <c r="AD2046" s="160"/>
      <c r="AE2046" s="160"/>
      <c r="AF2046" s="160"/>
      <c r="AG2046" s="160"/>
      <c r="AH2046" s="160"/>
      <c r="AI2046" s="160"/>
      <c r="AJ2046" s="160"/>
      <c r="AK2046" s="160"/>
      <c r="AL2046" s="160"/>
      <c r="AM2046" s="160"/>
      <c r="AN2046" s="160"/>
      <c r="AO2046" s="160"/>
      <c r="AP2046" s="160"/>
      <c r="AQ2046" s="160"/>
      <c r="AR2046" s="160"/>
      <c r="AS2046" s="160"/>
      <c r="AT2046" s="160"/>
      <c r="AU2046" s="160"/>
    </row>
    <row r="2047" spans="1:47" outlineLevel="1" x14ac:dyDescent="0.2">
      <c r="A2047" s="113">
        <v>486</v>
      </c>
      <c r="B2047" s="115" t="s">
        <v>1720</v>
      </c>
      <c r="C2047" s="124" t="s">
        <v>1721</v>
      </c>
      <c r="D2047" s="143" t="s">
        <v>135</v>
      </c>
      <c r="E2047" s="238">
        <v>5491.89</v>
      </c>
      <c r="F2047" s="157"/>
      <c r="G2047" s="157">
        <f>ROUND(E2047*F2047,2)</f>
        <v>0</v>
      </c>
      <c r="H2047" s="161" t="s">
        <v>1743</v>
      </c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 t="s">
        <v>129</v>
      </c>
      <c r="S2047" s="160"/>
      <c r="T2047" s="160"/>
      <c r="U2047" s="160"/>
      <c r="V2047" s="160"/>
      <c r="W2047" s="160"/>
      <c r="X2047" s="160"/>
      <c r="Y2047" s="160"/>
      <c r="Z2047" s="160"/>
      <c r="AA2047" s="160"/>
      <c r="AB2047" s="160"/>
      <c r="AC2047" s="160"/>
      <c r="AD2047" s="160"/>
      <c r="AE2047" s="160"/>
      <c r="AF2047" s="160"/>
      <c r="AG2047" s="160"/>
      <c r="AH2047" s="160"/>
      <c r="AI2047" s="160"/>
      <c r="AJ2047" s="160"/>
      <c r="AK2047" s="160"/>
      <c r="AL2047" s="160"/>
      <c r="AM2047" s="160"/>
      <c r="AN2047" s="160"/>
      <c r="AO2047" s="160"/>
      <c r="AP2047" s="160"/>
      <c r="AQ2047" s="160"/>
      <c r="AR2047" s="160"/>
      <c r="AS2047" s="160"/>
      <c r="AT2047" s="160"/>
      <c r="AU2047" s="160"/>
    </row>
    <row r="2048" spans="1:47" outlineLevel="1" x14ac:dyDescent="0.2">
      <c r="A2048" s="113"/>
      <c r="B2048" s="115"/>
      <c r="C2048" s="125" t="s">
        <v>1722</v>
      </c>
      <c r="D2048" s="144"/>
      <c r="E2048" s="136"/>
      <c r="F2048" s="157"/>
      <c r="G2048" s="157"/>
      <c r="H2048" s="161">
        <v>0</v>
      </c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 t="s">
        <v>131</v>
      </c>
      <c r="S2048" s="160">
        <v>0</v>
      </c>
      <c r="T2048" s="160"/>
      <c r="U2048" s="160"/>
      <c r="V2048" s="160"/>
      <c r="W2048" s="160"/>
      <c r="X2048" s="160"/>
      <c r="Y2048" s="160"/>
      <c r="Z2048" s="160"/>
      <c r="AA2048" s="160"/>
      <c r="AB2048" s="160"/>
      <c r="AC2048" s="160"/>
      <c r="AD2048" s="160"/>
      <c r="AE2048" s="160"/>
      <c r="AF2048" s="160"/>
      <c r="AG2048" s="160"/>
      <c r="AH2048" s="160"/>
      <c r="AI2048" s="160"/>
      <c r="AJ2048" s="160"/>
      <c r="AK2048" s="160"/>
      <c r="AL2048" s="160"/>
      <c r="AM2048" s="160"/>
      <c r="AN2048" s="160"/>
      <c r="AO2048" s="160"/>
      <c r="AP2048" s="160"/>
      <c r="AQ2048" s="160"/>
      <c r="AR2048" s="160"/>
      <c r="AS2048" s="160"/>
      <c r="AT2048" s="160"/>
      <c r="AU2048" s="160"/>
    </row>
    <row r="2049" spans="1:47" outlineLevel="1" x14ac:dyDescent="0.2">
      <c r="A2049" s="113"/>
      <c r="B2049" s="115"/>
      <c r="C2049" s="127" t="s">
        <v>858</v>
      </c>
      <c r="D2049" s="146"/>
      <c r="E2049" s="137"/>
      <c r="F2049" s="157"/>
      <c r="G2049" s="157"/>
      <c r="H2049" s="161">
        <v>0</v>
      </c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 t="s">
        <v>131</v>
      </c>
      <c r="S2049" s="160">
        <v>2</v>
      </c>
      <c r="T2049" s="160"/>
      <c r="U2049" s="160"/>
      <c r="V2049" s="160"/>
      <c r="W2049" s="160"/>
      <c r="X2049" s="160"/>
      <c r="Y2049" s="160"/>
      <c r="Z2049" s="160"/>
      <c r="AA2049" s="160"/>
      <c r="AB2049" s="160"/>
      <c r="AC2049" s="160"/>
      <c r="AD2049" s="160"/>
      <c r="AE2049" s="160"/>
      <c r="AF2049" s="160"/>
      <c r="AG2049" s="160"/>
      <c r="AH2049" s="160"/>
      <c r="AI2049" s="160"/>
      <c r="AJ2049" s="160"/>
      <c r="AK2049" s="160"/>
      <c r="AL2049" s="160"/>
      <c r="AM2049" s="160"/>
      <c r="AN2049" s="160"/>
      <c r="AO2049" s="160"/>
      <c r="AP2049" s="160"/>
      <c r="AQ2049" s="160"/>
      <c r="AR2049" s="160"/>
      <c r="AS2049" s="160"/>
      <c r="AT2049" s="160"/>
      <c r="AU2049" s="160"/>
    </row>
    <row r="2050" spans="1:47" outlineLevel="1" x14ac:dyDescent="0.2">
      <c r="A2050" s="113"/>
      <c r="B2050" s="115"/>
      <c r="C2050" s="246" t="s">
        <v>3677</v>
      </c>
      <c r="D2050" s="146"/>
      <c r="E2050" s="247">
        <v>624.52</v>
      </c>
      <c r="F2050" s="157"/>
      <c r="G2050" s="157"/>
      <c r="H2050" s="161">
        <v>0</v>
      </c>
      <c r="I2050" s="160"/>
      <c r="J2050" s="160"/>
      <c r="K2050" s="160"/>
      <c r="L2050" s="160"/>
      <c r="M2050" s="160"/>
      <c r="N2050" s="160"/>
      <c r="O2050" s="160"/>
      <c r="P2050" s="160"/>
      <c r="Q2050" s="160"/>
      <c r="R2050" s="160" t="s">
        <v>131</v>
      </c>
      <c r="S2050" s="160">
        <v>2</v>
      </c>
      <c r="T2050" s="160"/>
      <c r="U2050" s="160"/>
      <c r="V2050" s="160"/>
      <c r="W2050" s="160"/>
      <c r="X2050" s="160"/>
      <c r="Y2050" s="160"/>
      <c r="Z2050" s="160"/>
      <c r="AA2050" s="160"/>
      <c r="AB2050" s="160"/>
      <c r="AC2050" s="160"/>
      <c r="AD2050" s="160"/>
      <c r="AE2050" s="160"/>
      <c r="AF2050" s="160"/>
      <c r="AG2050" s="160"/>
      <c r="AH2050" s="160"/>
      <c r="AI2050" s="160"/>
      <c r="AJ2050" s="160"/>
      <c r="AK2050" s="160"/>
      <c r="AL2050" s="160"/>
      <c r="AM2050" s="160"/>
      <c r="AN2050" s="160"/>
      <c r="AO2050" s="160"/>
      <c r="AP2050" s="160"/>
      <c r="AQ2050" s="160"/>
      <c r="AR2050" s="160"/>
      <c r="AS2050" s="160"/>
      <c r="AT2050" s="160"/>
      <c r="AU2050" s="160"/>
    </row>
    <row r="2051" spans="1:47" outlineLevel="1" x14ac:dyDescent="0.2">
      <c r="A2051" s="113"/>
      <c r="B2051" s="115"/>
      <c r="C2051" s="128" t="s">
        <v>1723</v>
      </c>
      <c r="D2051" s="146"/>
      <c r="E2051" s="137">
        <v>3776.58</v>
      </c>
      <c r="F2051" s="157"/>
      <c r="G2051" s="157"/>
      <c r="H2051" s="161">
        <v>0</v>
      </c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 t="s">
        <v>131</v>
      </c>
      <c r="S2051" s="160">
        <v>2</v>
      </c>
      <c r="T2051" s="160"/>
      <c r="U2051" s="160"/>
      <c r="V2051" s="160"/>
      <c r="W2051" s="160"/>
      <c r="X2051" s="160"/>
      <c r="Y2051" s="160"/>
      <c r="Z2051" s="160"/>
      <c r="AA2051" s="160"/>
      <c r="AB2051" s="160"/>
      <c r="AC2051" s="160"/>
      <c r="AD2051" s="160"/>
      <c r="AE2051" s="160"/>
      <c r="AF2051" s="160"/>
      <c r="AG2051" s="160"/>
      <c r="AH2051" s="160"/>
      <c r="AI2051" s="160"/>
      <c r="AJ2051" s="160"/>
      <c r="AK2051" s="160"/>
      <c r="AL2051" s="160"/>
      <c r="AM2051" s="160"/>
      <c r="AN2051" s="160"/>
      <c r="AO2051" s="160"/>
      <c r="AP2051" s="160"/>
      <c r="AQ2051" s="160"/>
      <c r="AR2051" s="160"/>
      <c r="AS2051" s="160"/>
      <c r="AT2051" s="160"/>
      <c r="AU2051" s="160"/>
    </row>
    <row r="2052" spans="1:47" outlineLevel="1" x14ac:dyDescent="0.2">
      <c r="A2052" s="113"/>
      <c r="B2052" s="115"/>
      <c r="C2052" s="128" t="s">
        <v>1724</v>
      </c>
      <c r="D2052" s="146"/>
      <c r="E2052" s="137">
        <v>1196</v>
      </c>
      <c r="F2052" s="157"/>
      <c r="G2052" s="157"/>
      <c r="H2052" s="161">
        <v>0</v>
      </c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 t="s">
        <v>131</v>
      </c>
      <c r="S2052" s="160">
        <v>2</v>
      </c>
      <c r="T2052" s="160"/>
      <c r="U2052" s="160"/>
      <c r="V2052" s="160"/>
      <c r="W2052" s="160"/>
      <c r="X2052" s="160"/>
      <c r="Y2052" s="160"/>
      <c r="Z2052" s="160"/>
      <c r="AA2052" s="160"/>
      <c r="AB2052" s="160"/>
      <c r="AC2052" s="160"/>
      <c r="AD2052" s="160"/>
      <c r="AE2052" s="160"/>
      <c r="AF2052" s="160"/>
      <c r="AG2052" s="160"/>
      <c r="AH2052" s="160"/>
      <c r="AI2052" s="160"/>
      <c r="AJ2052" s="160"/>
      <c r="AK2052" s="160"/>
      <c r="AL2052" s="160"/>
      <c r="AM2052" s="160"/>
      <c r="AN2052" s="160"/>
      <c r="AO2052" s="160"/>
      <c r="AP2052" s="160"/>
      <c r="AQ2052" s="160"/>
      <c r="AR2052" s="160"/>
      <c r="AS2052" s="160"/>
      <c r="AT2052" s="160"/>
      <c r="AU2052" s="160"/>
    </row>
    <row r="2053" spans="1:47" outlineLevel="1" x14ac:dyDescent="0.2">
      <c r="A2053" s="113"/>
      <c r="B2053" s="115"/>
      <c r="C2053" s="128" t="s">
        <v>1725</v>
      </c>
      <c r="D2053" s="146"/>
      <c r="E2053" s="137">
        <v>505</v>
      </c>
      <c r="F2053" s="157"/>
      <c r="G2053" s="157"/>
      <c r="H2053" s="161">
        <v>0</v>
      </c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 t="s">
        <v>131</v>
      </c>
      <c r="S2053" s="160">
        <v>2</v>
      </c>
      <c r="T2053" s="160"/>
      <c r="U2053" s="160"/>
      <c r="V2053" s="160"/>
      <c r="W2053" s="160"/>
      <c r="X2053" s="160"/>
      <c r="Y2053" s="160"/>
      <c r="Z2053" s="160"/>
      <c r="AA2053" s="160"/>
      <c r="AB2053" s="160"/>
      <c r="AC2053" s="160"/>
      <c r="AD2053" s="160"/>
      <c r="AE2053" s="160"/>
      <c r="AF2053" s="160"/>
      <c r="AG2053" s="160"/>
      <c r="AH2053" s="160"/>
      <c r="AI2053" s="160"/>
      <c r="AJ2053" s="160"/>
      <c r="AK2053" s="160"/>
      <c r="AL2053" s="160"/>
      <c r="AM2053" s="160"/>
      <c r="AN2053" s="160"/>
      <c r="AO2053" s="160"/>
      <c r="AP2053" s="160"/>
      <c r="AQ2053" s="160"/>
      <c r="AR2053" s="160"/>
      <c r="AS2053" s="160"/>
      <c r="AT2053" s="160"/>
      <c r="AU2053" s="160"/>
    </row>
    <row r="2054" spans="1:47" outlineLevel="1" x14ac:dyDescent="0.2">
      <c r="A2054" s="113"/>
      <c r="B2054" s="115"/>
      <c r="C2054" s="127" t="s">
        <v>863</v>
      </c>
      <c r="D2054" s="146"/>
      <c r="E2054" s="137"/>
      <c r="F2054" s="157"/>
      <c r="G2054" s="157"/>
      <c r="H2054" s="161">
        <v>0</v>
      </c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 t="s">
        <v>131</v>
      </c>
      <c r="S2054" s="160">
        <v>0</v>
      </c>
      <c r="T2054" s="160"/>
      <c r="U2054" s="160"/>
      <c r="V2054" s="160"/>
      <c r="W2054" s="160"/>
      <c r="X2054" s="160"/>
      <c r="Y2054" s="160"/>
      <c r="Z2054" s="160"/>
      <c r="AA2054" s="160"/>
      <c r="AB2054" s="160"/>
      <c r="AC2054" s="160"/>
      <c r="AD2054" s="160"/>
      <c r="AE2054" s="160"/>
      <c r="AF2054" s="160"/>
      <c r="AG2054" s="160"/>
      <c r="AH2054" s="160"/>
      <c r="AI2054" s="160"/>
      <c r="AJ2054" s="160"/>
      <c r="AK2054" s="160"/>
      <c r="AL2054" s="160"/>
      <c r="AM2054" s="160"/>
      <c r="AN2054" s="160"/>
      <c r="AO2054" s="160"/>
      <c r="AP2054" s="160"/>
      <c r="AQ2054" s="160"/>
      <c r="AR2054" s="160"/>
      <c r="AS2054" s="160"/>
      <c r="AT2054" s="160"/>
      <c r="AU2054" s="160"/>
    </row>
    <row r="2055" spans="1:47" outlineLevel="1" x14ac:dyDescent="0.2">
      <c r="A2055" s="113"/>
      <c r="B2055" s="115"/>
      <c r="C2055" s="244" t="s">
        <v>3678</v>
      </c>
      <c r="D2055" s="144"/>
      <c r="E2055" s="239">
        <v>5491.89</v>
      </c>
      <c r="F2055" s="157"/>
      <c r="G2055" s="157"/>
      <c r="H2055" s="161">
        <v>0</v>
      </c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 t="s">
        <v>131</v>
      </c>
      <c r="S2055" s="160">
        <v>0</v>
      </c>
      <c r="T2055" s="160"/>
      <c r="U2055" s="160"/>
      <c r="V2055" s="160"/>
      <c r="W2055" s="160"/>
      <c r="X2055" s="160"/>
      <c r="Y2055" s="160"/>
      <c r="Z2055" s="160"/>
      <c r="AA2055" s="160"/>
      <c r="AB2055" s="160"/>
      <c r="AC2055" s="160"/>
      <c r="AD2055" s="160"/>
      <c r="AE2055" s="160"/>
      <c r="AF2055" s="160"/>
      <c r="AG2055" s="160"/>
      <c r="AH2055" s="160"/>
      <c r="AI2055" s="160"/>
      <c r="AJ2055" s="160"/>
      <c r="AK2055" s="160"/>
      <c r="AL2055" s="160"/>
      <c r="AM2055" s="160"/>
      <c r="AN2055" s="160"/>
      <c r="AO2055" s="160"/>
      <c r="AP2055" s="160"/>
      <c r="AQ2055" s="160"/>
      <c r="AR2055" s="160"/>
      <c r="AS2055" s="160"/>
      <c r="AT2055" s="160"/>
      <c r="AU2055" s="160"/>
    </row>
    <row r="2056" spans="1:47" outlineLevel="1" x14ac:dyDescent="0.2">
      <c r="A2056" s="113">
        <v>487</v>
      </c>
      <c r="B2056" s="115" t="s">
        <v>1726</v>
      </c>
      <c r="C2056" s="124" t="s">
        <v>1727</v>
      </c>
      <c r="D2056" s="143" t="s">
        <v>135</v>
      </c>
      <c r="E2056" s="157">
        <v>610.21</v>
      </c>
      <c r="F2056" s="157"/>
      <c r="G2056" s="157">
        <f>ROUND(E2056*F2056,2)</f>
        <v>0</v>
      </c>
      <c r="H2056" s="161" t="s">
        <v>1743</v>
      </c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 t="s">
        <v>129</v>
      </c>
      <c r="S2056" s="160"/>
      <c r="T2056" s="160"/>
      <c r="U2056" s="160"/>
      <c r="V2056" s="160"/>
      <c r="W2056" s="160"/>
      <c r="X2056" s="160"/>
      <c r="Y2056" s="160"/>
      <c r="Z2056" s="160"/>
      <c r="AA2056" s="160"/>
      <c r="AB2056" s="160"/>
      <c r="AC2056" s="160"/>
      <c r="AD2056" s="160"/>
      <c r="AE2056" s="160"/>
      <c r="AF2056" s="160"/>
      <c r="AG2056" s="160"/>
      <c r="AH2056" s="160"/>
      <c r="AI2056" s="160"/>
      <c r="AJ2056" s="160"/>
      <c r="AK2056" s="160"/>
      <c r="AL2056" s="160"/>
      <c r="AM2056" s="160"/>
      <c r="AN2056" s="160"/>
      <c r="AO2056" s="160"/>
      <c r="AP2056" s="160"/>
      <c r="AQ2056" s="160"/>
      <c r="AR2056" s="160"/>
      <c r="AS2056" s="160"/>
      <c r="AT2056" s="160"/>
      <c r="AU2056" s="160"/>
    </row>
    <row r="2057" spans="1:47" outlineLevel="1" x14ac:dyDescent="0.2">
      <c r="A2057" s="113"/>
      <c r="B2057" s="115"/>
      <c r="C2057" s="125" t="s">
        <v>1728</v>
      </c>
      <c r="D2057" s="144"/>
      <c r="E2057" s="136"/>
      <c r="F2057" s="157"/>
      <c r="G2057" s="157"/>
      <c r="H2057" s="161">
        <v>0</v>
      </c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 t="s">
        <v>131</v>
      </c>
      <c r="S2057" s="160">
        <v>0</v>
      </c>
      <c r="T2057" s="160"/>
      <c r="U2057" s="160"/>
      <c r="V2057" s="160"/>
      <c r="W2057" s="160"/>
      <c r="X2057" s="160"/>
      <c r="Y2057" s="160"/>
      <c r="Z2057" s="160"/>
      <c r="AA2057" s="160"/>
      <c r="AB2057" s="160"/>
      <c r="AC2057" s="160"/>
      <c r="AD2057" s="160"/>
      <c r="AE2057" s="160"/>
      <c r="AF2057" s="160"/>
      <c r="AG2057" s="160"/>
      <c r="AH2057" s="160"/>
      <c r="AI2057" s="160"/>
      <c r="AJ2057" s="160"/>
      <c r="AK2057" s="160"/>
      <c r="AL2057" s="160"/>
      <c r="AM2057" s="160"/>
      <c r="AN2057" s="160"/>
      <c r="AO2057" s="160"/>
      <c r="AP2057" s="160"/>
      <c r="AQ2057" s="160"/>
      <c r="AR2057" s="160"/>
      <c r="AS2057" s="160"/>
      <c r="AT2057" s="160"/>
      <c r="AU2057" s="160"/>
    </row>
    <row r="2058" spans="1:47" outlineLevel="1" x14ac:dyDescent="0.2">
      <c r="A2058" s="113"/>
      <c r="B2058" s="115"/>
      <c r="C2058" s="127" t="s">
        <v>858</v>
      </c>
      <c r="D2058" s="146"/>
      <c r="E2058" s="137"/>
      <c r="F2058" s="157"/>
      <c r="G2058" s="157"/>
      <c r="H2058" s="161">
        <v>0</v>
      </c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0" t="s">
        <v>131</v>
      </c>
      <c r="S2058" s="160">
        <v>2</v>
      </c>
      <c r="T2058" s="160"/>
      <c r="U2058" s="160"/>
      <c r="V2058" s="160"/>
      <c r="W2058" s="160"/>
      <c r="X2058" s="160"/>
      <c r="Y2058" s="160"/>
      <c r="Z2058" s="160"/>
      <c r="AA2058" s="160"/>
      <c r="AB2058" s="160"/>
      <c r="AC2058" s="160"/>
      <c r="AD2058" s="160"/>
      <c r="AE2058" s="160"/>
      <c r="AF2058" s="160"/>
      <c r="AG2058" s="160"/>
      <c r="AH2058" s="160"/>
      <c r="AI2058" s="160"/>
      <c r="AJ2058" s="160"/>
      <c r="AK2058" s="160"/>
      <c r="AL2058" s="160"/>
      <c r="AM2058" s="160"/>
      <c r="AN2058" s="160"/>
      <c r="AO2058" s="160"/>
      <c r="AP2058" s="160"/>
      <c r="AQ2058" s="160"/>
      <c r="AR2058" s="160"/>
      <c r="AS2058" s="160"/>
      <c r="AT2058" s="160"/>
      <c r="AU2058" s="160"/>
    </row>
    <row r="2059" spans="1:47" outlineLevel="1" x14ac:dyDescent="0.2">
      <c r="A2059" s="113"/>
      <c r="B2059" s="115"/>
      <c r="C2059" s="246" t="s">
        <v>3677</v>
      </c>
      <c r="D2059" s="146"/>
      <c r="E2059" s="247">
        <v>624.52</v>
      </c>
      <c r="F2059" s="157"/>
      <c r="G2059" s="157"/>
      <c r="H2059" s="161">
        <v>0</v>
      </c>
      <c r="I2059" s="160"/>
      <c r="J2059" s="160"/>
      <c r="K2059" s="160"/>
      <c r="L2059" s="160"/>
      <c r="M2059" s="160"/>
      <c r="N2059" s="160"/>
      <c r="O2059" s="160"/>
      <c r="P2059" s="160"/>
      <c r="Q2059" s="160"/>
      <c r="R2059" s="160" t="s">
        <v>131</v>
      </c>
      <c r="S2059" s="160">
        <v>2</v>
      </c>
      <c r="T2059" s="160"/>
      <c r="U2059" s="160"/>
      <c r="V2059" s="160"/>
      <c r="W2059" s="160"/>
      <c r="X2059" s="160"/>
      <c r="Y2059" s="160"/>
      <c r="Z2059" s="160"/>
      <c r="AA2059" s="160"/>
      <c r="AB2059" s="160"/>
      <c r="AC2059" s="160"/>
      <c r="AD2059" s="160"/>
      <c r="AE2059" s="160"/>
      <c r="AF2059" s="160"/>
      <c r="AG2059" s="160"/>
      <c r="AH2059" s="160"/>
      <c r="AI2059" s="160"/>
      <c r="AJ2059" s="160"/>
      <c r="AK2059" s="160"/>
      <c r="AL2059" s="160"/>
      <c r="AM2059" s="160"/>
      <c r="AN2059" s="160"/>
      <c r="AO2059" s="160"/>
      <c r="AP2059" s="160"/>
      <c r="AQ2059" s="160"/>
      <c r="AR2059" s="160"/>
      <c r="AS2059" s="160"/>
      <c r="AT2059" s="160"/>
      <c r="AU2059" s="160"/>
    </row>
    <row r="2060" spans="1:47" outlineLevel="1" x14ac:dyDescent="0.2">
      <c r="A2060" s="113"/>
      <c r="B2060" s="115"/>
      <c r="C2060" s="128" t="s">
        <v>1723</v>
      </c>
      <c r="D2060" s="146"/>
      <c r="E2060" s="137">
        <v>3776.58</v>
      </c>
      <c r="F2060" s="157"/>
      <c r="G2060" s="157"/>
      <c r="H2060" s="161">
        <v>0</v>
      </c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 t="s">
        <v>131</v>
      </c>
      <c r="S2060" s="160">
        <v>2</v>
      </c>
      <c r="T2060" s="160"/>
      <c r="U2060" s="160"/>
      <c r="V2060" s="160"/>
      <c r="W2060" s="160"/>
      <c r="X2060" s="160"/>
      <c r="Y2060" s="160"/>
      <c r="Z2060" s="160"/>
      <c r="AA2060" s="160"/>
      <c r="AB2060" s="160"/>
      <c r="AC2060" s="160"/>
      <c r="AD2060" s="160"/>
      <c r="AE2060" s="160"/>
      <c r="AF2060" s="160"/>
      <c r="AG2060" s="160"/>
      <c r="AH2060" s="160"/>
      <c r="AI2060" s="160"/>
      <c r="AJ2060" s="160"/>
      <c r="AK2060" s="160"/>
      <c r="AL2060" s="160"/>
      <c r="AM2060" s="160"/>
      <c r="AN2060" s="160"/>
      <c r="AO2060" s="160"/>
      <c r="AP2060" s="160"/>
      <c r="AQ2060" s="160"/>
      <c r="AR2060" s="160"/>
      <c r="AS2060" s="160"/>
      <c r="AT2060" s="160"/>
      <c r="AU2060" s="160"/>
    </row>
    <row r="2061" spans="1:47" outlineLevel="1" x14ac:dyDescent="0.2">
      <c r="A2061" s="113"/>
      <c r="B2061" s="115"/>
      <c r="C2061" s="128" t="s">
        <v>1724</v>
      </c>
      <c r="D2061" s="146"/>
      <c r="E2061" s="137">
        <v>1196</v>
      </c>
      <c r="F2061" s="157"/>
      <c r="G2061" s="157"/>
      <c r="H2061" s="161">
        <v>0</v>
      </c>
      <c r="I2061" s="160"/>
      <c r="J2061" s="160"/>
      <c r="K2061" s="160"/>
      <c r="L2061" s="160"/>
      <c r="M2061" s="160"/>
      <c r="N2061" s="160"/>
      <c r="O2061" s="160"/>
      <c r="P2061" s="160"/>
      <c r="Q2061" s="160"/>
      <c r="R2061" s="160" t="s">
        <v>131</v>
      </c>
      <c r="S2061" s="160">
        <v>2</v>
      </c>
      <c r="T2061" s="160"/>
      <c r="U2061" s="160"/>
      <c r="V2061" s="160"/>
      <c r="W2061" s="160"/>
      <c r="X2061" s="160"/>
      <c r="Y2061" s="160"/>
      <c r="Z2061" s="160"/>
      <c r="AA2061" s="160"/>
      <c r="AB2061" s="160"/>
      <c r="AC2061" s="160"/>
      <c r="AD2061" s="160"/>
      <c r="AE2061" s="160"/>
      <c r="AF2061" s="160"/>
      <c r="AG2061" s="160"/>
      <c r="AH2061" s="160"/>
      <c r="AI2061" s="160"/>
      <c r="AJ2061" s="160"/>
      <c r="AK2061" s="160"/>
      <c r="AL2061" s="160"/>
      <c r="AM2061" s="160"/>
      <c r="AN2061" s="160"/>
      <c r="AO2061" s="160"/>
      <c r="AP2061" s="160"/>
      <c r="AQ2061" s="160"/>
      <c r="AR2061" s="160"/>
      <c r="AS2061" s="160"/>
      <c r="AT2061" s="160"/>
      <c r="AU2061" s="160"/>
    </row>
    <row r="2062" spans="1:47" outlineLevel="1" x14ac:dyDescent="0.2">
      <c r="A2062" s="113"/>
      <c r="B2062" s="115"/>
      <c r="C2062" s="128" t="s">
        <v>1725</v>
      </c>
      <c r="D2062" s="146"/>
      <c r="E2062" s="137">
        <v>505</v>
      </c>
      <c r="F2062" s="157"/>
      <c r="G2062" s="157"/>
      <c r="H2062" s="161">
        <v>0</v>
      </c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 t="s">
        <v>131</v>
      </c>
      <c r="S2062" s="160">
        <v>2</v>
      </c>
      <c r="T2062" s="160"/>
      <c r="U2062" s="160"/>
      <c r="V2062" s="160"/>
      <c r="W2062" s="160"/>
      <c r="X2062" s="160"/>
      <c r="Y2062" s="160"/>
      <c r="Z2062" s="160"/>
      <c r="AA2062" s="160"/>
      <c r="AB2062" s="160"/>
      <c r="AC2062" s="160"/>
      <c r="AD2062" s="160"/>
      <c r="AE2062" s="160"/>
      <c r="AF2062" s="160"/>
      <c r="AG2062" s="160"/>
      <c r="AH2062" s="160"/>
      <c r="AI2062" s="160"/>
      <c r="AJ2062" s="160"/>
      <c r="AK2062" s="160"/>
      <c r="AL2062" s="160"/>
      <c r="AM2062" s="160"/>
      <c r="AN2062" s="160"/>
      <c r="AO2062" s="160"/>
      <c r="AP2062" s="160"/>
      <c r="AQ2062" s="160"/>
      <c r="AR2062" s="160"/>
      <c r="AS2062" s="160"/>
      <c r="AT2062" s="160"/>
      <c r="AU2062" s="160"/>
    </row>
    <row r="2063" spans="1:47" outlineLevel="1" x14ac:dyDescent="0.2">
      <c r="A2063" s="113"/>
      <c r="B2063" s="115"/>
      <c r="C2063" s="127" t="s">
        <v>863</v>
      </c>
      <c r="D2063" s="146"/>
      <c r="E2063" s="137"/>
      <c r="F2063" s="157"/>
      <c r="G2063" s="157"/>
      <c r="H2063" s="161">
        <v>0</v>
      </c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 t="s">
        <v>131</v>
      </c>
      <c r="S2063" s="160">
        <v>0</v>
      </c>
      <c r="T2063" s="160"/>
      <c r="U2063" s="160"/>
      <c r="V2063" s="160"/>
      <c r="W2063" s="160"/>
      <c r="X2063" s="160"/>
      <c r="Y2063" s="160"/>
      <c r="Z2063" s="160"/>
      <c r="AA2063" s="160"/>
      <c r="AB2063" s="160"/>
      <c r="AC2063" s="160"/>
      <c r="AD2063" s="160"/>
      <c r="AE2063" s="160"/>
      <c r="AF2063" s="160"/>
      <c r="AG2063" s="160"/>
      <c r="AH2063" s="160"/>
      <c r="AI2063" s="160"/>
      <c r="AJ2063" s="160"/>
      <c r="AK2063" s="160"/>
      <c r="AL2063" s="160"/>
      <c r="AM2063" s="160"/>
      <c r="AN2063" s="160"/>
      <c r="AO2063" s="160"/>
      <c r="AP2063" s="160"/>
      <c r="AQ2063" s="160"/>
      <c r="AR2063" s="160"/>
      <c r="AS2063" s="160"/>
      <c r="AT2063" s="160"/>
      <c r="AU2063" s="160"/>
    </row>
    <row r="2064" spans="1:47" outlineLevel="1" x14ac:dyDescent="0.2">
      <c r="A2064" s="113"/>
      <c r="B2064" s="115"/>
      <c r="C2064" s="244" t="s">
        <v>3679</v>
      </c>
      <c r="D2064" s="144"/>
      <c r="E2064" s="239">
        <v>610.21</v>
      </c>
      <c r="F2064" s="157"/>
      <c r="G2064" s="157"/>
      <c r="H2064" s="161">
        <v>0</v>
      </c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 t="s">
        <v>131</v>
      </c>
      <c r="S2064" s="160">
        <v>0</v>
      </c>
      <c r="T2064" s="160"/>
      <c r="U2064" s="160"/>
      <c r="V2064" s="160"/>
      <c r="W2064" s="160"/>
      <c r="X2064" s="160"/>
      <c r="Y2064" s="160"/>
      <c r="Z2064" s="160"/>
      <c r="AA2064" s="160"/>
      <c r="AB2064" s="160"/>
      <c r="AC2064" s="160"/>
      <c r="AD2064" s="160"/>
      <c r="AE2064" s="160"/>
      <c r="AF2064" s="160"/>
      <c r="AG2064" s="160"/>
      <c r="AH2064" s="160"/>
      <c r="AI2064" s="160"/>
      <c r="AJ2064" s="160"/>
      <c r="AK2064" s="160"/>
      <c r="AL2064" s="160"/>
      <c r="AM2064" s="160"/>
      <c r="AN2064" s="160"/>
      <c r="AO2064" s="160"/>
      <c r="AP2064" s="160"/>
      <c r="AQ2064" s="160"/>
      <c r="AR2064" s="160"/>
      <c r="AS2064" s="160"/>
      <c r="AT2064" s="160"/>
      <c r="AU2064" s="160"/>
    </row>
    <row r="2065" spans="1:47" x14ac:dyDescent="0.2">
      <c r="A2065" s="114" t="s">
        <v>124</v>
      </c>
      <c r="B2065" s="116" t="s">
        <v>104</v>
      </c>
      <c r="C2065" s="126" t="s">
        <v>105</v>
      </c>
      <c r="D2065" s="145"/>
      <c r="E2065" s="158"/>
      <c r="F2065" s="158"/>
      <c r="G2065" s="158">
        <f>SUMIF(R2066:R2073,"&lt;&gt;NOR",G2066:G2073)</f>
        <v>0</v>
      </c>
      <c r="H2065" s="133"/>
      <c r="I2065" s="160"/>
      <c r="R2065" s="229" t="s">
        <v>125</v>
      </c>
    </row>
    <row r="2066" spans="1:47" outlineLevel="1" x14ac:dyDescent="0.2">
      <c r="A2066" s="113">
        <v>488</v>
      </c>
      <c r="B2066" s="115" t="s">
        <v>1729</v>
      </c>
      <c r="C2066" s="124" t="s">
        <v>1730</v>
      </c>
      <c r="D2066" s="143" t="s">
        <v>1484</v>
      </c>
      <c r="E2066" s="157">
        <v>18925.23</v>
      </c>
      <c r="F2066" s="157"/>
      <c r="G2066" s="157">
        <f>ROUND(E2066*F2066,2)</f>
        <v>0</v>
      </c>
      <c r="H2066" s="161" t="s">
        <v>1744</v>
      </c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 t="s">
        <v>129</v>
      </c>
      <c r="S2066" s="160"/>
      <c r="T2066" s="160"/>
      <c r="U2066" s="160"/>
      <c r="V2066" s="160"/>
      <c r="W2066" s="160"/>
      <c r="X2066" s="160"/>
      <c r="Y2066" s="160"/>
      <c r="Z2066" s="160"/>
      <c r="AA2066" s="160"/>
      <c r="AB2066" s="160"/>
      <c r="AC2066" s="160"/>
      <c r="AD2066" s="160"/>
      <c r="AE2066" s="160"/>
      <c r="AF2066" s="160"/>
      <c r="AG2066" s="160"/>
      <c r="AH2066" s="160"/>
      <c r="AI2066" s="160"/>
      <c r="AJ2066" s="160"/>
      <c r="AK2066" s="160"/>
      <c r="AL2066" s="160"/>
      <c r="AM2066" s="160"/>
      <c r="AN2066" s="160"/>
      <c r="AO2066" s="160"/>
      <c r="AP2066" s="160"/>
      <c r="AQ2066" s="160"/>
      <c r="AR2066" s="160"/>
      <c r="AS2066" s="160"/>
      <c r="AT2066" s="160"/>
      <c r="AU2066" s="160"/>
    </row>
    <row r="2067" spans="1:47" outlineLevel="1" x14ac:dyDescent="0.2">
      <c r="A2067" s="113"/>
      <c r="B2067" s="115"/>
      <c r="C2067" s="125" t="s">
        <v>1697</v>
      </c>
      <c r="D2067" s="144"/>
      <c r="E2067" s="136"/>
      <c r="F2067" s="157"/>
      <c r="G2067" s="157"/>
      <c r="H2067" s="161">
        <v>0</v>
      </c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 t="s">
        <v>131</v>
      </c>
      <c r="S2067" s="160">
        <v>0</v>
      </c>
      <c r="T2067" s="160"/>
      <c r="U2067" s="160"/>
      <c r="V2067" s="160"/>
      <c r="W2067" s="160"/>
      <c r="X2067" s="160"/>
      <c r="Y2067" s="160"/>
      <c r="Z2067" s="160"/>
      <c r="AA2067" s="160"/>
      <c r="AB2067" s="160"/>
      <c r="AC2067" s="160"/>
      <c r="AD2067" s="160"/>
      <c r="AE2067" s="160"/>
      <c r="AF2067" s="160"/>
      <c r="AG2067" s="160"/>
      <c r="AH2067" s="160"/>
      <c r="AI2067" s="160"/>
      <c r="AJ2067" s="160"/>
      <c r="AK2067" s="160"/>
      <c r="AL2067" s="160"/>
      <c r="AM2067" s="160"/>
      <c r="AN2067" s="160"/>
      <c r="AO2067" s="160"/>
      <c r="AP2067" s="160"/>
      <c r="AQ2067" s="160"/>
      <c r="AR2067" s="160"/>
      <c r="AS2067" s="160"/>
      <c r="AT2067" s="160"/>
      <c r="AU2067" s="160"/>
    </row>
    <row r="2068" spans="1:47" outlineLevel="1" x14ac:dyDescent="0.2">
      <c r="A2068" s="113"/>
      <c r="B2068" s="115"/>
      <c r="C2068" s="125" t="s">
        <v>1706</v>
      </c>
      <c r="D2068" s="144"/>
      <c r="E2068" s="136">
        <v>960.27</v>
      </c>
      <c r="F2068" s="157"/>
      <c r="G2068" s="157"/>
      <c r="H2068" s="161">
        <v>0</v>
      </c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 t="s">
        <v>131</v>
      </c>
      <c r="S2068" s="160">
        <v>0</v>
      </c>
      <c r="T2068" s="160"/>
      <c r="U2068" s="160"/>
      <c r="V2068" s="160"/>
      <c r="W2068" s="160"/>
      <c r="X2068" s="160"/>
      <c r="Y2068" s="160"/>
      <c r="Z2068" s="160"/>
      <c r="AA2068" s="160"/>
      <c r="AB2068" s="160"/>
      <c r="AC2068" s="160"/>
      <c r="AD2068" s="160"/>
      <c r="AE2068" s="160"/>
      <c r="AF2068" s="160"/>
      <c r="AG2068" s="160"/>
      <c r="AH2068" s="160"/>
      <c r="AI2068" s="160"/>
      <c r="AJ2068" s="160"/>
      <c r="AK2068" s="160"/>
      <c r="AL2068" s="160"/>
      <c r="AM2068" s="160"/>
      <c r="AN2068" s="160"/>
      <c r="AO2068" s="160"/>
      <c r="AP2068" s="160"/>
      <c r="AQ2068" s="160"/>
      <c r="AR2068" s="160"/>
      <c r="AS2068" s="160"/>
      <c r="AT2068" s="160"/>
      <c r="AU2068" s="160"/>
    </row>
    <row r="2069" spans="1:47" outlineLevel="1" x14ac:dyDescent="0.2">
      <c r="A2069" s="113"/>
      <c r="B2069" s="115"/>
      <c r="C2069" s="125" t="s">
        <v>1707</v>
      </c>
      <c r="D2069" s="144"/>
      <c r="E2069" s="136">
        <v>1601.72</v>
      </c>
      <c r="F2069" s="157"/>
      <c r="G2069" s="157"/>
      <c r="H2069" s="161">
        <v>0</v>
      </c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 t="s">
        <v>131</v>
      </c>
      <c r="S2069" s="160">
        <v>0</v>
      </c>
      <c r="T2069" s="160"/>
      <c r="U2069" s="160"/>
      <c r="V2069" s="160"/>
      <c r="W2069" s="160"/>
      <c r="X2069" s="160"/>
      <c r="Y2069" s="160"/>
      <c r="Z2069" s="160"/>
      <c r="AA2069" s="160"/>
      <c r="AB2069" s="160"/>
      <c r="AC2069" s="160"/>
      <c r="AD2069" s="160"/>
      <c r="AE2069" s="160"/>
      <c r="AF2069" s="160"/>
      <c r="AG2069" s="160"/>
      <c r="AH2069" s="160"/>
      <c r="AI2069" s="160"/>
      <c r="AJ2069" s="160"/>
      <c r="AK2069" s="160"/>
      <c r="AL2069" s="160"/>
      <c r="AM2069" s="160"/>
      <c r="AN2069" s="160"/>
      <c r="AO2069" s="160"/>
      <c r="AP2069" s="160"/>
      <c r="AQ2069" s="160"/>
      <c r="AR2069" s="160"/>
      <c r="AS2069" s="160"/>
      <c r="AT2069" s="160"/>
      <c r="AU2069" s="160"/>
    </row>
    <row r="2070" spans="1:47" outlineLevel="1" x14ac:dyDescent="0.2">
      <c r="A2070" s="113"/>
      <c r="B2070" s="115"/>
      <c r="C2070" s="125" t="s">
        <v>1708</v>
      </c>
      <c r="D2070" s="144"/>
      <c r="E2070" s="136">
        <v>11514.89</v>
      </c>
      <c r="F2070" s="157"/>
      <c r="G2070" s="157"/>
      <c r="H2070" s="161">
        <v>0</v>
      </c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 t="s">
        <v>131</v>
      </c>
      <c r="S2070" s="160">
        <v>0</v>
      </c>
      <c r="T2070" s="160"/>
      <c r="U2070" s="160"/>
      <c r="V2070" s="160"/>
      <c r="W2070" s="160"/>
      <c r="X2070" s="160"/>
      <c r="Y2070" s="160"/>
      <c r="Z2070" s="160"/>
      <c r="AA2070" s="160"/>
      <c r="AB2070" s="160"/>
      <c r="AC2070" s="160"/>
      <c r="AD2070" s="160"/>
      <c r="AE2070" s="160"/>
      <c r="AF2070" s="160"/>
      <c r="AG2070" s="160"/>
      <c r="AH2070" s="160"/>
      <c r="AI2070" s="160"/>
      <c r="AJ2070" s="160"/>
      <c r="AK2070" s="160"/>
      <c r="AL2070" s="160"/>
      <c r="AM2070" s="160"/>
      <c r="AN2070" s="160"/>
      <c r="AO2070" s="160"/>
      <c r="AP2070" s="160"/>
      <c r="AQ2070" s="160"/>
      <c r="AR2070" s="160"/>
      <c r="AS2070" s="160"/>
      <c r="AT2070" s="160"/>
      <c r="AU2070" s="160"/>
    </row>
    <row r="2071" spans="1:47" outlineLevel="1" x14ac:dyDescent="0.2">
      <c r="A2071" s="113"/>
      <c r="B2071" s="115"/>
      <c r="C2071" s="125" t="s">
        <v>1731</v>
      </c>
      <c r="D2071" s="144"/>
      <c r="E2071" s="136">
        <v>3987.98</v>
      </c>
      <c r="F2071" s="157"/>
      <c r="G2071" s="157"/>
      <c r="H2071" s="161">
        <v>0</v>
      </c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 t="s">
        <v>131</v>
      </c>
      <c r="S2071" s="160">
        <v>0</v>
      </c>
      <c r="T2071" s="160"/>
      <c r="U2071" s="160"/>
      <c r="V2071" s="160"/>
      <c r="W2071" s="160"/>
      <c r="X2071" s="160"/>
      <c r="Y2071" s="160"/>
      <c r="Z2071" s="160"/>
      <c r="AA2071" s="160"/>
      <c r="AB2071" s="160"/>
      <c r="AC2071" s="160"/>
      <c r="AD2071" s="160"/>
      <c r="AE2071" s="160"/>
      <c r="AF2071" s="160"/>
      <c r="AG2071" s="160"/>
      <c r="AH2071" s="160"/>
      <c r="AI2071" s="160"/>
      <c r="AJ2071" s="160"/>
      <c r="AK2071" s="160"/>
      <c r="AL2071" s="160"/>
      <c r="AM2071" s="160"/>
      <c r="AN2071" s="160"/>
      <c r="AO2071" s="160"/>
      <c r="AP2071" s="160"/>
      <c r="AQ2071" s="160"/>
      <c r="AR2071" s="160"/>
      <c r="AS2071" s="160"/>
      <c r="AT2071" s="160"/>
      <c r="AU2071" s="160"/>
    </row>
    <row r="2072" spans="1:47" outlineLevel="1" x14ac:dyDescent="0.2">
      <c r="A2072" s="113"/>
      <c r="B2072" s="115"/>
      <c r="C2072" s="125" t="s">
        <v>1709</v>
      </c>
      <c r="D2072" s="144"/>
      <c r="E2072" s="136">
        <v>860.37</v>
      </c>
      <c r="F2072" s="157"/>
      <c r="G2072" s="157"/>
      <c r="H2072" s="161">
        <v>0</v>
      </c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 t="s">
        <v>131</v>
      </c>
      <c r="S2072" s="160">
        <v>0</v>
      </c>
      <c r="T2072" s="160"/>
      <c r="U2072" s="160"/>
      <c r="V2072" s="160"/>
      <c r="W2072" s="160"/>
      <c r="X2072" s="160"/>
      <c r="Y2072" s="160"/>
      <c r="Z2072" s="160"/>
      <c r="AA2072" s="160"/>
      <c r="AB2072" s="160"/>
      <c r="AC2072" s="160"/>
      <c r="AD2072" s="160"/>
      <c r="AE2072" s="160"/>
      <c r="AF2072" s="160"/>
      <c r="AG2072" s="160"/>
      <c r="AH2072" s="160"/>
      <c r="AI2072" s="160"/>
      <c r="AJ2072" s="160"/>
      <c r="AK2072" s="160"/>
      <c r="AL2072" s="160"/>
      <c r="AM2072" s="160"/>
      <c r="AN2072" s="160"/>
      <c r="AO2072" s="160"/>
      <c r="AP2072" s="160"/>
      <c r="AQ2072" s="160"/>
      <c r="AR2072" s="160"/>
      <c r="AS2072" s="160"/>
      <c r="AT2072" s="160"/>
      <c r="AU2072" s="160"/>
    </row>
    <row r="2073" spans="1:47" outlineLevel="1" x14ac:dyDescent="0.2">
      <c r="A2073" s="113">
        <v>489</v>
      </c>
      <c r="B2073" s="115" t="s">
        <v>1732</v>
      </c>
      <c r="C2073" s="124" t="s">
        <v>1733</v>
      </c>
      <c r="D2073" s="143" t="s">
        <v>0</v>
      </c>
      <c r="E2073" s="157">
        <v>9</v>
      </c>
      <c r="F2073" s="157"/>
      <c r="G2073" s="157">
        <f>ROUND(E2073*F2073,2)</f>
        <v>0</v>
      </c>
      <c r="H2073" s="161" t="s">
        <v>1744</v>
      </c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 t="s">
        <v>129</v>
      </c>
      <c r="S2073" s="160"/>
      <c r="T2073" s="160"/>
      <c r="U2073" s="160"/>
      <c r="V2073" s="160"/>
      <c r="W2073" s="160"/>
      <c r="X2073" s="160"/>
      <c r="Y2073" s="160"/>
      <c r="Z2073" s="160"/>
      <c r="AA2073" s="160"/>
      <c r="AB2073" s="160"/>
      <c r="AC2073" s="160"/>
      <c r="AD2073" s="160"/>
      <c r="AE2073" s="160"/>
      <c r="AF2073" s="160"/>
      <c r="AG2073" s="160"/>
      <c r="AH2073" s="160"/>
      <c r="AI2073" s="160"/>
      <c r="AJ2073" s="160"/>
      <c r="AK2073" s="160"/>
      <c r="AL2073" s="160"/>
      <c r="AM2073" s="160"/>
      <c r="AN2073" s="160"/>
      <c r="AO2073" s="160"/>
      <c r="AP2073" s="160"/>
      <c r="AQ2073" s="160"/>
      <c r="AR2073" s="160"/>
      <c r="AS2073" s="160"/>
      <c r="AT2073" s="160"/>
      <c r="AU2073" s="160"/>
    </row>
    <row r="2074" spans="1:47" x14ac:dyDescent="0.2">
      <c r="A2074" s="114" t="s">
        <v>124</v>
      </c>
      <c r="B2074" s="116" t="s">
        <v>106</v>
      </c>
      <c r="C2074" s="126" t="s">
        <v>107</v>
      </c>
      <c r="D2074" s="145"/>
      <c r="E2074" s="158"/>
      <c r="F2074" s="158"/>
      <c r="G2074" s="158">
        <f>SUMIF(R2075:R2121,"&lt;&gt;NOR",G2075:G2121)</f>
        <v>0</v>
      </c>
      <c r="H2074" s="133"/>
      <c r="R2074" s="229" t="s">
        <v>125</v>
      </c>
    </row>
    <row r="2075" spans="1:47" outlineLevel="1" x14ac:dyDescent="0.2">
      <c r="A2075" s="113">
        <v>490</v>
      </c>
      <c r="B2075" s="115" t="s">
        <v>1734</v>
      </c>
      <c r="C2075" s="124" t="s">
        <v>1735</v>
      </c>
      <c r="D2075" s="143" t="s">
        <v>135</v>
      </c>
      <c r="E2075" s="157">
        <v>4392.1562999999996</v>
      </c>
      <c r="F2075" s="157">
        <v>0</v>
      </c>
      <c r="G2075" s="157">
        <f>ROUND(E2075*F2075,2)</f>
        <v>0</v>
      </c>
      <c r="H2075" s="161"/>
      <c r="I2075" s="160"/>
      <c r="J2075" s="160"/>
      <c r="K2075" s="160"/>
      <c r="L2075" s="160"/>
      <c r="M2075" s="160"/>
      <c r="N2075" s="160"/>
      <c r="O2075" s="160"/>
      <c r="P2075" s="160"/>
      <c r="Q2075" s="160"/>
      <c r="R2075" s="160" t="s">
        <v>129</v>
      </c>
      <c r="S2075" s="160"/>
      <c r="T2075" s="160"/>
      <c r="U2075" s="160"/>
      <c r="V2075" s="160"/>
      <c r="W2075" s="160"/>
      <c r="X2075" s="160"/>
      <c r="Y2075" s="160"/>
      <c r="Z2075" s="160"/>
      <c r="AA2075" s="160"/>
      <c r="AB2075" s="160"/>
      <c r="AC2075" s="160"/>
      <c r="AD2075" s="160"/>
      <c r="AE2075" s="160"/>
      <c r="AF2075" s="160"/>
      <c r="AG2075" s="160"/>
      <c r="AH2075" s="160"/>
      <c r="AI2075" s="160"/>
      <c r="AJ2075" s="160"/>
      <c r="AK2075" s="160"/>
      <c r="AL2075" s="160"/>
      <c r="AM2075" s="160"/>
      <c r="AN2075" s="160"/>
      <c r="AO2075" s="160"/>
      <c r="AP2075" s="160"/>
      <c r="AQ2075" s="160"/>
      <c r="AR2075" s="160"/>
      <c r="AS2075" s="160"/>
      <c r="AT2075" s="160"/>
      <c r="AU2075" s="160"/>
    </row>
    <row r="2076" spans="1:47" outlineLevel="1" x14ac:dyDescent="0.2">
      <c r="A2076" s="113"/>
      <c r="B2076" s="115"/>
      <c r="C2076" s="125" t="s">
        <v>1029</v>
      </c>
      <c r="D2076" s="144"/>
      <c r="E2076" s="136"/>
      <c r="F2076" s="157"/>
      <c r="G2076" s="157"/>
      <c r="H2076" s="161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 t="s">
        <v>131</v>
      </c>
      <c r="S2076" s="160">
        <v>0</v>
      </c>
      <c r="T2076" s="160"/>
      <c r="U2076" s="160"/>
      <c r="V2076" s="160"/>
      <c r="W2076" s="160"/>
      <c r="X2076" s="160"/>
      <c r="Y2076" s="160"/>
      <c r="Z2076" s="160"/>
      <c r="AA2076" s="160"/>
      <c r="AB2076" s="160"/>
      <c r="AC2076" s="160"/>
      <c r="AD2076" s="160"/>
      <c r="AE2076" s="160"/>
      <c r="AF2076" s="160"/>
      <c r="AG2076" s="160"/>
      <c r="AH2076" s="160"/>
      <c r="AI2076" s="160"/>
      <c r="AJ2076" s="160"/>
      <c r="AK2076" s="160"/>
      <c r="AL2076" s="160"/>
      <c r="AM2076" s="160"/>
      <c r="AN2076" s="160"/>
      <c r="AO2076" s="160"/>
      <c r="AP2076" s="160"/>
      <c r="AQ2076" s="160"/>
      <c r="AR2076" s="160"/>
      <c r="AS2076" s="160"/>
      <c r="AT2076" s="160"/>
      <c r="AU2076" s="160"/>
    </row>
    <row r="2077" spans="1:47" outlineLevel="1" x14ac:dyDescent="0.2">
      <c r="A2077" s="113"/>
      <c r="B2077" s="115"/>
      <c r="C2077" s="125" t="s">
        <v>1049</v>
      </c>
      <c r="D2077" s="144"/>
      <c r="E2077" s="136">
        <v>430</v>
      </c>
      <c r="F2077" s="157"/>
      <c r="G2077" s="157"/>
      <c r="H2077" s="161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 t="s">
        <v>131</v>
      </c>
      <c r="S2077" s="160">
        <v>0</v>
      </c>
      <c r="T2077" s="160"/>
      <c r="U2077" s="160"/>
      <c r="V2077" s="160"/>
      <c r="W2077" s="160"/>
      <c r="X2077" s="160"/>
      <c r="Y2077" s="160"/>
      <c r="Z2077" s="160"/>
      <c r="AA2077" s="160"/>
      <c r="AB2077" s="160"/>
      <c r="AC2077" s="160"/>
      <c r="AD2077" s="160"/>
      <c r="AE2077" s="160"/>
      <c r="AF2077" s="160"/>
      <c r="AG2077" s="160"/>
      <c r="AH2077" s="160"/>
      <c r="AI2077" s="160"/>
      <c r="AJ2077" s="160"/>
      <c r="AK2077" s="160"/>
      <c r="AL2077" s="160"/>
      <c r="AM2077" s="160"/>
      <c r="AN2077" s="160"/>
      <c r="AO2077" s="160"/>
      <c r="AP2077" s="160"/>
      <c r="AQ2077" s="160"/>
      <c r="AR2077" s="160"/>
      <c r="AS2077" s="160"/>
      <c r="AT2077" s="160"/>
      <c r="AU2077" s="160"/>
    </row>
    <row r="2078" spans="1:47" outlineLevel="1" x14ac:dyDescent="0.2">
      <c r="A2078" s="113"/>
      <c r="B2078" s="115"/>
      <c r="C2078" s="125" t="s">
        <v>1736</v>
      </c>
      <c r="D2078" s="144"/>
      <c r="E2078" s="136">
        <v>58</v>
      </c>
      <c r="F2078" s="157"/>
      <c r="G2078" s="157"/>
      <c r="H2078" s="161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 t="s">
        <v>131</v>
      </c>
      <c r="S2078" s="160">
        <v>0</v>
      </c>
      <c r="T2078" s="160"/>
      <c r="U2078" s="160"/>
      <c r="V2078" s="160"/>
      <c r="W2078" s="160"/>
      <c r="X2078" s="160"/>
      <c r="Y2078" s="160"/>
      <c r="Z2078" s="160"/>
      <c r="AA2078" s="160"/>
      <c r="AB2078" s="160"/>
      <c r="AC2078" s="160"/>
      <c r="AD2078" s="160"/>
      <c r="AE2078" s="160"/>
      <c r="AF2078" s="160"/>
      <c r="AG2078" s="160"/>
      <c r="AH2078" s="160"/>
      <c r="AI2078" s="160"/>
      <c r="AJ2078" s="160"/>
      <c r="AK2078" s="160"/>
      <c r="AL2078" s="160"/>
      <c r="AM2078" s="160"/>
      <c r="AN2078" s="160"/>
      <c r="AO2078" s="160"/>
      <c r="AP2078" s="160"/>
      <c r="AQ2078" s="160"/>
      <c r="AR2078" s="160"/>
      <c r="AS2078" s="160"/>
      <c r="AT2078" s="160"/>
      <c r="AU2078" s="160"/>
    </row>
    <row r="2079" spans="1:47" outlineLevel="1" x14ac:dyDescent="0.2">
      <c r="A2079" s="113"/>
      <c r="B2079" s="115"/>
      <c r="C2079" s="125" t="s">
        <v>1032</v>
      </c>
      <c r="D2079" s="144"/>
      <c r="E2079" s="136"/>
      <c r="F2079" s="157"/>
      <c r="G2079" s="157"/>
      <c r="H2079" s="161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 t="s">
        <v>131</v>
      </c>
      <c r="S2079" s="160">
        <v>0</v>
      </c>
      <c r="T2079" s="160"/>
      <c r="U2079" s="160"/>
      <c r="V2079" s="160"/>
      <c r="W2079" s="160"/>
      <c r="X2079" s="160"/>
      <c r="Y2079" s="160"/>
      <c r="Z2079" s="160"/>
      <c r="AA2079" s="160"/>
      <c r="AB2079" s="160"/>
      <c r="AC2079" s="160"/>
      <c r="AD2079" s="160"/>
      <c r="AE2079" s="160"/>
      <c r="AF2079" s="160"/>
      <c r="AG2079" s="160"/>
      <c r="AH2079" s="160"/>
      <c r="AI2079" s="160"/>
      <c r="AJ2079" s="160"/>
      <c r="AK2079" s="160"/>
      <c r="AL2079" s="160"/>
      <c r="AM2079" s="160"/>
      <c r="AN2079" s="160"/>
      <c r="AO2079" s="160"/>
      <c r="AP2079" s="160"/>
      <c r="AQ2079" s="160"/>
      <c r="AR2079" s="160"/>
      <c r="AS2079" s="160"/>
      <c r="AT2079" s="160"/>
      <c r="AU2079" s="160"/>
    </row>
    <row r="2080" spans="1:47" outlineLevel="1" x14ac:dyDescent="0.2">
      <c r="A2080" s="113"/>
      <c r="B2080" s="115"/>
      <c r="C2080" s="125" t="s">
        <v>1052</v>
      </c>
      <c r="D2080" s="144"/>
      <c r="E2080" s="136">
        <v>66.150000000000006</v>
      </c>
      <c r="F2080" s="157"/>
      <c r="G2080" s="157"/>
      <c r="H2080" s="161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 t="s">
        <v>131</v>
      </c>
      <c r="S2080" s="160">
        <v>0</v>
      </c>
      <c r="T2080" s="160"/>
      <c r="U2080" s="160"/>
      <c r="V2080" s="160"/>
      <c r="W2080" s="160"/>
      <c r="X2080" s="160"/>
      <c r="Y2080" s="160"/>
      <c r="Z2080" s="160"/>
      <c r="AA2080" s="160"/>
      <c r="AB2080" s="160"/>
      <c r="AC2080" s="160"/>
      <c r="AD2080" s="160"/>
      <c r="AE2080" s="160"/>
      <c r="AF2080" s="160"/>
      <c r="AG2080" s="160"/>
      <c r="AH2080" s="160"/>
      <c r="AI2080" s="160"/>
      <c r="AJ2080" s="160"/>
      <c r="AK2080" s="160"/>
      <c r="AL2080" s="160"/>
      <c r="AM2080" s="160"/>
      <c r="AN2080" s="160"/>
      <c r="AO2080" s="160"/>
      <c r="AP2080" s="160"/>
      <c r="AQ2080" s="160"/>
      <c r="AR2080" s="160"/>
      <c r="AS2080" s="160"/>
      <c r="AT2080" s="160"/>
      <c r="AU2080" s="160"/>
    </row>
    <row r="2081" spans="1:47" outlineLevel="1" x14ac:dyDescent="0.2">
      <c r="A2081" s="113"/>
      <c r="B2081" s="115"/>
      <c r="C2081" s="125" t="s">
        <v>1053</v>
      </c>
      <c r="D2081" s="144"/>
      <c r="E2081" s="136">
        <v>20.93</v>
      </c>
      <c r="F2081" s="157"/>
      <c r="G2081" s="157"/>
      <c r="H2081" s="161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 t="s">
        <v>131</v>
      </c>
      <c r="S2081" s="160">
        <v>0</v>
      </c>
      <c r="T2081" s="160"/>
      <c r="U2081" s="160"/>
      <c r="V2081" s="160"/>
      <c r="W2081" s="160"/>
      <c r="X2081" s="160"/>
      <c r="Y2081" s="160"/>
      <c r="Z2081" s="160"/>
      <c r="AA2081" s="160"/>
      <c r="AB2081" s="160"/>
      <c r="AC2081" s="160"/>
      <c r="AD2081" s="160"/>
      <c r="AE2081" s="160"/>
      <c r="AF2081" s="160"/>
      <c r="AG2081" s="160"/>
      <c r="AH2081" s="160"/>
      <c r="AI2081" s="160"/>
      <c r="AJ2081" s="160"/>
      <c r="AK2081" s="160"/>
      <c r="AL2081" s="160"/>
      <c r="AM2081" s="160"/>
      <c r="AN2081" s="160"/>
      <c r="AO2081" s="160"/>
      <c r="AP2081" s="160"/>
      <c r="AQ2081" s="160"/>
      <c r="AR2081" s="160"/>
      <c r="AS2081" s="160"/>
      <c r="AT2081" s="160"/>
      <c r="AU2081" s="160"/>
    </row>
    <row r="2082" spans="1:47" outlineLevel="1" x14ac:dyDescent="0.2">
      <c r="A2082" s="113"/>
      <c r="B2082" s="115"/>
      <c r="C2082" s="125" t="s">
        <v>244</v>
      </c>
      <c r="D2082" s="144"/>
      <c r="E2082" s="136"/>
      <c r="F2082" s="157"/>
      <c r="G2082" s="157"/>
      <c r="H2082" s="161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 t="s">
        <v>131</v>
      </c>
      <c r="S2082" s="160">
        <v>0</v>
      </c>
      <c r="T2082" s="160"/>
      <c r="U2082" s="160"/>
      <c r="V2082" s="160"/>
      <c r="W2082" s="160"/>
      <c r="X2082" s="160"/>
      <c r="Y2082" s="160"/>
      <c r="Z2082" s="160"/>
      <c r="AA2082" s="160"/>
      <c r="AB2082" s="160"/>
      <c r="AC2082" s="160"/>
      <c r="AD2082" s="160"/>
      <c r="AE2082" s="160"/>
      <c r="AF2082" s="160"/>
      <c r="AG2082" s="160"/>
      <c r="AH2082" s="160"/>
      <c r="AI2082" s="160"/>
      <c r="AJ2082" s="160"/>
      <c r="AK2082" s="160"/>
      <c r="AL2082" s="160"/>
      <c r="AM2082" s="160"/>
      <c r="AN2082" s="160"/>
      <c r="AO2082" s="160"/>
      <c r="AP2082" s="160"/>
      <c r="AQ2082" s="160"/>
      <c r="AR2082" s="160"/>
      <c r="AS2082" s="160"/>
      <c r="AT2082" s="160"/>
      <c r="AU2082" s="160"/>
    </row>
    <row r="2083" spans="1:47" outlineLevel="1" x14ac:dyDescent="0.2">
      <c r="A2083" s="113"/>
      <c r="B2083" s="115"/>
      <c r="C2083" s="125" t="s">
        <v>772</v>
      </c>
      <c r="D2083" s="144"/>
      <c r="E2083" s="136"/>
      <c r="F2083" s="157"/>
      <c r="G2083" s="157"/>
      <c r="H2083" s="161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 t="s">
        <v>131</v>
      </c>
      <c r="S2083" s="160">
        <v>0</v>
      </c>
      <c r="T2083" s="160"/>
      <c r="U2083" s="160"/>
      <c r="V2083" s="160"/>
      <c r="W2083" s="160"/>
      <c r="X2083" s="160"/>
      <c r="Y2083" s="160"/>
      <c r="Z2083" s="160"/>
      <c r="AA2083" s="160"/>
      <c r="AB2083" s="160"/>
      <c r="AC2083" s="160"/>
      <c r="AD2083" s="160"/>
      <c r="AE2083" s="160"/>
      <c r="AF2083" s="160"/>
      <c r="AG2083" s="160"/>
      <c r="AH2083" s="160"/>
      <c r="AI2083" s="160"/>
      <c r="AJ2083" s="160"/>
      <c r="AK2083" s="160"/>
      <c r="AL2083" s="160"/>
      <c r="AM2083" s="160"/>
      <c r="AN2083" s="160"/>
      <c r="AO2083" s="160"/>
      <c r="AP2083" s="160"/>
      <c r="AQ2083" s="160"/>
      <c r="AR2083" s="160"/>
      <c r="AS2083" s="160"/>
      <c r="AT2083" s="160"/>
      <c r="AU2083" s="160"/>
    </row>
    <row r="2084" spans="1:47" outlineLevel="1" x14ac:dyDescent="0.2">
      <c r="A2084" s="113"/>
      <c r="B2084" s="115"/>
      <c r="C2084" s="125" t="s">
        <v>773</v>
      </c>
      <c r="D2084" s="144"/>
      <c r="E2084" s="136"/>
      <c r="F2084" s="157"/>
      <c r="G2084" s="157"/>
      <c r="H2084" s="161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 t="s">
        <v>131</v>
      </c>
      <c r="S2084" s="160">
        <v>0</v>
      </c>
      <c r="T2084" s="160"/>
      <c r="U2084" s="160"/>
      <c r="V2084" s="160"/>
      <c r="W2084" s="160"/>
      <c r="X2084" s="160"/>
      <c r="Y2084" s="160"/>
      <c r="Z2084" s="160"/>
      <c r="AA2084" s="160"/>
      <c r="AB2084" s="160"/>
      <c r="AC2084" s="160"/>
      <c r="AD2084" s="160"/>
      <c r="AE2084" s="160"/>
      <c r="AF2084" s="160"/>
      <c r="AG2084" s="160"/>
      <c r="AH2084" s="160"/>
      <c r="AI2084" s="160"/>
      <c r="AJ2084" s="160"/>
      <c r="AK2084" s="160"/>
      <c r="AL2084" s="160"/>
      <c r="AM2084" s="160"/>
      <c r="AN2084" s="160"/>
      <c r="AO2084" s="160"/>
      <c r="AP2084" s="160"/>
      <c r="AQ2084" s="160"/>
      <c r="AR2084" s="160"/>
      <c r="AS2084" s="160"/>
      <c r="AT2084" s="160"/>
      <c r="AU2084" s="160"/>
    </row>
    <row r="2085" spans="1:47" outlineLevel="1" x14ac:dyDescent="0.2">
      <c r="A2085" s="113"/>
      <c r="B2085" s="115"/>
      <c r="C2085" s="125" t="s">
        <v>774</v>
      </c>
      <c r="D2085" s="144"/>
      <c r="E2085" s="136">
        <v>576.19000000000005</v>
      </c>
      <c r="F2085" s="157"/>
      <c r="G2085" s="157"/>
      <c r="H2085" s="161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 t="s">
        <v>131</v>
      </c>
      <c r="S2085" s="160">
        <v>0</v>
      </c>
      <c r="T2085" s="160"/>
      <c r="U2085" s="160"/>
      <c r="V2085" s="160"/>
      <c r="W2085" s="160"/>
      <c r="X2085" s="160"/>
      <c r="Y2085" s="160"/>
      <c r="Z2085" s="160"/>
      <c r="AA2085" s="160"/>
      <c r="AB2085" s="160"/>
      <c r="AC2085" s="160"/>
      <c r="AD2085" s="160"/>
      <c r="AE2085" s="160"/>
      <c r="AF2085" s="160"/>
      <c r="AG2085" s="160"/>
      <c r="AH2085" s="160"/>
      <c r="AI2085" s="160"/>
      <c r="AJ2085" s="160"/>
      <c r="AK2085" s="160"/>
      <c r="AL2085" s="160"/>
      <c r="AM2085" s="160"/>
      <c r="AN2085" s="160"/>
      <c r="AO2085" s="160"/>
      <c r="AP2085" s="160"/>
      <c r="AQ2085" s="160"/>
      <c r="AR2085" s="160"/>
      <c r="AS2085" s="160"/>
      <c r="AT2085" s="160"/>
      <c r="AU2085" s="160"/>
    </row>
    <row r="2086" spans="1:47" outlineLevel="1" x14ac:dyDescent="0.2">
      <c r="A2086" s="113"/>
      <c r="B2086" s="115"/>
      <c r="C2086" s="125" t="s">
        <v>775</v>
      </c>
      <c r="D2086" s="144"/>
      <c r="E2086" s="136">
        <v>-76.5715</v>
      </c>
      <c r="F2086" s="157"/>
      <c r="G2086" s="157"/>
      <c r="H2086" s="161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 t="s">
        <v>131</v>
      </c>
      <c r="S2086" s="160">
        <v>0</v>
      </c>
      <c r="T2086" s="160"/>
      <c r="U2086" s="160"/>
      <c r="V2086" s="160"/>
      <c r="W2086" s="160"/>
      <c r="X2086" s="160"/>
      <c r="Y2086" s="160"/>
      <c r="Z2086" s="160"/>
      <c r="AA2086" s="160"/>
      <c r="AB2086" s="160"/>
      <c r="AC2086" s="160"/>
      <c r="AD2086" s="160"/>
      <c r="AE2086" s="160"/>
      <c r="AF2086" s="160"/>
      <c r="AG2086" s="160"/>
      <c r="AH2086" s="160"/>
      <c r="AI2086" s="160"/>
      <c r="AJ2086" s="160"/>
      <c r="AK2086" s="160"/>
      <c r="AL2086" s="160"/>
      <c r="AM2086" s="160"/>
      <c r="AN2086" s="160"/>
      <c r="AO2086" s="160"/>
      <c r="AP2086" s="160"/>
      <c r="AQ2086" s="160"/>
      <c r="AR2086" s="160"/>
      <c r="AS2086" s="160"/>
      <c r="AT2086" s="160"/>
      <c r="AU2086" s="160"/>
    </row>
    <row r="2087" spans="1:47" ht="22.5" outlineLevel="1" x14ac:dyDescent="0.2">
      <c r="A2087" s="113"/>
      <c r="B2087" s="115"/>
      <c r="C2087" s="125" t="s">
        <v>776</v>
      </c>
      <c r="D2087" s="144"/>
      <c r="E2087" s="136">
        <v>-105.8082</v>
      </c>
      <c r="F2087" s="157"/>
      <c r="G2087" s="157"/>
      <c r="H2087" s="161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 t="s">
        <v>131</v>
      </c>
      <c r="S2087" s="160">
        <v>0</v>
      </c>
      <c r="T2087" s="160"/>
      <c r="U2087" s="160"/>
      <c r="V2087" s="160"/>
      <c r="W2087" s="160"/>
      <c r="X2087" s="160"/>
      <c r="Y2087" s="160"/>
      <c r="Z2087" s="160"/>
      <c r="AA2087" s="160"/>
      <c r="AB2087" s="160"/>
      <c r="AC2087" s="160"/>
      <c r="AD2087" s="160"/>
      <c r="AE2087" s="160"/>
      <c r="AF2087" s="160"/>
      <c r="AG2087" s="160"/>
      <c r="AH2087" s="160"/>
      <c r="AI2087" s="160"/>
      <c r="AJ2087" s="160"/>
      <c r="AK2087" s="160"/>
      <c r="AL2087" s="160"/>
      <c r="AM2087" s="160"/>
      <c r="AN2087" s="160"/>
      <c r="AO2087" s="160"/>
      <c r="AP2087" s="160"/>
      <c r="AQ2087" s="160"/>
      <c r="AR2087" s="160"/>
      <c r="AS2087" s="160"/>
      <c r="AT2087" s="160"/>
      <c r="AU2087" s="160"/>
    </row>
    <row r="2088" spans="1:47" outlineLevel="1" x14ac:dyDescent="0.2">
      <c r="A2088" s="113"/>
      <c r="B2088" s="115"/>
      <c r="C2088" s="125" t="s">
        <v>777</v>
      </c>
      <c r="D2088" s="144"/>
      <c r="E2088" s="136"/>
      <c r="F2088" s="157"/>
      <c r="G2088" s="157"/>
      <c r="H2088" s="161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 t="s">
        <v>131</v>
      </c>
      <c r="S2088" s="160">
        <v>0</v>
      </c>
      <c r="T2088" s="160"/>
      <c r="U2088" s="160"/>
      <c r="V2088" s="160"/>
      <c r="W2088" s="160"/>
      <c r="X2088" s="160"/>
      <c r="Y2088" s="160"/>
      <c r="Z2088" s="160"/>
      <c r="AA2088" s="160"/>
      <c r="AB2088" s="160"/>
      <c r="AC2088" s="160"/>
      <c r="AD2088" s="160"/>
      <c r="AE2088" s="160"/>
      <c r="AF2088" s="160"/>
      <c r="AG2088" s="160"/>
      <c r="AH2088" s="160"/>
      <c r="AI2088" s="160"/>
      <c r="AJ2088" s="160"/>
      <c r="AK2088" s="160"/>
      <c r="AL2088" s="160"/>
      <c r="AM2088" s="160"/>
      <c r="AN2088" s="160"/>
      <c r="AO2088" s="160"/>
      <c r="AP2088" s="160"/>
      <c r="AQ2088" s="160"/>
      <c r="AR2088" s="160"/>
      <c r="AS2088" s="160"/>
      <c r="AT2088" s="160"/>
      <c r="AU2088" s="160"/>
    </row>
    <row r="2089" spans="1:47" outlineLevel="1" x14ac:dyDescent="0.2">
      <c r="A2089" s="113"/>
      <c r="B2089" s="115"/>
      <c r="C2089" s="125" t="s">
        <v>778</v>
      </c>
      <c r="D2089" s="144"/>
      <c r="E2089" s="136">
        <v>9.1039999999999992</v>
      </c>
      <c r="F2089" s="157"/>
      <c r="G2089" s="157"/>
      <c r="H2089" s="161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 t="s">
        <v>131</v>
      </c>
      <c r="S2089" s="160">
        <v>0</v>
      </c>
      <c r="T2089" s="160"/>
      <c r="U2089" s="160"/>
      <c r="V2089" s="160"/>
      <c r="W2089" s="160"/>
      <c r="X2089" s="160"/>
      <c r="Y2089" s="160"/>
      <c r="Z2089" s="160"/>
      <c r="AA2089" s="160"/>
      <c r="AB2089" s="160"/>
      <c r="AC2089" s="160"/>
      <c r="AD2089" s="160"/>
      <c r="AE2089" s="160"/>
      <c r="AF2089" s="160"/>
      <c r="AG2089" s="160"/>
      <c r="AH2089" s="160"/>
      <c r="AI2089" s="160"/>
      <c r="AJ2089" s="160"/>
      <c r="AK2089" s="160"/>
      <c r="AL2089" s="160"/>
      <c r="AM2089" s="160"/>
      <c r="AN2089" s="160"/>
      <c r="AO2089" s="160"/>
      <c r="AP2089" s="160"/>
      <c r="AQ2089" s="160"/>
      <c r="AR2089" s="160"/>
      <c r="AS2089" s="160"/>
      <c r="AT2089" s="160"/>
      <c r="AU2089" s="160"/>
    </row>
    <row r="2090" spans="1:47" ht="22.5" outlineLevel="1" x14ac:dyDescent="0.2">
      <c r="A2090" s="113"/>
      <c r="B2090" s="115"/>
      <c r="C2090" s="125" t="s">
        <v>779</v>
      </c>
      <c r="D2090" s="144"/>
      <c r="E2090" s="136">
        <v>8.0120000000000005</v>
      </c>
      <c r="F2090" s="157"/>
      <c r="G2090" s="157"/>
      <c r="H2090" s="161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 t="s">
        <v>131</v>
      </c>
      <c r="S2090" s="160">
        <v>0</v>
      </c>
      <c r="T2090" s="160"/>
      <c r="U2090" s="160"/>
      <c r="V2090" s="160"/>
      <c r="W2090" s="160"/>
      <c r="X2090" s="160"/>
      <c r="Y2090" s="160"/>
      <c r="Z2090" s="160"/>
      <c r="AA2090" s="160"/>
      <c r="AB2090" s="160"/>
      <c r="AC2090" s="160"/>
      <c r="AD2090" s="160"/>
      <c r="AE2090" s="160"/>
      <c r="AF2090" s="160"/>
      <c r="AG2090" s="160"/>
      <c r="AH2090" s="160"/>
      <c r="AI2090" s="160"/>
      <c r="AJ2090" s="160"/>
      <c r="AK2090" s="160"/>
      <c r="AL2090" s="160"/>
      <c r="AM2090" s="160"/>
      <c r="AN2090" s="160"/>
      <c r="AO2090" s="160"/>
      <c r="AP2090" s="160"/>
      <c r="AQ2090" s="160"/>
      <c r="AR2090" s="160"/>
      <c r="AS2090" s="160"/>
      <c r="AT2090" s="160"/>
      <c r="AU2090" s="160"/>
    </row>
    <row r="2091" spans="1:47" ht="22.5" outlineLevel="1" x14ac:dyDescent="0.2">
      <c r="A2091" s="113"/>
      <c r="B2091" s="115"/>
      <c r="C2091" s="125" t="s">
        <v>780</v>
      </c>
      <c r="D2091" s="144"/>
      <c r="E2091" s="136">
        <v>103.67</v>
      </c>
      <c r="F2091" s="157"/>
      <c r="G2091" s="157"/>
      <c r="H2091" s="161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 t="s">
        <v>131</v>
      </c>
      <c r="S2091" s="160">
        <v>0</v>
      </c>
      <c r="T2091" s="160"/>
      <c r="U2091" s="160"/>
      <c r="V2091" s="160"/>
      <c r="W2091" s="160"/>
      <c r="X2091" s="160"/>
      <c r="Y2091" s="160"/>
      <c r="Z2091" s="160"/>
      <c r="AA2091" s="160"/>
      <c r="AB2091" s="160"/>
      <c r="AC2091" s="160"/>
      <c r="AD2091" s="160"/>
      <c r="AE2091" s="160"/>
      <c r="AF2091" s="160"/>
      <c r="AG2091" s="160"/>
      <c r="AH2091" s="160"/>
      <c r="AI2091" s="160"/>
      <c r="AJ2091" s="160"/>
      <c r="AK2091" s="160"/>
      <c r="AL2091" s="160"/>
      <c r="AM2091" s="160"/>
      <c r="AN2091" s="160"/>
      <c r="AO2091" s="160"/>
      <c r="AP2091" s="160"/>
      <c r="AQ2091" s="160"/>
      <c r="AR2091" s="160"/>
      <c r="AS2091" s="160"/>
      <c r="AT2091" s="160"/>
      <c r="AU2091" s="160"/>
    </row>
    <row r="2092" spans="1:47" ht="33.75" outlineLevel="1" x14ac:dyDescent="0.2">
      <c r="A2092" s="113"/>
      <c r="B2092" s="115"/>
      <c r="C2092" s="125" t="s">
        <v>781</v>
      </c>
      <c r="D2092" s="144"/>
      <c r="E2092" s="136">
        <v>109.105</v>
      </c>
      <c r="F2092" s="157"/>
      <c r="G2092" s="157"/>
      <c r="H2092" s="161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 t="s">
        <v>131</v>
      </c>
      <c r="S2092" s="160">
        <v>0</v>
      </c>
      <c r="T2092" s="160"/>
      <c r="U2092" s="160"/>
      <c r="V2092" s="160"/>
      <c r="W2092" s="160"/>
      <c r="X2092" s="160"/>
      <c r="Y2092" s="160"/>
      <c r="Z2092" s="160"/>
      <c r="AA2092" s="160"/>
      <c r="AB2092" s="160"/>
      <c r="AC2092" s="160"/>
      <c r="AD2092" s="160"/>
      <c r="AE2092" s="160"/>
      <c r="AF2092" s="160"/>
      <c r="AG2092" s="160"/>
      <c r="AH2092" s="160"/>
      <c r="AI2092" s="160"/>
      <c r="AJ2092" s="160"/>
      <c r="AK2092" s="160"/>
      <c r="AL2092" s="160"/>
      <c r="AM2092" s="160"/>
      <c r="AN2092" s="160"/>
      <c r="AO2092" s="160"/>
      <c r="AP2092" s="160"/>
      <c r="AQ2092" s="160"/>
      <c r="AR2092" s="160"/>
      <c r="AS2092" s="160"/>
      <c r="AT2092" s="160"/>
      <c r="AU2092" s="160"/>
    </row>
    <row r="2093" spans="1:47" ht="22.5" outlineLevel="1" x14ac:dyDescent="0.2">
      <c r="A2093" s="113"/>
      <c r="B2093" s="115"/>
      <c r="C2093" s="125" t="s">
        <v>782</v>
      </c>
      <c r="D2093" s="144"/>
      <c r="E2093" s="136">
        <v>77.91</v>
      </c>
      <c r="F2093" s="157"/>
      <c r="G2093" s="157"/>
      <c r="H2093" s="161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 t="s">
        <v>131</v>
      </c>
      <c r="S2093" s="160">
        <v>0</v>
      </c>
      <c r="T2093" s="160"/>
      <c r="U2093" s="160"/>
      <c r="V2093" s="160"/>
      <c r="W2093" s="160"/>
      <c r="X2093" s="160"/>
      <c r="Y2093" s="160"/>
      <c r="Z2093" s="160"/>
      <c r="AA2093" s="160"/>
      <c r="AB2093" s="160"/>
      <c r="AC2093" s="160"/>
      <c r="AD2093" s="160"/>
      <c r="AE2093" s="160"/>
      <c r="AF2093" s="160"/>
      <c r="AG2093" s="160"/>
      <c r="AH2093" s="160"/>
      <c r="AI2093" s="160"/>
      <c r="AJ2093" s="160"/>
      <c r="AK2093" s="160"/>
      <c r="AL2093" s="160"/>
      <c r="AM2093" s="160"/>
      <c r="AN2093" s="160"/>
      <c r="AO2093" s="160"/>
      <c r="AP2093" s="160"/>
      <c r="AQ2093" s="160"/>
      <c r="AR2093" s="160"/>
      <c r="AS2093" s="160"/>
      <c r="AT2093" s="160"/>
      <c r="AU2093" s="160"/>
    </row>
    <row r="2094" spans="1:47" outlineLevel="1" x14ac:dyDescent="0.2">
      <c r="A2094" s="113"/>
      <c r="B2094" s="115"/>
      <c r="C2094" s="125" t="s">
        <v>783</v>
      </c>
      <c r="D2094" s="144"/>
      <c r="E2094" s="136">
        <v>171.255</v>
      </c>
      <c r="F2094" s="157"/>
      <c r="G2094" s="157"/>
      <c r="H2094" s="161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 t="s">
        <v>131</v>
      </c>
      <c r="S2094" s="160">
        <v>0</v>
      </c>
      <c r="T2094" s="160"/>
      <c r="U2094" s="160"/>
      <c r="V2094" s="160"/>
      <c r="W2094" s="160"/>
      <c r="X2094" s="160"/>
      <c r="Y2094" s="160"/>
      <c r="Z2094" s="160"/>
      <c r="AA2094" s="160"/>
      <c r="AB2094" s="160"/>
      <c r="AC2094" s="160"/>
      <c r="AD2094" s="160"/>
      <c r="AE2094" s="160"/>
      <c r="AF2094" s="160"/>
      <c r="AG2094" s="160"/>
      <c r="AH2094" s="160"/>
      <c r="AI2094" s="160"/>
      <c r="AJ2094" s="160"/>
      <c r="AK2094" s="160"/>
      <c r="AL2094" s="160"/>
      <c r="AM2094" s="160"/>
      <c r="AN2094" s="160"/>
      <c r="AO2094" s="160"/>
      <c r="AP2094" s="160"/>
      <c r="AQ2094" s="160"/>
      <c r="AR2094" s="160"/>
      <c r="AS2094" s="160"/>
      <c r="AT2094" s="160"/>
      <c r="AU2094" s="160"/>
    </row>
    <row r="2095" spans="1:47" outlineLevel="1" x14ac:dyDescent="0.2">
      <c r="A2095" s="113"/>
      <c r="B2095" s="115"/>
      <c r="C2095" s="125" t="s">
        <v>784</v>
      </c>
      <c r="D2095" s="144"/>
      <c r="E2095" s="136">
        <v>138.33000000000001</v>
      </c>
      <c r="F2095" s="157"/>
      <c r="G2095" s="157"/>
      <c r="H2095" s="161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 t="s">
        <v>131</v>
      </c>
      <c r="S2095" s="160">
        <v>0</v>
      </c>
      <c r="T2095" s="160"/>
      <c r="U2095" s="160"/>
      <c r="V2095" s="160"/>
      <c r="W2095" s="160"/>
      <c r="X2095" s="160"/>
      <c r="Y2095" s="160"/>
      <c r="Z2095" s="160"/>
      <c r="AA2095" s="160"/>
      <c r="AB2095" s="160"/>
      <c r="AC2095" s="160"/>
      <c r="AD2095" s="160"/>
      <c r="AE2095" s="160"/>
      <c r="AF2095" s="160"/>
      <c r="AG2095" s="160"/>
      <c r="AH2095" s="160"/>
      <c r="AI2095" s="160"/>
      <c r="AJ2095" s="160"/>
      <c r="AK2095" s="160"/>
      <c r="AL2095" s="160"/>
      <c r="AM2095" s="160"/>
      <c r="AN2095" s="160"/>
      <c r="AO2095" s="160"/>
      <c r="AP2095" s="160"/>
      <c r="AQ2095" s="160"/>
      <c r="AR2095" s="160"/>
      <c r="AS2095" s="160"/>
      <c r="AT2095" s="160"/>
      <c r="AU2095" s="160"/>
    </row>
    <row r="2096" spans="1:47" outlineLevel="1" x14ac:dyDescent="0.2">
      <c r="A2096" s="113"/>
      <c r="B2096" s="115"/>
      <c r="C2096" s="125" t="s">
        <v>785</v>
      </c>
      <c r="D2096" s="144"/>
      <c r="E2096" s="136">
        <v>75.349999999999994</v>
      </c>
      <c r="F2096" s="157"/>
      <c r="G2096" s="157"/>
      <c r="H2096" s="161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 t="s">
        <v>131</v>
      </c>
      <c r="S2096" s="160">
        <v>0</v>
      </c>
      <c r="T2096" s="160"/>
      <c r="U2096" s="160"/>
      <c r="V2096" s="160"/>
      <c r="W2096" s="160"/>
      <c r="X2096" s="160"/>
      <c r="Y2096" s="160"/>
      <c r="Z2096" s="160"/>
      <c r="AA2096" s="160"/>
      <c r="AB2096" s="160"/>
      <c r="AC2096" s="160"/>
      <c r="AD2096" s="160"/>
      <c r="AE2096" s="160"/>
      <c r="AF2096" s="160"/>
      <c r="AG2096" s="160"/>
      <c r="AH2096" s="160"/>
      <c r="AI2096" s="160"/>
      <c r="AJ2096" s="160"/>
      <c r="AK2096" s="160"/>
      <c r="AL2096" s="160"/>
      <c r="AM2096" s="160"/>
      <c r="AN2096" s="160"/>
      <c r="AO2096" s="160"/>
      <c r="AP2096" s="160"/>
      <c r="AQ2096" s="160"/>
      <c r="AR2096" s="160"/>
      <c r="AS2096" s="160"/>
      <c r="AT2096" s="160"/>
      <c r="AU2096" s="160"/>
    </row>
    <row r="2097" spans="1:47" outlineLevel="1" x14ac:dyDescent="0.2">
      <c r="A2097" s="113"/>
      <c r="B2097" s="115"/>
      <c r="C2097" s="125" t="s">
        <v>244</v>
      </c>
      <c r="D2097" s="144"/>
      <c r="E2097" s="136"/>
      <c r="F2097" s="157"/>
      <c r="G2097" s="157"/>
      <c r="H2097" s="161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 t="s">
        <v>131</v>
      </c>
      <c r="S2097" s="160">
        <v>0</v>
      </c>
      <c r="T2097" s="160"/>
      <c r="U2097" s="160"/>
      <c r="V2097" s="160"/>
      <c r="W2097" s="160"/>
      <c r="X2097" s="160"/>
      <c r="Y2097" s="160"/>
      <c r="Z2097" s="160"/>
      <c r="AA2097" s="160"/>
      <c r="AB2097" s="160"/>
      <c r="AC2097" s="160"/>
      <c r="AD2097" s="160"/>
      <c r="AE2097" s="160"/>
      <c r="AF2097" s="160"/>
      <c r="AG2097" s="160"/>
      <c r="AH2097" s="160"/>
      <c r="AI2097" s="160"/>
      <c r="AJ2097" s="160"/>
      <c r="AK2097" s="160"/>
      <c r="AL2097" s="160"/>
      <c r="AM2097" s="160"/>
      <c r="AN2097" s="160"/>
      <c r="AO2097" s="160"/>
      <c r="AP2097" s="160"/>
      <c r="AQ2097" s="160"/>
      <c r="AR2097" s="160"/>
      <c r="AS2097" s="160"/>
      <c r="AT2097" s="160"/>
      <c r="AU2097" s="160"/>
    </row>
    <row r="2098" spans="1:47" outlineLevel="1" x14ac:dyDescent="0.2">
      <c r="A2098" s="113"/>
      <c r="B2098" s="115"/>
      <c r="C2098" s="125" t="s">
        <v>826</v>
      </c>
      <c r="D2098" s="144"/>
      <c r="E2098" s="136"/>
      <c r="F2098" s="157"/>
      <c r="G2098" s="157"/>
      <c r="H2098" s="161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 t="s">
        <v>131</v>
      </c>
      <c r="S2098" s="160">
        <v>0</v>
      </c>
      <c r="T2098" s="160"/>
      <c r="U2098" s="160"/>
      <c r="V2098" s="160"/>
      <c r="W2098" s="160"/>
      <c r="X2098" s="160"/>
      <c r="Y2098" s="160"/>
      <c r="Z2098" s="160"/>
      <c r="AA2098" s="160"/>
      <c r="AB2098" s="160"/>
      <c r="AC2098" s="160"/>
      <c r="AD2098" s="160"/>
      <c r="AE2098" s="160"/>
      <c r="AF2098" s="160"/>
      <c r="AG2098" s="160"/>
      <c r="AH2098" s="160"/>
      <c r="AI2098" s="160"/>
      <c r="AJ2098" s="160"/>
      <c r="AK2098" s="160"/>
      <c r="AL2098" s="160"/>
      <c r="AM2098" s="160"/>
      <c r="AN2098" s="160"/>
      <c r="AO2098" s="160"/>
      <c r="AP2098" s="160"/>
      <c r="AQ2098" s="160"/>
      <c r="AR2098" s="160"/>
      <c r="AS2098" s="160"/>
      <c r="AT2098" s="160"/>
      <c r="AU2098" s="160"/>
    </row>
    <row r="2099" spans="1:47" outlineLevel="1" x14ac:dyDescent="0.2">
      <c r="A2099" s="113"/>
      <c r="B2099" s="115"/>
      <c r="C2099" s="125" t="s">
        <v>773</v>
      </c>
      <c r="D2099" s="144"/>
      <c r="E2099" s="136"/>
      <c r="F2099" s="157"/>
      <c r="G2099" s="157"/>
      <c r="H2099" s="161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 t="s">
        <v>131</v>
      </c>
      <c r="S2099" s="160">
        <v>0</v>
      </c>
      <c r="T2099" s="160"/>
      <c r="U2099" s="160"/>
      <c r="V2099" s="160"/>
      <c r="W2099" s="160"/>
      <c r="X2099" s="160"/>
      <c r="Y2099" s="160"/>
      <c r="Z2099" s="160"/>
      <c r="AA2099" s="160"/>
      <c r="AB2099" s="160"/>
      <c r="AC2099" s="160"/>
      <c r="AD2099" s="160"/>
      <c r="AE2099" s="160"/>
      <c r="AF2099" s="160"/>
      <c r="AG2099" s="160"/>
      <c r="AH2099" s="160"/>
      <c r="AI2099" s="160"/>
      <c r="AJ2099" s="160"/>
      <c r="AK2099" s="160"/>
      <c r="AL2099" s="160"/>
      <c r="AM2099" s="160"/>
      <c r="AN2099" s="160"/>
      <c r="AO2099" s="160"/>
      <c r="AP2099" s="160"/>
      <c r="AQ2099" s="160"/>
      <c r="AR2099" s="160"/>
      <c r="AS2099" s="160"/>
      <c r="AT2099" s="160"/>
      <c r="AU2099" s="160"/>
    </row>
    <row r="2100" spans="1:47" outlineLevel="1" x14ac:dyDescent="0.2">
      <c r="A2100" s="113"/>
      <c r="B2100" s="115"/>
      <c r="C2100" s="125" t="s">
        <v>827</v>
      </c>
      <c r="D2100" s="144"/>
      <c r="E2100" s="136">
        <v>297.2</v>
      </c>
      <c r="F2100" s="157"/>
      <c r="G2100" s="157"/>
      <c r="H2100" s="161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 t="s">
        <v>131</v>
      </c>
      <c r="S2100" s="160">
        <v>0</v>
      </c>
      <c r="T2100" s="160"/>
      <c r="U2100" s="160"/>
      <c r="V2100" s="160"/>
      <c r="W2100" s="160"/>
      <c r="X2100" s="160"/>
      <c r="Y2100" s="160"/>
      <c r="Z2100" s="160"/>
      <c r="AA2100" s="160"/>
      <c r="AB2100" s="160"/>
      <c r="AC2100" s="160"/>
      <c r="AD2100" s="160"/>
      <c r="AE2100" s="160"/>
      <c r="AF2100" s="160"/>
      <c r="AG2100" s="160"/>
      <c r="AH2100" s="160"/>
      <c r="AI2100" s="160"/>
      <c r="AJ2100" s="160"/>
      <c r="AK2100" s="160"/>
      <c r="AL2100" s="160"/>
      <c r="AM2100" s="160"/>
      <c r="AN2100" s="160"/>
      <c r="AO2100" s="160"/>
      <c r="AP2100" s="160"/>
      <c r="AQ2100" s="160"/>
      <c r="AR2100" s="160"/>
      <c r="AS2100" s="160"/>
      <c r="AT2100" s="160"/>
      <c r="AU2100" s="160"/>
    </row>
    <row r="2101" spans="1:47" outlineLevel="1" x14ac:dyDescent="0.2">
      <c r="A2101" s="113"/>
      <c r="B2101" s="115"/>
      <c r="C2101" s="125" t="s">
        <v>843</v>
      </c>
      <c r="D2101" s="144"/>
      <c r="E2101" s="136">
        <v>235.9</v>
      </c>
      <c r="F2101" s="157"/>
      <c r="G2101" s="157"/>
      <c r="H2101" s="161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 t="s">
        <v>131</v>
      </c>
      <c r="S2101" s="160">
        <v>0</v>
      </c>
      <c r="T2101" s="160"/>
      <c r="U2101" s="160"/>
      <c r="V2101" s="160"/>
      <c r="W2101" s="160"/>
      <c r="X2101" s="160"/>
      <c r="Y2101" s="160"/>
      <c r="Z2101" s="160"/>
      <c r="AA2101" s="160"/>
      <c r="AB2101" s="160"/>
      <c r="AC2101" s="160"/>
      <c r="AD2101" s="160"/>
      <c r="AE2101" s="160"/>
      <c r="AF2101" s="160"/>
      <c r="AG2101" s="160"/>
      <c r="AH2101" s="160"/>
      <c r="AI2101" s="160"/>
      <c r="AJ2101" s="160"/>
      <c r="AK2101" s="160"/>
      <c r="AL2101" s="160"/>
      <c r="AM2101" s="160"/>
      <c r="AN2101" s="160"/>
      <c r="AO2101" s="160"/>
      <c r="AP2101" s="160"/>
      <c r="AQ2101" s="160"/>
      <c r="AR2101" s="160"/>
      <c r="AS2101" s="160"/>
      <c r="AT2101" s="160"/>
      <c r="AU2101" s="160"/>
    </row>
    <row r="2102" spans="1:47" outlineLevel="1" x14ac:dyDescent="0.2">
      <c r="A2102" s="113"/>
      <c r="B2102" s="115"/>
      <c r="C2102" s="125" t="s">
        <v>838</v>
      </c>
      <c r="D2102" s="144"/>
      <c r="E2102" s="136">
        <v>22.3</v>
      </c>
      <c r="F2102" s="157"/>
      <c r="G2102" s="157"/>
      <c r="H2102" s="161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 t="s">
        <v>131</v>
      </c>
      <c r="S2102" s="160">
        <v>0</v>
      </c>
      <c r="T2102" s="160"/>
      <c r="U2102" s="160"/>
      <c r="V2102" s="160"/>
      <c r="W2102" s="160"/>
      <c r="X2102" s="160"/>
      <c r="Y2102" s="160"/>
      <c r="Z2102" s="160"/>
      <c r="AA2102" s="160"/>
      <c r="AB2102" s="160"/>
      <c r="AC2102" s="160"/>
      <c r="AD2102" s="160"/>
      <c r="AE2102" s="160"/>
      <c r="AF2102" s="160"/>
      <c r="AG2102" s="160"/>
      <c r="AH2102" s="160"/>
      <c r="AI2102" s="160"/>
      <c r="AJ2102" s="160"/>
      <c r="AK2102" s="160"/>
      <c r="AL2102" s="160"/>
      <c r="AM2102" s="160"/>
      <c r="AN2102" s="160"/>
      <c r="AO2102" s="160"/>
      <c r="AP2102" s="160"/>
      <c r="AQ2102" s="160"/>
      <c r="AR2102" s="160"/>
      <c r="AS2102" s="160"/>
      <c r="AT2102" s="160"/>
      <c r="AU2102" s="160"/>
    </row>
    <row r="2103" spans="1:47" outlineLevel="1" x14ac:dyDescent="0.2">
      <c r="A2103" s="113"/>
      <c r="B2103" s="115"/>
      <c r="C2103" s="125" t="s">
        <v>828</v>
      </c>
      <c r="D2103" s="144"/>
      <c r="E2103" s="136">
        <v>29.6</v>
      </c>
      <c r="F2103" s="157"/>
      <c r="G2103" s="157"/>
      <c r="H2103" s="161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 t="s">
        <v>131</v>
      </c>
      <c r="S2103" s="160">
        <v>0</v>
      </c>
      <c r="T2103" s="160"/>
      <c r="U2103" s="160"/>
      <c r="V2103" s="160"/>
      <c r="W2103" s="160"/>
      <c r="X2103" s="160"/>
      <c r="Y2103" s="160"/>
      <c r="Z2103" s="160"/>
      <c r="AA2103" s="160"/>
      <c r="AB2103" s="160"/>
      <c r="AC2103" s="160"/>
      <c r="AD2103" s="160"/>
      <c r="AE2103" s="160"/>
      <c r="AF2103" s="160"/>
      <c r="AG2103" s="160"/>
      <c r="AH2103" s="160"/>
      <c r="AI2103" s="160"/>
      <c r="AJ2103" s="160"/>
      <c r="AK2103" s="160"/>
      <c r="AL2103" s="160"/>
      <c r="AM2103" s="160"/>
      <c r="AN2103" s="160"/>
      <c r="AO2103" s="160"/>
      <c r="AP2103" s="160"/>
      <c r="AQ2103" s="160"/>
      <c r="AR2103" s="160"/>
      <c r="AS2103" s="160"/>
      <c r="AT2103" s="160"/>
      <c r="AU2103" s="160"/>
    </row>
    <row r="2104" spans="1:47" outlineLevel="1" x14ac:dyDescent="0.2">
      <c r="A2104" s="113"/>
      <c r="B2104" s="115"/>
      <c r="C2104" s="125" t="s">
        <v>844</v>
      </c>
      <c r="D2104" s="144"/>
      <c r="E2104" s="136">
        <v>207.5</v>
      </c>
      <c r="F2104" s="157"/>
      <c r="G2104" s="157"/>
      <c r="H2104" s="161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 t="s">
        <v>131</v>
      </c>
      <c r="S2104" s="160">
        <v>0</v>
      </c>
      <c r="T2104" s="160"/>
      <c r="U2104" s="160"/>
      <c r="V2104" s="160"/>
      <c r="W2104" s="160"/>
      <c r="X2104" s="160"/>
      <c r="Y2104" s="160"/>
      <c r="Z2104" s="160"/>
      <c r="AA2104" s="160"/>
      <c r="AB2104" s="160"/>
      <c r="AC2104" s="160"/>
      <c r="AD2104" s="160"/>
      <c r="AE2104" s="160"/>
      <c r="AF2104" s="160"/>
      <c r="AG2104" s="160"/>
      <c r="AH2104" s="160"/>
      <c r="AI2104" s="160"/>
      <c r="AJ2104" s="160"/>
      <c r="AK2104" s="160"/>
      <c r="AL2104" s="160"/>
      <c r="AM2104" s="160"/>
      <c r="AN2104" s="160"/>
      <c r="AO2104" s="160"/>
      <c r="AP2104" s="160"/>
      <c r="AQ2104" s="160"/>
      <c r="AR2104" s="160"/>
      <c r="AS2104" s="160"/>
      <c r="AT2104" s="160"/>
      <c r="AU2104" s="160"/>
    </row>
    <row r="2105" spans="1:47" outlineLevel="1" x14ac:dyDescent="0.2">
      <c r="A2105" s="113"/>
      <c r="B2105" s="115"/>
      <c r="C2105" s="125" t="s">
        <v>840</v>
      </c>
      <c r="D2105" s="144"/>
      <c r="E2105" s="136">
        <v>18.399999999999999</v>
      </c>
      <c r="F2105" s="157"/>
      <c r="G2105" s="157"/>
      <c r="H2105" s="161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 t="s">
        <v>131</v>
      </c>
      <c r="S2105" s="160">
        <v>0</v>
      </c>
      <c r="T2105" s="160"/>
      <c r="U2105" s="160"/>
      <c r="V2105" s="160"/>
      <c r="W2105" s="160"/>
      <c r="X2105" s="160"/>
      <c r="Y2105" s="160"/>
      <c r="Z2105" s="160"/>
      <c r="AA2105" s="160"/>
      <c r="AB2105" s="160"/>
      <c r="AC2105" s="160"/>
      <c r="AD2105" s="160"/>
      <c r="AE2105" s="160"/>
      <c r="AF2105" s="160"/>
      <c r="AG2105" s="160"/>
      <c r="AH2105" s="160"/>
      <c r="AI2105" s="160"/>
      <c r="AJ2105" s="160"/>
      <c r="AK2105" s="160"/>
      <c r="AL2105" s="160"/>
      <c r="AM2105" s="160"/>
      <c r="AN2105" s="160"/>
      <c r="AO2105" s="160"/>
      <c r="AP2105" s="160"/>
      <c r="AQ2105" s="160"/>
      <c r="AR2105" s="160"/>
      <c r="AS2105" s="160"/>
      <c r="AT2105" s="160"/>
      <c r="AU2105" s="160"/>
    </row>
    <row r="2106" spans="1:47" outlineLevel="1" x14ac:dyDescent="0.2">
      <c r="A2106" s="113"/>
      <c r="B2106" s="115"/>
      <c r="C2106" s="125" t="s">
        <v>845</v>
      </c>
      <c r="D2106" s="144"/>
      <c r="E2106" s="136"/>
      <c r="F2106" s="157"/>
      <c r="G2106" s="157"/>
      <c r="H2106" s="161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 t="s">
        <v>131</v>
      </c>
      <c r="S2106" s="160">
        <v>0</v>
      </c>
      <c r="T2106" s="160"/>
      <c r="U2106" s="160"/>
      <c r="V2106" s="160"/>
      <c r="W2106" s="160"/>
      <c r="X2106" s="160"/>
      <c r="Y2106" s="160"/>
      <c r="Z2106" s="160"/>
      <c r="AA2106" s="160"/>
      <c r="AB2106" s="160"/>
      <c r="AC2106" s="160"/>
      <c r="AD2106" s="160"/>
      <c r="AE2106" s="160"/>
      <c r="AF2106" s="160"/>
      <c r="AG2106" s="160"/>
      <c r="AH2106" s="160"/>
      <c r="AI2106" s="160"/>
      <c r="AJ2106" s="160"/>
      <c r="AK2106" s="160"/>
      <c r="AL2106" s="160"/>
      <c r="AM2106" s="160"/>
      <c r="AN2106" s="160"/>
      <c r="AO2106" s="160"/>
      <c r="AP2106" s="160"/>
      <c r="AQ2106" s="160"/>
      <c r="AR2106" s="160"/>
      <c r="AS2106" s="160"/>
      <c r="AT2106" s="160"/>
      <c r="AU2106" s="160"/>
    </row>
    <row r="2107" spans="1:47" outlineLevel="1" x14ac:dyDescent="0.2">
      <c r="A2107" s="113"/>
      <c r="B2107" s="115"/>
      <c r="C2107" s="125" t="s">
        <v>846</v>
      </c>
      <c r="D2107" s="144"/>
      <c r="E2107" s="136">
        <v>174.5</v>
      </c>
      <c r="F2107" s="157"/>
      <c r="G2107" s="157"/>
      <c r="H2107" s="161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 t="s">
        <v>131</v>
      </c>
      <c r="S2107" s="160">
        <v>0</v>
      </c>
      <c r="T2107" s="160"/>
      <c r="U2107" s="160"/>
      <c r="V2107" s="160"/>
      <c r="W2107" s="160"/>
      <c r="X2107" s="160"/>
      <c r="Y2107" s="160"/>
      <c r="Z2107" s="160"/>
      <c r="AA2107" s="160"/>
      <c r="AB2107" s="160"/>
      <c r="AC2107" s="160"/>
      <c r="AD2107" s="160"/>
      <c r="AE2107" s="160"/>
      <c r="AF2107" s="160"/>
      <c r="AG2107" s="160"/>
      <c r="AH2107" s="160"/>
      <c r="AI2107" s="160"/>
      <c r="AJ2107" s="160"/>
      <c r="AK2107" s="160"/>
      <c r="AL2107" s="160"/>
      <c r="AM2107" s="160"/>
      <c r="AN2107" s="160"/>
      <c r="AO2107" s="160"/>
      <c r="AP2107" s="160"/>
      <c r="AQ2107" s="160"/>
      <c r="AR2107" s="160"/>
      <c r="AS2107" s="160"/>
      <c r="AT2107" s="160"/>
      <c r="AU2107" s="160"/>
    </row>
    <row r="2108" spans="1:47" outlineLevel="1" x14ac:dyDescent="0.2">
      <c r="A2108" s="113"/>
      <c r="B2108" s="115"/>
      <c r="C2108" s="125" t="s">
        <v>847</v>
      </c>
      <c r="D2108" s="144"/>
      <c r="E2108" s="136">
        <v>11.09</v>
      </c>
      <c r="F2108" s="157"/>
      <c r="G2108" s="157"/>
      <c r="H2108" s="161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 t="s">
        <v>131</v>
      </c>
      <c r="S2108" s="160">
        <v>0</v>
      </c>
      <c r="T2108" s="160"/>
      <c r="U2108" s="160"/>
      <c r="V2108" s="160"/>
      <c r="W2108" s="160"/>
      <c r="X2108" s="160"/>
      <c r="Y2108" s="160"/>
      <c r="Z2108" s="160"/>
      <c r="AA2108" s="160"/>
      <c r="AB2108" s="160"/>
      <c r="AC2108" s="160"/>
      <c r="AD2108" s="160"/>
      <c r="AE2108" s="160"/>
      <c r="AF2108" s="160"/>
      <c r="AG2108" s="160"/>
      <c r="AH2108" s="160"/>
      <c r="AI2108" s="160"/>
      <c r="AJ2108" s="160"/>
      <c r="AK2108" s="160"/>
      <c r="AL2108" s="160"/>
      <c r="AM2108" s="160"/>
      <c r="AN2108" s="160"/>
      <c r="AO2108" s="160"/>
      <c r="AP2108" s="160"/>
      <c r="AQ2108" s="160"/>
      <c r="AR2108" s="160"/>
      <c r="AS2108" s="160"/>
      <c r="AT2108" s="160"/>
      <c r="AU2108" s="160"/>
    </row>
    <row r="2109" spans="1:47" outlineLevel="1" x14ac:dyDescent="0.2">
      <c r="A2109" s="113"/>
      <c r="B2109" s="115"/>
      <c r="C2109" s="125" t="s">
        <v>848</v>
      </c>
      <c r="D2109" s="144"/>
      <c r="E2109" s="136">
        <v>26.2</v>
      </c>
      <c r="F2109" s="157"/>
      <c r="G2109" s="157"/>
      <c r="H2109" s="161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 t="s">
        <v>131</v>
      </c>
      <c r="S2109" s="160">
        <v>0</v>
      </c>
      <c r="T2109" s="160"/>
      <c r="U2109" s="160"/>
      <c r="V2109" s="160"/>
      <c r="W2109" s="160"/>
      <c r="X2109" s="160"/>
      <c r="Y2109" s="160"/>
      <c r="Z2109" s="160"/>
      <c r="AA2109" s="160"/>
      <c r="AB2109" s="160"/>
      <c r="AC2109" s="160"/>
      <c r="AD2109" s="160"/>
      <c r="AE2109" s="160"/>
      <c r="AF2109" s="160"/>
      <c r="AG2109" s="160"/>
      <c r="AH2109" s="160"/>
      <c r="AI2109" s="160"/>
      <c r="AJ2109" s="160"/>
      <c r="AK2109" s="160"/>
      <c r="AL2109" s="160"/>
      <c r="AM2109" s="160"/>
      <c r="AN2109" s="160"/>
      <c r="AO2109" s="160"/>
      <c r="AP2109" s="160"/>
      <c r="AQ2109" s="160"/>
      <c r="AR2109" s="160"/>
      <c r="AS2109" s="160"/>
      <c r="AT2109" s="160"/>
      <c r="AU2109" s="160"/>
    </row>
    <row r="2110" spans="1:47" outlineLevel="1" x14ac:dyDescent="0.2">
      <c r="A2110" s="113"/>
      <c r="B2110" s="115"/>
      <c r="C2110" s="125" t="s">
        <v>1601</v>
      </c>
      <c r="D2110" s="144"/>
      <c r="E2110" s="136">
        <v>187.55</v>
      </c>
      <c r="F2110" s="157"/>
      <c r="G2110" s="157"/>
      <c r="H2110" s="161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 t="s">
        <v>131</v>
      </c>
      <c r="S2110" s="160">
        <v>0</v>
      </c>
      <c r="T2110" s="160"/>
      <c r="U2110" s="160"/>
      <c r="V2110" s="160"/>
      <c r="W2110" s="160"/>
      <c r="X2110" s="160"/>
      <c r="Y2110" s="160"/>
      <c r="Z2110" s="160"/>
      <c r="AA2110" s="160"/>
      <c r="AB2110" s="160"/>
      <c r="AC2110" s="160"/>
      <c r="AD2110" s="160"/>
      <c r="AE2110" s="160"/>
      <c r="AF2110" s="160"/>
      <c r="AG2110" s="160"/>
      <c r="AH2110" s="160"/>
      <c r="AI2110" s="160"/>
      <c r="AJ2110" s="160"/>
      <c r="AK2110" s="160"/>
      <c r="AL2110" s="160"/>
      <c r="AM2110" s="160"/>
      <c r="AN2110" s="160"/>
      <c r="AO2110" s="160"/>
      <c r="AP2110" s="160"/>
      <c r="AQ2110" s="160"/>
      <c r="AR2110" s="160"/>
      <c r="AS2110" s="160"/>
      <c r="AT2110" s="160"/>
      <c r="AU2110" s="160"/>
    </row>
    <row r="2111" spans="1:47" outlineLevel="1" x14ac:dyDescent="0.2">
      <c r="A2111" s="113"/>
      <c r="B2111" s="115"/>
      <c r="C2111" s="125" t="s">
        <v>1208</v>
      </c>
      <c r="D2111" s="144"/>
      <c r="E2111" s="136">
        <v>647.1</v>
      </c>
      <c r="F2111" s="157"/>
      <c r="G2111" s="157"/>
      <c r="H2111" s="161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 t="s">
        <v>131</v>
      </c>
      <c r="S2111" s="160">
        <v>0</v>
      </c>
      <c r="T2111" s="160"/>
      <c r="U2111" s="160"/>
      <c r="V2111" s="160"/>
      <c r="W2111" s="160"/>
      <c r="X2111" s="160"/>
      <c r="Y2111" s="160"/>
      <c r="Z2111" s="160"/>
      <c r="AA2111" s="160"/>
      <c r="AB2111" s="160"/>
      <c r="AC2111" s="160"/>
      <c r="AD2111" s="160"/>
      <c r="AE2111" s="160"/>
      <c r="AF2111" s="160"/>
      <c r="AG2111" s="160"/>
      <c r="AH2111" s="160"/>
      <c r="AI2111" s="160"/>
      <c r="AJ2111" s="160"/>
      <c r="AK2111" s="160"/>
      <c r="AL2111" s="160"/>
      <c r="AM2111" s="160"/>
      <c r="AN2111" s="160"/>
      <c r="AO2111" s="160"/>
      <c r="AP2111" s="160"/>
      <c r="AQ2111" s="160"/>
      <c r="AR2111" s="160"/>
      <c r="AS2111" s="160"/>
      <c r="AT2111" s="160"/>
      <c r="AU2111" s="160"/>
    </row>
    <row r="2112" spans="1:47" outlineLevel="1" x14ac:dyDescent="0.2">
      <c r="A2112" s="113"/>
      <c r="B2112" s="115"/>
      <c r="C2112" s="125" t="s">
        <v>244</v>
      </c>
      <c r="D2112" s="144"/>
      <c r="E2112" s="136"/>
      <c r="F2112" s="157"/>
      <c r="G2112" s="157"/>
      <c r="H2112" s="161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 t="s">
        <v>131</v>
      </c>
      <c r="S2112" s="160">
        <v>0</v>
      </c>
      <c r="T2112" s="160"/>
      <c r="U2112" s="160"/>
      <c r="V2112" s="160"/>
      <c r="W2112" s="160"/>
      <c r="X2112" s="160"/>
      <c r="Y2112" s="160"/>
      <c r="Z2112" s="160"/>
      <c r="AA2112" s="160"/>
      <c r="AB2112" s="160"/>
      <c r="AC2112" s="160"/>
      <c r="AD2112" s="160"/>
      <c r="AE2112" s="160"/>
      <c r="AF2112" s="160"/>
      <c r="AG2112" s="160"/>
      <c r="AH2112" s="160"/>
      <c r="AI2112" s="160"/>
      <c r="AJ2112" s="160"/>
      <c r="AK2112" s="160"/>
      <c r="AL2112" s="160"/>
      <c r="AM2112" s="160"/>
      <c r="AN2112" s="160"/>
      <c r="AO2112" s="160"/>
      <c r="AP2112" s="160"/>
      <c r="AQ2112" s="160"/>
      <c r="AR2112" s="160"/>
      <c r="AS2112" s="160"/>
      <c r="AT2112" s="160"/>
      <c r="AU2112" s="160"/>
    </row>
    <row r="2113" spans="1:47" outlineLevel="1" x14ac:dyDescent="0.2">
      <c r="A2113" s="113"/>
      <c r="B2113" s="115"/>
      <c r="C2113" s="125" t="s">
        <v>854</v>
      </c>
      <c r="D2113" s="144"/>
      <c r="E2113" s="136"/>
      <c r="F2113" s="157"/>
      <c r="G2113" s="157"/>
      <c r="H2113" s="161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 t="s">
        <v>131</v>
      </c>
      <c r="S2113" s="160">
        <v>0</v>
      </c>
      <c r="T2113" s="160"/>
      <c r="U2113" s="160"/>
      <c r="V2113" s="160"/>
      <c r="W2113" s="160"/>
      <c r="X2113" s="160"/>
      <c r="Y2113" s="160"/>
      <c r="Z2113" s="160"/>
      <c r="AA2113" s="160"/>
      <c r="AB2113" s="160"/>
      <c r="AC2113" s="160"/>
      <c r="AD2113" s="160"/>
      <c r="AE2113" s="160"/>
      <c r="AF2113" s="160"/>
      <c r="AG2113" s="160"/>
      <c r="AH2113" s="160"/>
      <c r="AI2113" s="160"/>
      <c r="AJ2113" s="160"/>
      <c r="AK2113" s="160"/>
      <c r="AL2113" s="160"/>
      <c r="AM2113" s="160"/>
      <c r="AN2113" s="160"/>
      <c r="AO2113" s="160"/>
      <c r="AP2113" s="160"/>
      <c r="AQ2113" s="160"/>
      <c r="AR2113" s="160"/>
      <c r="AS2113" s="160"/>
      <c r="AT2113" s="160"/>
      <c r="AU2113" s="160"/>
    </row>
    <row r="2114" spans="1:47" outlineLevel="1" x14ac:dyDescent="0.2">
      <c r="A2114" s="113"/>
      <c r="B2114" s="115"/>
      <c r="C2114" s="125" t="s">
        <v>773</v>
      </c>
      <c r="D2114" s="144"/>
      <c r="E2114" s="136"/>
      <c r="F2114" s="157"/>
      <c r="G2114" s="157"/>
      <c r="H2114" s="161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 t="s">
        <v>131</v>
      </c>
      <c r="S2114" s="160">
        <v>0</v>
      </c>
      <c r="T2114" s="160"/>
      <c r="U2114" s="160"/>
      <c r="V2114" s="160"/>
      <c r="W2114" s="160"/>
      <c r="X2114" s="160"/>
      <c r="Y2114" s="160"/>
      <c r="Z2114" s="160"/>
      <c r="AA2114" s="160"/>
      <c r="AB2114" s="160"/>
      <c r="AC2114" s="160"/>
      <c r="AD2114" s="160"/>
      <c r="AE2114" s="160"/>
      <c r="AF2114" s="160"/>
      <c r="AG2114" s="160"/>
      <c r="AH2114" s="160"/>
      <c r="AI2114" s="160"/>
      <c r="AJ2114" s="160"/>
      <c r="AK2114" s="160"/>
      <c r="AL2114" s="160"/>
      <c r="AM2114" s="160"/>
      <c r="AN2114" s="160"/>
      <c r="AO2114" s="160"/>
      <c r="AP2114" s="160"/>
      <c r="AQ2114" s="160"/>
      <c r="AR2114" s="160"/>
      <c r="AS2114" s="160"/>
      <c r="AT2114" s="160"/>
      <c r="AU2114" s="160"/>
    </row>
    <row r="2115" spans="1:47" outlineLevel="1" x14ac:dyDescent="0.2">
      <c r="A2115" s="113"/>
      <c r="B2115" s="115"/>
      <c r="C2115" s="125" t="s">
        <v>1244</v>
      </c>
      <c r="D2115" s="144"/>
      <c r="E2115" s="136">
        <v>213</v>
      </c>
      <c r="F2115" s="157"/>
      <c r="G2115" s="157"/>
      <c r="H2115" s="161"/>
      <c r="I2115" s="160"/>
      <c r="J2115" s="160"/>
      <c r="K2115" s="160"/>
      <c r="L2115" s="160"/>
      <c r="M2115" s="160"/>
      <c r="N2115" s="160"/>
      <c r="O2115" s="160"/>
      <c r="P2115" s="160"/>
      <c r="Q2115" s="160"/>
      <c r="R2115" s="160" t="s">
        <v>131</v>
      </c>
      <c r="S2115" s="160">
        <v>0</v>
      </c>
      <c r="T2115" s="160"/>
      <c r="U2115" s="160"/>
      <c r="V2115" s="160"/>
      <c r="W2115" s="160"/>
      <c r="X2115" s="160"/>
      <c r="Y2115" s="160"/>
      <c r="Z2115" s="160"/>
      <c r="AA2115" s="160"/>
      <c r="AB2115" s="160"/>
      <c r="AC2115" s="160"/>
      <c r="AD2115" s="160"/>
      <c r="AE2115" s="160"/>
      <c r="AF2115" s="160"/>
      <c r="AG2115" s="160"/>
      <c r="AH2115" s="160"/>
      <c r="AI2115" s="160"/>
      <c r="AJ2115" s="160"/>
      <c r="AK2115" s="160"/>
      <c r="AL2115" s="160"/>
      <c r="AM2115" s="160"/>
      <c r="AN2115" s="160"/>
      <c r="AO2115" s="160"/>
      <c r="AP2115" s="160"/>
      <c r="AQ2115" s="160"/>
      <c r="AR2115" s="160"/>
      <c r="AS2115" s="160"/>
      <c r="AT2115" s="160"/>
      <c r="AU2115" s="160"/>
    </row>
    <row r="2116" spans="1:47" outlineLevel="1" x14ac:dyDescent="0.2">
      <c r="A2116" s="113"/>
      <c r="B2116" s="115"/>
      <c r="C2116" s="125" t="s">
        <v>1245</v>
      </c>
      <c r="D2116" s="144"/>
      <c r="E2116" s="136">
        <v>53</v>
      </c>
      <c r="F2116" s="157"/>
      <c r="G2116" s="157"/>
      <c r="H2116" s="161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 t="s">
        <v>131</v>
      </c>
      <c r="S2116" s="160">
        <v>0</v>
      </c>
      <c r="T2116" s="160"/>
      <c r="U2116" s="160"/>
      <c r="V2116" s="160"/>
      <c r="W2116" s="160"/>
      <c r="X2116" s="160"/>
      <c r="Y2116" s="160"/>
      <c r="Z2116" s="160"/>
      <c r="AA2116" s="160"/>
      <c r="AB2116" s="160"/>
      <c r="AC2116" s="160"/>
      <c r="AD2116" s="160"/>
      <c r="AE2116" s="160"/>
      <c r="AF2116" s="160"/>
      <c r="AG2116" s="160"/>
      <c r="AH2116" s="160"/>
      <c r="AI2116" s="160"/>
      <c r="AJ2116" s="160"/>
      <c r="AK2116" s="160"/>
      <c r="AL2116" s="160"/>
      <c r="AM2116" s="160"/>
      <c r="AN2116" s="160"/>
      <c r="AO2116" s="160"/>
      <c r="AP2116" s="160"/>
      <c r="AQ2116" s="160"/>
      <c r="AR2116" s="160"/>
      <c r="AS2116" s="160"/>
      <c r="AT2116" s="160"/>
      <c r="AU2116" s="160"/>
    </row>
    <row r="2117" spans="1:47" outlineLevel="1" x14ac:dyDescent="0.2">
      <c r="A2117" s="113"/>
      <c r="B2117" s="115"/>
      <c r="C2117" s="125" t="s">
        <v>875</v>
      </c>
      <c r="D2117" s="144"/>
      <c r="E2117" s="136">
        <v>25</v>
      </c>
      <c r="F2117" s="157"/>
      <c r="G2117" s="157"/>
      <c r="H2117" s="161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 t="s">
        <v>131</v>
      </c>
      <c r="S2117" s="160">
        <v>0</v>
      </c>
      <c r="T2117" s="160"/>
      <c r="U2117" s="160"/>
      <c r="V2117" s="160"/>
      <c r="W2117" s="160"/>
      <c r="X2117" s="160"/>
      <c r="Y2117" s="160"/>
      <c r="Z2117" s="160"/>
      <c r="AA2117" s="160"/>
      <c r="AB2117" s="160"/>
      <c r="AC2117" s="160"/>
      <c r="AD2117" s="160"/>
      <c r="AE2117" s="160"/>
      <c r="AF2117" s="160"/>
      <c r="AG2117" s="160"/>
      <c r="AH2117" s="160"/>
      <c r="AI2117" s="160"/>
      <c r="AJ2117" s="160"/>
      <c r="AK2117" s="160"/>
      <c r="AL2117" s="160"/>
      <c r="AM2117" s="160"/>
      <c r="AN2117" s="160"/>
      <c r="AO2117" s="160"/>
      <c r="AP2117" s="160"/>
      <c r="AQ2117" s="160"/>
      <c r="AR2117" s="160"/>
      <c r="AS2117" s="160"/>
      <c r="AT2117" s="160"/>
      <c r="AU2117" s="160"/>
    </row>
    <row r="2118" spans="1:47" outlineLevel="1" x14ac:dyDescent="0.2">
      <c r="A2118" s="113"/>
      <c r="B2118" s="115"/>
      <c r="C2118" s="125" t="s">
        <v>1246</v>
      </c>
      <c r="D2118" s="144"/>
      <c r="E2118" s="136">
        <v>324</v>
      </c>
      <c r="F2118" s="157"/>
      <c r="G2118" s="157"/>
      <c r="H2118" s="161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 t="s">
        <v>131</v>
      </c>
      <c r="S2118" s="160">
        <v>0</v>
      </c>
      <c r="T2118" s="160"/>
      <c r="U2118" s="160"/>
      <c r="V2118" s="160"/>
      <c r="W2118" s="160"/>
      <c r="X2118" s="160"/>
      <c r="Y2118" s="160"/>
      <c r="Z2118" s="160"/>
      <c r="AA2118" s="160"/>
      <c r="AB2118" s="160"/>
      <c r="AC2118" s="160"/>
      <c r="AD2118" s="160"/>
      <c r="AE2118" s="160"/>
      <c r="AF2118" s="160"/>
      <c r="AG2118" s="160"/>
      <c r="AH2118" s="160"/>
      <c r="AI2118" s="160"/>
      <c r="AJ2118" s="160"/>
      <c r="AK2118" s="160"/>
      <c r="AL2118" s="160"/>
      <c r="AM2118" s="160"/>
      <c r="AN2118" s="160"/>
      <c r="AO2118" s="160"/>
      <c r="AP2118" s="160"/>
      <c r="AQ2118" s="160"/>
      <c r="AR2118" s="160"/>
      <c r="AS2118" s="160"/>
      <c r="AT2118" s="160"/>
      <c r="AU2118" s="160"/>
    </row>
    <row r="2119" spans="1:47" outlineLevel="1" x14ac:dyDescent="0.2">
      <c r="A2119" s="113"/>
      <c r="B2119" s="115"/>
      <c r="C2119" s="125" t="s">
        <v>1247</v>
      </c>
      <c r="D2119" s="144"/>
      <c r="E2119" s="136">
        <v>59</v>
      </c>
      <c r="F2119" s="157"/>
      <c r="G2119" s="157"/>
      <c r="H2119" s="161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 t="s">
        <v>131</v>
      </c>
      <c r="S2119" s="160">
        <v>0</v>
      </c>
      <c r="T2119" s="160"/>
      <c r="U2119" s="160"/>
      <c r="V2119" s="160"/>
      <c r="W2119" s="160"/>
      <c r="X2119" s="160"/>
      <c r="Y2119" s="160"/>
      <c r="Z2119" s="160"/>
      <c r="AA2119" s="160"/>
      <c r="AB2119" s="160"/>
      <c r="AC2119" s="160"/>
      <c r="AD2119" s="160"/>
      <c r="AE2119" s="160"/>
      <c r="AF2119" s="160"/>
      <c r="AG2119" s="160"/>
      <c r="AH2119" s="160"/>
      <c r="AI2119" s="160"/>
      <c r="AJ2119" s="160"/>
      <c r="AK2119" s="160"/>
      <c r="AL2119" s="160"/>
      <c r="AM2119" s="160"/>
      <c r="AN2119" s="160"/>
      <c r="AO2119" s="160"/>
      <c r="AP2119" s="160"/>
      <c r="AQ2119" s="160"/>
      <c r="AR2119" s="160"/>
      <c r="AS2119" s="160"/>
      <c r="AT2119" s="160"/>
      <c r="AU2119" s="160"/>
    </row>
    <row r="2120" spans="1:47" ht="22.5" outlineLevel="1" x14ac:dyDescent="0.2">
      <c r="A2120" s="113"/>
      <c r="B2120" s="115"/>
      <c r="C2120" s="125" t="s">
        <v>1250</v>
      </c>
      <c r="D2120" s="144"/>
      <c r="E2120" s="136">
        <v>160.91</v>
      </c>
      <c r="F2120" s="157"/>
      <c r="G2120" s="157"/>
      <c r="H2120" s="161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 t="s">
        <v>131</v>
      </c>
      <c r="S2120" s="160">
        <v>0</v>
      </c>
      <c r="T2120" s="160"/>
      <c r="U2120" s="160"/>
      <c r="V2120" s="160"/>
      <c r="W2120" s="160"/>
      <c r="X2120" s="160"/>
      <c r="Y2120" s="160"/>
      <c r="Z2120" s="160"/>
      <c r="AA2120" s="160"/>
      <c r="AB2120" s="160"/>
      <c r="AC2120" s="160"/>
      <c r="AD2120" s="160"/>
      <c r="AE2120" s="160"/>
      <c r="AF2120" s="160"/>
      <c r="AG2120" s="160"/>
      <c r="AH2120" s="160"/>
      <c r="AI2120" s="160"/>
      <c r="AJ2120" s="160"/>
      <c r="AK2120" s="160"/>
      <c r="AL2120" s="160"/>
      <c r="AM2120" s="160"/>
      <c r="AN2120" s="160"/>
      <c r="AO2120" s="160"/>
      <c r="AP2120" s="160"/>
      <c r="AQ2120" s="160"/>
      <c r="AR2120" s="160"/>
      <c r="AS2120" s="160"/>
      <c r="AT2120" s="160"/>
      <c r="AU2120" s="160"/>
    </row>
    <row r="2121" spans="1:47" outlineLevel="1" x14ac:dyDescent="0.2">
      <c r="A2121" s="119"/>
      <c r="B2121" s="120"/>
      <c r="C2121" s="129" t="s">
        <v>1251</v>
      </c>
      <c r="D2121" s="147"/>
      <c r="E2121" s="138">
        <v>38.28</v>
      </c>
      <c r="F2121" s="159"/>
      <c r="G2121" s="159"/>
      <c r="H2121" s="134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 t="s">
        <v>131</v>
      </c>
      <c r="S2121" s="160">
        <v>0</v>
      </c>
      <c r="T2121" s="160"/>
      <c r="U2121" s="160"/>
      <c r="V2121" s="160"/>
      <c r="W2121" s="160"/>
      <c r="X2121" s="160"/>
      <c r="Y2121" s="160"/>
      <c r="Z2121" s="160"/>
      <c r="AA2121" s="160"/>
      <c r="AB2121" s="160"/>
      <c r="AC2121" s="160"/>
      <c r="AD2121" s="160"/>
      <c r="AE2121" s="160"/>
      <c r="AF2121" s="160"/>
      <c r="AG2121" s="160"/>
      <c r="AH2121" s="160"/>
      <c r="AI2121" s="160"/>
      <c r="AJ2121" s="160"/>
      <c r="AK2121" s="160"/>
      <c r="AL2121" s="160"/>
      <c r="AM2121" s="160"/>
      <c r="AN2121" s="160"/>
      <c r="AO2121" s="160"/>
      <c r="AP2121" s="160"/>
      <c r="AQ2121" s="160"/>
      <c r="AR2121" s="160"/>
      <c r="AS2121" s="160"/>
      <c r="AT2121" s="160"/>
      <c r="AU2121" s="160"/>
    </row>
    <row r="2122" spans="1:47" x14ac:dyDescent="0.2">
      <c r="B2122" s="7" t="s">
        <v>244</v>
      </c>
      <c r="C2122" s="130" t="s">
        <v>244</v>
      </c>
      <c r="D2122" s="9"/>
      <c r="E2122" s="139"/>
      <c r="F2122" s="6"/>
      <c r="G2122" s="6"/>
      <c r="H2122" s="9"/>
      <c r="P2122" s="229">
        <v>15</v>
      </c>
      <c r="Q2122" s="229">
        <v>21</v>
      </c>
    </row>
    <row r="2123" spans="1:47" x14ac:dyDescent="0.2">
      <c r="A2123" s="248"/>
      <c r="B2123" s="249" t="s">
        <v>26</v>
      </c>
      <c r="C2123" s="250" t="s">
        <v>244</v>
      </c>
      <c r="D2123" s="251"/>
      <c r="E2123" s="252"/>
      <c r="F2123" s="253"/>
      <c r="G2123" s="254">
        <f>G8+G64+G228+G235+G404+G478+G657+G688+G697+G755+G860+G944+G949+G992+G1026+G1277+G1288+G1293+G1361+G1528+G1616+G1630+G1636+G1745+G1828+G1894+G1962+G1987+G2015+G2041+G2065+G2074</f>
        <v>0</v>
      </c>
      <c r="H2123" s="9"/>
      <c r="P2123" s="229" t="e">
        <f>SUMIF(#REF!,P2122,G7:G2121)</f>
        <v>#REF!</v>
      </c>
      <c r="Q2123" s="229" t="e">
        <f>SUMIF(#REF!,Q2122,G7:G2121)</f>
        <v>#REF!</v>
      </c>
      <c r="R2123" s="229" t="s">
        <v>1737</v>
      </c>
    </row>
    <row r="2125" spans="1:47" x14ac:dyDescent="0.2">
      <c r="B2125" s="228"/>
      <c r="C2125" s="7" t="s">
        <v>3653</v>
      </c>
    </row>
    <row r="2126" spans="1:47" x14ac:dyDescent="0.2">
      <c r="B2126" s="255"/>
      <c r="C2126" s="7" t="s">
        <v>3680</v>
      </c>
    </row>
    <row r="2127" spans="1:47" x14ac:dyDescent="0.2">
      <c r="B2127" s="264"/>
      <c r="C2127" s="7" t="s">
        <v>3826</v>
      </c>
    </row>
    <row r="2128" spans="1:47" x14ac:dyDescent="0.2">
      <c r="B2128" s="461"/>
      <c r="C2128" s="7" t="s">
        <v>3825</v>
      </c>
    </row>
  </sheetData>
  <sheetProtection password="CCE1" sheet="1" objects="1" scenarios="1"/>
  <protectedRanges>
    <protectedRange sqref="F9:F2073" name="Oblast1"/>
  </protectedRanges>
  <autoFilter ref="A7:H2123" xr:uid="{00000000-0009-0000-0000-000003000000}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4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U153"/>
  <sheetViews>
    <sheetView showZeros="0" view="pageBreakPreview" topLeftCell="A121" zoomScaleNormal="100" zoomScaleSheetLayoutView="100" workbookViewId="0">
      <selection activeCell="L134" sqref="L134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17" width="9.140625" customWidth="1"/>
    <col min="18" max="18" width="9.140625" hidden="1" customWidth="1"/>
    <col min="19" max="26" width="9.140625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1745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1747</v>
      </c>
      <c r="C8" s="126" t="s">
        <v>1748</v>
      </c>
      <c r="D8" s="145"/>
      <c r="E8" s="158"/>
      <c r="F8" s="158"/>
      <c r="G8" s="158">
        <f>SUMIF(P9:P12,"&lt;&gt;NOR",G9:G12)</f>
        <v>0</v>
      </c>
      <c r="H8" s="133"/>
      <c r="R8" t="s">
        <v>125</v>
      </c>
    </row>
    <row r="9" spans="1:47" outlineLevel="1" x14ac:dyDescent="0.2">
      <c r="A9" s="164">
        <v>1</v>
      </c>
      <c r="B9" s="165" t="s">
        <v>1749</v>
      </c>
      <c r="C9" s="166" t="s">
        <v>1750</v>
      </c>
      <c r="D9" s="167" t="s">
        <v>926</v>
      </c>
      <c r="E9" s="169">
        <v>16</v>
      </c>
      <c r="F9" s="185"/>
      <c r="G9" s="169">
        <f>ROUND(E9*F9,2)</f>
        <v>0</v>
      </c>
      <c r="H9" s="182" t="s">
        <v>1751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 t="s">
        <v>1752</v>
      </c>
      <c r="C10" s="166" t="s">
        <v>1753</v>
      </c>
      <c r="D10" s="167" t="s">
        <v>926</v>
      </c>
      <c r="E10" s="169">
        <v>72</v>
      </c>
      <c r="F10" s="185"/>
      <c r="G10" s="169">
        <f>ROUND(E10*F10,2)</f>
        <v>0</v>
      </c>
      <c r="H10" s="182" t="s">
        <v>1751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 t="s">
        <v>1754</v>
      </c>
      <c r="C11" s="166" t="s">
        <v>1755</v>
      </c>
      <c r="D11" s="167" t="s">
        <v>330</v>
      </c>
      <c r="E11" s="169">
        <v>1</v>
      </c>
      <c r="F11" s="185"/>
      <c r="G11" s="169">
        <f>ROUND(E11*F11,2)</f>
        <v>0</v>
      </c>
      <c r="H11" s="182" t="s">
        <v>1751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 t="s">
        <v>1756</v>
      </c>
      <c r="C12" s="166" t="s">
        <v>1757</v>
      </c>
      <c r="D12" s="167" t="s">
        <v>926</v>
      </c>
      <c r="E12" s="169">
        <v>8</v>
      </c>
      <c r="F12" s="185"/>
      <c r="G12" s="169">
        <f>ROUND(E12*F12,2)</f>
        <v>0</v>
      </c>
      <c r="H12" s="182" t="s">
        <v>1743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14" t="s">
        <v>124</v>
      </c>
      <c r="B13" s="116" t="s">
        <v>1759</v>
      </c>
      <c r="C13" s="126" t="s">
        <v>1760</v>
      </c>
      <c r="D13" s="145"/>
      <c r="E13" s="158"/>
      <c r="F13" s="158"/>
      <c r="G13" s="158">
        <f>SUMIF(P14:P20,"&lt;&gt;NOR",G14:G20)</f>
        <v>0</v>
      </c>
      <c r="H13" s="133"/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1761</v>
      </c>
      <c r="C14" s="166" t="s">
        <v>1762</v>
      </c>
      <c r="D14" s="167" t="s">
        <v>337</v>
      </c>
      <c r="E14" s="169">
        <v>8</v>
      </c>
      <c r="F14" s="185"/>
      <c r="G14" s="169">
        <f t="shared" ref="G14:G19" si="0">ROUND(E14*F14,2)</f>
        <v>0</v>
      </c>
      <c r="H14" s="182" t="s">
        <v>1743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 t="s">
        <v>1763</v>
      </c>
      <c r="C15" s="166" t="s">
        <v>1764</v>
      </c>
      <c r="D15" s="167" t="s">
        <v>337</v>
      </c>
      <c r="E15" s="169">
        <v>3</v>
      </c>
      <c r="F15" s="185"/>
      <c r="G15" s="169">
        <f t="shared" si="0"/>
        <v>0</v>
      </c>
      <c r="H15" s="182" t="s">
        <v>1743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 t="s">
        <v>1765</v>
      </c>
      <c r="C16" s="166" t="s">
        <v>1766</v>
      </c>
      <c r="D16" s="167" t="s">
        <v>337</v>
      </c>
      <c r="E16" s="169">
        <v>20</v>
      </c>
      <c r="F16" s="185"/>
      <c r="G16" s="169">
        <f t="shared" si="0"/>
        <v>0</v>
      </c>
      <c r="H16" s="182" t="s">
        <v>1743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 t="s">
        <v>1767</v>
      </c>
      <c r="C17" s="166" t="s">
        <v>1768</v>
      </c>
      <c r="D17" s="167" t="s">
        <v>330</v>
      </c>
      <c r="E17" s="169">
        <v>1</v>
      </c>
      <c r="F17" s="185"/>
      <c r="G17" s="169">
        <f t="shared" si="0"/>
        <v>0</v>
      </c>
      <c r="H17" s="182" t="s">
        <v>1743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 t="s">
        <v>1769</v>
      </c>
      <c r="C18" s="166" t="s">
        <v>1770</v>
      </c>
      <c r="D18" s="167" t="s">
        <v>330</v>
      </c>
      <c r="E18" s="169">
        <v>1</v>
      </c>
      <c r="F18" s="185"/>
      <c r="G18" s="169">
        <f t="shared" si="0"/>
        <v>0</v>
      </c>
      <c r="H18" s="182" t="s">
        <v>1743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71">
        <v>10</v>
      </c>
      <c r="B19" s="172" t="s">
        <v>1771</v>
      </c>
      <c r="C19" s="173" t="s">
        <v>1772</v>
      </c>
      <c r="D19" s="174" t="s">
        <v>330</v>
      </c>
      <c r="E19" s="176">
        <v>2</v>
      </c>
      <c r="F19" s="186"/>
      <c r="G19" s="176">
        <f t="shared" si="0"/>
        <v>0</v>
      </c>
      <c r="H19" s="183" t="s">
        <v>1743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77"/>
      <c r="B20" s="178"/>
      <c r="C20" s="179" t="s">
        <v>1773</v>
      </c>
      <c r="D20" s="180"/>
      <c r="E20" s="196">
        <v>2</v>
      </c>
      <c r="F20" s="187"/>
      <c r="G20" s="170"/>
      <c r="H20" s="184"/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116" t="s">
        <v>82</v>
      </c>
      <c r="C21" s="126" t="s">
        <v>83</v>
      </c>
      <c r="D21" s="145"/>
      <c r="E21" s="158"/>
      <c r="F21" s="158"/>
      <c r="G21" s="158">
        <f>SUMIF(P22:P41,"&lt;&gt;NOR",G22:G41)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22.5" outlineLevel="1" x14ac:dyDescent="0.2">
      <c r="A22" s="171">
        <v>11</v>
      </c>
      <c r="B22" s="172" t="s">
        <v>1774</v>
      </c>
      <c r="C22" s="173" t="s">
        <v>1775</v>
      </c>
      <c r="D22" s="174" t="s">
        <v>337</v>
      </c>
      <c r="E22" s="176">
        <v>176</v>
      </c>
      <c r="F22" s="186"/>
      <c r="G22" s="176">
        <f>ROUND(E22*F22,2)</f>
        <v>0</v>
      </c>
      <c r="H22" s="183" t="s">
        <v>1743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179" t="s">
        <v>1776</v>
      </c>
      <c r="D23" s="180"/>
      <c r="E23" s="196">
        <v>176</v>
      </c>
      <c r="F23" s="187"/>
      <c r="G23" s="170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71">
        <v>12</v>
      </c>
      <c r="B24" s="172" t="s">
        <v>1777</v>
      </c>
      <c r="C24" s="173" t="s">
        <v>1778</v>
      </c>
      <c r="D24" s="174" t="s">
        <v>337</v>
      </c>
      <c r="E24" s="176">
        <v>228</v>
      </c>
      <c r="F24" s="186"/>
      <c r="G24" s="176">
        <f>ROUND(E24*F24,2)</f>
        <v>0</v>
      </c>
      <c r="H24" s="183" t="s">
        <v>1743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77"/>
      <c r="B25" s="178"/>
      <c r="C25" s="179" t="s">
        <v>1779</v>
      </c>
      <c r="D25" s="180"/>
      <c r="E25" s="196">
        <v>228</v>
      </c>
      <c r="F25" s="187"/>
      <c r="G25" s="170"/>
      <c r="H25" s="184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t="22.5" outlineLevel="1" x14ac:dyDescent="0.2">
      <c r="A26" s="171">
        <v>13</v>
      </c>
      <c r="B26" s="172" t="s">
        <v>1780</v>
      </c>
      <c r="C26" s="173" t="s">
        <v>1781</v>
      </c>
      <c r="D26" s="174" t="s">
        <v>337</v>
      </c>
      <c r="E26" s="176">
        <v>100</v>
      </c>
      <c r="F26" s="186"/>
      <c r="G26" s="176">
        <f>ROUND(E26*F26,2)</f>
        <v>0</v>
      </c>
      <c r="H26" s="183" t="s">
        <v>1743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77"/>
      <c r="B27" s="178"/>
      <c r="C27" s="179" t="s">
        <v>1782</v>
      </c>
      <c r="D27" s="180"/>
      <c r="E27" s="196">
        <v>100</v>
      </c>
      <c r="F27" s="187"/>
      <c r="G27" s="170"/>
      <c r="H27" s="184"/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14</v>
      </c>
      <c r="B28" s="165" t="s">
        <v>1783</v>
      </c>
      <c r="C28" s="166" t="s">
        <v>1784</v>
      </c>
      <c r="D28" s="167" t="s">
        <v>330</v>
      </c>
      <c r="E28" s="169">
        <v>1</v>
      </c>
      <c r="F28" s="185"/>
      <c r="G28" s="169">
        <f t="shared" ref="G28:G40" si="1">ROUND(E28*F28,2)</f>
        <v>0</v>
      </c>
      <c r="H28" s="182" t="s">
        <v>1751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64">
        <v>15</v>
      </c>
      <c r="B29" s="165" t="s">
        <v>1785</v>
      </c>
      <c r="C29" s="166" t="s">
        <v>1786</v>
      </c>
      <c r="D29" s="167" t="s">
        <v>330</v>
      </c>
      <c r="E29" s="169">
        <v>2</v>
      </c>
      <c r="F29" s="185"/>
      <c r="G29" s="169">
        <f t="shared" si="1"/>
        <v>0</v>
      </c>
      <c r="H29" s="182" t="s">
        <v>1743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33.75" outlineLevel="1" x14ac:dyDescent="0.2">
      <c r="A30" s="164">
        <v>16</v>
      </c>
      <c r="B30" s="165" t="s">
        <v>1787</v>
      </c>
      <c r="C30" s="166" t="s">
        <v>1788</v>
      </c>
      <c r="D30" s="167" t="s">
        <v>337</v>
      </c>
      <c r="E30" s="169">
        <v>152</v>
      </c>
      <c r="F30" s="185"/>
      <c r="G30" s="169">
        <f t="shared" si="1"/>
        <v>0</v>
      </c>
      <c r="H30" s="182" t="s">
        <v>1743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ht="33.75" outlineLevel="1" x14ac:dyDescent="0.2">
      <c r="A31" s="164">
        <v>17</v>
      </c>
      <c r="B31" s="165" t="s">
        <v>1789</v>
      </c>
      <c r="C31" s="166" t="s">
        <v>1790</v>
      </c>
      <c r="D31" s="167" t="s">
        <v>337</v>
      </c>
      <c r="E31" s="169">
        <v>36</v>
      </c>
      <c r="F31" s="185"/>
      <c r="G31" s="169">
        <f t="shared" si="1"/>
        <v>0</v>
      </c>
      <c r="H31" s="182" t="s">
        <v>1743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33.75" outlineLevel="1" x14ac:dyDescent="0.2">
      <c r="A32" s="164">
        <v>18</v>
      </c>
      <c r="B32" s="165" t="s">
        <v>1791</v>
      </c>
      <c r="C32" s="166" t="s">
        <v>1792</v>
      </c>
      <c r="D32" s="167" t="s">
        <v>337</v>
      </c>
      <c r="E32" s="169">
        <v>40</v>
      </c>
      <c r="F32" s="185"/>
      <c r="G32" s="169">
        <f t="shared" si="1"/>
        <v>0</v>
      </c>
      <c r="H32" s="182" t="s">
        <v>1743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33.75" outlineLevel="1" x14ac:dyDescent="0.2">
      <c r="A33" s="164">
        <v>19</v>
      </c>
      <c r="B33" s="165" t="s">
        <v>1793</v>
      </c>
      <c r="C33" s="166" t="s">
        <v>1794</v>
      </c>
      <c r="D33" s="167" t="s">
        <v>337</v>
      </c>
      <c r="E33" s="169">
        <v>18</v>
      </c>
      <c r="F33" s="185"/>
      <c r="G33" s="169">
        <f t="shared" si="1"/>
        <v>0</v>
      </c>
      <c r="H33" s="182" t="s">
        <v>1743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64">
        <v>20</v>
      </c>
      <c r="B34" s="165" t="s">
        <v>1795</v>
      </c>
      <c r="C34" s="166" t="s">
        <v>1796</v>
      </c>
      <c r="D34" s="167" t="s">
        <v>337</v>
      </c>
      <c r="E34" s="169">
        <v>62</v>
      </c>
      <c r="F34" s="185"/>
      <c r="G34" s="169">
        <f t="shared" si="1"/>
        <v>0</v>
      </c>
      <c r="H34" s="182" t="s">
        <v>1743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22.5" outlineLevel="1" x14ac:dyDescent="0.2">
      <c r="A35" s="164">
        <v>21</v>
      </c>
      <c r="B35" s="165" t="s">
        <v>1797</v>
      </c>
      <c r="C35" s="166" t="s">
        <v>1798</v>
      </c>
      <c r="D35" s="167" t="s">
        <v>330</v>
      </c>
      <c r="E35" s="169">
        <v>1500</v>
      </c>
      <c r="F35" s="185"/>
      <c r="G35" s="169">
        <f t="shared" si="1"/>
        <v>0</v>
      </c>
      <c r="H35" s="182" t="s">
        <v>1743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22</v>
      </c>
      <c r="B36" s="165" t="s">
        <v>1799</v>
      </c>
      <c r="C36" s="166" t="s">
        <v>1800</v>
      </c>
      <c r="D36" s="167" t="s">
        <v>330</v>
      </c>
      <c r="E36" s="169">
        <v>5</v>
      </c>
      <c r="F36" s="185"/>
      <c r="G36" s="169">
        <f t="shared" si="1"/>
        <v>0</v>
      </c>
      <c r="H36" s="182" t="s">
        <v>1743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ht="33.75" outlineLevel="1" x14ac:dyDescent="0.2">
      <c r="A37" s="164">
        <v>23</v>
      </c>
      <c r="B37" s="165" t="s">
        <v>1801</v>
      </c>
      <c r="C37" s="166" t="s">
        <v>1802</v>
      </c>
      <c r="D37" s="167" t="s">
        <v>337</v>
      </c>
      <c r="E37" s="169">
        <v>20</v>
      </c>
      <c r="F37" s="185"/>
      <c r="G37" s="169">
        <f t="shared" si="1"/>
        <v>0</v>
      </c>
      <c r="H37" s="182" t="s">
        <v>1743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45" outlineLevel="1" x14ac:dyDescent="0.2">
      <c r="A38" s="164">
        <v>24</v>
      </c>
      <c r="B38" s="165" t="s">
        <v>1803</v>
      </c>
      <c r="C38" s="166" t="s">
        <v>1804</v>
      </c>
      <c r="D38" s="167" t="s">
        <v>337</v>
      </c>
      <c r="E38" s="169">
        <v>38</v>
      </c>
      <c r="F38" s="185"/>
      <c r="G38" s="169">
        <f t="shared" si="1"/>
        <v>0</v>
      </c>
      <c r="H38" s="182" t="s">
        <v>1743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45" outlineLevel="1" x14ac:dyDescent="0.2">
      <c r="A39" s="164">
        <v>25</v>
      </c>
      <c r="B39" s="165" t="s">
        <v>1805</v>
      </c>
      <c r="C39" s="166" t="s">
        <v>1806</v>
      </c>
      <c r="D39" s="167" t="s">
        <v>337</v>
      </c>
      <c r="E39" s="169">
        <v>138</v>
      </c>
      <c r="F39" s="185"/>
      <c r="G39" s="169">
        <f t="shared" si="1"/>
        <v>0</v>
      </c>
      <c r="H39" s="182" t="s">
        <v>1743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71">
        <v>26</v>
      </c>
      <c r="B40" s="172" t="s">
        <v>1807</v>
      </c>
      <c r="C40" s="173" t="s">
        <v>1808</v>
      </c>
      <c r="D40" s="174" t="s">
        <v>238</v>
      </c>
      <c r="E40" s="176">
        <v>0.11618000000000001</v>
      </c>
      <c r="F40" s="186"/>
      <c r="G40" s="176">
        <f t="shared" si="1"/>
        <v>0</v>
      </c>
      <c r="H40" s="183" t="s">
        <v>1743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77"/>
      <c r="B41" s="178"/>
      <c r="C41" s="516" t="s">
        <v>1809</v>
      </c>
      <c r="D41" s="517"/>
      <c r="E41" s="517"/>
      <c r="F41" s="517"/>
      <c r="G41" s="517"/>
      <c r="H41" s="184"/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14" t="s">
        <v>124</v>
      </c>
      <c r="B42" s="116" t="s">
        <v>1810</v>
      </c>
      <c r="C42" s="126" t="s">
        <v>1811</v>
      </c>
      <c r="D42" s="145"/>
      <c r="E42" s="158"/>
      <c r="F42" s="158"/>
      <c r="G42" s="158">
        <f>SUMIF(P43:P65,"&lt;&gt;NOR",G43:G65)</f>
        <v>0</v>
      </c>
      <c r="H42" s="133"/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22.5" outlineLevel="1" x14ac:dyDescent="0.2">
      <c r="A43" s="164">
        <v>27</v>
      </c>
      <c r="B43" s="165" t="s">
        <v>1812</v>
      </c>
      <c r="C43" s="166" t="s">
        <v>1813</v>
      </c>
      <c r="D43" s="167" t="s">
        <v>330</v>
      </c>
      <c r="E43" s="169">
        <v>2</v>
      </c>
      <c r="F43" s="185"/>
      <c r="G43" s="169">
        <f>ROUND(E43*F43,2)</f>
        <v>0</v>
      </c>
      <c r="H43" s="182" t="s">
        <v>1743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22.5" outlineLevel="1" x14ac:dyDescent="0.2">
      <c r="A44" s="164">
        <v>28</v>
      </c>
      <c r="B44" s="165" t="s">
        <v>1814</v>
      </c>
      <c r="C44" s="166" t="s">
        <v>1815</v>
      </c>
      <c r="D44" s="167" t="s">
        <v>330</v>
      </c>
      <c r="E44" s="169">
        <v>1</v>
      </c>
      <c r="F44" s="185"/>
      <c r="G44" s="169">
        <f>ROUND(E44*F44,2)</f>
        <v>0</v>
      </c>
      <c r="H44" s="182" t="s">
        <v>1743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ht="22.5" outlineLevel="1" x14ac:dyDescent="0.2">
      <c r="A45" s="171">
        <v>29</v>
      </c>
      <c r="B45" s="172" t="s">
        <v>1816</v>
      </c>
      <c r="C45" s="173" t="s">
        <v>1817</v>
      </c>
      <c r="D45" s="174" t="s">
        <v>330</v>
      </c>
      <c r="E45" s="176">
        <v>3</v>
      </c>
      <c r="F45" s="186"/>
      <c r="G45" s="176">
        <f>ROUND(E45*F45,2)</f>
        <v>0</v>
      </c>
      <c r="H45" s="183" t="s">
        <v>1743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77"/>
      <c r="B46" s="178"/>
      <c r="C46" s="179" t="s">
        <v>1818</v>
      </c>
      <c r="D46" s="180"/>
      <c r="E46" s="196">
        <v>1</v>
      </c>
      <c r="F46" s="187"/>
      <c r="G46" s="170"/>
      <c r="H46" s="184"/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179" t="s">
        <v>1819</v>
      </c>
      <c r="D47" s="180"/>
      <c r="E47" s="196">
        <v>1</v>
      </c>
      <c r="F47" s="187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77"/>
      <c r="B48" s="178"/>
      <c r="C48" s="179" t="s">
        <v>1820</v>
      </c>
      <c r="D48" s="180"/>
      <c r="E48" s="196">
        <v>1</v>
      </c>
      <c r="F48" s="187"/>
      <c r="G48" s="170"/>
      <c r="H48" s="184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30</v>
      </c>
      <c r="B49" s="165" t="s">
        <v>1821</v>
      </c>
      <c r="C49" s="166" t="s">
        <v>1822</v>
      </c>
      <c r="D49" s="167" t="s">
        <v>330</v>
      </c>
      <c r="E49" s="169">
        <v>1</v>
      </c>
      <c r="F49" s="185"/>
      <c r="G49" s="169">
        <f>ROUND(E49*F49,2)</f>
        <v>0</v>
      </c>
      <c r="H49" s="182" t="s">
        <v>1743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31</v>
      </c>
      <c r="B50" s="165" t="s">
        <v>1823</v>
      </c>
      <c r="C50" s="166" t="s">
        <v>1824</v>
      </c>
      <c r="D50" s="167" t="s">
        <v>330</v>
      </c>
      <c r="E50" s="169">
        <v>4</v>
      </c>
      <c r="F50" s="185"/>
      <c r="G50" s="169">
        <f>ROUND(E50*F50,2)</f>
        <v>0</v>
      </c>
      <c r="H50" s="182" t="s">
        <v>1751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71">
        <v>32</v>
      </c>
      <c r="B51" s="172" t="s">
        <v>1825</v>
      </c>
      <c r="C51" s="173" t="s">
        <v>1826</v>
      </c>
      <c r="D51" s="174" t="s">
        <v>330</v>
      </c>
      <c r="E51" s="176">
        <v>1</v>
      </c>
      <c r="F51" s="186"/>
      <c r="G51" s="176">
        <f>ROUND(E51*F51,2)</f>
        <v>0</v>
      </c>
      <c r="H51" s="183" t="s">
        <v>1751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77"/>
      <c r="B52" s="178"/>
      <c r="C52" s="179" t="s">
        <v>1819</v>
      </c>
      <c r="D52" s="180"/>
      <c r="E52" s="196">
        <v>1</v>
      </c>
      <c r="F52" s="187"/>
      <c r="G52" s="170"/>
      <c r="H52" s="184"/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ht="22.5" outlineLevel="1" x14ac:dyDescent="0.2">
      <c r="A53" s="171">
        <v>33</v>
      </c>
      <c r="B53" s="172" t="s">
        <v>1827</v>
      </c>
      <c r="C53" s="173" t="s">
        <v>1828</v>
      </c>
      <c r="D53" s="174" t="s">
        <v>330</v>
      </c>
      <c r="E53" s="176">
        <v>1</v>
      </c>
      <c r="F53" s="186"/>
      <c r="G53" s="176">
        <f>ROUND(E53*F53,2)</f>
        <v>0</v>
      </c>
      <c r="H53" s="183" t="s">
        <v>1751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77"/>
      <c r="B54" s="178"/>
      <c r="C54" s="179" t="s">
        <v>1819</v>
      </c>
      <c r="D54" s="180"/>
      <c r="E54" s="196">
        <v>1</v>
      </c>
      <c r="F54" s="187"/>
      <c r="G54" s="170"/>
      <c r="H54" s="184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45" outlineLevel="1" x14ac:dyDescent="0.2">
      <c r="A55" s="164">
        <v>34</v>
      </c>
      <c r="B55" s="165" t="s">
        <v>1829</v>
      </c>
      <c r="C55" s="166" t="s">
        <v>1830</v>
      </c>
      <c r="D55" s="167" t="s">
        <v>330</v>
      </c>
      <c r="E55" s="169">
        <v>1</v>
      </c>
      <c r="F55" s="185"/>
      <c r="G55" s="169">
        <f>ROUND(E55*F55,2)</f>
        <v>0</v>
      </c>
      <c r="H55" s="182" t="s">
        <v>1743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outlineLevel="1" x14ac:dyDescent="0.2">
      <c r="A56" s="164">
        <v>35</v>
      </c>
      <c r="B56" s="165" t="s">
        <v>1831</v>
      </c>
      <c r="C56" s="166" t="s">
        <v>1832</v>
      </c>
      <c r="D56" s="167" t="s">
        <v>330</v>
      </c>
      <c r="E56" s="169">
        <v>2</v>
      </c>
      <c r="F56" s="185"/>
      <c r="G56" s="169">
        <f>ROUND(E56*F56,2)</f>
        <v>0</v>
      </c>
      <c r="H56" s="182" t="s">
        <v>1751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22.5" outlineLevel="1" x14ac:dyDescent="0.2">
      <c r="A57" s="171">
        <v>36</v>
      </c>
      <c r="B57" s="172" t="s">
        <v>1833</v>
      </c>
      <c r="C57" s="173" t="s">
        <v>1834</v>
      </c>
      <c r="D57" s="174" t="s">
        <v>330</v>
      </c>
      <c r="E57" s="176">
        <v>1</v>
      </c>
      <c r="F57" s="186"/>
      <c r="G57" s="176">
        <f>ROUND(E57*F57,2)</f>
        <v>0</v>
      </c>
      <c r="H57" s="183" t="s">
        <v>1751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77"/>
      <c r="B58" s="178"/>
      <c r="C58" s="179" t="s">
        <v>1835</v>
      </c>
      <c r="D58" s="180"/>
      <c r="E58" s="196">
        <v>1</v>
      </c>
      <c r="F58" s="187"/>
      <c r="G58" s="170"/>
      <c r="H58" s="184"/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71">
        <v>37</v>
      </c>
      <c r="B59" s="172" t="s">
        <v>1836</v>
      </c>
      <c r="C59" s="173" t="s">
        <v>1837</v>
      </c>
      <c r="D59" s="174" t="s">
        <v>330</v>
      </c>
      <c r="E59" s="176">
        <v>1</v>
      </c>
      <c r="F59" s="186"/>
      <c r="G59" s="176">
        <f>ROUND(E59*F59,2)</f>
        <v>0</v>
      </c>
      <c r="H59" s="183" t="s">
        <v>1751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77"/>
      <c r="B60" s="178"/>
      <c r="C60" s="179" t="s">
        <v>1838</v>
      </c>
      <c r="D60" s="180"/>
      <c r="E60" s="196">
        <v>1</v>
      </c>
      <c r="F60" s="187"/>
      <c r="G60" s="170"/>
      <c r="H60" s="184"/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71">
        <v>38</v>
      </c>
      <c r="B61" s="172" t="s">
        <v>1839</v>
      </c>
      <c r="C61" s="173" t="s">
        <v>1840</v>
      </c>
      <c r="D61" s="174" t="s">
        <v>330</v>
      </c>
      <c r="E61" s="176">
        <v>1</v>
      </c>
      <c r="F61" s="186"/>
      <c r="G61" s="176">
        <f>ROUND(E61*F61,2)</f>
        <v>0</v>
      </c>
      <c r="H61" s="183" t="s">
        <v>1751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77"/>
      <c r="B62" s="178"/>
      <c r="C62" s="179" t="s">
        <v>1841</v>
      </c>
      <c r="D62" s="180"/>
      <c r="E62" s="196">
        <v>1</v>
      </c>
      <c r="F62" s="187"/>
      <c r="G62" s="170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71">
        <v>39</v>
      </c>
      <c r="B63" s="172" t="s">
        <v>1842</v>
      </c>
      <c r="C63" s="173" t="s">
        <v>1843</v>
      </c>
      <c r="D63" s="174" t="s">
        <v>330</v>
      </c>
      <c r="E63" s="176">
        <v>1</v>
      </c>
      <c r="F63" s="186"/>
      <c r="G63" s="176">
        <f>ROUND(E63*F63,2)</f>
        <v>0</v>
      </c>
      <c r="H63" s="183" t="s">
        <v>1751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x14ac:dyDescent="0.2">
      <c r="A64" s="177"/>
      <c r="B64" s="178"/>
      <c r="C64" s="179" t="s">
        <v>1844</v>
      </c>
      <c r="D64" s="180"/>
      <c r="E64" s="196">
        <v>1</v>
      </c>
      <c r="F64" s="187"/>
      <c r="G64" s="170"/>
      <c r="H64" s="184"/>
      <c r="I64" s="160"/>
      <c r="R64" t="s">
        <v>125</v>
      </c>
    </row>
    <row r="65" spans="1:47" outlineLevel="1" x14ac:dyDescent="0.2">
      <c r="A65" s="164">
        <v>40</v>
      </c>
      <c r="B65" s="165" t="s">
        <v>1845</v>
      </c>
      <c r="C65" s="166" t="s">
        <v>1846</v>
      </c>
      <c r="D65" s="167" t="s">
        <v>238</v>
      </c>
      <c r="E65" s="169">
        <v>0.2329</v>
      </c>
      <c r="F65" s="185"/>
      <c r="G65" s="169">
        <f>ROUND(E65*F65,2)</f>
        <v>0</v>
      </c>
      <c r="H65" s="182" t="s">
        <v>1743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14" t="s">
        <v>124</v>
      </c>
      <c r="B66" s="116" t="s">
        <v>1847</v>
      </c>
      <c r="C66" s="126" t="s">
        <v>1848</v>
      </c>
      <c r="D66" s="145"/>
      <c r="E66" s="158"/>
      <c r="F66" s="158"/>
      <c r="G66" s="158">
        <f>SUMIF(P67:P103,"&lt;&gt;NOR",G67:G103)</f>
        <v>0</v>
      </c>
      <c r="H66" s="133"/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ht="22.5" outlineLevel="1" x14ac:dyDescent="0.2">
      <c r="A67" s="171">
        <v>41</v>
      </c>
      <c r="B67" s="172" t="s">
        <v>1849</v>
      </c>
      <c r="C67" s="173" t="s">
        <v>1850</v>
      </c>
      <c r="D67" s="174" t="s">
        <v>337</v>
      </c>
      <c r="E67" s="176">
        <v>18</v>
      </c>
      <c r="F67" s="186"/>
      <c r="G67" s="176">
        <f>ROUND(E67*F67,2)</f>
        <v>0</v>
      </c>
      <c r="H67" s="183" t="s">
        <v>1743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77"/>
      <c r="B68" s="178"/>
      <c r="C68" s="516" t="s">
        <v>1851</v>
      </c>
      <c r="D68" s="517"/>
      <c r="E68" s="517"/>
      <c r="F68" s="517"/>
      <c r="G68" s="517"/>
      <c r="H68" s="184"/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77"/>
      <c r="B69" s="178"/>
      <c r="C69" s="518" t="s">
        <v>1852</v>
      </c>
      <c r="D69" s="519"/>
      <c r="E69" s="519"/>
      <c r="F69" s="519"/>
      <c r="G69" s="519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22.5" outlineLevel="1" x14ac:dyDescent="0.2">
      <c r="A70" s="171">
        <v>42</v>
      </c>
      <c r="B70" s="172" t="s">
        <v>1853</v>
      </c>
      <c r="C70" s="173" t="s">
        <v>1854</v>
      </c>
      <c r="D70" s="174" t="s">
        <v>337</v>
      </c>
      <c r="E70" s="176">
        <v>38</v>
      </c>
      <c r="F70" s="186"/>
      <c r="G70" s="176">
        <f>ROUND(E70*F70,2)</f>
        <v>0</v>
      </c>
      <c r="H70" s="183" t="s">
        <v>1743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77"/>
      <c r="B71" s="178"/>
      <c r="C71" s="516" t="s">
        <v>1851</v>
      </c>
      <c r="D71" s="517"/>
      <c r="E71" s="517"/>
      <c r="F71" s="517"/>
      <c r="G71" s="517"/>
      <c r="H71" s="184"/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77"/>
      <c r="B72" s="178"/>
      <c r="C72" s="518" t="s">
        <v>1852</v>
      </c>
      <c r="D72" s="519"/>
      <c r="E72" s="519"/>
      <c r="F72" s="519"/>
      <c r="G72" s="519"/>
      <c r="H72" s="184"/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22.5" outlineLevel="1" x14ac:dyDescent="0.2">
      <c r="A73" s="171">
        <v>43</v>
      </c>
      <c r="B73" s="172" t="s">
        <v>1855</v>
      </c>
      <c r="C73" s="173" t="s">
        <v>1856</v>
      </c>
      <c r="D73" s="174" t="s">
        <v>337</v>
      </c>
      <c r="E73" s="176">
        <v>138</v>
      </c>
      <c r="F73" s="186"/>
      <c r="G73" s="176">
        <f>ROUND(E73*F73,2)</f>
        <v>0</v>
      </c>
      <c r="H73" s="183" t="s">
        <v>1743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516" t="s">
        <v>1851</v>
      </c>
      <c r="D74" s="517"/>
      <c r="E74" s="517"/>
      <c r="F74" s="517"/>
      <c r="G74" s="517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77"/>
      <c r="B75" s="178"/>
      <c r="C75" s="518" t="s">
        <v>1852</v>
      </c>
      <c r="D75" s="519"/>
      <c r="E75" s="519"/>
      <c r="F75" s="519"/>
      <c r="G75" s="519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22.5" outlineLevel="1" x14ac:dyDescent="0.2">
      <c r="A76" s="164">
        <v>44</v>
      </c>
      <c r="B76" s="165" t="s">
        <v>1857</v>
      </c>
      <c r="C76" s="166" t="s">
        <v>1858</v>
      </c>
      <c r="D76" s="167" t="s">
        <v>330</v>
      </c>
      <c r="E76" s="169">
        <v>2</v>
      </c>
      <c r="F76" s="185"/>
      <c r="G76" s="169">
        <f>ROUND(E76*F76,2)</f>
        <v>0</v>
      </c>
      <c r="H76" s="182" t="s">
        <v>1743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ht="22.5" outlineLevel="1" x14ac:dyDescent="0.2">
      <c r="A77" s="164">
        <v>45</v>
      </c>
      <c r="B77" s="165" t="s">
        <v>1859</v>
      </c>
      <c r="C77" s="166" t="s">
        <v>1860</v>
      </c>
      <c r="D77" s="167" t="s">
        <v>330</v>
      </c>
      <c r="E77" s="169">
        <v>2</v>
      </c>
      <c r="F77" s="185"/>
      <c r="G77" s="169">
        <f>ROUND(E77*F77,2)</f>
        <v>0</v>
      </c>
      <c r="H77" s="182" t="s">
        <v>1743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ht="22.5" outlineLevel="1" x14ac:dyDescent="0.2">
      <c r="A78" s="164">
        <v>46</v>
      </c>
      <c r="B78" s="165" t="s">
        <v>1861</v>
      </c>
      <c r="C78" s="166" t="s">
        <v>1862</v>
      </c>
      <c r="D78" s="167" t="s">
        <v>330</v>
      </c>
      <c r="E78" s="169">
        <v>6</v>
      </c>
      <c r="F78" s="185"/>
      <c r="G78" s="169">
        <f>ROUND(E78*F78,2)</f>
        <v>0</v>
      </c>
      <c r="H78" s="182" t="s">
        <v>1743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ht="22.5" outlineLevel="1" x14ac:dyDescent="0.2">
      <c r="A79" s="171">
        <v>47</v>
      </c>
      <c r="B79" s="172" t="s">
        <v>1863</v>
      </c>
      <c r="C79" s="173" t="s">
        <v>1864</v>
      </c>
      <c r="D79" s="174" t="s">
        <v>337</v>
      </c>
      <c r="E79" s="176">
        <v>155</v>
      </c>
      <c r="F79" s="186"/>
      <c r="G79" s="176">
        <f>ROUND(E79*F79,2)</f>
        <v>0</v>
      </c>
      <c r="H79" s="183" t="s">
        <v>1743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77"/>
      <c r="B80" s="178"/>
      <c r="C80" s="516" t="s">
        <v>1851</v>
      </c>
      <c r="D80" s="517"/>
      <c r="E80" s="517"/>
      <c r="F80" s="517"/>
      <c r="G80" s="517"/>
      <c r="H80" s="184"/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ht="22.5" outlineLevel="1" x14ac:dyDescent="0.2">
      <c r="A81" s="171">
        <v>48</v>
      </c>
      <c r="B81" s="172" t="s">
        <v>1865</v>
      </c>
      <c r="C81" s="173" t="s">
        <v>1866</v>
      </c>
      <c r="D81" s="174" t="s">
        <v>337</v>
      </c>
      <c r="E81" s="176">
        <v>36</v>
      </c>
      <c r="F81" s="186"/>
      <c r="G81" s="176">
        <f>ROUND(E81*F81,2)</f>
        <v>0</v>
      </c>
      <c r="H81" s="183" t="s">
        <v>1743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77"/>
      <c r="B82" s="178"/>
      <c r="C82" s="516" t="s">
        <v>1851</v>
      </c>
      <c r="D82" s="517"/>
      <c r="E82" s="517"/>
      <c r="F82" s="517"/>
      <c r="G82" s="517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ht="22.5" outlineLevel="1" x14ac:dyDescent="0.2">
      <c r="A83" s="171">
        <v>49</v>
      </c>
      <c r="B83" s="172" t="s">
        <v>1867</v>
      </c>
      <c r="C83" s="173" t="s">
        <v>1868</v>
      </c>
      <c r="D83" s="174" t="s">
        <v>337</v>
      </c>
      <c r="E83" s="176">
        <v>40</v>
      </c>
      <c r="F83" s="186"/>
      <c r="G83" s="176">
        <f>ROUND(E83*F83,2)</f>
        <v>0</v>
      </c>
      <c r="H83" s="183" t="s">
        <v>1743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77"/>
      <c r="B84" s="178"/>
      <c r="C84" s="516" t="s">
        <v>1851</v>
      </c>
      <c r="D84" s="517"/>
      <c r="E84" s="517"/>
      <c r="F84" s="517"/>
      <c r="G84" s="517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22.5" outlineLevel="1" x14ac:dyDescent="0.2">
      <c r="A85" s="171">
        <v>50</v>
      </c>
      <c r="B85" s="172" t="s">
        <v>1869</v>
      </c>
      <c r="C85" s="173" t="s">
        <v>1870</v>
      </c>
      <c r="D85" s="174" t="s">
        <v>337</v>
      </c>
      <c r="E85" s="176">
        <v>20</v>
      </c>
      <c r="F85" s="186"/>
      <c r="G85" s="176">
        <f>ROUND(E85*F85,2)</f>
        <v>0</v>
      </c>
      <c r="H85" s="183" t="s">
        <v>1743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77"/>
      <c r="B86" s="178"/>
      <c r="C86" s="516" t="s">
        <v>1851</v>
      </c>
      <c r="D86" s="517"/>
      <c r="E86" s="517"/>
      <c r="F86" s="517"/>
      <c r="G86" s="517"/>
      <c r="H86" s="184"/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22.5" outlineLevel="1" x14ac:dyDescent="0.2">
      <c r="A87" s="171">
        <v>51</v>
      </c>
      <c r="B87" s="172" t="s">
        <v>1871</v>
      </c>
      <c r="C87" s="173" t="s">
        <v>1872</v>
      </c>
      <c r="D87" s="174" t="s">
        <v>337</v>
      </c>
      <c r="E87" s="176">
        <v>62</v>
      </c>
      <c r="F87" s="186"/>
      <c r="G87" s="176">
        <f>ROUND(E87*F87,2)</f>
        <v>0</v>
      </c>
      <c r="H87" s="183" t="s">
        <v>1743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516" t="s">
        <v>1851</v>
      </c>
      <c r="D88" s="517"/>
      <c r="E88" s="517"/>
      <c r="F88" s="517"/>
      <c r="G88" s="517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77"/>
      <c r="B89" s="178"/>
      <c r="C89" s="518" t="s">
        <v>1852</v>
      </c>
      <c r="D89" s="519"/>
      <c r="E89" s="519"/>
      <c r="F89" s="519"/>
      <c r="G89" s="519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22.5" outlineLevel="1" x14ac:dyDescent="0.2">
      <c r="A90" s="171">
        <v>52</v>
      </c>
      <c r="B90" s="172" t="s">
        <v>1873</v>
      </c>
      <c r="C90" s="173" t="s">
        <v>1874</v>
      </c>
      <c r="D90" s="174" t="s">
        <v>330</v>
      </c>
      <c r="E90" s="176">
        <v>54</v>
      </c>
      <c r="F90" s="186"/>
      <c r="G90" s="176">
        <f>ROUND(E90*F90,2)</f>
        <v>0</v>
      </c>
      <c r="H90" s="183" t="s">
        <v>1743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77"/>
      <c r="B91" s="178"/>
      <c r="C91" s="179" t="s">
        <v>1875</v>
      </c>
      <c r="D91" s="180"/>
      <c r="E91" s="196">
        <v>54</v>
      </c>
      <c r="F91" s="187"/>
      <c r="G91" s="170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ht="22.5" outlineLevel="1" x14ac:dyDescent="0.2">
      <c r="A92" s="171">
        <v>53</v>
      </c>
      <c r="B92" s="172" t="s">
        <v>1876</v>
      </c>
      <c r="C92" s="173" t="s">
        <v>1877</v>
      </c>
      <c r="D92" s="174" t="s">
        <v>330</v>
      </c>
      <c r="E92" s="176">
        <v>4</v>
      </c>
      <c r="F92" s="186"/>
      <c r="G92" s="176">
        <f>ROUND(E92*F92,2)</f>
        <v>0</v>
      </c>
      <c r="H92" s="183" t="s">
        <v>1743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77"/>
      <c r="B93" s="178"/>
      <c r="C93" s="179" t="s">
        <v>1878</v>
      </c>
      <c r="D93" s="180"/>
      <c r="E93" s="196">
        <v>4</v>
      </c>
      <c r="F93" s="187"/>
      <c r="G93" s="170"/>
      <c r="H93" s="184"/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ht="22.5" outlineLevel="1" x14ac:dyDescent="0.2">
      <c r="A94" s="171">
        <v>54</v>
      </c>
      <c r="B94" s="172" t="s">
        <v>1879</v>
      </c>
      <c r="C94" s="173" t="s">
        <v>1880</v>
      </c>
      <c r="D94" s="174" t="s">
        <v>337</v>
      </c>
      <c r="E94" s="176">
        <v>194</v>
      </c>
      <c r="F94" s="186"/>
      <c r="G94" s="176">
        <f>ROUND(E94*F94,2)</f>
        <v>0</v>
      </c>
      <c r="H94" s="183" t="s">
        <v>1743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77"/>
      <c r="B95" s="178"/>
      <c r="C95" s="179" t="s">
        <v>1881</v>
      </c>
      <c r="D95" s="180"/>
      <c r="E95" s="196"/>
      <c r="F95" s="187"/>
      <c r="G95" s="170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77"/>
      <c r="B96" s="178"/>
      <c r="C96" s="179" t="s">
        <v>1882</v>
      </c>
      <c r="D96" s="180"/>
      <c r="E96" s="196">
        <v>194</v>
      </c>
      <c r="F96" s="187"/>
      <c r="G96" s="170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71">
        <v>55</v>
      </c>
      <c r="B97" s="172" t="s">
        <v>1883</v>
      </c>
      <c r="C97" s="173" t="s">
        <v>1884</v>
      </c>
      <c r="D97" s="174" t="s">
        <v>337</v>
      </c>
      <c r="E97" s="176">
        <v>313</v>
      </c>
      <c r="F97" s="186"/>
      <c r="G97" s="176">
        <f>ROUND(E97*F97,2)</f>
        <v>0</v>
      </c>
      <c r="H97" s="183" t="s">
        <v>1743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77"/>
      <c r="B98" s="178"/>
      <c r="C98" s="514" t="s">
        <v>1881</v>
      </c>
      <c r="D98" s="515"/>
      <c r="E98" s="515"/>
      <c r="F98" s="515"/>
      <c r="G98" s="515"/>
      <c r="H98" s="184"/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77"/>
      <c r="B99" s="178"/>
      <c r="C99" s="179" t="s">
        <v>1885</v>
      </c>
      <c r="D99" s="180"/>
      <c r="E99" s="196">
        <v>313</v>
      </c>
      <c r="F99" s="187"/>
      <c r="G99" s="170"/>
      <c r="H99" s="184"/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ht="33.75" outlineLevel="1" x14ac:dyDescent="0.2">
      <c r="A100" s="164">
        <v>56</v>
      </c>
      <c r="B100" s="165" t="s">
        <v>1886</v>
      </c>
      <c r="C100" s="166" t="s">
        <v>1887</v>
      </c>
      <c r="D100" s="167" t="s">
        <v>330</v>
      </c>
      <c r="E100" s="169">
        <v>2</v>
      </c>
      <c r="F100" s="185"/>
      <c r="G100" s="169">
        <f>ROUND(E100*F100,2)</f>
        <v>0</v>
      </c>
      <c r="H100" s="182" t="s">
        <v>1743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57</v>
      </c>
      <c r="B101" s="165" t="s">
        <v>1888</v>
      </c>
      <c r="C101" s="166" t="s">
        <v>1889</v>
      </c>
      <c r="D101" s="167" t="s">
        <v>330</v>
      </c>
      <c r="E101" s="169">
        <v>2</v>
      </c>
      <c r="F101" s="185"/>
      <c r="G101" s="169">
        <f>ROUND(E101*F101,2)</f>
        <v>0</v>
      </c>
      <c r="H101" s="182" t="s">
        <v>1751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58</v>
      </c>
      <c r="B102" s="165" t="s">
        <v>1890</v>
      </c>
      <c r="C102" s="166" t="s">
        <v>1891</v>
      </c>
      <c r="D102" s="167" t="s">
        <v>330</v>
      </c>
      <c r="E102" s="169">
        <v>4</v>
      </c>
      <c r="F102" s="185"/>
      <c r="G102" s="169">
        <f>ROUND(E102*F102,2)</f>
        <v>0</v>
      </c>
      <c r="H102" s="182" t="s">
        <v>1751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64">
        <v>59</v>
      </c>
      <c r="B103" s="165" t="s">
        <v>1892</v>
      </c>
      <c r="C103" s="166" t="s">
        <v>1893</v>
      </c>
      <c r="D103" s="167" t="s">
        <v>238</v>
      </c>
      <c r="E103" s="169">
        <v>0.64410000000000001</v>
      </c>
      <c r="F103" s="185"/>
      <c r="G103" s="169">
        <f>ROUND(E103*F103,2)</f>
        <v>0</v>
      </c>
      <c r="H103" s="182" t="s">
        <v>1743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4" t="s">
        <v>124</v>
      </c>
      <c r="B104" s="116" t="s">
        <v>1894</v>
      </c>
      <c r="C104" s="126" t="s">
        <v>1895</v>
      </c>
      <c r="D104" s="145"/>
      <c r="E104" s="158"/>
      <c r="F104" s="158"/>
      <c r="G104" s="158">
        <f>SUMIF(P105:P130,"&lt;&gt;NOR",G105:G130)</f>
        <v>0</v>
      </c>
      <c r="H104" s="13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22.5" outlineLevel="1" x14ac:dyDescent="0.2">
      <c r="A105" s="171">
        <v>60</v>
      </c>
      <c r="B105" s="172" t="s">
        <v>1896</v>
      </c>
      <c r="C105" s="173" t="s">
        <v>1897</v>
      </c>
      <c r="D105" s="174" t="s">
        <v>330</v>
      </c>
      <c r="E105" s="176">
        <v>1</v>
      </c>
      <c r="F105" s="186"/>
      <c r="G105" s="176">
        <f>ROUND(E105*F105,2)</f>
        <v>0</v>
      </c>
      <c r="H105" s="183" t="s">
        <v>1743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179" t="s">
        <v>1898</v>
      </c>
      <c r="D106" s="180"/>
      <c r="E106" s="196">
        <v>1</v>
      </c>
      <c r="F106" s="187"/>
      <c r="G106" s="170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22.5" outlineLevel="1" x14ac:dyDescent="0.2">
      <c r="A107" s="171">
        <v>61</v>
      </c>
      <c r="B107" s="172" t="s">
        <v>1899</v>
      </c>
      <c r="C107" s="173" t="s">
        <v>1900</v>
      </c>
      <c r="D107" s="174" t="s">
        <v>330</v>
      </c>
      <c r="E107" s="176">
        <v>2</v>
      </c>
      <c r="F107" s="186"/>
      <c r="G107" s="176">
        <f>ROUND(E107*F107,2)</f>
        <v>0</v>
      </c>
      <c r="H107" s="183" t="s">
        <v>1743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179" t="s">
        <v>1901</v>
      </c>
      <c r="D108" s="180"/>
      <c r="E108" s="196">
        <v>2</v>
      </c>
      <c r="F108" s="187"/>
      <c r="G108" s="170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ht="22.5" outlineLevel="1" x14ac:dyDescent="0.2">
      <c r="A109" s="164">
        <v>62</v>
      </c>
      <c r="B109" s="165" t="s">
        <v>1902</v>
      </c>
      <c r="C109" s="166" t="s">
        <v>1903</v>
      </c>
      <c r="D109" s="167" t="s">
        <v>330</v>
      </c>
      <c r="E109" s="169">
        <v>16</v>
      </c>
      <c r="F109" s="185"/>
      <c r="G109" s="169">
        <f t="shared" ref="G109:G120" si="2">ROUND(E109*F109,2)</f>
        <v>0</v>
      </c>
      <c r="H109" s="182" t="s">
        <v>1743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22.5" outlineLevel="1" x14ac:dyDescent="0.2">
      <c r="A110" s="164">
        <v>63</v>
      </c>
      <c r="B110" s="165" t="s">
        <v>1904</v>
      </c>
      <c r="C110" s="166" t="s">
        <v>1905</v>
      </c>
      <c r="D110" s="167" t="s">
        <v>330</v>
      </c>
      <c r="E110" s="169">
        <v>16</v>
      </c>
      <c r="F110" s="185"/>
      <c r="G110" s="169">
        <f t="shared" si="2"/>
        <v>0</v>
      </c>
      <c r="H110" s="182" t="s">
        <v>1743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22.5" outlineLevel="1" x14ac:dyDescent="0.2">
      <c r="A111" s="164">
        <v>64</v>
      </c>
      <c r="B111" s="165" t="s">
        <v>1906</v>
      </c>
      <c r="C111" s="166" t="s">
        <v>1907</v>
      </c>
      <c r="D111" s="167" t="s">
        <v>330</v>
      </c>
      <c r="E111" s="169">
        <v>4</v>
      </c>
      <c r="F111" s="185"/>
      <c r="G111" s="169">
        <f t="shared" si="2"/>
        <v>0</v>
      </c>
      <c r="H111" s="182" t="s">
        <v>1743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ht="22.5" outlineLevel="1" x14ac:dyDescent="0.2">
      <c r="A112" s="164">
        <v>65</v>
      </c>
      <c r="B112" s="165" t="s">
        <v>1908</v>
      </c>
      <c r="C112" s="166" t="s">
        <v>1909</v>
      </c>
      <c r="D112" s="167" t="s">
        <v>330</v>
      </c>
      <c r="E112" s="169">
        <v>2</v>
      </c>
      <c r="F112" s="185"/>
      <c r="G112" s="169">
        <f t="shared" si="2"/>
        <v>0</v>
      </c>
      <c r="H112" s="182" t="s">
        <v>1743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22.5" outlineLevel="1" x14ac:dyDescent="0.2">
      <c r="A113" s="164">
        <v>66</v>
      </c>
      <c r="B113" s="165" t="s">
        <v>1910</v>
      </c>
      <c r="C113" s="166" t="s">
        <v>1911</v>
      </c>
      <c r="D113" s="167" t="s">
        <v>330</v>
      </c>
      <c r="E113" s="169">
        <v>8</v>
      </c>
      <c r="F113" s="185"/>
      <c r="G113" s="169">
        <f t="shared" si="2"/>
        <v>0</v>
      </c>
      <c r="H113" s="182" t="s">
        <v>1743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ht="22.5" outlineLevel="1" x14ac:dyDescent="0.2">
      <c r="A114" s="164">
        <v>67</v>
      </c>
      <c r="B114" s="165" t="s">
        <v>1912</v>
      </c>
      <c r="C114" s="166" t="s">
        <v>1913</v>
      </c>
      <c r="D114" s="167" t="s">
        <v>330</v>
      </c>
      <c r="E114" s="169">
        <v>3</v>
      </c>
      <c r="F114" s="185"/>
      <c r="G114" s="169">
        <f t="shared" si="2"/>
        <v>0</v>
      </c>
      <c r="H114" s="182" t="s">
        <v>1743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22.5" outlineLevel="1" x14ac:dyDescent="0.2">
      <c r="A115" s="164">
        <v>68</v>
      </c>
      <c r="B115" s="165" t="s">
        <v>1914</v>
      </c>
      <c r="C115" s="166" t="s">
        <v>1915</v>
      </c>
      <c r="D115" s="167" t="s">
        <v>330</v>
      </c>
      <c r="E115" s="169">
        <v>2</v>
      </c>
      <c r="F115" s="185"/>
      <c r="G115" s="169">
        <f t="shared" si="2"/>
        <v>0</v>
      </c>
      <c r="H115" s="182" t="s">
        <v>1743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64">
        <v>69</v>
      </c>
      <c r="B116" s="165" t="s">
        <v>1916</v>
      </c>
      <c r="C116" s="166" t="s">
        <v>1917</v>
      </c>
      <c r="D116" s="167" t="s">
        <v>330</v>
      </c>
      <c r="E116" s="169">
        <v>4</v>
      </c>
      <c r="F116" s="185"/>
      <c r="G116" s="169">
        <f t="shared" si="2"/>
        <v>0</v>
      </c>
      <c r="H116" s="182" t="s">
        <v>1743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ht="22.5" outlineLevel="1" x14ac:dyDescent="0.2">
      <c r="A117" s="164">
        <v>70</v>
      </c>
      <c r="B117" s="165" t="s">
        <v>1918</v>
      </c>
      <c r="C117" s="166" t="s">
        <v>1919</v>
      </c>
      <c r="D117" s="167" t="s">
        <v>330</v>
      </c>
      <c r="E117" s="169">
        <v>4</v>
      </c>
      <c r="F117" s="185"/>
      <c r="G117" s="169">
        <f t="shared" si="2"/>
        <v>0</v>
      </c>
      <c r="H117" s="182" t="s">
        <v>1743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ht="22.5" outlineLevel="1" x14ac:dyDescent="0.2">
      <c r="A118" s="164">
        <v>71</v>
      </c>
      <c r="B118" s="165" t="s">
        <v>1920</v>
      </c>
      <c r="C118" s="166" t="s">
        <v>1921</v>
      </c>
      <c r="D118" s="167" t="s">
        <v>330</v>
      </c>
      <c r="E118" s="169">
        <v>8</v>
      </c>
      <c r="F118" s="185"/>
      <c r="G118" s="169">
        <f t="shared" si="2"/>
        <v>0</v>
      </c>
      <c r="H118" s="182" t="s">
        <v>1743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22.5" outlineLevel="1" x14ac:dyDescent="0.2">
      <c r="A119" s="164">
        <v>72</v>
      </c>
      <c r="B119" s="165" t="s">
        <v>1922</v>
      </c>
      <c r="C119" s="166" t="s">
        <v>1923</v>
      </c>
      <c r="D119" s="167" t="s">
        <v>330</v>
      </c>
      <c r="E119" s="169">
        <v>27</v>
      </c>
      <c r="F119" s="185"/>
      <c r="G119" s="169">
        <f t="shared" si="2"/>
        <v>0</v>
      </c>
      <c r="H119" s="182" t="s">
        <v>1743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71">
        <v>73</v>
      </c>
      <c r="B120" s="172" t="s">
        <v>1924</v>
      </c>
      <c r="C120" s="173" t="s">
        <v>1925</v>
      </c>
      <c r="D120" s="174" t="s">
        <v>330</v>
      </c>
      <c r="E120" s="176">
        <v>54</v>
      </c>
      <c r="F120" s="186"/>
      <c r="G120" s="176">
        <f t="shared" si="2"/>
        <v>0</v>
      </c>
      <c r="H120" s="183" t="s">
        <v>1743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77"/>
      <c r="B121" s="178"/>
      <c r="C121" s="179" t="s">
        <v>1875</v>
      </c>
      <c r="D121" s="180"/>
      <c r="E121" s="196">
        <v>54</v>
      </c>
      <c r="F121" s="187"/>
      <c r="G121" s="170"/>
      <c r="H121" s="184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ht="22.5" outlineLevel="1" x14ac:dyDescent="0.2">
      <c r="A122" s="164">
        <v>74</v>
      </c>
      <c r="B122" s="165" t="s">
        <v>1926</v>
      </c>
      <c r="C122" s="166" t="s">
        <v>1927</v>
      </c>
      <c r="D122" s="167" t="s">
        <v>330</v>
      </c>
      <c r="E122" s="169">
        <v>9</v>
      </c>
      <c r="F122" s="185"/>
      <c r="G122" s="169">
        <f>ROUND(E122*F122,2)</f>
        <v>0</v>
      </c>
      <c r="H122" s="182" t="s">
        <v>1743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ht="22.5" outlineLevel="1" x14ac:dyDescent="0.2">
      <c r="A123" s="164">
        <v>75</v>
      </c>
      <c r="B123" s="165" t="s">
        <v>1928</v>
      </c>
      <c r="C123" s="166" t="s">
        <v>1929</v>
      </c>
      <c r="D123" s="167" t="s">
        <v>330</v>
      </c>
      <c r="E123" s="169">
        <v>2</v>
      </c>
      <c r="F123" s="185"/>
      <c r="G123" s="169">
        <f>ROUND(E123*F123,2)</f>
        <v>0</v>
      </c>
      <c r="H123" s="182" t="s">
        <v>1743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76</v>
      </c>
      <c r="B124" s="165" t="s">
        <v>1930</v>
      </c>
      <c r="C124" s="166" t="s">
        <v>1931</v>
      </c>
      <c r="D124" s="167" t="s">
        <v>330</v>
      </c>
      <c r="E124" s="169">
        <v>27</v>
      </c>
      <c r="F124" s="185"/>
      <c r="G124" s="169">
        <f>ROUND(E124*F124,2)</f>
        <v>0</v>
      </c>
      <c r="H124" s="182" t="s">
        <v>1751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71">
        <v>77</v>
      </c>
      <c r="B125" s="172" t="s">
        <v>1932</v>
      </c>
      <c r="C125" s="173" t="s">
        <v>1933</v>
      </c>
      <c r="D125" s="174" t="s">
        <v>330</v>
      </c>
      <c r="E125" s="176">
        <v>2</v>
      </c>
      <c r="F125" s="186"/>
      <c r="G125" s="176">
        <f>ROUND(E125*F125,2)</f>
        <v>0</v>
      </c>
      <c r="H125" s="183" t="s">
        <v>1751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179" t="s">
        <v>1934</v>
      </c>
      <c r="D126" s="180"/>
      <c r="E126" s="196">
        <v>2</v>
      </c>
      <c r="F126" s="187"/>
      <c r="G126" s="170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71">
        <v>78</v>
      </c>
      <c r="B127" s="172" t="s">
        <v>1935</v>
      </c>
      <c r="C127" s="173" t="s">
        <v>1936</v>
      </c>
      <c r="D127" s="174" t="s">
        <v>330</v>
      </c>
      <c r="E127" s="176">
        <v>1</v>
      </c>
      <c r="F127" s="186"/>
      <c r="G127" s="176">
        <f>ROUND(E127*F127,2)</f>
        <v>0</v>
      </c>
      <c r="H127" s="183" t="s">
        <v>1751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77"/>
      <c r="B128" s="178"/>
      <c r="C128" s="179" t="s">
        <v>1937</v>
      </c>
      <c r="D128" s="180"/>
      <c r="E128" s="196">
        <v>1</v>
      </c>
      <c r="F128" s="187"/>
      <c r="G128" s="170"/>
      <c r="H128" s="184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22.5" outlineLevel="1" x14ac:dyDescent="0.2">
      <c r="A129" s="171">
        <v>79</v>
      </c>
      <c r="B129" s="172" t="s">
        <v>1938</v>
      </c>
      <c r="C129" s="173" t="s">
        <v>1939</v>
      </c>
      <c r="D129" s="174" t="s">
        <v>330</v>
      </c>
      <c r="E129" s="176">
        <v>27</v>
      </c>
      <c r="F129" s="186"/>
      <c r="G129" s="176">
        <f>ROUND(E129*F129,2)</f>
        <v>0</v>
      </c>
      <c r="H129" s="183" t="s">
        <v>1743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64">
        <v>80</v>
      </c>
      <c r="B130" s="165" t="s">
        <v>1940</v>
      </c>
      <c r="C130" s="166" t="s">
        <v>1941</v>
      </c>
      <c r="D130" s="167" t="s">
        <v>238</v>
      </c>
      <c r="E130" s="169">
        <v>6.3479999999999995E-2</v>
      </c>
      <c r="F130" s="185"/>
      <c r="G130" s="169">
        <f>ROUND(E130*F130,2)</f>
        <v>0</v>
      </c>
      <c r="H130" s="182" t="s">
        <v>1743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14" t="s">
        <v>124</v>
      </c>
      <c r="B131" s="116" t="s">
        <v>1942</v>
      </c>
      <c r="C131" s="126" t="s">
        <v>1943</v>
      </c>
      <c r="D131" s="145"/>
      <c r="E131" s="158"/>
      <c r="F131" s="158"/>
      <c r="G131" s="158">
        <f>SUMIF(P132:P145,"&lt;&gt;NOR",G132:G145)</f>
        <v>0</v>
      </c>
      <c r="H131" s="133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ht="22.5" outlineLevel="1" x14ac:dyDescent="0.2">
      <c r="A132" s="164">
        <v>81</v>
      </c>
      <c r="B132" s="165" t="s">
        <v>1944</v>
      </c>
      <c r="C132" s="166" t="s">
        <v>1945</v>
      </c>
      <c r="D132" s="167" t="s">
        <v>330</v>
      </c>
      <c r="E132" s="169">
        <v>19</v>
      </c>
      <c r="F132" s="185"/>
      <c r="G132" s="169">
        <f t="shared" ref="G132:G145" si="3">ROUND(E132*F132,2)</f>
        <v>0</v>
      </c>
      <c r="H132" s="182" t="s">
        <v>1743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ht="22.5" outlineLevel="1" x14ac:dyDescent="0.2">
      <c r="A133" s="164">
        <v>82</v>
      </c>
      <c r="B133" s="165" t="s">
        <v>1946</v>
      </c>
      <c r="C133" s="166" t="s">
        <v>1947</v>
      </c>
      <c r="D133" s="167" t="s">
        <v>330</v>
      </c>
      <c r="E133" s="169">
        <v>8</v>
      </c>
      <c r="F133" s="185"/>
      <c r="G133" s="169">
        <f t="shared" si="3"/>
        <v>0</v>
      </c>
      <c r="H133" s="182" t="s">
        <v>1743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22.5" outlineLevel="1" x14ac:dyDescent="0.2">
      <c r="A134" s="164">
        <v>83</v>
      </c>
      <c r="B134" s="165" t="s">
        <v>1948</v>
      </c>
      <c r="C134" s="166" t="s">
        <v>1949</v>
      </c>
      <c r="D134" s="167" t="s">
        <v>330</v>
      </c>
      <c r="E134" s="169">
        <v>20</v>
      </c>
      <c r="F134" s="185"/>
      <c r="G134" s="169">
        <f t="shared" si="3"/>
        <v>0</v>
      </c>
      <c r="H134" s="182" t="s">
        <v>1743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22.5" outlineLevel="1" x14ac:dyDescent="0.2">
      <c r="A135" s="164">
        <v>84</v>
      </c>
      <c r="B135" s="165" t="s">
        <v>1950</v>
      </c>
      <c r="C135" s="166" t="s">
        <v>1951</v>
      </c>
      <c r="D135" s="167" t="s">
        <v>330</v>
      </c>
      <c r="E135" s="169">
        <v>7</v>
      </c>
      <c r="F135" s="185"/>
      <c r="G135" s="169">
        <f t="shared" si="3"/>
        <v>0</v>
      </c>
      <c r="H135" s="182" t="s">
        <v>1743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ht="45" outlineLevel="1" x14ac:dyDescent="0.2">
      <c r="A136" s="164">
        <v>85</v>
      </c>
      <c r="B136" s="165" t="s">
        <v>1952</v>
      </c>
      <c r="C136" s="166" t="s">
        <v>1953</v>
      </c>
      <c r="D136" s="167" t="s">
        <v>330</v>
      </c>
      <c r="E136" s="169">
        <v>4</v>
      </c>
      <c r="F136" s="185"/>
      <c r="G136" s="169">
        <f t="shared" si="3"/>
        <v>0</v>
      </c>
      <c r="H136" s="182" t="s">
        <v>1743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ht="45" outlineLevel="1" x14ac:dyDescent="0.2">
      <c r="A137" s="164">
        <v>86</v>
      </c>
      <c r="B137" s="165" t="s">
        <v>1954</v>
      </c>
      <c r="C137" s="166" t="s">
        <v>1955</v>
      </c>
      <c r="D137" s="167" t="s">
        <v>330</v>
      </c>
      <c r="E137" s="169">
        <v>10</v>
      </c>
      <c r="F137" s="185"/>
      <c r="G137" s="169">
        <f t="shared" si="3"/>
        <v>0</v>
      </c>
      <c r="H137" s="182" t="s">
        <v>1743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45" outlineLevel="1" x14ac:dyDescent="0.2">
      <c r="A138" s="164">
        <v>87</v>
      </c>
      <c r="B138" s="165" t="s">
        <v>1956</v>
      </c>
      <c r="C138" s="166" t="s">
        <v>1957</v>
      </c>
      <c r="D138" s="167" t="s">
        <v>330</v>
      </c>
      <c r="E138" s="169">
        <v>2</v>
      </c>
      <c r="F138" s="185"/>
      <c r="G138" s="169">
        <f t="shared" si="3"/>
        <v>0</v>
      </c>
      <c r="H138" s="182" t="s">
        <v>1743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ht="45" outlineLevel="1" x14ac:dyDescent="0.2">
      <c r="A139" s="164">
        <v>88</v>
      </c>
      <c r="B139" s="165" t="s">
        <v>1958</v>
      </c>
      <c r="C139" s="166" t="s">
        <v>1959</v>
      </c>
      <c r="D139" s="167" t="s">
        <v>330</v>
      </c>
      <c r="E139" s="169">
        <v>1</v>
      </c>
      <c r="F139" s="185"/>
      <c r="G139" s="169">
        <f t="shared" si="3"/>
        <v>0</v>
      </c>
      <c r="H139" s="182" t="s">
        <v>1743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ht="45" outlineLevel="1" x14ac:dyDescent="0.2">
      <c r="A140" s="164">
        <v>89</v>
      </c>
      <c r="B140" s="165" t="s">
        <v>1960</v>
      </c>
      <c r="C140" s="166" t="s">
        <v>1961</v>
      </c>
      <c r="D140" s="167" t="s">
        <v>330</v>
      </c>
      <c r="E140" s="169">
        <v>1</v>
      </c>
      <c r="F140" s="185"/>
      <c r="G140" s="169">
        <f t="shared" si="3"/>
        <v>0</v>
      </c>
      <c r="H140" s="182" t="s">
        <v>1743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45" outlineLevel="1" x14ac:dyDescent="0.2">
      <c r="A141" s="164">
        <v>90</v>
      </c>
      <c r="B141" s="165" t="s">
        <v>1962</v>
      </c>
      <c r="C141" s="166" t="s">
        <v>1963</v>
      </c>
      <c r="D141" s="167" t="s">
        <v>330</v>
      </c>
      <c r="E141" s="169">
        <v>1</v>
      </c>
      <c r="F141" s="185"/>
      <c r="G141" s="169">
        <f t="shared" si="3"/>
        <v>0</v>
      </c>
      <c r="H141" s="182" t="s">
        <v>1743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45" outlineLevel="1" x14ac:dyDescent="0.2">
      <c r="A142" s="164">
        <v>91</v>
      </c>
      <c r="B142" s="165" t="s">
        <v>1964</v>
      </c>
      <c r="C142" s="166" t="s">
        <v>1965</v>
      </c>
      <c r="D142" s="167" t="s">
        <v>330</v>
      </c>
      <c r="E142" s="169">
        <v>1</v>
      </c>
      <c r="F142" s="185"/>
      <c r="G142" s="169">
        <f t="shared" si="3"/>
        <v>0</v>
      </c>
      <c r="H142" s="182" t="s">
        <v>1743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33.75" outlineLevel="1" x14ac:dyDescent="0.2">
      <c r="A143" s="164">
        <v>92</v>
      </c>
      <c r="B143" s="165" t="s">
        <v>1966</v>
      </c>
      <c r="C143" s="166" t="s">
        <v>1967</v>
      </c>
      <c r="D143" s="167" t="s">
        <v>330</v>
      </c>
      <c r="E143" s="169">
        <v>3</v>
      </c>
      <c r="F143" s="185"/>
      <c r="G143" s="169">
        <f t="shared" si="3"/>
        <v>0</v>
      </c>
      <c r="H143" s="182" t="s">
        <v>1751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ht="33.75" outlineLevel="1" x14ac:dyDescent="0.2">
      <c r="A144" s="164">
        <v>93</v>
      </c>
      <c r="B144" s="165" t="s">
        <v>1968</v>
      </c>
      <c r="C144" s="166" t="s">
        <v>1969</v>
      </c>
      <c r="D144" s="167" t="s">
        <v>330</v>
      </c>
      <c r="E144" s="169">
        <v>4</v>
      </c>
      <c r="F144" s="185"/>
      <c r="G144" s="169">
        <f t="shared" si="3"/>
        <v>0</v>
      </c>
      <c r="H144" s="182" t="s">
        <v>1751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64">
        <v>94</v>
      </c>
      <c r="B145" s="165" t="s">
        <v>1970</v>
      </c>
      <c r="C145" s="166" t="s">
        <v>1971</v>
      </c>
      <c r="D145" s="167" t="s">
        <v>238</v>
      </c>
      <c r="E145" s="169">
        <v>0.79730000000000001</v>
      </c>
      <c r="F145" s="185"/>
      <c r="G145" s="169">
        <f t="shared" si="3"/>
        <v>0</v>
      </c>
      <c r="H145" s="182" t="s">
        <v>1743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14" t="s">
        <v>124</v>
      </c>
      <c r="B146" s="116" t="s">
        <v>90</v>
      </c>
      <c r="C146" s="126" t="s">
        <v>91</v>
      </c>
      <c r="D146" s="145"/>
      <c r="E146" s="158"/>
      <c r="F146" s="158"/>
      <c r="G146" s="158">
        <f>SUMIF(P147:P151,"&lt;&gt;NOR",G147:G151)</f>
        <v>0</v>
      </c>
      <c r="H146" s="133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ht="22.5" outlineLevel="1" x14ac:dyDescent="0.2">
      <c r="A147" s="164">
        <v>95</v>
      </c>
      <c r="B147" s="165" t="s">
        <v>1482</v>
      </c>
      <c r="C147" s="166" t="s">
        <v>1972</v>
      </c>
      <c r="D147" s="167" t="s">
        <v>1484</v>
      </c>
      <c r="E147" s="169">
        <v>25</v>
      </c>
      <c r="F147" s="185"/>
      <c r="G147" s="169">
        <f>ROUND(E147*F147,2)</f>
        <v>0</v>
      </c>
      <c r="H147" s="182" t="s">
        <v>1743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1">
        <v>96</v>
      </c>
      <c r="B148" s="172" t="s">
        <v>1973</v>
      </c>
      <c r="C148" s="173" t="s">
        <v>1974</v>
      </c>
      <c r="D148" s="174" t="s">
        <v>1484</v>
      </c>
      <c r="E148" s="176">
        <v>25</v>
      </c>
      <c r="F148" s="186"/>
      <c r="G148" s="176">
        <f>ROUND(E148*F148,2)</f>
        <v>0</v>
      </c>
      <c r="H148" s="183" t="s">
        <v>1743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77"/>
      <c r="B149" s="178"/>
      <c r="C149" s="179" t="s">
        <v>1975</v>
      </c>
      <c r="D149" s="180"/>
      <c r="E149" s="196">
        <v>25</v>
      </c>
      <c r="F149" s="187"/>
      <c r="G149" s="170"/>
      <c r="H149" s="184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ht="22.5" outlineLevel="1" x14ac:dyDescent="0.2">
      <c r="A150" s="171">
        <v>97</v>
      </c>
      <c r="B150" s="172" t="s">
        <v>1976</v>
      </c>
      <c r="C150" s="173" t="s">
        <v>1977</v>
      </c>
      <c r="D150" s="174" t="s">
        <v>238</v>
      </c>
      <c r="E150" s="176">
        <v>2.6499999999999999E-2</v>
      </c>
      <c r="F150" s="186"/>
      <c r="G150" s="176">
        <f>ROUND(E150*F150,2)</f>
        <v>0</v>
      </c>
      <c r="H150" s="183" t="s">
        <v>1743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77"/>
      <c r="B151" s="178"/>
      <c r="C151" s="516" t="s">
        <v>1809</v>
      </c>
      <c r="D151" s="517"/>
      <c r="E151" s="517"/>
      <c r="F151" s="517"/>
      <c r="G151" s="517"/>
      <c r="H151" s="184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C152" s="130"/>
      <c r="D152" s="9"/>
      <c r="E152" s="139"/>
      <c r="F152" s="188"/>
      <c r="G152" s="6"/>
      <c r="H152" s="9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21"/>
      <c r="B153" s="156" t="s">
        <v>26</v>
      </c>
      <c r="C153" s="131"/>
      <c r="D153" s="148"/>
      <c r="E153" s="140"/>
      <c r="F153" s="122"/>
      <c r="G153" s="123">
        <f>G8+G13+G21+G42+G66+G104+G131+G146</f>
        <v>0</v>
      </c>
      <c r="H153" s="9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</sheetData>
  <sheetProtection password="CCE1" sheet="1" objects="1" scenarios="1"/>
  <protectedRanges>
    <protectedRange sqref="F9:F40 F43:F45 F49:F65 F67 F70 F73 F76:F79 F81 F83 F85 F87 F90 F92 F94 F97 F100:F103 F105 F107:F120 F122:F130 F132:F150" name="Oblast1"/>
  </protectedRanges>
  <mergeCells count="19">
    <mergeCell ref="C80:G80"/>
    <mergeCell ref="A1:G1"/>
    <mergeCell ref="C2:G2"/>
    <mergeCell ref="C3:G3"/>
    <mergeCell ref="C4:G4"/>
    <mergeCell ref="C41:G41"/>
    <mergeCell ref="C68:G68"/>
    <mergeCell ref="C69:G69"/>
    <mergeCell ref="C71:G71"/>
    <mergeCell ref="C72:G72"/>
    <mergeCell ref="C74:G74"/>
    <mergeCell ref="C75:G75"/>
    <mergeCell ref="C98:G98"/>
    <mergeCell ref="C151:G151"/>
    <mergeCell ref="C82:G82"/>
    <mergeCell ref="C84:G84"/>
    <mergeCell ref="C86:G86"/>
    <mergeCell ref="C88:G88"/>
    <mergeCell ref="C89:G89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U157"/>
  <sheetViews>
    <sheetView showZeros="0" view="pageBreakPreview" topLeftCell="A51" zoomScaleNormal="100" zoomScaleSheetLayoutView="100" workbookViewId="0">
      <selection activeCell="C77" sqref="C77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1978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99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1981</v>
      </c>
      <c r="C8" s="126" t="s">
        <v>1982</v>
      </c>
      <c r="D8" s="145"/>
      <c r="E8" s="158"/>
      <c r="F8" s="158"/>
      <c r="G8" s="158">
        <f>SUMIF(Q9:Q20,"&lt;&gt;NOR",G9:G20)</f>
        <v>0</v>
      </c>
      <c r="H8" s="133"/>
      <c r="R8" t="s">
        <v>125</v>
      </c>
    </row>
    <row r="9" spans="1:47" ht="45" outlineLevel="1" x14ac:dyDescent="0.2">
      <c r="A9" s="171">
        <v>1</v>
      </c>
      <c r="B9" s="172" t="s">
        <v>1983</v>
      </c>
      <c r="C9" s="173" t="s">
        <v>1984</v>
      </c>
      <c r="D9" s="174" t="s">
        <v>330</v>
      </c>
      <c r="E9" s="176">
        <v>5</v>
      </c>
      <c r="F9" s="186"/>
      <c r="G9" s="176">
        <f>ROUND(E9*F9,2)</f>
        <v>0</v>
      </c>
      <c r="H9" s="183" t="s">
        <v>1751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77"/>
      <c r="B10" s="178"/>
      <c r="C10" s="514" t="s">
        <v>1985</v>
      </c>
      <c r="D10" s="515"/>
      <c r="E10" s="515"/>
      <c r="F10" s="515"/>
      <c r="G10" s="515"/>
      <c r="H10" s="184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2</v>
      </c>
      <c r="B11" s="165" t="s">
        <v>1986</v>
      </c>
      <c r="C11" s="166" t="s">
        <v>1987</v>
      </c>
      <c r="D11" s="167" t="s">
        <v>330</v>
      </c>
      <c r="E11" s="169">
        <v>5</v>
      </c>
      <c r="F11" s="185"/>
      <c r="G11" s="169">
        <f t="shared" ref="G11:G20" si="0">ROUND(E11*F11,2)</f>
        <v>0</v>
      </c>
      <c r="H11" s="182" t="s">
        <v>1751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 t="s">
        <v>1988</v>
      </c>
      <c r="C12" s="166" t="s">
        <v>1989</v>
      </c>
      <c r="D12" s="167" t="s">
        <v>330</v>
      </c>
      <c r="E12" s="169">
        <v>10</v>
      </c>
      <c r="F12" s="185"/>
      <c r="G12" s="169">
        <f t="shared" si="0"/>
        <v>0</v>
      </c>
      <c r="H12" s="182" t="s">
        <v>1751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 t="s">
        <v>1990</v>
      </c>
      <c r="C13" s="166" t="s">
        <v>1991</v>
      </c>
      <c r="D13" s="167" t="s">
        <v>330</v>
      </c>
      <c r="E13" s="169">
        <v>8</v>
      </c>
      <c r="F13" s="185"/>
      <c r="G13" s="169">
        <f t="shared" si="0"/>
        <v>0</v>
      </c>
      <c r="H13" s="182" t="s">
        <v>1751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1992</v>
      </c>
      <c r="C14" s="166" t="s">
        <v>1993</v>
      </c>
      <c r="D14" s="167" t="s">
        <v>330</v>
      </c>
      <c r="E14" s="169">
        <v>10</v>
      </c>
      <c r="F14" s="185"/>
      <c r="G14" s="169">
        <f t="shared" si="0"/>
        <v>0</v>
      </c>
      <c r="H14" s="182" t="s">
        <v>1751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 t="s">
        <v>1994</v>
      </c>
      <c r="C15" s="166" t="s">
        <v>1995</v>
      </c>
      <c r="D15" s="167" t="s">
        <v>330</v>
      </c>
      <c r="E15" s="169">
        <v>2</v>
      </c>
      <c r="F15" s="185"/>
      <c r="G15" s="169">
        <f t="shared" si="0"/>
        <v>0</v>
      </c>
      <c r="H15" s="182" t="s">
        <v>1751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7</v>
      </c>
      <c r="B16" s="165" t="s">
        <v>1996</v>
      </c>
      <c r="C16" s="166" t="s">
        <v>1997</v>
      </c>
      <c r="D16" s="167" t="s">
        <v>1998</v>
      </c>
      <c r="E16" s="169">
        <v>78</v>
      </c>
      <c r="F16" s="185"/>
      <c r="G16" s="169">
        <f t="shared" si="0"/>
        <v>0</v>
      </c>
      <c r="H16" s="182" t="s">
        <v>1751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t="22.5" outlineLevel="1" x14ac:dyDescent="0.2">
      <c r="A17" s="164">
        <v>8</v>
      </c>
      <c r="B17" s="165" t="s">
        <v>1999</v>
      </c>
      <c r="C17" s="166" t="s">
        <v>2000</v>
      </c>
      <c r="D17" s="167" t="s">
        <v>135</v>
      </c>
      <c r="E17" s="169">
        <v>80</v>
      </c>
      <c r="F17" s="185"/>
      <c r="G17" s="169">
        <f t="shared" si="0"/>
        <v>0</v>
      </c>
      <c r="H17" s="182" t="s">
        <v>1751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64">
        <v>9</v>
      </c>
      <c r="B18" s="165" t="s">
        <v>2001</v>
      </c>
      <c r="C18" s="166" t="s">
        <v>2002</v>
      </c>
      <c r="D18" s="167" t="s">
        <v>135</v>
      </c>
      <c r="E18" s="169">
        <v>4</v>
      </c>
      <c r="F18" s="185"/>
      <c r="G18" s="169">
        <f t="shared" si="0"/>
        <v>0</v>
      </c>
      <c r="H18" s="182" t="s">
        <v>1751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 t="s">
        <v>2003</v>
      </c>
      <c r="C19" s="166" t="s">
        <v>2004</v>
      </c>
      <c r="D19" s="167" t="s">
        <v>330</v>
      </c>
      <c r="E19" s="169">
        <v>1</v>
      </c>
      <c r="F19" s="185"/>
      <c r="G19" s="169">
        <f t="shared" si="0"/>
        <v>0</v>
      </c>
      <c r="H19" s="182" t="s">
        <v>1751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 t="s">
        <v>2005</v>
      </c>
      <c r="C20" s="166" t="s">
        <v>2006</v>
      </c>
      <c r="D20" s="167" t="s">
        <v>330</v>
      </c>
      <c r="E20" s="169">
        <v>1</v>
      </c>
      <c r="F20" s="185"/>
      <c r="G20" s="169">
        <f t="shared" si="0"/>
        <v>0</v>
      </c>
      <c r="H20" s="182" t="s">
        <v>1751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116" t="s">
        <v>2007</v>
      </c>
      <c r="C21" s="126" t="s">
        <v>2008</v>
      </c>
      <c r="D21" s="145"/>
      <c r="E21" s="158"/>
      <c r="F21" s="158"/>
      <c r="G21" s="158">
        <f>SUMIF(Q22:Q42,"&lt;&gt;NOR",G22:G42)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45" outlineLevel="1" x14ac:dyDescent="0.2">
      <c r="A22" s="171">
        <v>12</v>
      </c>
      <c r="B22" s="172" t="s">
        <v>2009</v>
      </c>
      <c r="C22" s="173" t="s">
        <v>2010</v>
      </c>
      <c r="D22" s="174" t="s">
        <v>330</v>
      </c>
      <c r="E22" s="176">
        <v>2</v>
      </c>
      <c r="F22" s="186"/>
      <c r="G22" s="176">
        <f>ROUND(E22*F22,2)</f>
        <v>0</v>
      </c>
      <c r="H22" s="183" t="s">
        <v>1751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514" t="s">
        <v>2011</v>
      </c>
      <c r="D23" s="515"/>
      <c r="E23" s="515"/>
      <c r="F23" s="515"/>
      <c r="G23" s="515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13</v>
      </c>
      <c r="B24" s="165" t="s">
        <v>2012</v>
      </c>
      <c r="C24" s="166" t="s">
        <v>1989</v>
      </c>
      <c r="D24" s="167" t="s">
        <v>330</v>
      </c>
      <c r="E24" s="169">
        <v>6</v>
      </c>
      <c r="F24" s="185"/>
      <c r="G24" s="169">
        <f t="shared" ref="G24:G29" si="1">ROUND(E24*F24,2)</f>
        <v>0</v>
      </c>
      <c r="H24" s="182" t="s">
        <v>1751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14</v>
      </c>
      <c r="B25" s="165" t="s">
        <v>2013</v>
      </c>
      <c r="C25" s="166" t="s">
        <v>2014</v>
      </c>
      <c r="D25" s="167" t="s">
        <v>330</v>
      </c>
      <c r="E25" s="169">
        <v>6</v>
      </c>
      <c r="F25" s="185"/>
      <c r="G25" s="169">
        <f t="shared" si="1"/>
        <v>0</v>
      </c>
      <c r="H25" s="182" t="s">
        <v>1751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15</v>
      </c>
      <c r="B26" s="165" t="s">
        <v>2015</v>
      </c>
      <c r="C26" s="166" t="s">
        <v>1993</v>
      </c>
      <c r="D26" s="167" t="s">
        <v>330</v>
      </c>
      <c r="E26" s="169">
        <v>8</v>
      </c>
      <c r="F26" s="185"/>
      <c r="G26" s="169">
        <f t="shared" si="1"/>
        <v>0</v>
      </c>
      <c r="H26" s="182" t="s">
        <v>1751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16</v>
      </c>
      <c r="B27" s="165" t="s">
        <v>2016</v>
      </c>
      <c r="C27" s="166" t="s">
        <v>1991</v>
      </c>
      <c r="D27" s="167" t="s">
        <v>330</v>
      </c>
      <c r="E27" s="169">
        <v>4</v>
      </c>
      <c r="F27" s="185"/>
      <c r="G27" s="169">
        <f t="shared" si="1"/>
        <v>0</v>
      </c>
      <c r="H27" s="182" t="s">
        <v>1751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17</v>
      </c>
      <c r="B28" s="165" t="s">
        <v>2017</v>
      </c>
      <c r="C28" s="166" t="s">
        <v>2018</v>
      </c>
      <c r="D28" s="167" t="s">
        <v>330</v>
      </c>
      <c r="E28" s="169">
        <v>1</v>
      </c>
      <c r="F28" s="185"/>
      <c r="G28" s="169">
        <f t="shared" si="1"/>
        <v>0</v>
      </c>
      <c r="H28" s="182" t="s">
        <v>1751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33.75" outlineLevel="1" x14ac:dyDescent="0.2">
      <c r="A29" s="171">
        <v>18</v>
      </c>
      <c r="B29" s="172" t="s">
        <v>2019</v>
      </c>
      <c r="C29" s="173" t="s">
        <v>2020</v>
      </c>
      <c r="D29" s="174" t="s">
        <v>330</v>
      </c>
      <c r="E29" s="176">
        <v>1</v>
      </c>
      <c r="F29" s="186"/>
      <c r="G29" s="176">
        <f t="shared" si="1"/>
        <v>0</v>
      </c>
      <c r="H29" s="183" t="s">
        <v>1751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77"/>
      <c r="B30" s="178"/>
      <c r="C30" s="514" t="s">
        <v>2021</v>
      </c>
      <c r="D30" s="515"/>
      <c r="E30" s="515"/>
      <c r="F30" s="515"/>
      <c r="G30" s="515"/>
      <c r="H30" s="184"/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19</v>
      </c>
      <c r="B31" s="165" t="s">
        <v>2022</v>
      </c>
      <c r="C31" s="166" t="s">
        <v>2023</v>
      </c>
      <c r="D31" s="167" t="s">
        <v>330</v>
      </c>
      <c r="E31" s="169">
        <v>4</v>
      </c>
      <c r="F31" s="185"/>
      <c r="G31" s="169">
        <f t="shared" ref="G31:G42" si="2">ROUND(E31*F31,2)</f>
        <v>0</v>
      </c>
      <c r="H31" s="182" t="s">
        <v>1751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20</v>
      </c>
      <c r="B32" s="165" t="s">
        <v>2024</v>
      </c>
      <c r="C32" s="166" t="s">
        <v>2025</v>
      </c>
      <c r="D32" s="167" t="s">
        <v>330</v>
      </c>
      <c r="E32" s="169">
        <v>8</v>
      </c>
      <c r="F32" s="185"/>
      <c r="G32" s="169">
        <f t="shared" si="2"/>
        <v>0</v>
      </c>
      <c r="H32" s="182" t="s">
        <v>1751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22.5" outlineLevel="1" x14ac:dyDescent="0.2">
      <c r="A33" s="164">
        <v>21</v>
      </c>
      <c r="B33" s="165" t="s">
        <v>2026</v>
      </c>
      <c r="C33" s="166" t="s">
        <v>2027</v>
      </c>
      <c r="D33" s="167" t="s">
        <v>330</v>
      </c>
      <c r="E33" s="169">
        <v>8</v>
      </c>
      <c r="F33" s="185"/>
      <c r="G33" s="169">
        <f t="shared" si="2"/>
        <v>0</v>
      </c>
      <c r="H33" s="182" t="s">
        <v>1751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22.5" outlineLevel="1" x14ac:dyDescent="0.2">
      <c r="A34" s="164">
        <v>22</v>
      </c>
      <c r="B34" s="165" t="s">
        <v>2028</v>
      </c>
      <c r="C34" s="166" t="s">
        <v>2029</v>
      </c>
      <c r="D34" s="167" t="s">
        <v>1998</v>
      </c>
      <c r="E34" s="169">
        <v>35</v>
      </c>
      <c r="F34" s="185"/>
      <c r="G34" s="169">
        <f t="shared" si="2"/>
        <v>0</v>
      </c>
      <c r="H34" s="182" t="s">
        <v>1751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22.5" outlineLevel="1" x14ac:dyDescent="0.2">
      <c r="A35" s="164">
        <v>23</v>
      </c>
      <c r="B35" s="165" t="s">
        <v>2030</v>
      </c>
      <c r="C35" s="166" t="s">
        <v>2031</v>
      </c>
      <c r="D35" s="167" t="s">
        <v>1998</v>
      </c>
      <c r="E35" s="169">
        <v>45</v>
      </c>
      <c r="F35" s="185"/>
      <c r="G35" s="169">
        <f t="shared" si="2"/>
        <v>0</v>
      </c>
      <c r="H35" s="182" t="s">
        <v>1751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24</v>
      </c>
      <c r="B36" s="165" t="s">
        <v>2032</v>
      </c>
      <c r="C36" s="166" t="s">
        <v>2033</v>
      </c>
      <c r="D36" s="167" t="s">
        <v>330</v>
      </c>
      <c r="E36" s="169">
        <v>1</v>
      </c>
      <c r="F36" s="185"/>
      <c r="G36" s="169">
        <f t="shared" si="2"/>
        <v>0</v>
      </c>
      <c r="H36" s="182" t="s">
        <v>1751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25</v>
      </c>
      <c r="B37" s="165" t="s">
        <v>2034</v>
      </c>
      <c r="C37" s="166" t="s">
        <v>2035</v>
      </c>
      <c r="D37" s="167" t="s">
        <v>330</v>
      </c>
      <c r="E37" s="169">
        <v>1</v>
      </c>
      <c r="F37" s="185"/>
      <c r="G37" s="169">
        <f t="shared" si="2"/>
        <v>0</v>
      </c>
      <c r="H37" s="182" t="s">
        <v>1751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64">
        <v>26</v>
      </c>
      <c r="B38" s="165" t="s">
        <v>2036</v>
      </c>
      <c r="C38" s="166" t="s">
        <v>2037</v>
      </c>
      <c r="D38" s="167" t="s">
        <v>330</v>
      </c>
      <c r="E38" s="169">
        <v>2</v>
      </c>
      <c r="F38" s="185"/>
      <c r="G38" s="169">
        <f t="shared" si="2"/>
        <v>0</v>
      </c>
      <c r="H38" s="182" t="s">
        <v>1751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22.5" outlineLevel="1" x14ac:dyDescent="0.2">
      <c r="A39" s="164">
        <v>27</v>
      </c>
      <c r="B39" s="165" t="s">
        <v>2036</v>
      </c>
      <c r="C39" s="166" t="s">
        <v>2000</v>
      </c>
      <c r="D39" s="167" t="s">
        <v>135</v>
      </c>
      <c r="E39" s="169">
        <v>40</v>
      </c>
      <c r="F39" s="185"/>
      <c r="G39" s="169">
        <f t="shared" si="2"/>
        <v>0</v>
      </c>
      <c r="H39" s="182" t="s">
        <v>1751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 t="s">
        <v>2038</v>
      </c>
      <c r="C40" s="166" t="s">
        <v>2039</v>
      </c>
      <c r="D40" s="167" t="s">
        <v>135</v>
      </c>
      <c r="E40" s="169">
        <v>20</v>
      </c>
      <c r="F40" s="185"/>
      <c r="G40" s="169">
        <f t="shared" si="2"/>
        <v>0</v>
      </c>
      <c r="H40" s="182" t="s">
        <v>1751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 t="s">
        <v>2040</v>
      </c>
      <c r="C41" s="166" t="s">
        <v>2004</v>
      </c>
      <c r="D41" s="167" t="s">
        <v>330</v>
      </c>
      <c r="E41" s="169">
        <v>1</v>
      </c>
      <c r="F41" s="185"/>
      <c r="G41" s="169">
        <f t="shared" si="2"/>
        <v>0</v>
      </c>
      <c r="H41" s="182" t="s">
        <v>1751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 t="s">
        <v>2041</v>
      </c>
      <c r="C42" s="166" t="s">
        <v>2006</v>
      </c>
      <c r="D42" s="167" t="s">
        <v>330</v>
      </c>
      <c r="E42" s="169">
        <v>1</v>
      </c>
      <c r="F42" s="185"/>
      <c r="G42" s="169">
        <f t="shared" si="2"/>
        <v>0</v>
      </c>
      <c r="H42" s="182" t="s">
        <v>1751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14" t="s">
        <v>124</v>
      </c>
      <c r="B43" s="116" t="s">
        <v>2042</v>
      </c>
      <c r="C43" s="126" t="s">
        <v>2043</v>
      </c>
      <c r="D43" s="145"/>
      <c r="E43" s="158"/>
      <c r="F43" s="158"/>
      <c r="G43" s="158">
        <f>SUMIF(Q44:Q71,"&lt;&gt;NOR",G44:G71)</f>
        <v>0</v>
      </c>
      <c r="H43" s="133"/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45" outlineLevel="1" x14ac:dyDescent="0.2">
      <c r="A44" s="171">
        <v>31</v>
      </c>
      <c r="B44" s="172" t="s">
        <v>2044</v>
      </c>
      <c r="C44" s="173" t="s">
        <v>2045</v>
      </c>
      <c r="D44" s="174" t="s">
        <v>330</v>
      </c>
      <c r="E44" s="176">
        <v>1</v>
      </c>
      <c r="F44" s="186"/>
      <c r="G44" s="176">
        <f>ROUND(E44*F44,2)</f>
        <v>0</v>
      </c>
      <c r="H44" s="183" t="s">
        <v>1751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77"/>
      <c r="B45" s="178"/>
      <c r="C45" s="514" t="s">
        <v>2046</v>
      </c>
      <c r="D45" s="515"/>
      <c r="E45" s="515"/>
      <c r="F45" s="515"/>
      <c r="G45" s="515"/>
      <c r="H45" s="184"/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32</v>
      </c>
      <c r="B46" s="165" t="s">
        <v>2047</v>
      </c>
      <c r="C46" s="166" t="s">
        <v>2048</v>
      </c>
      <c r="D46" s="167" t="s">
        <v>330</v>
      </c>
      <c r="E46" s="169">
        <v>1</v>
      </c>
      <c r="F46" s="185"/>
      <c r="G46" s="169">
        <f t="shared" ref="G46:G56" si="3">ROUND(E46*F46,2)</f>
        <v>0</v>
      </c>
      <c r="H46" s="182" t="s">
        <v>1751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33.75" outlineLevel="1" x14ac:dyDescent="0.2">
      <c r="A47" s="164">
        <v>33</v>
      </c>
      <c r="B47" s="165" t="s">
        <v>2049</v>
      </c>
      <c r="C47" s="166" t="s">
        <v>2050</v>
      </c>
      <c r="D47" s="167" t="s">
        <v>330</v>
      </c>
      <c r="E47" s="169">
        <v>1</v>
      </c>
      <c r="F47" s="185"/>
      <c r="G47" s="169">
        <f t="shared" si="3"/>
        <v>0</v>
      </c>
      <c r="H47" s="182" t="s">
        <v>1751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34</v>
      </c>
      <c r="B48" s="165" t="s">
        <v>2051</v>
      </c>
      <c r="C48" s="166" t="s">
        <v>2052</v>
      </c>
      <c r="D48" s="167" t="s">
        <v>330</v>
      </c>
      <c r="E48" s="169">
        <v>1</v>
      </c>
      <c r="F48" s="185"/>
      <c r="G48" s="169">
        <f t="shared" si="3"/>
        <v>0</v>
      </c>
      <c r="H48" s="182" t="s">
        <v>1751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35</v>
      </c>
      <c r="B49" s="165" t="s">
        <v>2053</v>
      </c>
      <c r="C49" s="166" t="s">
        <v>2054</v>
      </c>
      <c r="D49" s="167" t="s">
        <v>330</v>
      </c>
      <c r="E49" s="169">
        <v>2</v>
      </c>
      <c r="F49" s="185"/>
      <c r="G49" s="169">
        <f t="shared" si="3"/>
        <v>0</v>
      </c>
      <c r="H49" s="182" t="s">
        <v>1751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36</v>
      </c>
      <c r="B50" s="165" t="s">
        <v>2055</v>
      </c>
      <c r="C50" s="166" t="s">
        <v>2056</v>
      </c>
      <c r="D50" s="167" t="s">
        <v>330</v>
      </c>
      <c r="E50" s="169">
        <v>1</v>
      </c>
      <c r="F50" s="185"/>
      <c r="G50" s="169">
        <f t="shared" si="3"/>
        <v>0</v>
      </c>
      <c r="H50" s="182" t="s">
        <v>1751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37</v>
      </c>
      <c r="B51" s="165" t="s">
        <v>2057</v>
      </c>
      <c r="C51" s="166" t="s">
        <v>2058</v>
      </c>
      <c r="D51" s="167" t="s">
        <v>330</v>
      </c>
      <c r="E51" s="169">
        <v>2</v>
      </c>
      <c r="F51" s="185"/>
      <c r="G51" s="169">
        <f t="shared" si="3"/>
        <v>0</v>
      </c>
      <c r="H51" s="182" t="s">
        <v>1751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38</v>
      </c>
      <c r="B52" s="165" t="s">
        <v>2059</v>
      </c>
      <c r="C52" s="166" t="s">
        <v>2060</v>
      </c>
      <c r="D52" s="167" t="s">
        <v>330</v>
      </c>
      <c r="E52" s="169">
        <v>2</v>
      </c>
      <c r="F52" s="185"/>
      <c r="G52" s="169">
        <f t="shared" si="3"/>
        <v>0</v>
      </c>
      <c r="H52" s="182" t="s">
        <v>1751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39</v>
      </c>
      <c r="B53" s="165" t="s">
        <v>2061</v>
      </c>
      <c r="C53" s="166" t="s">
        <v>2062</v>
      </c>
      <c r="D53" s="167" t="s">
        <v>330</v>
      </c>
      <c r="E53" s="169">
        <v>4</v>
      </c>
      <c r="F53" s="185"/>
      <c r="G53" s="169">
        <f t="shared" si="3"/>
        <v>0</v>
      </c>
      <c r="H53" s="182" t="s">
        <v>1751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ht="22.5" outlineLevel="1" x14ac:dyDescent="0.2">
      <c r="A54" s="164">
        <v>40</v>
      </c>
      <c r="B54" s="165" t="s">
        <v>2063</v>
      </c>
      <c r="C54" s="166" t="s">
        <v>2064</v>
      </c>
      <c r="D54" s="167" t="s">
        <v>330</v>
      </c>
      <c r="E54" s="169">
        <v>2</v>
      </c>
      <c r="F54" s="185"/>
      <c r="G54" s="169">
        <f t="shared" si="3"/>
        <v>0</v>
      </c>
      <c r="H54" s="182" t="s">
        <v>1751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64">
        <v>41</v>
      </c>
      <c r="B55" s="165" t="s">
        <v>2065</v>
      </c>
      <c r="C55" s="166" t="s">
        <v>2066</v>
      </c>
      <c r="D55" s="167" t="s">
        <v>330</v>
      </c>
      <c r="E55" s="169">
        <v>1</v>
      </c>
      <c r="F55" s="185"/>
      <c r="G55" s="169">
        <f t="shared" si="3"/>
        <v>0</v>
      </c>
      <c r="H55" s="182" t="s">
        <v>1751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33.75" outlineLevel="1" x14ac:dyDescent="0.2">
      <c r="A56" s="171">
        <v>42</v>
      </c>
      <c r="B56" s="172" t="s">
        <v>2067</v>
      </c>
      <c r="C56" s="173" t="s">
        <v>2068</v>
      </c>
      <c r="D56" s="174" t="s">
        <v>330</v>
      </c>
      <c r="E56" s="176">
        <v>2</v>
      </c>
      <c r="F56" s="186"/>
      <c r="G56" s="176">
        <f t="shared" si="3"/>
        <v>0</v>
      </c>
      <c r="H56" s="183" t="s">
        <v>1751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77"/>
      <c r="B57" s="178"/>
      <c r="C57" s="514" t="s">
        <v>2069</v>
      </c>
      <c r="D57" s="515"/>
      <c r="E57" s="515"/>
      <c r="F57" s="515"/>
      <c r="G57" s="515"/>
      <c r="H57" s="184"/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43</v>
      </c>
      <c r="B58" s="165" t="s">
        <v>2070</v>
      </c>
      <c r="C58" s="166" t="s">
        <v>2071</v>
      </c>
      <c r="D58" s="167" t="s">
        <v>330</v>
      </c>
      <c r="E58" s="169">
        <v>4</v>
      </c>
      <c r="F58" s="185"/>
      <c r="G58" s="169">
        <f t="shared" ref="G58:G71" si="4">ROUND(E58*F58,2)</f>
        <v>0</v>
      </c>
      <c r="H58" s="182" t="s">
        <v>1751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44</v>
      </c>
      <c r="B59" s="165" t="s">
        <v>2072</v>
      </c>
      <c r="C59" s="166" t="s">
        <v>2073</v>
      </c>
      <c r="D59" s="167" t="s">
        <v>330</v>
      </c>
      <c r="E59" s="169">
        <v>1</v>
      </c>
      <c r="F59" s="185"/>
      <c r="G59" s="169">
        <f t="shared" si="4"/>
        <v>0</v>
      </c>
      <c r="H59" s="182" t="s">
        <v>1751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ht="22.5" outlineLevel="1" x14ac:dyDescent="0.2">
      <c r="A60" s="164">
        <v>45</v>
      </c>
      <c r="B60" s="165" t="s">
        <v>2074</v>
      </c>
      <c r="C60" s="166" t="s">
        <v>2075</v>
      </c>
      <c r="D60" s="167" t="s">
        <v>330</v>
      </c>
      <c r="E60" s="169">
        <v>4</v>
      </c>
      <c r="F60" s="185"/>
      <c r="G60" s="169">
        <f t="shared" si="4"/>
        <v>0</v>
      </c>
      <c r="H60" s="182" t="s">
        <v>1751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22.5" outlineLevel="1" x14ac:dyDescent="0.2">
      <c r="A61" s="164">
        <v>46</v>
      </c>
      <c r="B61" s="165" t="s">
        <v>2076</v>
      </c>
      <c r="C61" s="166" t="s">
        <v>2077</v>
      </c>
      <c r="D61" s="167" t="s">
        <v>330</v>
      </c>
      <c r="E61" s="169">
        <v>1</v>
      </c>
      <c r="F61" s="185"/>
      <c r="G61" s="169">
        <f t="shared" si="4"/>
        <v>0</v>
      </c>
      <c r="H61" s="182" t="s">
        <v>1751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>
        <v>47</v>
      </c>
      <c r="B62" s="165" t="s">
        <v>2078</v>
      </c>
      <c r="C62" s="166" t="s">
        <v>2079</v>
      </c>
      <c r="D62" s="167" t="s">
        <v>330</v>
      </c>
      <c r="E62" s="169">
        <v>1</v>
      </c>
      <c r="F62" s="185"/>
      <c r="G62" s="169">
        <f t="shared" si="4"/>
        <v>0</v>
      </c>
      <c r="H62" s="182" t="s">
        <v>1751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48</v>
      </c>
      <c r="B63" s="165" t="s">
        <v>2080</v>
      </c>
      <c r="C63" s="166" t="s">
        <v>2081</v>
      </c>
      <c r="D63" s="167" t="s">
        <v>330</v>
      </c>
      <c r="E63" s="169">
        <v>1</v>
      </c>
      <c r="F63" s="185"/>
      <c r="G63" s="169">
        <f t="shared" si="4"/>
        <v>0</v>
      </c>
      <c r="H63" s="182" t="s">
        <v>1751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22.5" x14ac:dyDescent="0.2">
      <c r="A64" s="164">
        <v>49</v>
      </c>
      <c r="B64" s="165" t="s">
        <v>2082</v>
      </c>
      <c r="C64" s="166" t="s">
        <v>2083</v>
      </c>
      <c r="D64" s="167" t="s">
        <v>135</v>
      </c>
      <c r="E64" s="169">
        <v>130</v>
      </c>
      <c r="F64" s="185"/>
      <c r="G64" s="169">
        <f t="shared" si="4"/>
        <v>0</v>
      </c>
      <c r="H64" s="182" t="s">
        <v>1751</v>
      </c>
      <c r="I64" s="160"/>
      <c r="R64" t="s">
        <v>125</v>
      </c>
    </row>
    <row r="65" spans="1:47" ht="22.5" outlineLevel="1" x14ac:dyDescent="0.2">
      <c r="A65" s="164">
        <v>50</v>
      </c>
      <c r="B65" s="165" t="s">
        <v>2084</v>
      </c>
      <c r="C65" s="166" t="s">
        <v>2085</v>
      </c>
      <c r="D65" s="167" t="s">
        <v>1998</v>
      </c>
      <c r="E65" s="169">
        <v>30</v>
      </c>
      <c r="F65" s="185"/>
      <c r="G65" s="169">
        <f t="shared" si="4"/>
        <v>0</v>
      </c>
      <c r="H65" s="182" t="s">
        <v>1751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51</v>
      </c>
      <c r="B66" s="165" t="s">
        <v>2086</v>
      </c>
      <c r="C66" s="166" t="s">
        <v>2035</v>
      </c>
      <c r="D66" s="167" t="s">
        <v>330</v>
      </c>
      <c r="E66" s="169">
        <v>1</v>
      </c>
      <c r="F66" s="185"/>
      <c r="G66" s="169">
        <f t="shared" si="4"/>
        <v>0</v>
      </c>
      <c r="H66" s="182" t="s">
        <v>1751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52</v>
      </c>
      <c r="B67" s="165" t="s">
        <v>2087</v>
      </c>
      <c r="C67" s="166" t="s">
        <v>2088</v>
      </c>
      <c r="D67" s="167" t="s">
        <v>135</v>
      </c>
      <c r="E67" s="169">
        <v>120</v>
      </c>
      <c r="F67" s="185"/>
      <c r="G67" s="169">
        <f t="shared" si="4"/>
        <v>0</v>
      </c>
      <c r="H67" s="182" t="s">
        <v>1751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64">
        <v>53</v>
      </c>
      <c r="B68" s="165" t="s">
        <v>2089</v>
      </c>
      <c r="C68" s="166" t="s">
        <v>2090</v>
      </c>
      <c r="D68" s="167" t="s">
        <v>135</v>
      </c>
      <c r="E68" s="169">
        <v>6</v>
      </c>
      <c r="F68" s="185"/>
      <c r="G68" s="169">
        <f t="shared" si="4"/>
        <v>0</v>
      </c>
      <c r="H68" s="182" t="s">
        <v>1751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64">
        <v>54</v>
      </c>
      <c r="B69" s="165" t="s">
        <v>2091</v>
      </c>
      <c r="C69" s="166" t="s">
        <v>2039</v>
      </c>
      <c r="D69" s="167" t="s">
        <v>135</v>
      </c>
      <c r="E69" s="169">
        <v>15</v>
      </c>
      <c r="F69" s="185"/>
      <c r="G69" s="169">
        <f t="shared" si="4"/>
        <v>0</v>
      </c>
      <c r="H69" s="182" t="s">
        <v>1751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64">
        <v>55</v>
      </c>
      <c r="B70" s="165" t="s">
        <v>2092</v>
      </c>
      <c r="C70" s="166" t="s">
        <v>2004</v>
      </c>
      <c r="D70" s="167" t="s">
        <v>330</v>
      </c>
      <c r="E70" s="169">
        <v>1</v>
      </c>
      <c r="F70" s="185"/>
      <c r="G70" s="169">
        <f t="shared" si="4"/>
        <v>0</v>
      </c>
      <c r="H70" s="182" t="s">
        <v>1751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56</v>
      </c>
      <c r="B71" s="165" t="s">
        <v>2093</v>
      </c>
      <c r="C71" s="166" t="s">
        <v>2006</v>
      </c>
      <c r="D71" s="167" t="s">
        <v>330</v>
      </c>
      <c r="E71" s="169">
        <v>1</v>
      </c>
      <c r="F71" s="185"/>
      <c r="G71" s="169">
        <f t="shared" si="4"/>
        <v>0</v>
      </c>
      <c r="H71" s="182" t="s">
        <v>1751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ht="12.75" customHeight="1" outlineLevel="1" x14ac:dyDescent="0.2">
      <c r="A72" s="114" t="s">
        <v>124</v>
      </c>
      <c r="B72" s="116" t="s">
        <v>2094</v>
      </c>
      <c r="C72" s="126" t="s">
        <v>2095</v>
      </c>
      <c r="D72" s="145"/>
      <c r="E72" s="158"/>
      <c r="F72" s="158"/>
      <c r="G72" s="158">
        <f>SUMIF(Q73:Q83,"&lt;&gt;NOR",G73:G83)</f>
        <v>0</v>
      </c>
      <c r="H72" s="133"/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33.75" outlineLevel="1" x14ac:dyDescent="0.2">
      <c r="A73" s="171">
        <v>57</v>
      </c>
      <c r="B73" s="172" t="s">
        <v>2096</v>
      </c>
      <c r="C73" s="173" t="s">
        <v>2097</v>
      </c>
      <c r="D73" s="174" t="s">
        <v>330</v>
      </c>
      <c r="E73" s="176">
        <v>1</v>
      </c>
      <c r="F73" s="186"/>
      <c r="G73" s="176">
        <f>ROUND(E73*F73,2)</f>
        <v>0</v>
      </c>
      <c r="H73" s="183" t="s">
        <v>1751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514" t="s">
        <v>2098</v>
      </c>
      <c r="D74" s="515"/>
      <c r="E74" s="515"/>
      <c r="F74" s="515"/>
      <c r="G74" s="515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64">
        <v>58</v>
      </c>
      <c r="B75" s="165" t="s">
        <v>2099</v>
      </c>
      <c r="C75" s="166" t="s">
        <v>2100</v>
      </c>
      <c r="D75" s="167" t="s">
        <v>330</v>
      </c>
      <c r="E75" s="169">
        <v>1</v>
      </c>
      <c r="F75" s="185"/>
      <c r="G75" s="169">
        <f t="shared" ref="G75:G83" si="5">ROUND(E75*F75,2)</f>
        <v>0</v>
      </c>
      <c r="H75" s="182" t="s">
        <v>1751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outlineLevel="1" x14ac:dyDescent="0.2">
      <c r="A76" s="164">
        <v>59</v>
      </c>
      <c r="B76" s="165" t="s">
        <v>2101</v>
      </c>
      <c r="C76" s="166" t="s">
        <v>2102</v>
      </c>
      <c r="D76" s="167" t="s">
        <v>330</v>
      </c>
      <c r="E76" s="169">
        <v>2</v>
      </c>
      <c r="F76" s="185"/>
      <c r="G76" s="169">
        <f t="shared" si="5"/>
        <v>0</v>
      </c>
      <c r="H76" s="182" t="s">
        <v>1751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ht="22.5" outlineLevel="1" x14ac:dyDescent="0.2">
      <c r="A77" s="164">
        <v>60</v>
      </c>
      <c r="B77" s="165" t="s">
        <v>2103</v>
      </c>
      <c r="C77" s="166" t="s">
        <v>2104</v>
      </c>
      <c r="D77" s="167" t="s">
        <v>330</v>
      </c>
      <c r="E77" s="169">
        <v>1</v>
      </c>
      <c r="F77" s="185"/>
      <c r="G77" s="169">
        <f t="shared" si="5"/>
        <v>0</v>
      </c>
      <c r="H77" s="182" t="s">
        <v>1751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61</v>
      </c>
      <c r="B78" s="165" t="s">
        <v>2105</v>
      </c>
      <c r="C78" s="166" t="s">
        <v>2106</v>
      </c>
      <c r="D78" s="167" t="s">
        <v>330</v>
      </c>
      <c r="E78" s="169">
        <v>3</v>
      </c>
      <c r="F78" s="185"/>
      <c r="G78" s="169">
        <f t="shared" si="5"/>
        <v>0</v>
      </c>
      <c r="H78" s="182" t="s">
        <v>1751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64">
        <v>62</v>
      </c>
      <c r="B79" s="165" t="s">
        <v>2107</v>
      </c>
      <c r="C79" s="166" t="s">
        <v>2108</v>
      </c>
      <c r="D79" s="167" t="s">
        <v>330</v>
      </c>
      <c r="E79" s="169">
        <v>1</v>
      </c>
      <c r="F79" s="185"/>
      <c r="G79" s="169">
        <f t="shared" si="5"/>
        <v>0</v>
      </c>
      <c r="H79" s="182" t="s">
        <v>1751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>
        <v>63</v>
      </c>
      <c r="B80" s="165" t="s">
        <v>2109</v>
      </c>
      <c r="C80" s="166" t="s">
        <v>2110</v>
      </c>
      <c r="D80" s="167" t="s">
        <v>330</v>
      </c>
      <c r="E80" s="169">
        <v>1</v>
      </c>
      <c r="F80" s="185"/>
      <c r="G80" s="169">
        <f t="shared" si="5"/>
        <v>0</v>
      </c>
      <c r="H80" s="182" t="s">
        <v>1751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ht="22.5" outlineLevel="1" x14ac:dyDescent="0.2">
      <c r="A81" s="164">
        <v>64</v>
      </c>
      <c r="B81" s="165" t="s">
        <v>2111</v>
      </c>
      <c r="C81" s="166" t="s">
        <v>2112</v>
      </c>
      <c r="D81" s="167" t="s">
        <v>1998</v>
      </c>
      <c r="E81" s="169">
        <v>12</v>
      </c>
      <c r="F81" s="185"/>
      <c r="G81" s="169">
        <f t="shared" si="5"/>
        <v>0</v>
      </c>
      <c r="H81" s="182" t="s">
        <v>1751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64">
        <v>65</v>
      </c>
      <c r="B82" s="165" t="s">
        <v>2113</v>
      </c>
      <c r="C82" s="166" t="s">
        <v>2004</v>
      </c>
      <c r="D82" s="167" t="s">
        <v>330</v>
      </c>
      <c r="E82" s="169">
        <v>1</v>
      </c>
      <c r="F82" s="185"/>
      <c r="G82" s="169">
        <f t="shared" si="5"/>
        <v>0</v>
      </c>
      <c r="H82" s="182" t="s">
        <v>1751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64">
        <v>66</v>
      </c>
      <c r="B83" s="165" t="s">
        <v>2114</v>
      </c>
      <c r="C83" s="166" t="s">
        <v>2006</v>
      </c>
      <c r="D83" s="167" t="s">
        <v>330</v>
      </c>
      <c r="E83" s="169">
        <v>1</v>
      </c>
      <c r="F83" s="185"/>
      <c r="G83" s="169">
        <f t="shared" si="5"/>
        <v>0</v>
      </c>
      <c r="H83" s="182" t="s">
        <v>1751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14" t="s">
        <v>124</v>
      </c>
      <c r="B84" s="116" t="s">
        <v>2115</v>
      </c>
      <c r="C84" s="126" t="s">
        <v>2116</v>
      </c>
      <c r="D84" s="145"/>
      <c r="E84" s="158"/>
      <c r="F84" s="158"/>
      <c r="G84" s="158">
        <f>SUMIF(Q85:Q103,"&lt;&gt;NOR",G85:G103)</f>
        <v>0</v>
      </c>
      <c r="H84" s="133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33.75" outlineLevel="1" x14ac:dyDescent="0.2">
      <c r="A85" s="164">
        <v>67</v>
      </c>
      <c r="B85" s="165" t="s">
        <v>2117</v>
      </c>
      <c r="C85" s="166" t="s">
        <v>2118</v>
      </c>
      <c r="D85" s="167" t="s">
        <v>330</v>
      </c>
      <c r="E85" s="169">
        <v>1</v>
      </c>
      <c r="F85" s="185"/>
      <c r="G85" s="169">
        <f>ROUND(E85*F85,2)</f>
        <v>0</v>
      </c>
      <c r="H85" s="182" t="s">
        <v>1751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64">
        <v>68</v>
      </c>
      <c r="B86" s="165" t="s">
        <v>2119</v>
      </c>
      <c r="C86" s="166" t="s">
        <v>2120</v>
      </c>
      <c r="D86" s="167" t="s">
        <v>330</v>
      </c>
      <c r="E86" s="169">
        <v>1</v>
      </c>
      <c r="F86" s="185"/>
      <c r="G86" s="169">
        <f>ROUND(E86*F86,2)</f>
        <v>0</v>
      </c>
      <c r="H86" s="182" t="s">
        <v>1751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33.75" outlineLevel="1" x14ac:dyDescent="0.2">
      <c r="A87" s="171">
        <v>69</v>
      </c>
      <c r="B87" s="172" t="s">
        <v>2121</v>
      </c>
      <c r="C87" s="173" t="s">
        <v>2122</v>
      </c>
      <c r="D87" s="174" t="s">
        <v>330</v>
      </c>
      <c r="E87" s="176">
        <v>1</v>
      </c>
      <c r="F87" s="186"/>
      <c r="G87" s="176">
        <f>ROUND(E87*F87,2)</f>
        <v>0</v>
      </c>
      <c r="H87" s="183" t="s">
        <v>1751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514" t="s">
        <v>2123</v>
      </c>
      <c r="D88" s="515"/>
      <c r="E88" s="515"/>
      <c r="F88" s="515"/>
      <c r="G88" s="515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64">
        <v>70</v>
      </c>
      <c r="B89" s="165" t="s">
        <v>2124</v>
      </c>
      <c r="C89" s="166" t="s">
        <v>2125</v>
      </c>
      <c r="D89" s="167" t="s">
        <v>330</v>
      </c>
      <c r="E89" s="169">
        <v>1</v>
      </c>
      <c r="F89" s="185"/>
      <c r="G89" s="169">
        <f t="shared" ref="G89:G103" si="6">ROUND(E89*F89,2)</f>
        <v>0</v>
      </c>
      <c r="H89" s="182" t="s">
        <v>1751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64">
        <v>71</v>
      </c>
      <c r="B90" s="165" t="s">
        <v>2126</v>
      </c>
      <c r="C90" s="166" t="s">
        <v>2127</v>
      </c>
      <c r="D90" s="167" t="s">
        <v>330</v>
      </c>
      <c r="E90" s="169">
        <v>2</v>
      </c>
      <c r="F90" s="185"/>
      <c r="G90" s="169">
        <f t="shared" si="6"/>
        <v>0</v>
      </c>
      <c r="H90" s="182" t="s">
        <v>1751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ht="22.5" outlineLevel="1" x14ac:dyDescent="0.2">
      <c r="A91" s="164">
        <v>72</v>
      </c>
      <c r="B91" s="165" t="s">
        <v>2128</v>
      </c>
      <c r="C91" s="166" t="s">
        <v>2129</v>
      </c>
      <c r="D91" s="167" t="s">
        <v>330</v>
      </c>
      <c r="E91" s="169">
        <v>2</v>
      </c>
      <c r="F91" s="185"/>
      <c r="G91" s="169">
        <f t="shared" si="6"/>
        <v>0</v>
      </c>
      <c r="H91" s="182" t="s">
        <v>1751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ht="22.5" outlineLevel="1" x14ac:dyDescent="0.2">
      <c r="A92" s="164">
        <v>73</v>
      </c>
      <c r="B92" s="165" t="s">
        <v>2130</v>
      </c>
      <c r="C92" s="166" t="s">
        <v>2131</v>
      </c>
      <c r="D92" s="167" t="s">
        <v>330</v>
      </c>
      <c r="E92" s="169">
        <v>2</v>
      </c>
      <c r="F92" s="185"/>
      <c r="G92" s="169">
        <f t="shared" si="6"/>
        <v>0</v>
      </c>
      <c r="H92" s="182" t="s">
        <v>1751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64">
        <v>74</v>
      </c>
      <c r="B93" s="165" t="s">
        <v>2132</v>
      </c>
      <c r="C93" s="166" t="s">
        <v>2133</v>
      </c>
      <c r="D93" s="167" t="s">
        <v>330</v>
      </c>
      <c r="E93" s="169">
        <v>1</v>
      </c>
      <c r="F93" s="185"/>
      <c r="G93" s="169">
        <f t="shared" si="6"/>
        <v>0</v>
      </c>
      <c r="H93" s="182" t="s">
        <v>1751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64">
        <v>75</v>
      </c>
      <c r="B94" s="165" t="s">
        <v>2134</v>
      </c>
      <c r="C94" s="166" t="s">
        <v>2120</v>
      </c>
      <c r="D94" s="167" t="s">
        <v>330</v>
      </c>
      <c r="E94" s="169">
        <v>1</v>
      </c>
      <c r="F94" s="185"/>
      <c r="G94" s="169">
        <f t="shared" si="6"/>
        <v>0</v>
      </c>
      <c r="H94" s="182" t="s">
        <v>1751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22.5" outlineLevel="1" x14ac:dyDescent="0.2">
      <c r="A95" s="164">
        <v>76</v>
      </c>
      <c r="B95" s="165" t="s">
        <v>2135</v>
      </c>
      <c r="C95" s="166" t="s">
        <v>2136</v>
      </c>
      <c r="D95" s="167" t="s">
        <v>330</v>
      </c>
      <c r="E95" s="169">
        <v>4</v>
      </c>
      <c r="F95" s="185"/>
      <c r="G95" s="169">
        <f t="shared" si="6"/>
        <v>0</v>
      </c>
      <c r="H95" s="182" t="s">
        <v>1751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64">
        <v>77</v>
      </c>
      <c r="B96" s="165" t="s">
        <v>2137</v>
      </c>
      <c r="C96" s="166" t="s">
        <v>2138</v>
      </c>
      <c r="D96" s="167" t="s">
        <v>330</v>
      </c>
      <c r="E96" s="169">
        <v>1</v>
      </c>
      <c r="F96" s="185"/>
      <c r="G96" s="169">
        <f t="shared" si="6"/>
        <v>0</v>
      </c>
      <c r="H96" s="182" t="s">
        <v>1751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64">
        <v>78</v>
      </c>
      <c r="B97" s="165" t="s">
        <v>2139</v>
      </c>
      <c r="C97" s="166" t="s">
        <v>2083</v>
      </c>
      <c r="D97" s="167" t="s">
        <v>135</v>
      </c>
      <c r="E97" s="169">
        <v>142</v>
      </c>
      <c r="F97" s="185"/>
      <c r="G97" s="169">
        <f t="shared" si="6"/>
        <v>0</v>
      </c>
      <c r="H97" s="182" t="s">
        <v>1751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ht="22.5" outlineLevel="1" x14ac:dyDescent="0.2">
      <c r="A98" s="164">
        <v>79</v>
      </c>
      <c r="B98" s="165" t="s">
        <v>2140</v>
      </c>
      <c r="C98" s="166" t="s">
        <v>2141</v>
      </c>
      <c r="D98" s="167" t="s">
        <v>1998</v>
      </c>
      <c r="E98" s="169">
        <v>9</v>
      </c>
      <c r="F98" s="185"/>
      <c r="G98" s="169">
        <f t="shared" si="6"/>
        <v>0</v>
      </c>
      <c r="H98" s="182" t="s">
        <v>1751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ht="22.5" outlineLevel="1" x14ac:dyDescent="0.2">
      <c r="A99" s="164">
        <v>80</v>
      </c>
      <c r="B99" s="165" t="s">
        <v>2142</v>
      </c>
      <c r="C99" s="166" t="s">
        <v>2143</v>
      </c>
      <c r="D99" s="167" t="s">
        <v>1998</v>
      </c>
      <c r="E99" s="169">
        <v>15</v>
      </c>
      <c r="F99" s="185"/>
      <c r="G99" s="169">
        <f t="shared" si="6"/>
        <v>0</v>
      </c>
      <c r="H99" s="182" t="s">
        <v>1751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81</v>
      </c>
      <c r="B100" s="165" t="s">
        <v>2144</v>
      </c>
      <c r="C100" s="166" t="s">
        <v>2090</v>
      </c>
      <c r="D100" s="167" t="s">
        <v>135</v>
      </c>
      <c r="E100" s="169">
        <v>25</v>
      </c>
      <c r="F100" s="185"/>
      <c r="G100" s="169">
        <f t="shared" si="6"/>
        <v>0</v>
      </c>
      <c r="H100" s="182" t="s">
        <v>1751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82</v>
      </c>
      <c r="B101" s="165" t="s">
        <v>2145</v>
      </c>
      <c r="C101" s="166" t="s">
        <v>2039</v>
      </c>
      <c r="D101" s="167" t="s">
        <v>135</v>
      </c>
      <c r="E101" s="169">
        <v>106</v>
      </c>
      <c r="F101" s="185"/>
      <c r="G101" s="169">
        <f t="shared" si="6"/>
        <v>0</v>
      </c>
      <c r="H101" s="182" t="s">
        <v>1751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83</v>
      </c>
      <c r="B102" s="165" t="s">
        <v>2146</v>
      </c>
      <c r="C102" s="166" t="s">
        <v>2004</v>
      </c>
      <c r="D102" s="167" t="s">
        <v>330</v>
      </c>
      <c r="E102" s="169">
        <v>1</v>
      </c>
      <c r="F102" s="185"/>
      <c r="G102" s="169">
        <f t="shared" si="6"/>
        <v>0</v>
      </c>
      <c r="H102" s="182" t="s">
        <v>1751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64">
        <v>84</v>
      </c>
      <c r="B103" s="165" t="s">
        <v>2147</v>
      </c>
      <c r="C103" s="166" t="s">
        <v>2006</v>
      </c>
      <c r="D103" s="167" t="s">
        <v>330</v>
      </c>
      <c r="E103" s="169">
        <v>1</v>
      </c>
      <c r="F103" s="185"/>
      <c r="G103" s="169">
        <f t="shared" si="6"/>
        <v>0</v>
      </c>
      <c r="H103" s="182" t="s">
        <v>1751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4" t="s">
        <v>124</v>
      </c>
      <c r="B104" s="116" t="s">
        <v>2148</v>
      </c>
      <c r="C104" s="126" t="s">
        <v>2149</v>
      </c>
      <c r="D104" s="145"/>
      <c r="E104" s="158"/>
      <c r="F104" s="158"/>
      <c r="G104" s="158">
        <f>SUMIF(Q105:Q131,"&lt;&gt;NOR",G105:G131)</f>
        <v>0</v>
      </c>
      <c r="H104" s="13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33.75" outlineLevel="1" x14ac:dyDescent="0.2">
      <c r="A105" s="171">
        <v>85</v>
      </c>
      <c r="B105" s="172" t="s">
        <v>2150</v>
      </c>
      <c r="C105" s="173" t="s">
        <v>2151</v>
      </c>
      <c r="D105" s="174" t="s">
        <v>330</v>
      </c>
      <c r="E105" s="176">
        <v>1</v>
      </c>
      <c r="F105" s="186"/>
      <c r="G105" s="176">
        <f>ROUND(E105*F105,2)</f>
        <v>0</v>
      </c>
      <c r="H105" s="183" t="s">
        <v>1751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514" t="s">
        <v>2152</v>
      </c>
      <c r="D106" s="515"/>
      <c r="E106" s="515"/>
      <c r="F106" s="515"/>
      <c r="G106" s="515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outlineLevel="1" x14ac:dyDescent="0.2">
      <c r="A107" s="164">
        <v>86</v>
      </c>
      <c r="B107" s="165" t="s">
        <v>2153</v>
      </c>
      <c r="C107" s="166" t="s">
        <v>2154</v>
      </c>
      <c r="D107" s="167" t="s">
        <v>330</v>
      </c>
      <c r="E107" s="169">
        <v>1</v>
      </c>
      <c r="F107" s="185"/>
      <c r="G107" s="169">
        <f>ROUND(E107*F107,2)</f>
        <v>0</v>
      </c>
      <c r="H107" s="182" t="s">
        <v>1751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ht="33.75" outlineLevel="1" x14ac:dyDescent="0.2">
      <c r="A108" s="171">
        <v>87</v>
      </c>
      <c r="B108" s="172" t="s">
        <v>2155</v>
      </c>
      <c r="C108" s="173" t="s">
        <v>2156</v>
      </c>
      <c r="D108" s="174" t="s">
        <v>330</v>
      </c>
      <c r="E108" s="176">
        <v>2</v>
      </c>
      <c r="F108" s="186"/>
      <c r="G108" s="176">
        <f>ROUND(E108*F108,2)</f>
        <v>0</v>
      </c>
      <c r="H108" s="183" t="s">
        <v>1751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7"/>
      <c r="B109" s="178"/>
      <c r="C109" s="514" t="s">
        <v>2157</v>
      </c>
      <c r="D109" s="515"/>
      <c r="E109" s="515"/>
      <c r="F109" s="515"/>
      <c r="G109" s="515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64">
        <v>88</v>
      </c>
      <c r="B110" s="165" t="s">
        <v>2158</v>
      </c>
      <c r="C110" s="166" t="s">
        <v>2159</v>
      </c>
      <c r="D110" s="167" t="s">
        <v>330</v>
      </c>
      <c r="E110" s="169">
        <v>2</v>
      </c>
      <c r="F110" s="185"/>
      <c r="G110" s="169">
        <f>ROUND(E110*F110,2)</f>
        <v>0</v>
      </c>
      <c r="H110" s="182" t="s">
        <v>1751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33.75" outlineLevel="1" x14ac:dyDescent="0.2">
      <c r="A111" s="171">
        <v>89</v>
      </c>
      <c r="B111" s="172" t="s">
        <v>2160</v>
      </c>
      <c r="C111" s="173" t="s">
        <v>2161</v>
      </c>
      <c r="D111" s="174" t="s">
        <v>330</v>
      </c>
      <c r="E111" s="176">
        <v>1</v>
      </c>
      <c r="F111" s="186"/>
      <c r="G111" s="176">
        <f>ROUND(E111*F111,2)</f>
        <v>0</v>
      </c>
      <c r="H111" s="183" t="s">
        <v>1751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77"/>
      <c r="B112" s="178"/>
      <c r="C112" s="514" t="s">
        <v>2162</v>
      </c>
      <c r="D112" s="515"/>
      <c r="E112" s="515"/>
      <c r="F112" s="515"/>
      <c r="G112" s="515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64">
        <v>90</v>
      </c>
      <c r="B113" s="165" t="s">
        <v>2163</v>
      </c>
      <c r="C113" s="166" t="s">
        <v>2164</v>
      </c>
      <c r="D113" s="167" t="s">
        <v>330</v>
      </c>
      <c r="E113" s="169">
        <v>1</v>
      </c>
      <c r="F113" s="185"/>
      <c r="G113" s="169">
        <f t="shared" ref="G113:G131" si="7">ROUND(E113*F113,2)</f>
        <v>0</v>
      </c>
      <c r="H113" s="182" t="s">
        <v>1751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64">
        <v>91</v>
      </c>
      <c r="B114" s="165" t="s">
        <v>2165</v>
      </c>
      <c r="C114" s="166" t="s">
        <v>2166</v>
      </c>
      <c r="D114" s="167" t="s">
        <v>330</v>
      </c>
      <c r="E114" s="169">
        <v>1</v>
      </c>
      <c r="F114" s="185"/>
      <c r="G114" s="169">
        <f t="shared" si="7"/>
        <v>0</v>
      </c>
      <c r="H114" s="182" t="s">
        <v>1751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64">
        <v>92</v>
      </c>
      <c r="B115" s="165" t="s">
        <v>2167</v>
      </c>
      <c r="C115" s="166" t="s">
        <v>2168</v>
      </c>
      <c r="D115" s="167" t="s">
        <v>330</v>
      </c>
      <c r="E115" s="169">
        <v>1</v>
      </c>
      <c r="F115" s="185"/>
      <c r="G115" s="169">
        <f t="shared" si="7"/>
        <v>0</v>
      </c>
      <c r="H115" s="182" t="s">
        <v>1751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64">
        <v>93</v>
      </c>
      <c r="B116" s="165" t="s">
        <v>2169</v>
      </c>
      <c r="C116" s="166" t="s">
        <v>2170</v>
      </c>
      <c r="D116" s="167" t="s">
        <v>330</v>
      </c>
      <c r="E116" s="169">
        <v>4</v>
      </c>
      <c r="F116" s="185"/>
      <c r="G116" s="169">
        <f t="shared" si="7"/>
        <v>0</v>
      </c>
      <c r="H116" s="182" t="s">
        <v>1751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64">
        <v>94</v>
      </c>
      <c r="B117" s="165" t="s">
        <v>2171</v>
      </c>
      <c r="C117" s="166" t="s">
        <v>2025</v>
      </c>
      <c r="D117" s="167" t="s">
        <v>330</v>
      </c>
      <c r="E117" s="169">
        <v>3</v>
      </c>
      <c r="F117" s="185"/>
      <c r="G117" s="169">
        <f t="shared" si="7"/>
        <v>0</v>
      </c>
      <c r="H117" s="182" t="s">
        <v>1751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64">
        <v>95</v>
      </c>
      <c r="B118" s="165" t="s">
        <v>2172</v>
      </c>
      <c r="C118" s="166" t="s">
        <v>2173</v>
      </c>
      <c r="D118" s="167" t="s">
        <v>330</v>
      </c>
      <c r="E118" s="169">
        <v>2</v>
      </c>
      <c r="F118" s="185"/>
      <c r="G118" s="169">
        <f t="shared" si="7"/>
        <v>0</v>
      </c>
      <c r="H118" s="182" t="s">
        <v>1751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64">
        <v>96</v>
      </c>
      <c r="B119" s="165" t="s">
        <v>2174</v>
      </c>
      <c r="C119" s="166" t="s">
        <v>2175</v>
      </c>
      <c r="D119" s="167" t="s">
        <v>330</v>
      </c>
      <c r="E119" s="169">
        <v>1</v>
      </c>
      <c r="F119" s="185"/>
      <c r="G119" s="169">
        <f t="shared" si="7"/>
        <v>0</v>
      </c>
      <c r="H119" s="182" t="s">
        <v>1751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64">
        <v>97</v>
      </c>
      <c r="B120" s="165" t="s">
        <v>2176</v>
      </c>
      <c r="C120" s="166" t="s">
        <v>2177</v>
      </c>
      <c r="D120" s="167" t="s">
        <v>330</v>
      </c>
      <c r="E120" s="169">
        <v>2</v>
      </c>
      <c r="F120" s="185"/>
      <c r="G120" s="169">
        <f t="shared" si="7"/>
        <v>0</v>
      </c>
      <c r="H120" s="182" t="s">
        <v>1751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ht="22.5" outlineLevel="1" x14ac:dyDescent="0.2">
      <c r="A121" s="164">
        <v>98</v>
      </c>
      <c r="B121" s="165" t="s">
        <v>2178</v>
      </c>
      <c r="C121" s="166" t="s">
        <v>2179</v>
      </c>
      <c r="D121" s="167" t="s">
        <v>330</v>
      </c>
      <c r="E121" s="169">
        <v>12</v>
      </c>
      <c r="F121" s="185"/>
      <c r="G121" s="169">
        <f t="shared" si="7"/>
        <v>0</v>
      </c>
      <c r="H121" s="182" t="s">
        <v>1751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ht="22.5" outlineLevel="1" x14ac:dyDescent="0.2">
      <c r="A122" s="164">
        <v>99</v>
      </c>
      <c r="B122" s="165" t="s">
        <v>2180</v>
      </c>
      <c r="C122" s="166" t="s">
        <v>2181</v>
      </c>
      <c r="D122" s="167" t="s">
        <v>330</v>
      </c>
      <c r="E122" s="169">
        <v>2</v>
      </c>
      <c r="F122" s="185"/>
      <c r="G122" s="169">
        <f t="shared" si="7"/>
        <v>0</v>
      </c>
      <c r="H122" s="182" t="s">
        <v>1751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100</v>
      </c>
      <c r="B123" s="165" t="s">
        <v>2182</v>
      </c>
      <c r="C123" s="166" t="s">
        <v>2183</v>
      </c>
      <c r="D123" s="167" t="s">
        <v>330</v>
      </c>
      <c r="E123" s="169">
        <v>1</v>
      </c>
      <c r="F123" s="185"/>
      <c r="G123" s="169">
        <f t="shared" si="7"/>
        <v>0</v>
      </c>
      <c r="H123" s="182" t="s">
        <v>1751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101</v>
      </c>
      <c r="B124" s="165" t="s">
        <v>2184</v>
      </c>
      <c r="C124" s="166" t="s">
        <v>2185</v>
      </c>
      <c r="D124" s="167" t="s">
        <v>330</v>
      </c>
      <c r="E124" s="169">
        <v>8</v>
      </c>
      <c r="F124" s="185"/>
      <c r="G124" s="169">
        <f t="shared" si="7"/>
        <v>0</v>
      </c>
      <c r="H124" s="182" t="s">
        <v>1751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64">
        <v>102</v>
      </c>
      <c r="B125" s="165" t="s">
        <v>2186</v>
      </c>
      <c r="C125" s="166" t="s">
        <v>2187</v>
      </c>
      <c r="D125" s="167" t="s">
        <v>330</v>
      </c>
      <c r="E125" s="169">
        <v>1</v>
      </c>
      <c r="F125" s="185"/>
      <c r="G125" s="169">
        <f t="shared" si="7"/>
        <v>0</v>
      </c>
      <c r="H125" s="182" t="s">
        <v>1751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ht="22.5" outlineLevel="1" x14ac:dyDescent="0.2">
      <c r="A126" s="164">
        <v>103</v>
      </c>
      <c r="B126" s="165" t="s">
        <v>2188</v>
      </c>
      <c r="C126" s="166" t="s">
        <v>2189</v>
      </c>
      <c r="D126" s="167" t="s">
        <v>1998</v>
      </c>
      <c r="E126" s="169">
        <v>12</v>
      </c>
      <c r="F126" s="185"/>
      <c r="G126" s="169">
        <f t="shared" si="7"/>
        <v>0</v>
      </c>
      <c r="H126" s="182" t="s">
        <v>1751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ht="22.5" outlineLevel="1" x14ac:dyDescent="0.2">
      <c r="A127" s="164">
        <v>104</v>
      </c>
      <c r="B127" s="165" t="s">
        <v>2190</v>
      </c>
      <c r="C127" s="166" t="s">
        <v>2029</v>
      </c>
      <c r="D127" s="167" t="s">
        <v>1998</v>
      </c>
      <c r="E127" s="169">
        <v>21</v>
      </c>
      <c r="F127" s="185"/>
      <c r="G127" s="169">
        <f t="shared" si="7"/>
        <v>0</v>
      </c>
      <c r="H127" s="182" t="s">
        <v>1751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ht="22.5" outlineLevel="1" x14ac:dyDescent="0.2">
      <c r="A128" s="164">
        <v>105</v>
      </c>
      <c r="B128" s="165" t="s">
        <v>2191</v>
      </c>
      <c r="C128" s="166" t="s">
        <v>2192</v>
      </c>
      <c r="D128" s="167" t="s">
        <v>1998</v>
      </c>
      <c r="E128" s="169">
        <v>3</v>
      </c>
      <c r="F128" s="185"/>
      <c r="G128" s="169">
        <f t="shared" si="7"/>
        <v>0</v>
      </c>
      <c r="H128" s="182" t="s">
        <v>1751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outlineLevel="1" x14ac:dyDescent="0.2">
      <c r="A129" s="164">
        <v>106</v>
      </c>
      <c r="B129" s="165" t="s">
        <v>2193</v>
      </c>
      <c r="C129" s="166" t="s">
        <v>2194</v>
      </c>
      <c r="D129" s="167" t="s">
        <v>135</v>
      </c>
      <c r="E129" s="169">
        <v>1</v>
      </c>
      <c r="F129" s="185"/>
      <c r="G129" s="169">
        <f t="shared" si="7"/>
        <v>0</v>
      </c>
      <c r="H129" s="182" t="s">
        <v>1751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64">
        <v>107</v>
      </c>
      <c r="B130" s="165" t="s">
        <v>2195</v>
      </c>
      <c r="C130" s="166" t="s">
        <v>2004</v>
      </c>
      <c r="D130" s="167" t="s">
        <v>330</v>
      </c>
      <c r="E130" s="169">
        <v>1</v>
      </c>
      <c r="F130" s="185"/>
      <c r="G130" s="169">
        <f t="shared" si="7"/>
        <v>0</v>
      </c>
      <c r="H130" s="182" t="s">
        <v>1751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64">
        <v>108</v>
      </c>
      <c r="B131" s="165" t="s">
        <v>2196</v>
      </c>
      <c r="C131" s="166" t="s">
        <v>2006</v>
      </c>
      <c r="D131" s="167" t="s">
        <v>330</v>
      </c>
      <c r="E131" s="169">
        <v>1</v>
      </c>
      <c r="F131" s="185"/>
      <c r="G131" s="169">
        <f t="shared" si="7"/>
        <v>0</v>
      </c>
      <c r="H131" s="182" t="s">
        <v>1751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14" t="s">
        <v>124</v>
      </c>
      <c r="B132" s="116" t="s">
        <v>2197</v>
      </c>
      <c r="C132" s="126" t="s">
        <v>2198</v>
      </c>
      <c r="D132" s="145"/>
      <c r="E132" s="158"/>
      <c r="F132" s="158"/>
      <c r="G132" s="158">
        <f>SUMIF(Q133:Q146,"&lt;&gt;NOR",G133:G146)</f>
        <v>0</v>
      </c>
      <c r="H132" s="133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ht="33.75" outlineLevel="1" x14ac:dyDescent="0.2">
      <c r="A133" s="171">
        <v>109</v>
      </c>
      <c r="B133" s="172" t="s">
        <v>2199</v>
      </c>
      <c r="C133" s="173" t="s">
        <v>2200</v>
      </c>
      <c r="D133" s="174" t="s">
        <v>330</v>
      </c>
      <c r="E133" s="176">
        <v>3</v>
      </c>
      <c r="F133" s="186"/>
      <c r="G133" s="176">
        <f>ROUND(E133*F133,2)</f>
        <v>0</v>
      </c>
      <c r="H133" s="183" t="s">
        <v>1751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outlineLevel="1" x14ac:dyDescent="0.2">
      <c r="A134" s="177"/>
      <c r="B134" s="178"/>
      <c r="C134" s="514" t="s">
        <v>2152</v>
      </c>
      <c r="D134" s="515"/>
      <c r="E134" s="515"/>
      <c r="F134" s="515"/>
      <c r="G134" s="515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outlineLevel="1" x14ac:dyDescent="0.2">
      <c r="A135" s="164">
        <v>110</v>
      </c>
      <c r="B135" s="165" t="s">
        <v>2201</v>
      </c>
      <c r="C135" s="166" t="s">
        <v>2154</v>
      </c>
      <c r="D135" s="167" t="s">
        <v>330</v>
      </c>
      <c r="E135" s="169">
        <v>3</v>
      </c>
      <c r="F135" s="185"/>
      <c r="G135" s="169">
        <f t="shared" ref="G135:G140" si="8">ROUND(E135*F135,2)</f>
        <v>0</v>
      </c>
      <c r="H135" s="182" t="s">
        <v>1751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64">
        <v>111</v>
      </c>
      <c r="B136" s="165" t="s">
        <v>2202</v>
      </c>
      <c r="C136" s="166" t="s">
        <v>2164</v>
      </c>
      <c r="D136" s="167" t="s">
        <v>330</v>
      </c>
      <c r="E136" s="169">
        <v>3</v>
      </c>
      <c r="F136" s="185"/>
      <c r="G136" s="169">
        <f t="shared" si="8"/>
        <v>0</v>
      </c>
      <c r="H136" s="182" t="s">
        <v>1751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64">
        <v>112</v>
      </c>
      <c r="B137" s="165" t="s">
        <v>2203</v>
      </c>
      <c r="C137" s="166" t="s">
        <v>2168</v>
      </c>
      <c r="D137" s="167" t="s">
        <v>330</v>
      </c>
      <c r="E137" s="169">
        <v>3</v>
      </c>
      <c r="F137" s="185"/>
      <c r="G137" s="169">
        <f t="shared" si="8"/>
        <v>0</v>
      </c>
      <c r="H137" s="182" t="s">
        <v>1751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22.5" outlineLevel="1" x14ac:dyDescent="0.2">
      <c r="A138" s="164">
        <v>113</v>
      </c>
      <c r="B138" s="165" t="s">
        <v>2204</v>
      </c>
      <c r="C138" s="166" t="s">
        <v>2205</v>
      </c>
      <c r="D138" s="167" t="s">
        <v>330</v>
      </c>
      <c r="E138" s="169">
        <v>3</v>
      </c>
      <c r="F138" s="185"/>
      <c r="G138" s="169">
        <f t="shared" si="8"/>
        <v>0</v>
      </c>
      <c r="H138" s="182" t="s">
        <v>1751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64">
        <v>114</v>
      </c>
      <c r="B139" s="165" t="s">
        <v>2206</v>
      </c>
      <c r="C139" s="166" t="s">
        <v>2187</v>
      </c>
      <c r="D139" s="167" t="s">
        <v>330</v>
      </c>
      <c r="E139" s="169">
        <v>1</v>
      </c>
      <c r="F139" s="185"/>
      <c r="G139" s="169">
        <f t="shared" si="8"/>
        <v>0</v>
      </c>
      <c r="H139" s="182" t="s">
        <v>1751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ht="33.75" outlineLevel="1" x14ac:dyDescent="0.2">
      <c r="A140" s="171">
        <v>115</v>
      </c>
      <c r="B140" s="172" t="s">
        <v>2207</v>
      </c>
      <c r="C140" s="173" t="s">
        <v>2208</v>
      </c>
      <c r="D140" s="174" t="s">
        <v>330</v>
      </c>
      <c r="E140" s="176">
        <v>1</v>
      </c>
      <c r="F140" s="186"/>
      <c r="G140" s="176">
        <f t="shared" si="8"/>
        <v>0</v>
      </c>
      <c r="H140" s="183" t="s">
        <v>1751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outlineLevel="1" x14ac:dyDescent="0.2">
      <c r="A141" s="177"/>
      <c r="B141" s="178"/>
      <c r="C141" s="514" t="s">
        <v>2209</v>
      </c>
      <c r="D141" s="515"/>
      <c r="E141" s="515"/>
      <c r="F141" s="515"/>
      <c r="G141" s="515"/>
      <c r="H141" s="184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outlineLevel="1" x14ac:dyDescent="0.2">
      <c r="A142" s="177"/>
      <c r="B142" s="178"/>
      <c r="C142" s="518" t="s">
        <v>2210</v>
      </c>
      <c r="D142" s="519"/>
      <c r="E142" s="519"/>
      <c r="F142" s="519"/>
      <c r="G142" s="519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22.5" outlineLevel="1" x14ac:dyDescent="0.2">
      <c r="A143" s="164">
        <v>116</v>
      </c>
      <c r="B143" s="165" t="s">
        <v>2211</v>
      </c>
      <c r="C143" s="166" t="s">
        <v>2189</v>
      </c>
      <c r="D143" s="167" t="s">
        <v>1998</v>
      </c>
      <c r="E143" s="169">
        <v>3</v>
      </c>
      <c r="F143" s="185"/>
      <c r="G143" s="169">
        <f>ROUND(E143*F143,2)</f>
        <v>0</v>
      </c>
      <c r="H143" s="182" t="s">
        <v>1751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64">
        <v>117</v>
      </c>
      <c r="B144" s="165" t="s">
        <v>2212</v>
      </c>
      <c r="C144" s="166" t="s">
        <v>2194</v>
      </c>
      <c r="D144" s="167" t="s">
        <v>135</v>
      </c>
      <c r="E144" s="169">
        <v>3</v>
      </c>
      <c r="F144" s="185"/>
      <c r="G144" s="169">
        <f>ROUND(E144*F144,2)</f>
        <v>0</v>
      </c>
      <c r="H144" s="182" t="s">
        <v>1751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64">
        <v>118</v>
      </c>
      <c r="B145" s="165" t="s">
        <v>2213</v>
      </c>
      <c r="C145" s="166" t="s">
        <v>2004</v>
      </c>
      <c r="D145" s="167" t="s">
        <v>330</v>
      </c>
      <c r="E145" s="169">
        <v>1</v>
      </c>
      <c r="F145" s="185"/>
      <c r="G145" s="169">
        <f>ROUND(E145*F145,2)</f>
        <v>0</v>
      </c>
      <c r="H145" s="182" t="s">
        <v>1751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64">
        <v>119</v>
      </c>
      <c r="B146" s="165" t="s">
        <v>2214</v>
      </c>
      <c r="C146" s="166" t="s">
        <v>2006</v>
      </c>
      <c r="D146" s="167" t="s">
        <v>330</v>
      </c>
      <c r="E146" s="169">
        <v>1</v>
      </c>
      <c r="F146" s="185"/>
      <c r="G146" s="169">
        <f>ROUND(E146*F146,2)</f>
        <v>0</v>
      </c>
      <c r="H146" s="182" t="s">
        <v>1751</v>
      </c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14" t="s">
        <v>124</v>
      </c>
      <c r="B147" s="116" t="s">
        <v>2215</v>
      </c>
      <c r="C147" s="126" t="s">
        <v>2216</v>
      </c>
      <c r="D147" s="145"/>
      <c r="E147" s="158"/>
      <c r="F147" s="158"/>
      <c r="G147" s="158">
        <f>SUMIF(Q148:Q155,"&lt;&gt;NOR",G148:G155)</f>
        <v>0</v>
      </c>
      <c r="H147" s="133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ht="22.5" outlineLevel="1" x14ac:dyDescent="0.2">
      <c r="A148" s="164">
        <v>120</v>
      </c>
      <c r="B148" s="165" t="s">
        <v>2217</v>
      </c>
      <c r="C148" s="166" t="s">
        <v>2218</v>
      </c>
      <c r="D148" s="167" t="s">
        <v>330</v>
      </c>
      <c r="E148" s="169">
        <v>1</v>
      </c>
      <c r="F148" s="185"/>
      <c r="G148" s="169">
        <f t="shared" ref="G148:G155" si="9">ROUND(E148*F148,2)</f>
        <v>0</v>
      </c>
      <c r="H148" s="182" t="s">
        <v>1751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64">
        <v>121</v>
      </c>
      <c r="B149" s="165" t="s">
        <v>2219</v>
      </c>
      <c r="C149" s="166" t="s">
        <v>2220</v>
      </c>
      <c r="D149" s="167" t="s">
        <v>337</v>
      </c>
      <c r="E149" s="169">
        <v>15</v>
      </c>
      <c r="F149" s="185"/>
      <c r="G149" s="169">
        <f t="shared" si="9"/>
        <v>0</v>
      </c>
      <c r="H149" s="182" t="s">
        <v>1751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ht="22.5" outlineLevel="1" x14ac:dyDescent="0.2">
      <c r="A150" s="164">
        <v>122</v>
      </c>
      <c r="B150" s="165" t="s">
        <v>2221</v>
      </c>
      <c r="C150" s="166" t="s">
        <v>2222</v>
      </c>
      <c r="D150" s="167" t="s">
        <v>330</v>
      </c>
      <c r="E150" s="169">
        <v>1</v>
      </c>
      <c r="F150" s="185"/>
      <c r="G150" s="169">
        <f t="shared" si="9"/>
        <v>0</v>
      </c>
      <c r="H150" s="182" t="s">
        <v>1751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64">
        <v>123</v>
      </c>
      <c r="B151" s="165" t="s">
        <v>2223</v>
      </c>
      <c r="C151" s="166" t="s">
        <v>2224</v>
      </c>
      <c r="D151" s="167" t="s">
        <v>330</v>
      </c>
      <c r="E151" s="169">
        <v>1</v>
      </c>
      <c r="F151" s="185"/>
      <c r="G151" s="169">
        <f t="shared" si="9"/>
        <v>0</v>
      </c>
      <c r="H151" s="182" t="s">
        <v>1751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64">
        <v>124</v>
      </c>
      <c r="B152" s="165" t="s">
        <v>2225</v>
      </c>
      <c r="C152" s="166" t="s">
        <v>2226</v>
      </c>
      <c r="D152" s="167" t="s">
        <v>330</v>
      </c>
      <c r="E152" s="169">
        <v>1</v>
      </c>
      <c r="F152" s="185"/>
      <c r="G152" s="169">
        <f t="shared" si="9"/>
        <v>0</v>
      </c>
      <c r="H152" s="182" t="s">
        <v>1751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64">
        <v>125</v>
      </c>
      <c r="B153" s="165" t="s">
        <v>2223</v>
      </c>
      <c r="C153" s="166" t="s">
        <v>2227</v>
      </c>
      <c r="D153" s="167" t="s">
        <v>330</v>
      </c>
      <c r="E153" s="169">
        <v>1</v>
      </c>
      <c r="F153" s="185"/>
      <c r="G153" s="169">
        <f t="shared" si="9"/>
        <v>0</v>
      </c>
      <c r="H153" s="182" t="s">
        <v>1751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x14ac:dyDescent="0.2">
      <c r="A154" s="164">
        <v>126</v>
      </c>
      <c r="B154" s="165" t="s">
        <v>2225</v>
      </c>
      <c r="C154" s="166" t="s">
        <v>2228</v>
      </c>
      <c r="D154" s="167" t="s">
        <v>330</v>
      </c>
      <c r="E154" s="169">
        <v>1</v>
      </c>
      <c r="F154" s="185"/>
      <c r="G154" s="169">
        <f t="shared" si="9"/>
        <v>0</v>
      </c>
      <c r="H154" s="182" t="s">
        <v>1751</v>
      </c>
    </row>
    <row r="155" spans="1:47" ht="22.5" x14ac:dyDescent="0.2">
      <c r="A155" s="171">
        <v>127</v>
      </c>
      <c r="B155" s="172" t="s">
        <v>2225</v>
      </c>
      <c r="C155" s="173" t="s">
        <v>2229</v>
      </c>
      <c r="D155" s="174" t="s">
        <v>330</v>
      </c>
      <c r="E155" s="176">
        <v>1</v>
      </c>
      <c r="F155" s="186"/>
      <c r="G155" s="176">
        <f t="shared" si="9"/>
        <v>0</v>
      </c>
      <c r="H155" s="183" t="s">
        <v>1751</v>
      </c>
    </row>
    <row r="156" spans="1:47" x14ac:dyDescent="0.2">
      <c r="C156" s="130"/>
      <c r="D156" s="9"/>
      <c r="E156" s="139"/>
      <c r="F156" s="188"/>
      <c r="G156" s="6"/>
      <c r="H156" s="9"/>
    </row>
    <row r="157" spans="1:47" x14ac:dyDescent="0.2">
      <c r="A157" s="121"/>
      <c r="B157" s="156" t="s">
        <v>26</v>
      </c>
      <c r="C157" s="131"/>
      <c r="D157" s="148"/>
      <c r="E157" s="140"/>
      <c r="F157" s="122"/>
      <c r="G157" s="123">
        <f>G8+G21+G43+G72+G84+G104+G132+G147</f>
        <v>0</v>
      </c>
      <c r="H157" s="9"/>
    </row>
  </sheetData>
  <sheetProtection password="CCE1" sheet="1" objects="1" scenarios="1"/>
  <protectedRanges>
    <protectedRange sqref="F9 F11:F20 F22 F24:F29 F31:F42 F44 F46:F56 F58:F71 F73 F75:F83 F85:F87 F89:F103 F105 F107:F108 F110:F111 F113:F133 F135:F140 F143:F146 F148:F155" name="Oblast1"/>
  </protectedRanges>
  <mergeCells count="17">
    <mergeCell ref="A1:G1"/>
    <mergeCell ref="C2:G2"/>
    <mergeCell ref="C3:G3"/>
    <mergeCell ref="C4:G4"/>
    <mergeCell ref="C141:G141"/>
    <mergeCell ref="C142:G142"/>
    <mergeCell ref="C10:G10"/>
    <mergeCell ref="C23:G23"/>
    <mergeCell ref="C30:G30"/>
    <mergeCell ref="C45:G45"/>
    <mergeCell ref="C57:G57"/>
    <mergeCell ref="C106:G106"/>
    <mergeCell ref="C109:G109"/>
    <mergeCell ref="C112:G112"/>
    <mergeCell ref="C134:G134"/>
    <mergeCell ref="C88:G88"/>
    <mergeCell ref="C74:G7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U470"/>
  <sheetViews>
    <sheetView showZeros="0" view="pageBreakPreview" topLeftCell="A211" zoomScaleNormal="100" zoomScaleSheetLayoutView="100" workbookViewId="0">
      <selection activeCell="B220" sqref="B220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2688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6.25" thickBot="1" x14ac:dyDescent="0.25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12" t="s">
        <v>122</v>
      </c>
      <c r="G7" s="213" t="s">
        <v>26</v>
      </c>
      <c r="H7" s="214" t="s">
        <v>123</v>
      </c>
    </row>
    <row r="8" spans="1:47" ht="13.5" thickBot="1" x14ac:dyDescent="0.25">
      <c r="A8" s="203"/>
      <c r="B8" s="204" t="s">
        <v>44</v>
      </c>
      <c r="C8" s="205" t="s">
        <v>2689</v>
      </c>
      <c r="D8" s="206"/>
      <c r="E8" s="207"/>
      <c r="F8" s="207"/>
      <c r="G8" s="207">
        <f>G9+G99+G112+G128+G140+G144+G160+G244+G345+G353+G377+G383+G390</f>
        <v>0</v>
      </c>
      <c r="H8" s="208"/>
    </row>
    <row r="9" spans="1:47" x14ac:dyDescent="0.2">
      <c r="A9" s="114" t="s">
        <v>124</v>
      </c>
      <c r="B9" s="116" t="s">
        <v>44</v>
      </c>
      <c r="C9" s="126" t="s">
        <v>45</v>
      </c>
      <c r="D9" s="145"/>
      <c r="E9" s="158"/>
      <c r="F9" s="158"/>
      <c r="G9" s="158">
        <f>SUMIF(Q10:Q98,"&lt;&gt;NOR",G10:G98)</f>
        <v>0</v>
      </c>
      <c r="H9" s="133"/>
      <c r="R9" t="s">
        <v>125</v>
      </c>
    </row>
    <row r="10" spans="1:47" ht="22.5" outlineLevel="1" x14ac:dyDescent="0.2">
      <c r="A10" s="171">
        <v>1</v>
      </c>
      <c r="B10" s="172" t="s">
        <v>147</v>
      </c>
      <c r="C10" s="173" t="s">
        <v>2231</v>
      </c>
      <c r="D10" s="174" t="s">
        <v>128</v>
      </c>
      <c r="E10" s="176">
        <v>321.92</v>
      </c>
      <c r="F10" s="186"/>
      <c r="G10" s="176">
        <f>ROUND(E10*F10,2)</f>
        <v>0</v>
      </c>
      <c r="H10" s="183" t="s">
        <v>1743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129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12.75" customHeight="1" outlineLevel="1" x14ac:dyDescent="0.2">
      <c r="A11" s="177"/>
      <c r="B11" s="178"/>
      <c r="C11" s="516" t="s">
        <v>2232</v>
      </c>
      <c r="D11" s="517"/>
      <c r="E11" s="517"/>
      <c r="F11" s="517"/>
      <c r="G11" s="517"/>
      <c r="H11" s="184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77"/>
      <c r="B12" s="178"/>
      <c r="C12" s="179" t="s">
        <v>2233</v>
      </c>
      <c r="D12" s="180"/>
      <c r="E12" s="196">
        <v>51.2</v>
      </c>
      <c r="F12" s="187"/>
      <c r="G12" s="170"/>
      <c r="H12" s="184"/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77"/>
      <c r="B13" s="178"/>
      <c r="C13" s="179" t="s">
        <v>2234</v>
      </c>
      <c r="D13" s="180"/>
      <c r="E13" s="196">
        <v>40</v>
      </c>
      <c r="F13" s="187"/>
      <c r="G13" s="170"/>
      <c r="H13" s="184"/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77"/>
      <c r="B14" s="178"/>
      <c r="C14" s="179" t="s">
        <v>2235</v>
      </c>
      <c r="D14" s="180"/>
      <c r="E14" s="196">
        <v>2.64</v>
      </c>
      <c r="F14" s="187"/>
      <c r="G14" s="170"/>
      <c r="H14" s="184"/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131</v>
      </c>
      <c r="S14" s="160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77"/>
      <c r="B15" s="178"/>
      <c r="C15" s="179" t="s">
        <v>2236</v>
      </c>
      <c r="D15" s="180"/>
      <c r="E15" s="196">
        <v>13.52</v>
      </c>
      <c r="F15" s="187"/>
      <c r="G15" s="170"/>
      <c r="H15" s="184"/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77"/>
      <c r="B16" s="178"/>
      <c r="C16" s="179" t="s">
        <v>2237</v>
      </c>
      <c r="D16" s="180"/>
      <c r="E16" s="196">
        <v>64.8</v>
      </c>
      <c r="F16" s="187"/>
      <c r="G16" s="170"/>
      <c r="H16" s="184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77"/>
      <c r="B17" s="178"/>
      <c r="C17" s="179" t="s">
        <v>2238</v>
      </c>
      <c r="D17" s="180"/>
      <c r="E17" s="196">
        <v>149.76</v>
      </c>
      <c r="F17" s="187"/>
      <c r="G17" s="170"/>
      <c r="H17" s="184"/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129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71">
        <v>2</v>
      </c>
      <c r="B18" s="172" t="s">
        <v>150</v>
      </c>
      <c r="C18" s="173" t="s">
        <v>2239</v>
      </c>
      <c r="D18" s="174" t="s">
        <v>128</v>
      </c>
      <c r="E18" s="176">
        <v>160.96</v>
      </c>
      <c r="F18" s="186"/>
      <c r="G18" s="176">
        <f>ROUND(E18*F18,2)</f>
        <v>0</v>
      </c>
      <c r="H18" s="183" t="s">
        <v>1743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12.75" customHeight="1" outlineLevel="1" x14ac:dyDescent="0.2">
      <c r="A19" s="177"/>
      <c r="B19" s="178"/>
      <c r="C19" s="516" t="s">
        <v>2232</v>
      </c>
      <c r="D19" s="517"/>
      <c r="E19" s="517"/>
      <c r="F19" s="517"/>
      <c r="G19" s="517"/>
      <c r="H19" s="184"/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77"/>
      <c r="B20" s="178"/>
      <c r="C20" s="179" t="s">
        <v>2240</v>
      </c>
      <c r="D20" s="180"/>
      <c r="E20" s="196">
        <v>160.96</v>
      </c>
      <c r="F20" s="187"/>
      <c r="G20" s="170"/>
      <c r="H20" s="184"/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71">
        <v>3</v>
      </c>
      <c r="B21" s="172" t="s">
        <v>2241</v>
      </c>
      <c r="C21" s="173" t="s">
        <v>2242</v>
      </c>
      <c r="D21" s="174" t="s">
        <v>128</v>
      </c>
      <c r="E21" s="176">
        <v>99.84</v>
      </c>
      <c r="F21" s="186"/>
      <c r="G21" s="176">
        <f>ROUND(E21*F21,2)</f>
        <v>0</v>
      </c>
      <c r="H21" s="183" t="s">
        <v>1743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12.75" customHeight="1" outlineLevel="1" x14ac:dyDescent="0.2">
      <c r="A22" s="177"/>
      <c r="B22" s="178"/>
      <c r="C22" s="516" t="s">
        <v>2243</v>
      </c>
      <c r="D22" s="517"/>
      <c r="E22" s="517"/>
      <c r="F22" s="517"/>
      <c r="G22" s="517"/>
      <c r="H22" s="184"/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179" t="s">
        <v>2244</v>
      </c>
      <c r="D23" s="180"/>
      <c r="E23" s="196">
        <v>26.4</v>
      </c>
      <c r="F23" s="187"/>
      <c r="G23" s="170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12.75" customHeight="1" outlineLevel="1" x14ac:dyDescent="0.2">
      <c r="A24" s="177"/>
      <c r="B24" s="178"/>
      <c r="C24" s="179" t="s">
        <v>2245</v>
      </c>
      <c r="D24" s="180"/>
      <c r="E24" s="196">
        <v>11.2</v>
      </c>
      <c r="F24" s="187"/>
      <c r="G24" s="170"/>
      <c r="H24" s="184"/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77"/>
      <c r="B25" s="178"/>
      <c r="C25" s="179" t="s">
        <v>2246</v>
      </c>
      <c r="D25" s="180"/>
      <c r="E25" s="196">
        <v>15.12</v>
      </c>
      <c r="F25" s="187"/>
      <c r="G25" s="170"/>
      <c r="H25" s="184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77"/>
      <c r="B26" s="178"/>
      <c r="C26" s="179" t="s">
        <v>2247</v>
      </c>
      <c r="D26" s="180"/>
      <c r="E26" s="196">
        <v>47.12</v>
      </c>
      <c r="F26" s="187"/>
      <c r="G26" s="170"/>
      <c r="H26" s="184"/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71">
        <v>4</v>
      </c>
      <c r="B27" s="172" t="s">
        <v>2248</v>
      </c>
      <c r="C27" s="173" t="s">
        <v>2249</v>
      </c>
      <c r="D27" s="174" t="s">
        <v>135</v>
      </c>
      <c r="E27" s="176">
        <v>223.8</v>
      </c>
      <c r="F27" s="186"/>
      <c r="G27" s="176">
        <f>ROUND(E27*F27,2)</f>
        <v>0</v>
      </c>
      <c r="H27" s="183" t="s">
        <v>1743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77"/>
      <c r="B28" s="178"/>
      <c r="C28" s="516" t="s">
        <v>2250</v>
      </c>
      <c r="D28" s="517"/>
      <c r="E28" s="517"/>
      <c r="F28" s="517"/>
      <c r="G28" s="517"/>
      <c r="H28" s="184"/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77"/>
      <c r="B29" s="178"/>
      <c r="C29" s="179" t="s">
        <v>2251</v>
      </c>
      <c r="D29" s="180"/>
      <c r="E29" s="196">
        <v>33.799999999999997</v>
      </c>
      <c r="F29" s="187"/>
      <c r="G29" s="170"/>
      <c r="H29" s="184"/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129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77"/>
      <c r="B30" s="178"/>
      <c r="C30" s="179" t="s">
        <v>2252</v>
      </c>
      <c r="D30" s="180"/>
      <c r="E30" s="196">
        <v>162</v>
      </c>
      <c r="F30" s="187"/>
      <c r="G30" s="170"/>
      <c r="H30" s="184"/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131</v>
      </c>
      <c r="S30" s="160">
        <v>0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77"/>
      <c r="B31" s="178"/>
      <c r="C31" s="179" t="s">
        <v>2253</v>
      </c>
      <c r="D31" s="180"/>
      <c r="E31" s="196">
        <v>28</v>
      </c>
      <c r="F31" s="187"/>
      <c r="G31" s="170"/>
      <c r="H31" s="184"/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129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22.5" outlineLevel="1" x14ac:dyDescent="0.2">
      <c r="A32" s="171">
        <v>5</v>
      </c>
      <c r="B32" s="172" t="s">
        <v>2254</v>
      </c>
      <c r="C32" s="173" t="s">
        <v>2255</v>
      </c>
      <c r="D32" s="174" t="s">
        <v>135</v>
      </c>
      <c r="E32" s="176">
        <v>530</v>
      </c>
      <c r="F32" s="186"/>
      <c r="G32" s="176">
        <f>ROUND(E32*F32,2)</f>
        <v>0</v>
      </c>
      <c r="H32" s="183" t="s">
        <v>1743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131</v>
      </c>
      <c r="S32" s="160">
        <v>0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77"/>
      <c r="B33" s="178"/>
      <c r="C33" s="516" t="s">
        <v>2250</v>
      </c>
      <c r="D33" s="517"/>
      <c r="E33" s="517"/>
      <c r="F33" s="517"/>
      <c r="G33" s="517"/>
      <c r="H33" s="184"/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129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77"/>
      <c r="B34" s="178"/>
      <c r="C34" s="179" t="s">
        <v>2256</v>
      </c>
      <c r="D34" s="180"/>
      <c r="E34" s="196">
        <v>374.4</v>
      </c>
      <c r="F34" s="187"/>
      <c r="G34" s="170"/>
      <c r="H34" s="184"/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77"/>
      <c r="B35" s="178"/>
      <c r="C35" s="179" t="s">
        <v>2257</v>
      </c>
      <c r="D35" s="180"/>
      <c r="E35" s="196">
        <v>37.799999999999997</v>
      </c>
      <c r="F35" s="187"/>
      <c r="G35" s="170"/>
      <c r="H35" s="184"/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77"/>
      <c r="B36" s="178"/>
      <c r="C36" s="179" t="s">
        <v>2258</v>
      </c>
      <c r="D36" s="180"/>
      <c r="E36" s="196">
        <v>117.8</v>
      </c>
      <c r="F36" s="187"/>
      <c r="G36" s="170"/>
      <c r="H36" s="184"/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71">
        <v>6</v>
      </c>
      <c r="B37" s="172" t="s">
        <v>2259</v>
      </c>
      <c r="C37" s="173" t="s">
        <v>2260</v>
      </c>
      <c r="D37" s="174" t="s">
        <v>135</v>
      </c>
      <c r="E37" s="176">
        <v>233.8</v>
      </c>
      <c r="F37" s="186"/>
      <c r="G37" s="176">
        <f>ROUND(E37*F37,2)</f>
        <v>0</v>
      </c>
      <c r="H37" s="183" t="s">
        <v>1743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12.75" customHeight="1" outlineLevel="1" x14ac:dyDescent="0.2">
      <c r="A38" s="177"/>
      <c r="B38" s="178"/>
      <c r="C38" s="516" t="s">
        <v>2261</v>
      </c>
      <c r="D38" s="517"/>
      <c r="E38" s="517"/>
      <c r="F38" s="517"/>
      <c r="G38" s="517"/>
      <c r="H38" s="184"/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71">
        <v>7</v>
      </c>
      <c r="B39" s="172" t="s">
        <v>2262</v>
      </c>
      <c r="C39" s="173" t="s">
        <v>2263</v>
      </c>
      <c r="D39" s="174" t="s">
        <v>135</v>
      </c>
      <c r="E39" s="176">
        <v>530</v>
      </c>
      <c r="F39" s="186"/>
      <c r="G39" s="176">
        <f>ROUND(E39*F39,2)</f>
        <v>0</v>
      </c>
      <c r="H39" s="183" t="s">
        <v>1743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129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12.75" customHeight="1" outlineLevel="1" x14ac:dyDescent="0.2">
      <c r="A40" s="177"/>
      <c r="B40" s="178"/>
      <c r="C40" s="516" t="s">
        <v>2261</v>
      </c>
      <c r="D40" s="517"/>
      <c r="E40" s="517"/>
      <c r="F40" s="517"/>
      <c r="G40" s="517"/>
      <c r="H40" s="184"/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ht="22.5" outlineLevel="1" x14ac:dyDescent="0.2">
      <c r="A41" s="171">
        <v>8</v>
      </c>
      <c r="B41" s="172" t="s">
        <v>2264</v>
      </c>
      <c r="C41" s="173" t="s">
        <v>2265</v>
      </c>
      <c r="D41" s="174" t="s">
        <v>128</v>
      </c>
      <c r="E41" s="176">
        <v>301.52</v>
      </c>
      <c r="F41" s="186"/>
      <c r="G41" s="176">
        <f>ROUND(E41*F41,2)</f>
        <v>0</v>
      </c>
      <c r="H41" s="183" t="s">
        <v>1743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131</v>
      </c>
      <c r="S41" s="160">
        <v>0</v>
      </c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77"/>
      <c r="B42" s="178"/>
      <c r="C42" s="516" t="s">
        <v>2266</v>
      </c>
      <c r="D42" s="517"/>
      <c r="E42" s="517"/>
      <c r="F42" s="517"/>
      <c r="G42" s="517"/>
      <c r="H42" s="184"/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129</v>
      </c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77"/>
      <c r="B43" s="178"/>
      <c r="C43" s="179" t="s">
        <v>2236</v>
      </c>
      <c r="D43" s="180"/>
      <c r="E43" s="196">
        <v>13.52</v>
      </c>
      <c r="F43" s="187"/>
      <c r="G43" s="170"/>
      <c r="H43" s="184"/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131</v>
      </c>
      <c r="S43" s="160">
        <v>0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77"/>
      <c r="B44" s="178"/>
      <c r="C44" s="179" t="s">
        <v>2237</v>
      </c>
      <c r="D44" s="180"/>
      <c r="E44" s="196">
        <v>64.8</v>
      </c>
      <c r="F44" s="187"/>
      <c r="G44" s="170"/>
      <c r="H44" s="184"/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129</v>
      </c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77"/>
      <c r="B45" s="178"/>
      <c r="C45" s="179" t="s">
        <v>2245</v>
      </c>
      <c r="D45" s="180"/>
      <c r="E45" s="196">
        <v>11.2</v>
      </c>
      <c r="F45" s="187"/>
      <c r="G45" s="170"/>
      <c r="H45" s="184"/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131</v>
      </c>
      <c r="S45" s="160">
        <v>0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ht="12.75" customHeight="1" outlineLevel="1" x14ac:dyDescent="0.2">
      <c r="A46" s="177"/>
      <c r="B46" s="178"/>
      <c r="C46" s="179" t="s">
        <v>2238</v>
      </c>
      <c r="D46" s="180"/>
      <c r="E46" s="196">
        <v>149.76</v>
      </c>
      <c r="F46" s="187"/>
      <c r="G46" s="170"/>
      <c r="H46" s="184"/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129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179" t="s">
        <v>2246</v>
      </c>
      <c r="D47" s="180"/>
      <c r="E47" s="196">
        <v>15.12</v>
      </c>
      <c r="F47" s="187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77"/>
      <c r="B48" s="178"/>
      <c r="C48" s="179" t="s">
        <v>2247</v>
      </c>
      <c r="D48" s="180"/>
      <c r="E48" s="196">
        <v>47.12</v>
      </c>
      <c r="F48" s="187"/>
      <c r="G48" s="170"/>
      <c r="H48" s="184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22.5" outlineLevel="1" x14ac:dyDescent="0.2">
      <c r="A49" s="171">
        <v>9</v>
      </c>
      <c r="B49" s="172" t="s">
        <v>152</v>
      </c>
      <c r="C49" s="173" t="s">
        <v>2267</v>
      </c>
      <c r="D49" s="174" t="s">
        <v>128</v>
      </c>
      <c r="E49" s="176">
        <v>132.16</v>
      </c>
      <c r="F49" s="186"/>
      <c r="G49" s="176">
        <f>ROUND(E49*F49,2)</f>
        <v>0</v>
      </c>
      <c r="H49" s="183" t="s">
        <v>1743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129</v>
      </c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12.75" customHeight="1" outlineLevel="1" x14ac:dyDescent="0.2">
      <c r="A50" s="177"/>
      <c r="B50" s="178"/>
      <c r="C50" s="516" t="s">
        <v>2268</v>
      </c>
      <c r="D50" s="517"/>
      <c r="E50" s="517"/>
      <c r="F50" s="517"/>
      <c r="G50" s="517"/>
      <c r="H50" s="184"/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77"/>
      <c r="B51" s="178"/>
      <c r="C51" s="179" t="s">
        <v>2234</v>
      </c>
      <c r="D51" s="180"/>
      <c r="E51" s="196">
        <v>40</v>
      </c>
      <c r="F51" s="187"/>
      <c r="G51" s="170"/>
      <c r="H51" s="184"/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131</v>
      </c>
      <c r="S51" s="160">
        <v>0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77"/>
      <c r="B52" s="178"/>
      <c r="C52" s="179" t="s">
        <v>2235</v>
      </c>
      <c r="D52" s="180"/>
      <c r="E52" s="196">
        <v>2.64</v>
      </c>
      <c r="F52" s="187"/>
      <c r="G52" s="170"/>
      <c r="H52" s="184"/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129</v>
      </c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77"/>
      <c r="B53" s="178"/>
      <c r="C53" s="179" t="s">
        <v>2236</v>
      </c>
      <c r="D53" s="180"/>
      <c r="E53" s="196">
        <v>13.52</v>
      </c>
      <c r="F53" s="187"/>
      <c r="G53" s="170"/>
      <c r="H53" s="184"/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77"/>
      <c r="B54" s="178"/>
      <c r="C54" s="179" t="s">
        <v>2237</v>
      </c>
      <c r="D54" s="180"/>
      <c r="E54" s="196">
        <v>64.8</v>
      </c>
      <c r="F54" s="187"/>
      <c r="G54" s="170"/>
      <c r="H54" s="184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131</v>
      </c>
      <c r="S54" s="160">
        <v>0</v>
      </c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outlineLevel="1" x14ac:dyDescent="0.2">
      <c r="A55" s="177"/>
      <c r="B55" s="178"/>
      <c r="C55" s="179" t="s">
        <v>2245</v>
      </c>
      <c r="D55" s="180"/>
      <c r="E55" s="196">
        <v>11.2</v>
      </c>
      <c r="F55" s="187"/>
      <c r="G55" s="170"/>
      <c r="H55" s="184"/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129</v>
      </c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71">
        <v>10</v>
      </c>
      <c r="B56" s="172" t="s">
        <v>2269</v>
      </c>
      <c r="C56" s="173" t="s">
        <v>2270</v>
      </c>
      <c r="D56" s="174" t="s">
        <v>128</v>
      </c>
      <c r="E56" s="176">
        <v>212</v>
      </c>
      <c r="F56" s="186"/>
      <c r="G56" s="176">
        <f>ROUND(E56*F56,2)</f>
        <v>0</v>
      </c>
      <c r="H56" s="183" t="s">
        <v>1743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131</v>
      </c>
      <c r="S56" s="160">
        <v>0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12.75" customHeight="1" outlineLevel="1" x14ac:dyDescent="0.2">
      <c r="A57" s="177"/>
      <c r="B57" s="178"/>
      <c r="C57" s="516" t="s">
        <v>2268</v>
      </c>
      <c r="D57" s="517"/>
      <c r="E57" s="517"/>
      <c r="F57" s="517"/>
      <c r="G57" s="517"/>
      <c r="H57" s="184"/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186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ht="12.75" customHeight="1" outlineLevel="1" x14ac:dyDescent="0.2">
      <c r="A58" s="177"/>
      <c r="B58" s="178"/>
      <c r="C58" s="179" t="s">
        <v>2238</v>
      </c>
      <c r="D58" s="180"/>
      <c r="E58" s="196">
        <v>149.76</v>
      </c>
      <c r="F58" s="187"/>
      <c r="G58" s="170"/>
      <c r="H58" s="184"/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131</v>
      </c>
      <c r="S58" s="160">
        <v>0</v>
      </c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77"/>
      <c r="B59" s="178"/>
      <c r="C59" s="179" t="s">
        <v>2246</v>
      </c>
      <c r="D59" s="180"/>
      <c r="E59" s="196">
        <v>15.12</v>
      </c>
      <c r="F59" s="187"/>
      <c r="G59" s="170"/>
      <c r="H59" s="184"/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129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77"/>
      <c r="B60" s="178"/>
      <c r="C60" s="179" t="s">
        <v>2247</v>
      </c>
      <c r="D60" s="180"/>
      <c r="E60" s="196">
        <v>47.12</v>
      </c>
      <c r="F60" s="187"/>
      <c r="G60" s="170"/>
      <c r="H60" s="184"/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131</v>
      </c>
      <c r="S60" s="160">
        <v>0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22.5" outlineLevel="1" x14ac:dyDescent="0.2">
      <c r="A61" s="171">
        <v>11</v>
      </c>
      <c r="B61" s="172" t="s">
        <v>2271</v>
      </c>
      <c r="C61" s="173" t="s">
        <v>2272</v>
      </c>
      <c r="D61" s="174" t="s">
        <v>128</v>
      </c>
      <c r="E61" s="176">
        <v>158.4</v>
      </c>
      <c r="F61" s="186"/>
      <c r="G61" s="176">
        <f>ROUND(E61*F61,2)</f>
        <v>0</v>
      </c>
      <c r="H61" s="183" t="s">
        <v>1743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193</v>
      </c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12.75" customHeight="1" outlineLevel="1" x14ac:dyDescent="0.2">
      <c r="A62" s="177"/>
      <c r="B62" s="178"/>
      <c r="C62" s="516" t="s">
        <v>2273</v>
      </c>
      <c r="D62" s="517"/>
      <c r="E62" s="517"/>
      <c r="F62" s="517"/>
      <c r="G62" s="517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131</v>
      </c>
      <c r="S62" s="160">
        <v>0</v>
      </c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77"/>
      <c r="B63" s="178"/>
      <c r="C63" s="179" t="s">
        <v>2274</v>
      </c>
      <c r="D63" s="180"/>
      <c r="E63" s="196">
        <v>421.76</v>
      </c>
      <c r="F63" s="187"/>
      <c r="G63" s="170"/>
      <c r="H63" s="184"/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186</v>
      </c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outlineLevel="1" x14ac:dyDescent="0.2">
      <c r="A64" s="177"/>
      <c r="B64" s="178"/>
      <c r="C64" s="179" t="s">
        <v>2275</v>
      </c>
      <c r="D64" s="180"/>
      <c r="E64" s="196">
        <v>-263.36</v>
      </c>
      <c r="F64" s="187"/>
      <c r="G64" s="170"/>
      <c r="H64" s="184"/>
      <c r="I64" s="160"/>
      <c r="J64" s="160"/>
      <c r="K64" s="160"/>
      <c r="L64" s="160"/>
      <c r="M64" s="160"/>
      <c r="N64" s="160"/>
      <c r="O64" s="160"/>
      <c r="P64" s="160"/>
      <c r="Q64" s="160"/>
      <c r="R64" s="160" t="s">
        <v>131</v>
      </c>
      <c r="S64" s="160">
        <v>0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ht="22.5" x14ac:dyDescent="0.2">
      <c r="A65" s="171">
        <v>12</v>
      </c>
      <c r="B65" s="172" t="s">
        <v>2276</v>
      </c>
      <c r="C65" s="173" t="s">
        <v>2277</v>
      </c>
      <c r="D65" s="174" t="s">
        <v>128</v>
      </c>
      <c r="E65" s="176">
        <v>158.4</v>
      </c>
      <c r="F65" s="186"/>
      <c r="G65" s="176">
        <f>ROUND(E65*F65,2)</f>
        <v>0</v>
      </c>
      <c r="H65" s="183" t="s">
        <v>1743</v>
      </c>
      <c r="I65" s="160"/>
      <c r="R65" t="s">
        <v>125</v>
      </c>
    </row>
    <row r="66" spans="1:47" ht="12.75" customHeight="1" outlineLevel="1" x14ac:dyDescent="0.2">
      <c r="A66" s="177"/>
      <c r="B66" s="178"/>
      <c r="C66" s="516" t="s">
        <v>2273</v>
      </c>
      <c r="D66" s="517"/>
      <c r="E66" s="517"/>
      <c r="F66" s="517"/>
      <c r="G66" s="517"/>
      <c r="H66" s="184"/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129</v>
      </c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77"/>
      <c r="B67" s="178"/>
      <c r="C67" s="179" t="s">
        <v>2278</v>
      </c>
      <c r="D67" s="180"/>
      <c r="E67" s="196">
        <v>158.4</v>
      </c>
      <c r="F67" s="187"/>
      <c r="G67" s="170"/>
      <c r="H67" s="184"/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ht="33.75" outlineLevel="1" x14ac:dyDescent="0.2">
      <c r="A68" s="171">
        <v>13</v>
      </c>
      <c r="B68" s="172" t="s">
        <v>174</v>
      </c>
      <c r="C68" s="173" t="s">
        <v>2279</v>
      </c>
      <c r="D68" s="174" t="s">
        <v>128</v>
      </c>
      <c r="E68" s="176">
        <v>792</v>
      </c>
      <c r="F68" s="186"/>
      <c r="G68" s="176">
        <f>ROUND(E68*F68,2)</f>
        <v>0</v>
      </c>
      <c r="H68" s="183" t="s">
        <v>1743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77"/>
      <c r="B69" s="178"/>
      <c r="C69" s="516" t="s">
        <v>2273</v>
      </c>
      <c r="D69" s="517"/>
      <c r="E69" s="517"/>
      <c r="F69" s="517"/>
      <c r="G69" s="517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12.75" customHeight="1" outlineLevel="1" x14ac:dyDescent="0.2">
      <c r="A70" s="177"/>
      <c r="B70" s="178"/>
      <c r="C70" s="179" t="s">
        <v>2280</v>
      </c>
      <c r="D70" s="180"/>
      <c r="E70" s="196">
        <v>792</v>
      </c>
      <c r="F70" s="187"/>
      <c r="G70" s="170"/>
      <c r="H70" s="184"/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ht="33.75" outlineLevel="1" x14ac:dyDescent="0.2">
      <c r="A71" s="164">
        <v>14</v>
      </c>
      <c r="B71" s="165" t="s">
        <v>162</v>
      </c>
      <c r="C71" s="166" t="s">
        <v>2281</v>
      </c>
      <c r="D71" s="167" t="s">
        <v>128</v>
      </c>
      <c r="E71" s="169">
        <v>158.4</v>
      </c>
      <c r="F71" s="185"/>
      <c r="G71" s="169">
        <f>ROUND(E71*F71,2)</f>
        <v>0</v>
      </c>
      <c r="H71" s="182" t="s">
        <v>1743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ht="22.5" outlineLevel="1" x14ac:dyDescent="0.2">
      <c r="A72" s="164">
        <v>15</v>
      </c>
      <c r="B72" s="165" t="s">
        <v>166</v>
      </c>
      <c r="C72" s="166" t="s">
        <v>2282</v>
      </c>
      <c r="D72" s="167" t="s">
        <v>128</v>
      </c>
      <c r="E72" s="169">
        <v>158.4</v>
      </c>
      <c r="F72" s="185"/>
      <c r="G72" s="169">
        <f>ROUND(E72*F72,2)</f>
        <v>0</v>
      </c>
      <c r="H72" s="182" t="s">
        <v>1743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12.75" customHeight="1" outlineLevel="1" x14ac:dyDescent="0.2">
      <c r="A73" s="171">
        <v>16</v>
      </c>
      <c r="B73" s="172" t="s">
        <v>155</v>
      </c>
      <c r="C73" s="173" t="s">
        <v>2283</v>
      </c>
      <c r="D73" s="174" t="s">
        <v>128</v>
      </c>
      <c r="E73" s="176">
        <v>263.36</v>
      </c>
      <c r="F73" s="186"/>
      <c r="G73" s="176">
        <f>ROUND(E73*F73,2)</f>
        <v>0</v>
      </c>
      <c r="H73" s="183" t="s">
        <v>1743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516" t="s">
        <v>2284</v>
      </c>
      <c r="D74" s="517"/>
      <c r="E74" s="517"/>
      <c r="F74" s="517"/>
      <c r="G74" s="517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77"/>
      <c r="B75" s="178"/>
      <c r="C75" s="518" t="s">
        <v>2285</v>
      </c>
      <c r="D75" s="519"/>
      <c r="E75" s="519"/>
      <c r="F75" s="519"/>
      <c r="G75" s="519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12.75" customHeight="1" outlineLevel="1" x14ac:dyDescent="0.2">
      <c r="A76" s="177"/>
      <c r="B76" s="178"/>
      <c r="C76" s="179" t="s">
        <v>2286</v>
      </c>
      <c r="D76" s="180"/>
      <c r="E76" s="196">
        <v>2.2000000000000002</v>
      </c>
      <c r="F76" s="187"/>
      <c r="G76" s="170"/>
      <c r="H76" s="184"/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77"/>
      <c r="B77" s="178"/>
      <c r="C77" s="179" t="s">
        <v>2287</v>
      </c>
      <c r="D77" s="180"/>
      <c r="E77" s="196">
        <v>16</v>
      </c>
      <c r="F77" s="187"/>
      <c r="G77" s="170"/>
      <c r="H77" s="184"/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77"/>
      <c r="B78" s="178"/>
      <c r="C78" s="179" t="s">
        <v>2288</v>
      </c>
      <c r="D78" s="180"/>
      <c r="E78" s="196">
        <v>18</v>
      </c>
      <c r="F78" s="187"/>
      <c r="G78" s="170"/>
      <c r="H78" s="184"/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77"/>
      <c r="B79" s="178"/>
      <c r="C79" s="179" t="s">
        <v>2289</v>
      </c>
      <c r="D79" s="180"/>
      <c r="E79" s="196">
        <v>1.32</v>
      </c>
      <c r="F79" s="187"/>
      <c r="G79" s="170"/>
      <c r="H79" s="184"/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131</v>
      </c>
      <c r="S79" s="160">
        <v>0</v>
      </c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77"/>
      <c r="B80" s="178"/>
      <c r="C80" s="179" t="s">
        <v>2290</v>
      </c>
      <c r="D80" s="180"/>
      <c r="E80" s="196">
        <v>7.8</v>
      </c>
      <c r="F80" s="187"/>
      <c r="G80" s="170"/>
      <c r="H80" s="184"/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129</v>
      </c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77"/>
      <c r="B81" s="178"/>
      <c r="C81" s="179" t="s">
        <v>2291</v>
      </c>
      <c r="D81" s="180"/>
      <c r="E81" s="196">
        <v>41.04</v>
      </c>
      <c r="F81" s="187"/>
      <c r="G81" s="170"/>
      <c r="H81" s="184"/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77"/>
      <c r="B82" s="178"/>
      <c r="C82" s="179" t="s">
        <v>2292</v>
      </c>
      <c r="D82" s="180"/>
      <c r="E82" s="196">
        <v>8.1199999999999992</v>
      </c>
      <c r="F82" s="187"/>
      <c r="G82" s="170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77"/>
      <c r="B83" s="178"/>
      <c r="C83" s="179" t="s">
        <v>2293</v>
      </c>
      <c r="D83" s="180"/>
      <c r="E83" s="196">
        <v>118.08</v>
      </c>
      <c r="F83" s="187"/>
      <c r="G83" s="170"/>
      <c r="H83" s="184"/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77"/>
      <c r="B84" s="178"/>
      <c r="C84" s="179" t="s">
        <v>2294</v>
      </c>
      <c r="D84" s="180"/>
      <c r="E84" s="196">
        <v>12.04</v>
      </c>
      <c r="F84" s="187"/>
      <c r="G84" s="170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77"/>
      <c r="B85" s="178"/>
      <c r="C85" s="179" t="s">
        <v>2295</v>
      </c>
      <c r="D85" s="180"/>
      <c r="E85" s="196">
        <v>38.76</v>
      </c>
      <c r="F85" s="187"/>
      <c r="G85" s="170"/>
      <c r="H85" s="184"/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ht="22.5" outlineLevel="1" x14ac:dyDescent="0.2">
      <c r="A86" s="171">
        <v>17</v>
      </c>
      <c r="B86" s="172" t="s">
        <v>2296</v>
      </c>
      <c r="C86" s="173" t="s">
        <v>2297</v>
      </c>
      <c r="D86" s="174" t="s">
        <v>128</v>
      </c>
      <c r="E86" s="176">
        <v>129.6</v>
      </c>
      <c r="F86" s="186"/>
      <c r="G86" s="176">
        <f>ROUND(E86*F86,2)</f>
        <v>0</v>
      </c>
      <c r="H86" s="183" t="s">
        <v>1743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12.75" customHeight="1" outlineLevel="1" x14ac:dyDescent="0.2">
      <c r="A87" s="177"/>
      <c r="B87" s="178"/>
      <c r="C87" s="516" t="s">
        <v>2298</v>
      </c>
      <c r="D87" s="517"/>
      <c r="E87" s="517"/>
      <c r="F87" s="517"/>
      <c r="G87" s="517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179" t="s">
        <v>2299</v>
      </c>
      <c r="D88" s="180"/>
      <c r="E88" s="196">
        <v>19.8</v>
      </c>
      <c r="F88" s="187"/>
      <c r="G88" s="170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77"/>
      <c r="B89" s="178"/>
      <c r="C89" s="179" t="s">
        <v>2300</v>
      </c>
      <c r="D89" s="180"/>
      <c r="E89" s="196">
        <v>28.8</v>
      </c>
      <c r="F89" s="187"/>
      <c r="G89" s="170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12.75" customHeight="1" outlineLevel="1" x14ac:dyDescent="0.2">
      <c r="A90" s="177"/>
      <c r="B90" s="178"/>
      <c r="C90" s="179" t="s">
        <v>2301</v>
      </c>
      <c r="D90" s="180"/>
      <c r="E90" s="196">
        <v>18</v>
      </c>
      <c r="F90" s="187"/>
      <c r="G90" s="170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77"/>
      <c r="B91" s="178"/>
      <c r="C91" s="179" t="s">
        <v>2302</v>
      </c>
      <c r="D91" s="180"/>
      <c r="E91" s="196">
        <v>1.08</v>
      </c>
      <c r="F91" s="187"/>
      <c r="G91" s="170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77"/>
      <c r="B92" s="178"/>
      <c r="C92" s="179" t="s">
        <v>2303</v>
      </c>
      <c r="D92" s="180"/>
      <c r="E92" s="196">
        <v>4.68</v>
      </c>
      <c r="F92" s="187"/>
      <c r="G92" s="170"/>
      <c r="H92" s="184"/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77"/>
      <c r="B93" s="178"/>
      <c r="C93" s="179" t="s">
        <v>2304</v>
      </c>
      <c r="D93" s="180"/>
      <c r="E93" s="196">
        <v>19.440000000000001</v>
      </c>
      <c r="F93" s="187"/>
      <c r="G93" s="170"/>
      <c r="H93" s="184"/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131</v>
      </c>
      <c r="S93" s="160">
        <v>0</v>
      </c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77"/>
      <c r="B94" s="178"/>
      <c r="C94" s="179" t="s">
        <v>2305</v>
      </c>
      <c r="D94" s="180"/>
      <c r="E94" s="196">
        <v>2.52</v>
      </c>
      <c r="F94" s="187"/>
      <c r="G94" s="170"/>
      <c r="H94" s="184"/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129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77"/>
      <c r="B95" s="178"/>
      <c r="C95" s="179" t="s">
        <v>2306</v>
      </c>
      <c r="D95" s="180"/>
      <c r="E95" s="196">
        <v>25.92</v>
      </c>
      <c r="F95" s="187"/>
      <c r="G95" s="170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77"/>
      <c r="B96" s="178"/>
      <c r="C96" s="179" t="s">
        <v>2305</v>
      </c>
      <c r="D96" s="180"/>
      <c r="E96" s="196">
        <v>2.52</v>
      </c>
      <c r="F96" s="187"/>
      <c r="G96" s="170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77"/>
      <c r="B97" s="178"/>
      <c r="C97" s="179" t="s">
        <v>2307</v>
      </c>
      <c r="D97" s="180"/>
      <c r="E97" s="196">
        <v>6.84</v>
      </c>
      <c r="F97" s="187"/>
      <c r="G97" s="170"/>
      <c r="H97" s="184"/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64">
        <v>18</v>
      </c>
      <c r="B98" s="165" t="s">
        <v>181</v>
      </c>
      <c r="C98" s="166" t="s">
        <v>2308</v>
      </c>
      <c r="D98" s="167" t="s">
        <v>128</v>
      </c>
      <c r="E98" s="169">
        <v>158.4</v>
      </c>
      <c r="F98" s="185"/>
      <c r="G98" s="169">
        <f>ROUND(E98*F98,2)</f>
        <v>0</v>
      </c>
      <c r="H98" s="182" t="s">
        <v>1743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14" t="s">
        <v>124</v>
      </c>
      <c r="B99" s="116" t="s">
        <v>2309</v>
      </c>
      <c r="C99" s="126" t="s">
        <v>2310</v>
      </c>
      <c r="D99" s="145"/>
      <c r="E99" s="158"/>
      <c r="F99" s="158"/>
      <c r="G99" s="158">
        <f>SUMIF(Q100:Q111,"&lt;&gt;NOR",G100:G111)</f>
        <v>0</v>
      </c>
      <c r="H99" s="133"/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ht="22.5" outlineLevel="1" x14ac:dyDescent="0.2">
      <c r="A100" s="171">
        <v>19</v>
      </c>
      <c r="B100" s="172" t="s">
        <v>2311</v>
      </c>
      <c r="C100" s="173" t="s">
        <v>2312</v>
      </c>
      <c r="D100" s="174" t="s">
        <v>128</v>
      </c>
      <c r="E100" s="176">
        <v>28.8</v>
      </c>
      <c r="F100" s="186"/>
      <c r="G100" s="176">
        <f>ROUND(E100*F100,2)</f>
        <v>0</v>
      </c>
      <c r="H100" s="183" t="s">
        <v>1743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77"/>
      <c r="B101" s="178"/>
      <c r="C101" s="516" t="s">
        <v>2313</v>
      </c>
      <c r="D101" s="517"/>
      <c r="E101" s="517"/>
      <c r="F101" s="517"/>
      <c r="G101" s="517"/>
      <c r="H101" s="184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77"/>
      <c r="B102" s="178"/>
      <c r="C102" s="179" t="s">
        <v>2314</v>
      </c>
      <c r="D102" s="180"/>
      <c r="E102" s="196">
        <v>4.4000000000000004</v>
      </c>
      <c r="F102" s="187"/>
      <c r="G102" s="170"/>
      <c r="H102" s="184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77"/>
      <c r="B103" s="178"/>
      <c r="C103" s="179" t="s">
        <v>2315</v>
      </c>
      <c r="D103" s="180"/>
      <c r="E103" s="196">
        <v>6.4</v>
      </c>
      <c r="F103" s="187"/>
      <c r="G103" s="170"/>
      <c r="H103" s="184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77"/>
      <c r="B104" s="178"/>
      <c r="C104" s="179" t="s">
        <v>2316</v>
      </c>
      <c r="D104" s="180"/>
      <c r="E104" s="196">
        <v>4</v>
      </c>
      <c r="F104" s="187"/>
      <c r="G104" s="170"/>
      <c r="H104" s="184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77"/>
      <c r="B105" s="178"/>
      <c r="C105" s="179" t="s">
        <v>2317</v>
      </c>
      <c r="D105" s="180"/>
      <c r="E105" s="196">
        <v>0.24</v>
      </c>
      <c r="F105" s="187"/>
      <c r="G105" s="170"/>
      <c r="H105" s="184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179" t="s">
        <v>2318</v>
      </c>
      <c r="D106" s="180"/>
      <c r="E106" s="196">
        <v>1.04</v>
      </c>
      <c r="F106" s="187"/>
      <c r="G106" s="170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12.75" customHeight="1" outlineLevel="1" x14ac:dyDescent="0.2">
      <c r="A107" s="177"/>
      <c r="B107" s="178"/>
      <c r="C107" s="179" t="s">
        <v>2319</v>
      </c>
      <c r="D107" s="180"/>
      <c r="E107" s="196">
        <v>4.32</v>
      </c>
      <c r="F107" s="187"/>
      <c r="G107" s="170"/>
      <c r="H107" s="184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131</v>
      </c>
      <c r="S107" s="160">
        <v>0</v>
      </c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179" t="s">
        <v>2320</v>
      </c>
      <c r="D108" s="180"/>
      <c r="E108" s="196">
        <v>0.56000000000000005</v>
      </c>
      <c r="F108" s="187"/>
      <c r="G108" s="170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129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7"/>
      <c r="B109" s="178"/>
      <c r="C109" s="179" t="s">
        <v>2321</v>
      </c>
      <c r="D109" s="180"/>
      <c r="E109" s="196">
        <v>5.76</v>
      </c>
      <c r="F109" s="187"/>
      <c r="G109" s="170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12.75" customHeight="1" outlineLevel="1" x14ac:dyDescent="0.2">
      <c r="A110" s="177"/>
      <c r="B110" s="178"/>
      <c r="C110" s="179" t="s">
        <v>2320</v>
      </c>
      <c r="D110" s="180"/>
      <c r="E110" s="196">
        <v>0.56000000000000005</v>
      </c>
      <c r="F110" s="187"/>
      <c r="G110" s="170"/>
      <c r="H110" s="184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131</v>
      </c>
      <c r="S110" s="160">
        <v>0</v>
      </c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77"/>
      <c r="B111" s="178"/>
      <c r="C111" s="179" t="s">
        <v>2322</v>
      </c>
      <c r="D111" s="180"/>
      <c r="E111" s="196">
        <v>1.52</v>
      </c>
      <c r="F111" s="187"/>
      <c r="G111" s="170"/>
      <c r="H111" s="184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129</v>
      </c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14" t="s">
        <v>124</v>
      </c>
      <c r="B112" s="116" t="s">
        <v>2323</v>
      </c>
      <c r="C112" s="126" t="s">
        <v>2324</v>
      </c>
      <c r="D112" s="145"/>
      <c r="E112" s="158"/>
      <c r="F112" s="158"/>
      <c r="G112" s="158">
        <f>SUMIF(Q113:Q127,"&lt;&gt;NOR",G113:G127)</f>
        <v>0</v>
      </c>
      <c r="H112" s="133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12.75" customHeight="1" outlineLevel="1" x14ac:dyDescent="0.2">
      <c r="A113" s="171">
        <v>20</v>
      </c>
      <c r="B113" s="172" t="s">
        <v>2325</v>
      </c>
      <c r="C113" s="173" t="s">
        <v>2326</v>
      </c>
      <c r="D113" s="174" t="s">
        <v>128</v>
      </c>
      <c r="E113" s="176">
        <v>8.56</v>
      </c>
      <c r="F113" s="186"/>
      <c r="G113" s="176">
        <f>ROUND(E113*F113,2)</f>
        <v>0</v>
      </c>
      <c r="H113" s="183" t="s">
        <v>1743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131</v>
      </c>
      <c r="S113" s="160">
        <v>0</v>
      </c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77"/>
      <c r="B114" s="178"/>
      <c r="C114" s="516" t="s">
        <v>2327</v>
      </c>
      <c r="D114" s="517"/>
      <c r="E114" s="517"/>
      <c r="F114" s="517"/>
      <c r="G114" s="517"/>
      <c r="H114" s="18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129</v>
      </c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77"/>
      <c r="B115" s="178"/>
      <c r="C115" s="179" t="s">
        <v>2328</v>
      </c>
      <c r="D115" s="180"/>
      <c r="E115" s="196">
        <v>8.56</v>
      </c>
      <c r="F115" s="187"/>
      <c r="G115" s="170"/>
      <c r="H115" s="184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71">
        <v>21</v>
      </c>
      <c r="B116" s="172" t="s">
        <v>2329</v>
      </c>
      <c r="C116" s="173" t="s">
        <v>2330</v>
      </c>
      <c r="D116" s="174" t="s">
        <v>128</v>
      </c>
      <c r="E116" s="176">
        <v>8.56</v>
      </c>
      <c r="F116" s="186"/>
      <c r="G116" s="176">
        <f>ROUND(E116*F116,2)</f>
        <v>0</v>
      </c>
      <c r="H116" s="183" t="s">
        <v>1743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131</v>
      </c>
      <c r="S116" s="160">
        <v>0</v>
      </c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77"/>
      <c r="B117" s="178"/>
      <c r="C117" s="516" t="s">
        <v>2331</v>
      </c>
      <c r="D117" s="517"/>
      <c r="E117" s="517"/>
      <c r="F117" s="517"/>
      <c r="G117" s="517"/>
      <c r="H117" s="184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129</v>
      </c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71">
        <v>22</v>
      </c>
      <c r="B118" s="172" t="s">
        <v>867</v>
      </c>
      <c r="C118" s="173" t="s">
        <v>2332</v>
      </c>
      <c r="D118" s="174" t="s">
        <v>128</v>
      </c>
      <c r="E118" s="176">
        <v>8.56</v>
      </c>
      <c r="F118" s="186"/>
      <c r="G118" s="176">
        <f>ROUND(E118*F118,2)</f>
        <v>0</v>
      </c>
      <c r="H118" s="183" t="s">
        <v>1743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131</v>
      </c>
      <c r="S118" s="160">
        <v>0</v>
      </c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12.75" customHeight="1" outlineLevel="1" x14ac:dyDescent="0.2">
      <c r="A119" s="177"/>
      <c r="B119" s="178"/>
      <c r="C119" s="516" t="s">
        <v>2333</v>
      </c>
      <c r="D119" s="517"/>
      <c r="E119" s="517"/>
      <c r="F119" s="517"/>
      <c r="G119" s="517"/>
      <c r="H119" s="184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129</v>
      </c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71">
        <v>23</v>
      </c>
      <c r="B120" s="172" t="s">
        <v>2334</v>
      </c>
      <c r="C120" s="173" t="s">
        <v>2335</v>
      </c>
      <c r="D120" s="174" t="s">
        <v>238</v>
      </c>
      <c r="E120" s="176">
        <v>0.52764</v>
      </c>
      <c r="F120" s="186"/>
      <c r="G120" s="176">
        <f>ROUND(E120*F120,2)</f>
        <v>0</v>
      </c>
      <c r="H120" s="183" t="s">
        <v>1743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77"/>
      <c r="B121" s="178"/>
      <c r="C121" s="516" t="s">
        <v>2336</v>
      </c>
      <c r="D121" s="517"/>
      <c r="E121" s="517"/>
      <c r="F121" s="517"/>
      <c r="G121" s="517"/>
      <c r="H121" s="184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77"/>
      <c r="B122" s="178"/>
      <c r="C122" s="179" t="s">
        <v>2337</v>
      </c>
      <c r="D122" s="180"/>
      <c r="E122" s="196">
        <v>0.52764</v>
      </c>
      <c r="F122" s="187"/>
      <c r="G122" s="170"/>
      <c r="H122" s="184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24</v>
      </c>
      <c r="B123" s="165" t="s">
        <v>2338</v>
      </c>
      <c r="C123" s="166" t="s">
        <v>2339</v>
      </c>
      <c r="D123" s="167" t="s">
        <v>238</v>
      </c>
      <c r="E123" s="169">
        <v>35.6952</v>
      </c>
      <c r="F123" s="185"/>
      <c r="G123" s="169">
        <f>ROUND(E123*F123,2)</f>
        <v>0</v>
      </c>
      <c r="H123" s="182" t="s">
        <v>1743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ht="22.5" outlineLevel="1" x14ac:dyDescent="0.2">
      <c r="A124" s="171">
        <v>25</v>
      </c>
      <c r="B124" s="172" t="s">
        <v>2340</v>
      </c>
      <c r="C124" s="173" t="s">
        <v>2341</v>
      </c>
      <c r="D124" s="174" t="s">
        <v>135</v>
      </c>
      <c r="E124" s="176">
        <v>85.6</v>
      </c>
      <c r="F124" s="186"/>
      <c r="G124" s="176">
        <f>ROUND(E124*F124,2)</f>
        <v>0</v>
      </c>
      <c r="H124" s="183" t="s">
        <v>1743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ht="12.75" customHeight="1" outlineLevel="1" x14ac:dyDescent="0.2">
      <c r="A125" s="177"/>
      <c r="B125" s="178"/>
      <c r="C125" s="514" t="s">
        <v>2342</v>
      </c>
      <c r="D125" s="515"/>
      <c r="E125" s="515"/>
      <c r="F125" s="515"/>
      <c r="G125" s="515"/>
      <c r="H125" s="184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518" t="s">
        <v>2343</v>
      </c>
      <c r="D126" s="519"/>
      <c r="E126" s="519"/>
      <c r="F126" s="519"/>
      <c r="G126" s="519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77"/>
      <c r="B127" s="178"/>
      <c r="C127" s="179" t="s">
        <v>2344</v>
      </c>
      <c r="D127" s="180"/>
      <c r="E127" s="196">
        <v>85.6</v>
      </c>
      <c r="F127" s="187"/>
      <c r="G127" s="170"/>
      <c r="H127" s="184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14" t="s">
        <v>124</v>
      </c>
      <c r="B128" s="116" t="s">
        <v>2345</v>
      </c>
      <c r="C128" s="126" t="s">
        <v>2346</v>
      </c>
      <c r="D128" s="145"/>
      <c r="E128" s="158"/>
      <c r="F128" s="158"/>
      <c r="G128" s="158">
        <f>SUM(G129:G139)</f>
        <v>0</v>
      </c>
      <c r="H128" s="133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33.75" outlineLevel="1" x14ac:dyDescent="0.2">
      <c r="A129" s="171">
        <v>26</v>
      </c>
      <c r="B129" s="172" t="s">
        <v>762</v>
      </c>
      <c r="C129" s="173" t="s">
        <v>2347</v>
      </c>
      <c r="D129" s="174" t="s">
        <v>337</v>
      </c>
      <c r="E129" s="176">
        <v>11</v>
      </c>
      <c r="F129" s="186"/>
      <c r="G129" s="176">
        <f>ROUND(E129*F129,2)</f>
        <v>0</v>
      </c>
      <c r="H129" s="183" t="s">
        <v>1743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77"/>
      <c r="B130" s="178"/>
      <c r="C130" s="516" t="s">
        <v>2348</v>
      </c>
      <c r="D130" s="517"/>
      <c r="E130" s="517"/>
      <c r="F130" s="517"/>
      <c r="G130" s="517"/>
      <c r="H130" s="184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ht="33.75" outlineLevel="1" x14ac:dyDescent="0.2">
      <c r="A131" s="171">
        <v>27</v>
      </c>
      <c r="B131" s="172" t="s">
        <v>765</v>
      </c>
      <c r="C131" s="173" t="s">
        <v>2349</v>
      </c>
      <c r="D131" s="174" t="s">
        <v>337</v>
      </c>
      <c r="E131" s="176">
        <v>8</v>
      </c>
      <c r="F131" s="186"/>
      <c r="G131" s="176">
        <f>ROUND(E131*F131,2)</f>
        <v>0</v>
      </c>
      <c r="H131" s="183" t="s">
        <v>1743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77"/>
      <c r="B132" s="178"/>
      <c r="C132" s="516" t="s">
        <v>2348</v>
      </c>
      <c r="D132" s="517"/>
      <c r="E132" s="517"/>
      <c r="F132" s="517"/>
      <c r="G132" s="517"/>
      <c r="H132" s="184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71">
        <v>28</v>
      </c>
      <c r="B133" s="172" t="s">
        <v>2350</v>
      </c>
      <c r="C133" s="173" t="s">
        <v>2351</v>
      </c>
      <c r="D133" s="174" t="s">
        <v>337</v>
      </c>
      <c r="E133" s="176">
        <v>11</v>
      </c>
      <c r="F133" s="186"/>
      <c r="G133" s="176">
        <f>ROUND(E133*F133,2)</f>
        <v>0</v>
      </c>
      <c r="H133" s="183" t="s">
        <v>1743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12.75" customHeight="1" outlineLevel="1" x14ac:dyDescent="0.2">
      <c r="A134" s="177"/>
      <c r="B134" s="178"/>
      <c r="C134" s="516" t="s">
        <v>2352</v>
      </c>
      <c r="D134" s="517"/>
      <c r="E134" s="517"/>
      <c r="F134" s="517"/>
      <c r="G134" s="517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12.75" customHeight="1" outlineLevel="1" x14ac:dyDescent="0.2">
      <c r="A135" s="177"/>
      <c r="B135" s="178"/>
      <c r="C135" s="179" t="s">
        <v>2353</v>
      </c>
      <c r="D135" s="180"/>
      <c r="E135" s="196">
        <v>5</v>
      </c>
      <c r="F135" s="187"/>
      <c r="G135" s="170"/>
      <c r="H135" s="184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77"/>
      <c r="B136" s="178"/>
      <c r="C136" s="179" t="s">
        <v>2354</v>
      </c>
      <c r="D136" s="180"/>
      <c r="E136" s="196">
        <v>6</v>
      </c>
      <c r="F136" s="187"/>
      <c r="G136" s="170"/>
      <c r="H136" s="184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71">
        <v>29</v>
      </c>
      <c r="B137" s="172" t="s">
        <v>2355</v>
      </c>
      <c r="C137" s="173" t="s">
        <v>2356</v>
      </c>
      <c r="D137" s="174" t="s">
        <v>337</v>
      </c>
      <c r="E137" s="176">
        <v>8</v>
      </c>
      <c r="F137" s="186"/>
      <c r="G137" s="176">
        <f>ROUND(E137*F137,2)</f>
        <v>0</v>
      </c>
      <c r="H137" s="183" t="s">
        <v>1743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12.75" customHeight="1" outlineLevel="1" x14ac:dyDescent="0.2">
      <c r="A138" s="177"/>
      <c r="B138" s="178"/>
      <c r="C138" s="516" t="s">
        <v>2352</v>
      </c>
      <c r="D138" s="517"/>
      <c r="E138" s="517"/>
      <c r="F138" s="517"/>
      <c r="G138" s="517"/>
      <c r="H138" s="184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77"/>
      <c r="B139" s="178"/>
      <c r="C139" s="179" t="s">
        <v>2357</v>
      </c>
      <c r="D139" s="180"/>
      <c r="E139" s="196">
        <v>8</v>
      </c>
      <c r="F139" s="187"/>
      <c r="G139" s="170"/>
      <c r="H139" s="184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14" t="s">
        <v>124</v>
      </c>
      <c r="B140" s="116" t="s">
        <v>76</v>
      </c>
      <c r="C140" s="126" t="s">
        <v>77</v>
      </c>
      <c r="D140" s="145"/>
      <c r="E140" s="158"/>
      <c r="F140" s="158"/>
      <c r="G140" s="158">
        <f>SUMIF(Q141:Q143,"&lt;&gt;NOR",G141:G143)</f>
        <v>0</v>
      </c>
      <c r="H140" s="133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22.5" outlineLevel="1" x14ac:dyDescent="0.2">
      <c r="A141" s="171">
        <v>30</v>
      </c>
      <c r="B141" s="172" t="s">
        <v>2358</v>
      </c>
      <c r="C141" s="173" t="s">
        <v>2359</v>
      </c>
      <c r="D141" s="174" t="s">
        <v>238</v>
      </c>
      <c r="E141" s="176">
        <v>297.91660000000002</v>
      </c>
      <c r="F141" s="186"/>
      <c r="G141" s="176">
        <f>ROUND(E141*F141,2)</f>
        <v>0</v>
      </c>
      <c r="H141" s="183" t="s">
        <v>1743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12.75" customHeight="1" outlineLevel="1" x14ac:dyDescent="0.2">
      <c r="A142" s="177"/>
      <c r="B142" s="178"/>
      <c r="C142" s="516" t="s">
        <v>2360</v>
      </c>
      <c r="D142" s="517"/>
      <c r="E142" s="517"/>
      <c r="F142" s="517"/>
      <c r="G142" s="517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131</v>
      </c>
      <c r="S142" s="160">
        <v>0</v>
      </c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12.75" customHeight="1" outlineLevel="1" x14ac:dyDescent="0.2">
      <c r="A143" s="177"/>
      <c r="B143" s="178"/>
      <c r="C143" s="518" t="s">
        <v>2361</v>
      </c>
      <c r="D143" s="519"/>
      <c r="E143" s="519"/>
      <c r="F143" s="519"/>
      <c r="G143" s="519"/>
      <c r="H143" s="184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129</v>
      </c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14" t="s">
        <v>124</v>
      </c>
      <c r="B144" s="116" t="s">
        <v>1759</v>
      </c>
      <c r="C144" s="126" t="s">
        <v>1760</v>
      </c>
      <c r="D144" s="145"/>
      <c r="E144" s="158"/>
      <c r="F144" s="158"/>
      <c r="G144" s="158">
        <f>SUM(G145:G159)</f>
        <v>0</v>
      </c>
      <c r="H144" s="133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71">
        <v>31</v>
      </c>
      <c r="B145" s="172" t="s">
        <v>2362</v>
      </c>
      <c r="C145" s="173" t="s">
        <v>2363</v>
      </c>
      <c r="D145" s="174" t="s">
        <v>337</v>
      </c>
      <c r="E145" s="176">
        <v>19</v>
      </c>
      <c r="F145" s="186"/>
      <c r="G145" s="176">
        <f>ROUND(E145*F145,2)</f>
        <v>0</v>
      </c>
      <c r="H145" s="183" t="s">
        <v>1743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131</v>
      </c>
      <c r="S145" s="160">
        <v>0</v>
      </c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77"/>
      <c r="B146" s="178"/>
      <c r="C146" s="516" t="s">
        <v>2364</v>
      </c>
      <c r="D146" s="517"/>
      <c r="E146" s="517"/>
      <c r="F146" s="517"/>
      <c r="G146" s="517"/>
      <c r="H146" s="184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129</v>
      </c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71">
        <v>32</v>
      </c>
      <c r="B147" s="172" t="s">
        <v>2365</v>
      </c>
      <c r="C147" s="173" t="s">
        <v>2366</v>
      </c>
      <c r="D147" s="174" t="s">
        <v>337</v>
      </c>
      <c r="E147" s="176">
        <v>115</v>
      </c>
      <c r="F147" s="186"/>
      <c r="G147" s="176">
        <f>ROUND(E147*F147,2)</f>
        <v>0</v>
      </c>
      <c r="H147" s="183" t="s">
        <v>1743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7"/>
      <c r="B148" s="178"/>
      <c r="C148" s="516" t="s">
        <v>2367</v>
      </c>
      <c r="D148" s="517"/>
      <c r="E148" s="517"/>
      <c r="F148" s="517"/>
      <c r="G148" s="517"/>
      <c r="H148" s="184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ht="22.5" outlineLevel="1" x14ac:dyDescent="0.2">
      <c r="A149" s="171">
        <v>33</v>
      </c>
      <c r="B149" s="172" t="s">
        <v>2368</v>
      </c>
      <c r="C149" s="173" t="s">
        <v>2369</v>
      </c>
      <c r="D149" s="174" t="s">
        <v>238</v>
      </c>
      <c r="E149" s="176">
        <v>0.51117999999999997</v>
      </c>
      <c r="F149" s="186"/>
      <c r="G149" s="176">
        <f>ROUND(E149*F149,2)</f>
        <v>0</v>
      </c>
      <c r="H149" s="183" t="s">
        <v>1743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77"/>
      <c r="B150" s="178"/>
      <c r="C150" s="516" t="s">
        <v>2370</v>
      </c>
      <c r="D150" s="517"/>
      <c r="E150" s="517"/>
      <c r="F150" s="517"/>
      <c r="G150" s="517"/>
      <c r="H150" s="184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131</v>
      </c>
      <c r="S150" s="160">
        <v>0</v>
      </c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64">
        <v>34</v>
      </c>
      <c r="B151" s="165" t="s">
        <v>2371</v>
      </c>
      <c r="C151" s="166" t="s">
        <v>2372</v>
      </c>
      <c r="D151" s="167" t="s">
        <v>330</v>
      </c>
      <c r="E151" s="169">
        <v>1</v>
      </c>
      <c r="F151" s="185"/>
      <c r="G151" s="169">
        <f>ROUND(E151*F151,2)</f>
        <v>0</v>
      </c>
      <c r="H151" s="182" t="s">
        <v>1743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129</v>
      </c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64">
        <v>35</v>
      </c>
      <c r="B152" s="165" t="s">
        <v>2373</v>
      </c>
      <c r="C152" s="166" t="s">
        <v>2374</v>
      </c>
      <c r="D152" s="167" t="s">
        <v>330</v>
      </c>
      <c r="E152" s="169">
        <v>2</v>
      </c>
      <c r="F152" s="185"/>
      <c r="G152" s="169">
        <f>ROUND(E152*F152,2)</f>
        <v>0</v>
      </c>
      <c r="H152" s="182" t="s">
        <v>1743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64">
        <v>36</v>
      </c>
      <c r="B153" s="165" t="s">
        <v>1158</v>
      </c>
      <c r="C153" s="166" t="s">
        <v>2375</v>
      </c>
      <c r="D153" s="167" t="s">
        <v>330</v>
      </c>
      <c r="E153" s="169">
        <v>1</v>
      </c>
      <c r="F153" s="185"/>
      <c r="G153" s="169">
        <f>ROUND(E153*F153,2)</f>
        <v>0</v>
      </c>
      <c r="H153" s="182" t="s">
        <v>1743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64">
        <v>37</v>
      </c>
      <c r="B154" s="165" t="s">
        <v>2376</v>
      </c>
      <c r="C154" s="166" t="s">
        <v>2377</v>
      </c>
      <c r="D154" s="167" t="s">
        <v>330</v>
      </c>
      <c r="E154" s="169">
        <v>1</v>
      </c>
      <c r="F154" s="185"/>
      <c r="G154" s="169">
        <f>ROUND(E154*F154,2)</f>
        <v>0</v>
      </c>
      <c r="H154" s="182" t="s">
        <v>1743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131</v>
      </c>
      <c r="S154" s="160">
        <v>0</v>
      </c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ht="22.5" x14ac:dyDescent="0.2">
      <c r="A155" s="171">
        <v>38</v>
      </c>
      <c r="B155" s="172" t="s">
        <v>2378</v>
      </c>
      <c r="C155" s="173" t="s">
        <v>2379</v>
      </c>
      <c r="D155" s="174" t="s">
        <v>238</v>
      </c>
      <c r="E155" s="176">
        <v>0.17524000000000001</v>
      </c>
      <c r="F155" s="186"/>
      <c r="G155" s="176">
        <f>ROUND(E155*F155,2)</f>
        <v>0</v>
      </c>
      <c r="H155" s="183" t="s">
        <v>1743</v>
      </c>
    </row>
    <row r="156" spans="1:47" x14ac:dyDescent="0.2">
      <c r="A156" s="177"/>
      <c r="B156" s="178"/>
      <c r="C156" s="516" t="s">
        <v>2380</v>
      </c>
      <c r="D156" s="517"/>
      <c r="E156" s="517"/>
      <c r="F156" s="517"/>
      <c r="G156" s="517"/>
      <c r="H156" s="184"/>
    </row>
    <row r="157" spans="1:47" x14ac:dyDescent="0.2">
      <c r="A157" s="164">
        <v>39</v>
      </c>
      <c r="B157" s="165" t="s">
        <v>2381</v>
      </c>
      <c r="C157" s="166" t="s">
        <v>2382</v>
      </c>
      <c r="D157" s="167" t="s">
        <v>330</v>
      </c>
      <c r="E157" s="169">
        <v>2</v>
      </c>
      <c r="F157" s="185"/>
      <c r="G157" s="169">
        <f>ROUND(E157*F157,2)</f>
        <v>0</v>
      </c>
      <c r="H157" s="182" t="s">
        <v>1743</v>
      </c>
    </row>
    <row r="158" spans="1:47" x14ac:dyDescent="0.2">
      <c r="A158" s="164">
        <v>40</v>
      </c>
      <c r="B158" s="165" t="s">
        <v>2383</v>
      </c>
      <c r="C158" s="166" t="s">
        <v>2384</v>
      </c>
      <c r="D158" s="167" t="s">
        <v>330</v>
      </c>
      <c r="E158" s="169">
        <v>1</v>
      </c>
      <c r="F158" s="185"/>
      <c r="G158" s="169">
        <f>ROUND(E158*F158,2)</f>
        <v>0</v>
      </c>
      <c r="H158" s="182" t="s">
        <v>1743</v>
      </c>
    </row>
    <row r="159" spans="1:47" ht="22.5" x14ac:dyDescent="0.2">
      <c r="A159" s="164">
        <v>41</v>
      </c>
      <c r="B159" s="165" t="s">
        <v>2385</v>
      </c>
      <c r="C159" s="166" t="s">
        <v>2386</v>
      </c>
      <c r="D159" s="167" t="s">
        <v>330</v>
      </c>
      <c r="E159" s="169">
        <v>1</v>
      </c>
      <c r="F159" s="185"/>
      <c r="G159" s="169">
        <f>ROUND(E159*F159,2)</f>
        <v>0</v>
      </c>
      <c r="H159" s="182" t="s">
        <v>1743</v>
      </c>
    </row>
    <row r="160" spans="1:47" x14ac:dyDescent="0.2">
      <c r="A160" s="114" t="s">
        <v>124</v>
      </c>
      <c r="B160" s="116" t="s">
        <v>2387</v>
      </c>
      <c r="C160" s="126" t="s">
        <v>2388</v>
      </c>
      <c r="D160" s="145"/>
      <c r="E160" s="158"/>
      <c r="F160" s="158"/>
      <c r="G160" s="158">
        <f>SUM(G161:G243)</f>
        <v>0</v>
      </c>
      <c r="H160" s="133"/>
    </row>
    <row r="161" spans="1:8" ht="22.5" x14ac:dyDescent="0.2">
      <c r="A161" s="171">
        <v>42</v>
      </c>
      <c r="B161" s="172" t="s">
        <v>2389</v>
      </c>
      <c r="C161" s="173" t="s">
        <v>2390</v>
      </c>
      <c r="D161" s="174" t="s">
        <v>330</v>
      </c>
      <c r="E161" s="176">
        <v>6</v>
      </c>
      <c r="F161" s="186"/>
      <c r="G161" s="176">
        <f>ROUND(E161*F161,2)</f>
        <v>0</v>
      </c>
      <c r="H161" s="183" t="s">
        <v>1743</v>
      </c>
    </row>
    <row r="162" spans="1:8" ht="12.75" customHeight="1" x14ac:dyDescent="0.2">
      <c r="A162" s="177"/>
      <c r="B162" s="178"/>
      <c r="C162" s="514" t="s">
        <v>1852</v>
      </c>
      <c r="D162" s="515"/>
      <c r="E162" s="515"/>
      <c r="F162" s="515"/>
      <c r="G162" s="515"/>
      <c r="H162" s="184"/>
    </row>
    <row r="163" spans="1:8" ht="22.5" x14ac:dyDescent="0.2">
      <c r="A163" s="171">
        <v>43</v>
      </c>
      <c r="B163" s="172" t="s">
        <v>2391</v>
      </c>
      <c r="C163" s="173" t="s">
        <v>2392</v>
      </c>
      <c r="D163" s="174" t="s">
        <v>330</v>
      </c>
      <c r="E163" s="176">
        <v>5</v>
      </c>
      <c r="F163" s="186"/>
      <c r="G163" s="176">
        <f>ROUND(E163*F163,2)</f>
        <v>0</v>
      </c>
      <c r="H163" s="183" t="s">
        <v>1743</v>
      </c>
    </row>
    <row r="164" spans="1:8" ht="12.75" customHeight="1" x14ac:dyDescent="0.2">
      <c r="A164" s="177"/>
      <c r="B164" s="178"/>
      <c r="C164" s="514" t="s">
        <v>1852</v>
      </c>
      <c r="D164" s="515"/>
      <c r="E164" s="515"/>
      <c r="F164" s="515"/>
      <c r="G164" s="515"/>
      <c r="H164" s="184"/>
    </row>
    <row r="165" spans="1:8" ht="22.5" x14ac:dyDescent="0.2">
      <c r="A165" s="171">
        <v>44</v>
      </c>
      <c r="B165" s="172" t="s">
        <v>2393</v>
      </c>
      <c r="C165" s="173" t="s">
        <v>2394</v>
      </c>
      <c r="D165" s="174" t="s">
        <v>337</v>
      </c>
      <c r="E165" s="176">
        <v>10</v>
      </c>
      <c r="F165" s="186"/>
      <c r="G165" s="176">
        <f>ROUND(E165*F165,2)</f>
        <v>0</v>
      </c>
      <c r="H165" s="183" t="s">
        <v>1743</v>
      </c>
    </row>
    <row r="166" spans="1:8" x14ac:dyDescent="0.2">
      <c r="A166" s="177"/>
      <c r="B166" s="178"/>
      <c r="C166" s="516" t="s">
        <v>2395</v>
      </c>
      <c r="D166" s="517"/>
      <c r="E166" s="517"/>
      <c r="F166" s="517"/>
      <c r="G166" s="517"/>
      <c r="H166" s="184"/>
    </row>
    <row r="167" spans="1:8" x14ac:dyDescent="0.2">
      <c r="A167" s="177"/>
      <c r="B167" s="178"/>
      <c r="C167" s="518" t="s">
        <v>2396</v>
      </c>
      <c r="D167" s="519"/>
      <c r="E167" s="519"/>
      <c r="F167" s="519"/>
      <c r="G167" s="519"/>
      <c r="H167" s="184"/>
    </row>
    <row r="168" spans="1:8" ht="22.5" x14ac:dyDescent="0.2">
      <c r="A168" s="171">
        <v>45</v>
      </c>
      <c r="B168" s="172" t="s">
        <v>2397</v>
      </c>
      <c r="C168" s="173" t="s">
        <v>2398</v>
      </c>
      <c r="D168" s="174" t="s">
        <v>337</v>
      </c>
      <c r="E168" s="176">
        <v>2</v>
      </c>
      <c r="F168" s="186"/>
      <c r="G168" s="176">
        <f>ROUND(E168*F168,2)</f>
        <v>0</v>
      </c>
      <c r="H168" s="183" t="s">
        <v>1743</v>
      </c>
    </row>
    <row r="169" spans="1:8" x14ac:dyDescent="0.2">
      <c r="A169" s="177"/>
      <c r="B169" s="178"/>
      <c r="C169" s="516" t="s">
        <v>2395</v>
      </c>
      <c r="D169" s="517"/>
      <c r="E169" s="517"/>
      <c r="F169" s="517"/>
      <c r="G169" s="517"/>
      <c r="H169" s="184"/>
    </row>
    <row r="170" spans="1:8" x14ac:dyDescent="0.2">
      <c r="A170" s="177"/>
      <c r="B170" s="178"/>
      <c r="C170" s="518" t="s">
        <v>2396</v>
      </c>
      <c r="D170" s="519"/>
      <c r="E170" s="519"/>
      <c r="F170" s="519"/>
      <c r="G170" s="519"/>
      <c r="H170" s="184"/>
    </row>
    <row r="171" spans="1:8" ht="22.5" x14ac:dyDescent="0.2">
      <c r="A171" s="171">
        <v>46</v>
      </c>
      <c r="B171" s="172" t="s">
        <v>2399</v>
      </c>
      <c r="C171" s="173" t="s">
        <v>2400</v>
      </c>
      <c r="D171" s="174" t="s">
        <v>337</v>
      </c>
      <c r="E171" s="176">
        <v>24</v>
      </c>
      <c r="F171" s="186"/>
      <c r="G171" s="176">
        <f>ROUND(E171*F171,2)</f>
        <v>0</v>
      </c>
      <c r="H171" s="183" t="s">
        <v>1743</v>
      </c>
    </row>
    <row r="172" spans="1:8" x14ac:dyDescent="0.2">
      <c r="A172" s="177"/>
      <c r="B172" s="178"/>
      <c r="C172" s="516" t="s">
        <v>2395</v>
      </c>
      <c r="D172" s="517"/>
      <c r="E172" s="517"/>
      <c r="F172" s="517"/>
      <c r="G172" s="517"/>
      <c r="H172" s="184"/>
    </row>
    <row r="173" spans="1:8" x14ac:dyDescent="0.2">
      <c r="A173" s="177"/>
      <c r="B173" s="178"/>
      <c r="C173" s="518" t="s">
        <v>2396</v>
      </c>
      <c r="D173" s="519"/>
      <c r="E173" s="519"/>
      <c r="F173" s="519"/>
      <c r="G173" s="519"/>
      <c r="H173" s="184"/>
    </row>
    <row r="174" spans="1:8" ht="22.5" x14ac:dyDescent="0.2">
      <c r="A174" s="171">
        <v>47</v>
      </c>
      <c r="B174" s="172" t="s">
        <v>2401</v>
      </c>
      <c r="C174" s="173" t="s">
        <v>2402</v>
      </c>
      <c r="D174" s="174" t="s">
        <v>337</v>
      </c>
      <c r="E174" s="176">
        <v>3</v>
      </c>
      <c r="F174" s="186"/>
      <c r="G174" s="176">
        <f>ROUND(E174*F174,2)</f>
        <v>0</v>
      </c>
      <c r="H174" s="183" t="s">
        <v>1743</v>
      </c>
    </row>
    <row r="175" spans="1:8" x14ac:dyDescent="0.2">
      <c r="A175" s="177"/>
      <c r="B175" s="178"/>
      <c r="C175" s="516" t="s">
        <v>2395</v>
      </c>
      <c r="D175" s="517"/>
      <c r="E175" s="517"/>
      <c r="F175" s="517"/>
      <c r="G175" s="517"/>
      <c r="H175" s="184"/>
    </row>
    <row r="176" spans="1:8" x14ac:dyDescent="0.2">
      <c r="A176" s="177"/>
      <c r="B176" s="178"/>
      <c r="C176" s="518" t="s">
        <v>2396</v>
      </c>
      <c r="D176" s="519"/>
      <c r="E176" s="519"/>
      <c r="F176" s="519"/>
      <c r="G176" s="519"/>
      <c r="H176" s="184"/>
    </row>
    <row r="177" spans="1:8" ht="22.5" x14ac:dyDescent="0.2">
      <c r="A177" s="171">
        <v>48</v>
      </c>
      <c r="B177" s="172" t="s">
        <v>2403</v>
      </c>
      <c r="C177" s="173" t="s">
        <v>2404</v>
      </c>
      <c r="D177" s="174" t="s">
        <v>337</v>
      </c>
      <c r="E177" s="176">
        <v>6</v>
      </c>
      <c r="F177" s="186"/>
      <c r="G177" s="176">
        <f>ROUND(E177*F177,2)</f>
        <v>0</v>
      </c>
      <c r="H177" s="183" t="s">
        <v>1743</v>
      </c>
    </row>
    <row r="178" spans="1:8" x14ac:dyDescent="0.2">
      <c r="A178" s="177"/>
      <c r="B178" s="178"/>
      <c r="C178" s="516" t="s">
        <v>2395</v>
      </c>
      <c r="D178" s="517"/>
      <c r="E178" s="517"/>
      <c r="F178" s="517"/>
      <c r="G178" s="517"/>
      <c r="H178" s="184"/>
    </row>
    <row r="179" spans="1:8" x14ac:dyDescent="0.2">
      <c r="A179" s="177"/>
      <c r="B179" s="178"/>
      <c r="C179" s="518" t="s">
        <v>2396</v>
      </c>
      <c r="D179" s="519"/>
      <c r="E179" s="519"/>
      <c r="F179" s="519"/>
      <c r="G179" s="519"/>
      <c r="H179" s="184"/>
    </row>
    <row r="180" spans="1:8" ht="22.5" x14ac:dyDescent="0.2">
      <c r="A180" s="171">
        <v>49</v>
      </c>
      <c r="B180" s="172" t="s">
        <v>2405</v>
      </c>
      <c r="C180" s="173" t="s">
        <v>2406</v>
      </c>
      <c r="D180" s="174" t="s">
        <v>337</v>
      </c>
      <c r="E180" s="176">
        <v>69</v>
      </c>
      <c r="F180" s="186"/>
      <c r="G180" s="176">
        <f>ROUND(E180*F180,2)</f>
        <v>0</v>
      </c>
      <c r="H180" s="183" t="s">
        <v>1743</v>
      </c>
    </row>
    <row r="181" spans="1:8" x14ac:dyDescent="0.2">
      <c r="A181" s="177"/>
      <c r="B181" s="178"/>
      <c r="C181" s="516" t="s">
        <v>2395</v>
      </c>
      <c r="D181" s="517"/>
      <c r="E181" s="517"/>
      <c r="F181" s="517"/>
      <c r="G181" s="517"/>
      <c r="H181" s="184"/>
    </row>
    <row r="182" spans="1:8" ht="12.75" customHeight="1" x14ac:dyDescent="0.2">
      <c r="A182" s="177"/>
      <c r="B182" s="178"/>
      <c r="C182" s="518" t="s">
        <v>2407</v>
      </c>
      <c r="D182" s="519"/>
      <c r="E182" s="519"/>
      <c r="F182" s="519"/>
      <c r="G182" s="519"/>
      <c r="H182" s="184"/>
    </row>
    <row r="183" spans="1:8" x14ac:dyDescent="0.2">
      <c r="A183" s="177"/>
      <c r="B183" s="178"/>
      <c r="C183" s="518" t="s">
        <v>2408</v>
      </c>
      <c r="D183" s="519"/>
      <c r="E183" s="519"/>
      <c r="F183" s="519"/>
      <c r="G183" s="519"/>
      <c r="H183" s="184"/>
    </row>
    <row r="184" spans="1:8" ht="22.5" x14ac:dyDescent="0.2">
      <c r="A184" s="171">
        <v>50</v>
      </c>
      <c r="B184" s="172" t="s">
        <v>2409</v>
      </c>
      <c r="C184" s="173" t="s">
        <v>2410</v>
      </c>
      <c r="D184" s="174" t="s">
        <v>337</v>
      </c>
      <c r="E184" s="176">
        <v>76</v>
      </c>
      <c r="F184" s="186"/>
      <c r="G184" s="176">
        <f>ROUND(E184*F184,2)</f>
        <v>0</v>
      </c>
      <c r="H184" s="183" t="s">
        <v>1743</v>
      </c>
    </row>
    <row r="185" spans="1:8" x14ac:dyDescent="0.2">
      <c r="A185" s="177"/>
      <c r="B185" s="178"/>
      <c r="C185" s="516" t="s">
        <v>2395</v>
      </c>
      <c r="D185" s="517"/>
      <c r="E185" s="517"/>
      <c r="F185" s="517"/>
      <c r="G185" s="517"/>
      <c r="H185" s="184"/>
    </row>
    <row r="186" spans="1:8" ht="12.75" customHeight="1" x14ac:dyDescent="0.2">
      <c r="A186" s="177"/>
      <c r="B186" s="178"/>
      <c r="C186" s="518" t="s">
        <v>2407</v>
      </c>
      <c r="D186" s="519"/>
      <c r="E186" s="519"/>
      <c r="F186" s="519"/>
      <c r="G186" s="519"/>
      <c r="H186" s="184"/>
    </row>
    <row r="187" spans="1:8" x14ac:dyDescent="0.2">
      <c r="A187" s="177"/>
      <c r="B187" s="178"/>
      <c r="C187" s="518" t="s">
        <v>2408</v>
      </c>
      <c r="D187" s="519"/>
      <c r="E187" s="519"/>
      <c r="F187" s="519"/>
      <c r="G187" s="519"/>
      <c r="H187" s="184"/>
    </row>
    <row r="188" spans="1:8" ht="22.5" x14ac:dyDescent="0.2">
      <c r="A188" s="171">
        <v>51</v>
      </c>
      <c r="B188" s="172" t="s">
        <v>2411</v>
      </c>
      <c r="C188" s="173" t="s">
        <v>2412</v>
      </c>
      <c r="D188" s="174" t="s">
        <v>337</v>
      </c>
      <c r="E188" s="176">
        <v>21</v>
      </c>
      <c r="F188" s="186"/>
      <c r="G188" s="176">
        <f>ROUND(E188*F188,2)</f>
        <v>0</v>
      </c>
      <c r="H188" s="183" t="s">
        <v>1743</v>
      </c>
    </row>
    <row r="189" spans="1:8" x14ac:dyDescent="0.2">
      <c r="A189" s="177"/>
      <c r="B189" s="178"/>
      <c r="C189" s="516" t="s">
        <v>2395</v>
      </c>
      <c r="D189" s="517"/>
      <c r="E189" s="517"/>
      <c r="F189" s="517"/>
      <c r="G189" s="517"/>
      <c r="H189" s="184"/>
    </row>
    <row r="190" spans="1:8" ht="12.75" customHeight="1" x14ac:dyDescent="0.2">
      <c r="A190" s="177"/>
      <c r="B190" s="178"/>
      <c r="C190" s="518" t="s">
        <v>2407</v>
      </c>
      <c r="D190" s="519"/>
      <c r="E190" s="519"/>
      <c r="F190" s="519"/>
      <c r="G190" s="519"/>
      <c r="H190" s="184"/>
    </row>
    <row r="191" spans="1:8" x14ac:dyDescent="0.2">
      <c r="A191" s="177"/>
      <c r="B191" s="178"/>
      <c r="C191" s="518" t="s">
        <v>2408</v>
      </c>
      <c r="D191" s="519"/>
      <c r="E191" s="519"/>
      <c r="F191" s="519"/>
      <c r="G191" s="519"/>
      <c r="H191" s="184"/>
    </row>
    <row r="192" spans="1:8" ht="22.5" x14ac:dyDescent="0.2">
      <c r="A192" s="171">
        <v>52</v>
      </c>
      <c r="B192" s="172" t="s">
        <v>2413</v>
      </c>
      <c r="C192" s="173" t="s">
        <v>2414</v>
      </c>
      <c r="D192" s="174" t="s">
        <v>337</v>
      </c>
      <c r="E192" s="176">
        <v>26</v>
      </c>
      <c r="F192" s="186"/>
      <c r="G192" s="176">
        <f>ROUND(E192*F192,2)</f>
        <v>0</v>
      </c>
      <c r="H192" s="183" t="s">
        <v>1743</v>
      </c>
    </row>
    <row r="193" spans="1:8" x14ac:dyDescent="0.2">
      <c r="A193" s="177"/>
      <c r="B193" s="178"/>
      <c r="C193" s="516" t="s">
        <v>2395</v>
      </c>
      <c r="D193" s="517"/>
      <c r="E193" s="517"/>
      <c r="F193" s="517"/>
      <c r="G193" s="517"/>
      <c r="H193" s="184"/>
    </row>
    <row r="194" spans="1:8" ht="12.75" customHeight="1" x14ac:dyDescent="0.2">
      <c r="A194" s="177"/>
      <c r="B194" s="178"/>
      <c r="C194" s="518" t="s">
        <v>2407</v>
      </c>
      <c r="D194" s="519"/>
      <c r="E194" s="519"/>
      <c r="F194" s="519"/>
      <c r="G194" s="519"/>
      <c r="H194" s="184"/>
    </row>
    <row r="195" spans="1:8" x14ac:dyDescent="0.2">
      <c r="A195" s="177"/>
      <c r="B195" s="178"/>
      <c r="C195" s="518" t="s">
        <v>2408</v>
      </c>
      <c r="D195" s="519"/>
      <c r="E195" s="519"/>
      <c r="F195" s="519"/>
      <c r="G195" s="519"/>
      <c r="H195" s="184"/>
    </row>
    <row r="196" spans="1:8" ht="22.5" x14ac:dyDescent="0.2">
      <c r="A196" s="171">
        <v>53</v>
      </c>
      <c r="B196" s="172" t="s">
        <v>2415</v>
      </c>
      <c r="C196" s="173" t="s">
        <v>2416</v>
      </c>
      <c r="D196" s="174" t="s">
        <v>337</v>
      </c>
      <c r="E196" s="176">
        <v>98</v>
      </c>
      <c r="F196" s="186"/>
      <c r="G196" s="176">
        <f>ROUND(E196*F196,2)</f>
        <v>0</v>
      </c>
      <c r="H196" s="183" t="s">
        <v>1743</v>
      </c>
    </row>
    <row r="197" spans="1:8" x14ac:dyDescent="0.2">
      <c r="A197" s="177"/>
      <c r="B197" s="178"/>
      <c r="C197" s="516" t="s">
        <v>2395</v>
      </c>
      <c r="D197" s="517"/>
      <c r="E197" s="517"/>
      <c r="F197" s="517"/>
      <c r="G197" s="517"/>
      <c r="H197" s="184"/>
    </row>
    <row r="198" spans="1:8" x14ac:dyDescent="0.2">
      <c r="A198" s="177"/>
      <c r="B198" s="178"/>
      <c r="C198" s="518" t="s">
        <v>2396</v>
      </c>
      <c r="D198" s="519"/>
      <c r="E198" s="519"/>
      <c r="F198" s="519"/>
      <c r="G198" s="519"/>
      <c r="H198" s="184"/>
    </row>
    <row r="199" spans="1:8" ht="22.5" x14ac:dyDescent="0.2">
      <c r="A199" s="171">
        <v>54</v>
      </c>
      <c r="B199" s="172" t="s">
        <v>2417</v>
      </c>
      <c r="C199" s="173" t="s">
        <v>2418</v>
      </c>
      <c r="D199" s="174" t="s">
        <v>337</v>
      </c>
      <c r="E199" s="176">
        <v>117</v>
      </c>
      <c r="F199" s="186"/>
      <c r="G199" s="176">
        <f>ROUND(E199*F199,2)</f>
        <v>0</v>
      </c>
      <c r="H199" s="183" t="s">
        <v>1743</v>
      </c>
    </row>
    <row r="200" spans="1:8" x14ac:dyDescent="0.2">
      <c r="A200" s="177"/>
      <c r="B200" s="178"/>
      <c r="C200" s="516" t="s">
        <v>2395</v>
      </c>
      <c r="D200" s="517"/>
      <c r="E200" s="517"/>
      <c r="F200" s="517"/>
      <c r="G200" s="517"/>
      <c r="H200" s="184"/>
    </row>
    <row r="201" spans="1:8" x14ac:dyDescent="0.2">
      <c r="A201" s="177"/>
      <c r="B201" s="178"/>
      <c r="C201" s="518" t="s">
        <v>2396</v>
      </c>
      <c r="D201" s="519"/>
      <c r="E201" s="519"/>
      <c r="F201" s="519"/>
      <c r="G201" s="519"/>
      <c r="H201" s="184"/>
    </row>
    <row r="202" spans="1:8" ht="22.5" x14ac:dyDescent="0.2">
      <c r="A202" s="171">
        <v>55</v>
      </c>
      <c r="B202" s="172" t="s">
        <v>2419</v>
      </c>
      <c r="C202" s="173" t="s">
        <v>2420</v>
      </c>
      <c r="D202" s="174" t="s">
        <v>337</v>
      </c>
      <c r="E202" s="176">
        <v>118</v>
      </c>
      <c r="F202" s="186"/>
      <c r="G202" s="176">
        <f>ROUND(E202*F202,2)</f>
        <v>0</v>
      </c>
      <c r="H202" s="183" t="s">
        <v>1743</v>
      </c>
    </row>
    <row r="203" spans="1:8" x14ac:dyDescent="0.2">
      <c r="A203" s="177"/>
      <c r="B203" s="178"/>
      <c r="C203" s="516" t="s">
        <v>2395</v>
      </c>
      <c r="D203" s="517"/>
      <c r="E203" s="517"/>
      <c r="F203" s="517"/>
      <c r="G203" s="517"/>
      <c r="H203" s="184"/>
    </row>
    <row r="204" spans="1:8" x14ac:dyDescent="0.2">
      <c r="A204" s="177"/>
      <c r="B204" s="178"/>
      <c r="C204" s="518" t="s">
        <v>2396</v>
      </c>
      <c r="D204" s="519"/>
      <c r="E204" s="519"/>
      <c r="F204" s="519"/>
      <c r="G204" s="519"/>
      <c r="H204" s="184"/>
    </row>
    <row r="205" spans="1:8" ht="22.5" x14ac:dyDescent="0.2">
      <c r="A205" s="171">
        <v>56</v>
      </c>
      <c r="B205" s="172" t="s">
        <v>2421</v>
      </c>
      <c r="C205" s="173" t="s">
        <v>2422</v>
      </c>
      <c r="D205" s="174" t="s">
        <v>337</v>
      </c>
      <c r="E205" s="176">
        <v>75</v>
      </c>
      <c r="F205" s="186"/>
      <c r="G205" s="176">
        <f>ROUND(E205*F205,2)</f>
        <v>0</v>
      </c>
      <c r="H205" s="183" t="s">
        <v>1743</v>
      </c>
    </row>
    <row r="206" spans="1:8" x14ac:dyDescent="0.2">
      <c r="A206" s="177"/>
      <c r="B206" s="178"/>
      <c r="C206" s="516" t="s">
        <v>2395</v>
      </c>
      <c r="D206" s="517"/>
      <c r="E206" s="517"/>
      <c r="F206" s="517"/>
      <c r="G206" s="517"/>
      <c r="H206" s="184"/>
    </row>
    <row r="207" spans="1:8" x14ac:dyDescent="0.2">
      <c r="A207" s="177"/>
      <c r="B207" s="178"/>
      <c r="C207" s="518" t="s">
        <v>2396</v>
      </c>
      <c r="D207" s="519"/>
      <c r="E207" s="519"/>
      <c r="F207" s="519"/>
      <c r="G207" s="519"/>
      <c r="H207" s="184"/>
    </row>
    <row r="208" spans="1:8" x14ac:dyDescent="0.2">
      <c r="A208" s="171">
        <v>57</v>
      </c>
      <c r="B208" s="172" t="s">
        <v>2423</v>
      </c>
      <c r="C208" s="173" t="s">
        <v>2424</v>
      </c>
      <c r="D208" s="174" t="s">
        <v>330</v>
      </c>
      <c r="E208" s="176">
        <v>11</v>
      </c>
      <c r="F208" s="186"/>
      <c r="G208" s="176">
        <f>ROUND(E208*F208,2)</f>
        <v>0</v>
      </c>
      <c r="H208" s="183" t="s">
        <v>1743</v>
      </c>
    </row>
    <row r="209" spans="1:8" x14ac:dyDescent="0.2">
      <c r="A209" s="177"/>
      <c r="B209" s="178"/>
      <c r="C209" s="516" t="s">
        <v>2425</v>
      </c>
      <c r="D209" s="517"/>
      <c r="E209" s="517"/>
      <c r="F209" s="517"/>
      <c r="G209" s="517"/>
      <c r="H209" s="184"/>
    </row>
    <row r="210" spans="1:8" x14ac:dyDescent="0.2">
      <c r="A210" s="171">
        <v>58</v>
      </c>
      <c r="B210" s="172" t="s">
        <v>2426</v>
      </c>
      <c r="C210" s="173" t="s">
        <v>2427</v>
      </c>
      <c r="D210" s="174" t="s">
        <v>330</v>
      </c>
      <c r="E210" s="176">
        <v>34</v>
      </c>
      <c r="F210" s="186"/>
      <c r="G210" s="176">
        <f>ROUND(E210*F210,2)</f>
        <v>0</v>
      </c>
      <c r="H210" s="183" t="s">
        <v>1743</v>
      </c>
    </row>
    <row r="211" spans="1:8" x14ac:dyDescent="0.2">
      <c r="A211" s="177"/>
      <c r="B211" s="178"/>
      <c r="C211" s="516" t="s">
        <v>2425</v>
      </c>
      <c r="D211" s="517"/>
      <c r="E211" s="517"/>
      <c r="F211" s="517"/>
      <c r="G211" s="517"/>
      <c r="H211" s="184"/>
    </row>
    <row r="212" spans="1:8" x14ac:dyDescent="0.2">
      <c r="A212" s="171">
        <v>59</v>
      </c>
      <c r="B212" s="172" t="s">
        <v>2428</v>
      </c>
      <c r="C212" s="173" t="s">
        <v>2429</v>
      </c>
      <c r="D212" s="174" t="s">
        <v>330</v>
      </c>
      <c r="E212" s="176">
        <v>1</v>
      </c>
      <c r="F212" s="186"/>
      <c r="G212" s="176">
        <f>ROUND(E212*F212,2)</f>
        <v>0</v>
      </c>
      <c r="H212" s="183" t="s">
        <v>1743</v>
      </c>
    </row>
    <row r="213" spans="1:8" x14ac:dyDescent="0.2">
      <c r="A213" s="177"/>
      <c r="B213" s="178"/>
      <c r="C213" s="516" t="s">
        <v>2425</v>
      </c>
      <c r="D213" s="517"/>
      <c r="E213" s="517"/>
      <c r="F213" s="517"/>
      <c r="G213" s="517"/>
      <c r="H213" s="184"/>
    </row>
    <row r="214" spans="1:8" x14ac:dyDescent="0.2">
      <c r="A214" s="171">
        <v>60</v>
      </c>
      <c r="B214" s="172" t="s">
        <v>2430</v>
      </c>
      <c r="C214" s="173" t="s">
        <v>2431</v>
      </c>
      <c r="D214" s="174" t="s">
        <v>330</v>
      </c>
      <c r="E214" s="176">
        <v>14</v>
      </c>
      <c r="F214" s="186"/>
      <c r="G214" s="176">
        <f>ROUND(E214*F214,2)</f>
        <v>0</v>
      </c>
      <c r="H214" s="183" t="s">
        <v>1743</v>
      </c>
    </row>
    <row r="215" spans="1:8" x14ac:dyDescent="0.2">
      <c r="A215" s="177"/>
      <c r="B215" s="178"/>
      <c r="C215" s="516" t="s">
        <v>2425</v>
      </c>
      <c r="D215" s="517"/>
      <c r="E215" s="517"/>
      <c r="F215" s="517"/>
      <c r="G215" s="517"/>
      <c r="H215" s="184"/>
    </row>
    <row r="216" spans="1:8" ht="33.75" x14ac:dyDescent="0.2">
      <c r="A216" s="171">
        <v>61</v>
      </c>
      <c r="B216" s="172" t="s">
        <v>2432</v>
      </c>
      <c r="C216" s="173" t="s">
        <v>2433</v>
      </c>
      <c r="D216" s="174" t="s">
        <v>330</v>
      </c>
      <c r="E216" s="176">
        <v>4</v>
      </c>
      <c r="F216" s="186"/>
      <c r="G216" s="176">
        <f>ROUND(E216*F216,2)</f>
        <v>0</v>
      </c>
      <c r="H216" s="183" t="s">
        <v>1743</v>
      </c>
    </row>
    <row r="217" spans="1:8" x14ac:dyDescent="0.2">
      <c r="A217" s="177"/>
      <c r="B217" s="178"/>
      <c r="C217" s="516" t="s">
        <v>2434</v>
      </c>
      <c r="D217" s="517"/>
      <c r="E217" s="517"/>
      <c r="F217" s="517"/>
      <c r="G217" s="517"/>
      <c r="H217" s="184"/>
    </row>
    <row r="218" spans="1:8" ht="33.75" x14ac:dyDescent="0.2">
      <c r="A218" s="164">
        <v>62</v>
      </c>
      <c r="B218" s="165" t="s">
        <v>2435</v>
      </c>
      <c r="C218" s="166" t="s">
        <v>2436</v>
      </c>
      <c r="D218" s="167" t="s">
        <v>330</v>
      </c>
      <c r="E218" s="169">
        <v>7</v>
      </c>
      <c r="F218" s="185"/>
      <c r="G218" s="169">
        <f t="shared" ref="G218:G224" si="0">ROUND(E218*F218,2)</f>
        <v>0</v>
      </c>
      <c r="H218" s="182" t="s">
        <v>1743</v>
      </c>
    </row>
    <row r="219" spans="1:8" ht="33.75" x14ac:dyDescent="0.2">
      <c r="A219" s="164">
        <v>63</v>
      </c>
      <c r="B219" s="165" t="s">
        <v>2437</v>
      </c>
      <c r="C219" s="166" t="s">
        <v>2438</v>
      </c>
      <c r="D219" s="167" t="s">
        <v>330</v>
      </c>
      <c r="E219" s="169">
        <v>7</v>
      </c>
      <c r="F219" s="185"/>
      <c r="G219" s="169">
        <f t="shared" si="0"/>
        <v>0</v>
      </c>
      <c r="H219" s="182" t="s">
        <v>1743</v>
      </c>
    </row>
    <row r="220" spans="1:8" ht="33.75" x14ac:dyDescent="0.2">
      <c r="A220" s="429">
        <v>64</v>
      </c>
      <c r="B220" s="430" t="s">
        <v>2439</v>
      </c>
      <c r="C220" s="431" t="s">
        <v>2440</v>
      </c>
      <c r="D220" s="432" t="s">
        <v>330</v>
      </c>
      <c r="E220" s="433">
        <v>4</v>
      </c>
      <c r="F220" s="433"/>
      <c r="G220" s="433"/>
      <c r="H220" s="434" t="s">
        <v>1743</v>
      </c>
    </row>
    <row r="221" spans="1:8" ht="45" x14ac:dyDescent="0.2">
      <c r="A221" s="164">
        <v>65</v>
      </c>
      <c r="B221" s="165" t="s">
        <v>2441</v>
      </c>
      <c r="C221" s="166" t="s">
        <v>2442</v>
      </c>
      <c r="D221" s="167" t="s">
        <v>330</v>
      </c>
      <c r="E221" s="169">
        <v>1</v>
      </c>
      <c r="F221" s="185"/>
      <c r="G221" s="169">
        <f t="shared" si="0"/>
        <v>0</v>
      </c>
      <c r="H221" s="182" t="s">
        <v>1743</v>
      </c>
    </row>
    <row r="222" spans="1:8" ht="33.75" x14ac:dyDescent="0.2">
      <c r="A222" s="164">
        <v>66</v>
      </c>
      <c r="B222" s="165" t="s">
        <v>2443</v>
      </c>
      <c r="C222" s="166" t="s">
        <v>2444</v>
      </c>
      <c r="D222" s="167" t="s">
        <v>330</v>
      </c>
      <c r="E222" s="169">
        <v>3</v>
      </c>
      <c r="F222" s="185"/>
      <c r="G222" s="169">
        <f t="shared" si="0"/>
        <v>0</v>
      </c>
      <c r="H222" s="182" t="s">
        <v>1743</v>
      </c>
    </row>
    <row r="223" spans="1:8" x14ac:dyDescent="0.2">
      <c r="A223" s="164">
        <v>67</v>
      </c>
      <c r="B223" s="165" t="s">
        <v>2445</v>
      </c>
      <c r="C223" s="166" t="s">
        <v>2446</v>
      </c>
      <c r="D223" s="167" t="s">
        <v>330</v>
      </c>
      <c r="E223" s="169">
        <v>1</v>
      </c>
      <c r="F223" s="185"/>
      <c r="G223" s="169">
        <f t="shared" si="0"/>
        <v>0</v>
      </c>
      <c r="H223" s="182" t="s">
        <v>1743</v>
      </c>
    </row>
    <row r="224" spans="1:8" x14ac:dyDescent="0.2">
      <c r="A224" s="171">
        <v>68</v>
      </c>
      <c r="B224" s="172" t="s">
        <v>2447</v>
      </c>
      <c r="C224" s="173" t="s">
        <v>2448</v>
      </c>
      <c r="D224" s="174" t="s">
        <v>337</v>
      </c>
      <c r="E224" s="176">
        <v>426</v>
      </c>
      <c r="F224" s="186"/>
      <c r="G224" s="176">
        <f t="shared" si="0"/>
        <v>0</v>
      </c>
      <c r="H224" s="183" t="s">
        <v>1743</v>
      </c>
    </row>
    <row r="225" spans="1:8" x14ac:dyDescent="0.2">
      <c r="A225" s="177"/>
      <c r="B225" s="178"/>
      <c r="C225" s="179" t="s">
        <v>2449</v>
      </c>
      <c r="D225" s="180"/>
      <c r="E225" s="196">
        <v>426</v>
      </c>
      <c r="F225" s="187"/>
      <c r="G225" s="170"/>
      <c r="H225" s="184"/>
    </row>
    <row r="226" spans="1:8" x14ac:dyDescent="0.2">
      <c r="A226" s="171">
        <v>69</v>
      </c>
      <c r="B226" s="172" t="s">
        <v>2450</v>
      </c>
      <c r="C226" s="173" t="s">
        <v>2451</v>
      </c>
      <c r="D226" s="174" t="s">
        <v>337</v>
      </c>
      <c r="E226" s="176">
        <v>219</v>
      </c>
      <c r="F226" s="186"/>
      <c r="G226" s="176">
        <f>ROUND(E226*F226,2)</f>
        <v>0</v>
      </c>
      <c r="H226" s="183" t="s">
        <v>1743</v>
      </c>
    </row>
    <row r="227" spans="1:8" x14ac:dyDescent="0.2">
      <c r="A227" s="177"/>
      <c r="B227" s="178"/>
      <c r="C227" s="179" t="s">
        <v>2452</v>
      </c>
      <c r="D227" s="180"/>
      <c r="E227" s="196">
        <v>219</v>
      </c>
      <c r="F227" s="187"/>
      <c r="G227" s="170"/>
      <c r="H227" s="184"/>
    </row>
    <row r="228" spans="1:8" x14ac:dyDescent="0.2">
      <c r="A228" s="171">
        <v>70</v>
      </c>
      <c r="B228" s="172" t="s">
        <v>2453</v>
      </c>
      <c r="C228" s="173" t="s">
        <v>2454</v>
      </c>
      <c r="D228" s="174" t="s">
        <v>330</v>
      </c>
      <c r="E228" s="176">
        <v>1</v>
      </c>
      <c r="F228" s="186"/>
      <c r="G228" s="176">
        <f>ROUND(E228*F228,2)</f>
        <v>0</v>
      </c>
      <c r="H228" s="183" t="s">
        <v>1743</v>
      </c>
    </row>
    <row r="229" spans="1:8" x14ac:dyDescent="0.2">
      <c r="A229" s="177"/>
      <c r="B229" s="178"/>
      <c r="C229" s="516" t="s">
        <v>2455</v>
      </c>
      <c r="D229" s="517"/>
      <c r="E229" s="517"/>
      <c r="F229" s="517"/>
      <c r="G229" s="517"/>
      <c r="H229" s="184"/>
    </row>
    <row r="230" spans="1:8" ht="33.75" x14ac:dyDescent="0.2">
      <c r="A230" s="164">
        <v>71</v>
      </c>
      <c r="B230" s="165" t="s">
        <v>2456</v>
      </c>
      <c r="C230" s="166" t="s">
        <v>2457</v>
      </c>
      <c r="D230" s="167" t="s">
        <v>330</v>
      </c>
      <c r="E230" s="169">
        <v>11</v>
      </c>
      <c r="F230" s="185"/>
      <c r="G230" s="169">
        <f t="shared" ref="G230:G242" si="1">ROUND(E230*F230,2)</f>
        <v>0</v>
      </c>
      <c r="H230" s="182" t="s">
        <v>1743</v>
      </c>
    </row>
    <row r="231" spans="1:8" ht="33.75" x14ac:dyDescent="0.2">
      <c r="A231" s="164">
        <v>72</v>
      </c>
      <c r="B231" s="165" t="s">
        <v>2458</v>
      </c>
      <c r="C231" s="166" t="s">
        <v>2459</v>
      </c>
      <c r="D231" s="167" t="s">
        <v>330</v>
      </c>
      <c r="E231" s="169">
        <v>1</v>
      </c>
      <c r="F231" s="185"/>
      <c r="G231" s="169">
        <f t="shared" si="1"/>
        <v>0</v>
      </c>
      <c r="H231" s="182" t="s">
        <v>1743</v>
      </c>
    </row>
    <row r="232" spans="1:8" x14ac:dyDescent="0.2">
      <c r="A232" s="164">
        <v>73</v>
      </c>
      <c r="B232" s="165" t="s">
        <v>2460</v>
      </c>
      <c r="C232" s="166" t="s">
        <v>2461</v>
      </c>
      <c r="D232" s="167" t="s">
        <v>330</v>
      </c>
      <c r="E232" s="169">
        <v>1</v>
      </c>
      <c r="F232" s="185"/>
      <c r="G232" s="169">
        <f t="shared" si="1"/>
        <v>0</v>
      </c>
      <c r="H232" s="182" t="s">
        <v>1751</v>
      </c>
    </row>
    <row r="233" spans="1:8" x14ac:dyDescent="0.2">
      <c r="A233" s="164">
        <v>74</v>
      </c>
      <c r="B233" s="165" t="s">
        <v>2462</v>
      </c>
      <c r="C233" s="166" t="s">
        <v>2463</v>
      </c>
      <c r="D233" s="167" t="s">
        <v>337</v>
      </c>
      <c r="E233" s="169">
        <v>41</v>
      </c>
      <c r="F233" s="185"/>
      <c r="G233" s="169">
        <f t="shared" si="1"/>
        <v>0</v>
      </c>
      <c r="H233" s="182" t="s">
        <v>1751</v>
      </c>
    </row>
    <row r="234" spans="1:8" x14ac:dyDescent="0.2">
      <c r="A234" s="164">
        <v>75</v>
      </c>
      <c r="B234" s="165" t="s">
        <v>2464</v>
      </c>
      <c r="C234" s="166" t="s">
        <v>2465</v>
      </c>
      <c r="D234" s="167" t="s">
        <v>330</v>
      </c>
      <c r="E234" s="169">
        <v>2</v>
      </c>
      <c r="F234" s="185"/>
      <c r="G234" s="169">
        <f t="shared" si="1"/>
        <v>0</v>
      </c>
      <c r="H234" s="182" t="s">
        <v>1743</v>
      </c>
    </row>
    <row r="235" spans="1:8" x14ac:dyDescent="0.2">
      <c r="A235" s="164">
        <v>76</v>
      </c>
      <c r="B235" s="165" t="s">
        <v>2466</v>
      </c>
      <c r="C235" s="166" t="s">
        <v>2467</v>
      </c>
      <c r="D235" s="167" t="s">
        <v>330</v>
      </c>
      <c r="E235" s="169">
        <v>11</v>
      </c>
      <c r="F235" s="185"/>
      <c r="G235" s="169">
        <f t="shared" si="1"/>
        <v>0</v>
      </c>
      <c r="H235" s="182" t="s">
        <v>1743</v>
      </c>
    </row>
    <row r="236" spans="1:8" x14ac:dyDescent="0.2">
      <c r="A236" s="164">
        <v>77</v>
      </c>
      <c r="B236" s="165" t="s">
        <v>2468</v>
      </c>
      <c r="C236" s="166" t="s">
        <v>2469</v>
      </c>
      <c r="D236" s="167" t="s">
        <v>330</v>
      </c>
      <c r="E236" s="169">
        <v>5</v>
      </c>
      <c r="F236" s="185"/>
      <c r="G236" s="169">
        <f t="shared" si="1"/>
        <v>0</v>
      </c>
      <c r="H236" s="182" t="s">
        <v>1743</v>
      </c>
    </row>
    <row r="237" spans="1:8" x14ac:dyDescent="0.2">
      <c r="A237" s="164">
        <v>78</v>
      </c>
      <c r="B237" s="165" t="s">
        <v>2470</v>
      </c>
      <c r="C237" s="166" t="s">
        <v>2471</v>
      </c>
      <c r="D237" s="167" t="s">
        <v>330</v>
      </c>
      <c r="E237" s="169">
        <v>5</v>
      </c>
      <c r="F237" s="185"/>
      <c r="G237" s="169">
        <f t="shared" si="1"/>
        <v>0</v>
      </c>
      <c r="H237" s="182" t="s">
        <v>1743</v>
      </c>
    </row>
    <row r="238" spans="1:8" x14ac:dyDescent="0.2">
      <c r="A238" s="164">
        <v>79</v>
      </c>
      <c r="B238" s="165" t="s">
        <v>2472</v>
      </c>
      <c r="C238" s="166" t="s">
        <v>2473</v>
      </c>
      <c r="D238" s="167" t="s">
        <v>330</v>
      </c>
      <c r="E238" s="169">
        <v>1</v>
      </c>
      <c r="F238" s="185"/>
      <c r="G238" s="169">
        <f t="shared" si="1"/>
        <v>0</v>
      </c>
      <c r="H238" s="182" t="s">
        <v>1743</v>
      </c>
    </row>
    <row r="239" spans="1:8" x14ac:dyDescent="0.2">
      <c r="A239" s="164">
        <v>80</v>
      </c>
      <c r="B239" s="165" t="s">
        <v>2474</v>
      </c>
      <c r="C239" s="166" t="s">
        <v>2475</v>
      </c>
      <c r="D239" s="167" t="s">
        <v>330</v>
      </c>
      <c r="E239" s="169">
        <v>1</v>
      </c>
      <c r="F239" s="185"/>
      <c r="G239" s="169">
        <f t="shared" si="1"/>
        <v>0</v>
      </c>
      <c r="H239" s="182" t="s">
        <v>1743</v>
      </c>
    </row>
    <row r="240" spans="1:8" x14ac:dyDescent="0.2">
      <c r="A240" s="164">
        <v>81</v>
      </c>
      <c r="B240" s="165" t="s">
        <v>2476</v>
      </c>
      <c r="C240" s="166" t="s">
        <v>2477</v>
      </c>
      <c r="D240" s="167" t="s">
        <v>330</v>
      </c>
      <c r="E240" s="169">
        <v>2</v>
      </c>
      <c r="F240" s="185"/>
      <c r="G240" s="169">
        <f t="shared" si="1"/>
        <v>0</v>
      </c>
      <c r="H240" s="182" t="s">
        <v>1743</v>
      </c>
    </row>
    <row r="241" spans="1:8" ht="22.5" x14ac:dyDescent="0.2">
      <c r="A241" s="164">
        <v>82</v>
      </c>
      <c r="B241" s="165" t="s">
        <v>2478</v>
      </c>
      <c r="C241" s="166" t="s">
        <v>2479</v>
      </c>
      <c r="D241" s="167" t="s">
        <v>330</v>
      </c>
      <c r="E241" s="169">
        <v>3</v>
      </c>
      <c r="F241" s="185"/>
      <c r="G241" s="169">
        <f t="shared" si="1"/>
        <v>0</v>
      </c>
      <c r="H241" s="182" t="s">
        <v>1743</v>
      </c>
    </row>
    <row r="242" spans="1:8" x14ac:dyDescent="0.2">
      <c r="A242" s="171">
        <v>83</v>
      </c>
      <c r="B242" s="172" t="s">
        <v>2480</v>
      </c>
      <c r="C242" s="173" t="s">
        <v>2481</v>
      </c>
      <c r="D242" s="174" t="s">
        <v>238</v>
      </c>
      <c r="E242" s="176">
        <v>2.30952</v>
      </c>
      <c r="F242" s="186"/>
      <c r="G242" s="176">
        <f t="shared" si="1"/>
        <v>0</v>
      </c>
      <c r="H242" s="183" t="s">
        <v>1743</v>
      </c>
    </row>
    <row r="243" spans="1:8" ht="12.75" customHeight="1" x14ac:dyDescent="0.2">
      <c r="A243" s="177"/>
      <c r="B243" s="178"/>
      <c r="C243" s="516" t="s">
        <v>2482</v>
      </c>
      <c r="D243" s="517"/>
      <c r="E243" s="517"/>
      <c r="F243" s="517"/>
      <c r="G243" s="517"/>
      <c r="H243" s="184"/>
    </row>
    <row r="244" spans="1:8" x14ac:dyDescent="0.2">
      <c r="A244" s="114" t="s">
        <v>124</v>
      </c>
      <c r="B244" s="116" t="s">
        <v>2483</v>
      </c>
      <c r="C244" s="126" t="s">
        <v>2484</v>
      </c>
      <c r="D244" s="145"/>
      <c r="E244" s="158"/>
      <c r="F244" s="158"/>
      <c r="G244" s="158">
        <f>SUM(G245:G344)</f>
        <v>0</v>
      </c>
      <c r="H244" s="133"/>
    </row>
    <row r="245" spans="1:8" ht="22.5" x14ac:dyDescent="0.2">
      <c r="A245" s="171">
        <v>84</v>
      </c>
      <c r="B245" s="172" t="s">
        <v>2485</v>
      </c>
      <c r="C245" s="173" t="s">
        <v>2486</v>
      </c>
      <c r="D245" s="174" t="s">
        <v>337</v>
      </c>
      <c r="E245" s="176">
        <v>62</v>
      </c>
      <c r="F245" s="186"/>
      <c r="G245" s="176">
        <f>ROUND(E245*F245,2)</f>
        <v>0</v>
      </c>
      <c r="H245" s="183" t="s">
        <v>1743</v>
      </c>
    </row>
    <row r="246" spans="1:8" x14ac:dyDescent="0.2">
      <c r="A246" s="177"/>
      <c r="B246" s="178"/>
      <c r="C246" s="514" t="s">
        <v>2487</v>
      </c>
      <c r="D246" s="515"/>
      <c r="E246" s="515"/>
      <c r="F246" s="515"/>
      <c r="G246" s="515"/>
      <c r="H246" s="184"/>
    </row>
    <row r="247" spans="1:8" x14ac:dyDescent="0.2">
      <c r="A247" s="177"/>
      <c r="B247" s="178"/>
      <c r="C247" s="179" t="s">
        <v>2488</v>
      </c>
      <c r="D247" s="180"/>
      <c r="E247" s="196">
        <v>62</v>
      </c>
      <c r="F247" s="187"/>
      <c r="G247" s="170"/>
      <c r="H247" s="184"/>
    </row>
    <row r="248" spans="1:8" ht="22.5" x14ac:dyDescent="0.2">
      <c r="A248" s="171">
        <v>85</v>
      </c>
      <c r="B248" s="172" t="s">
        <v>2489</v>
      </c>
      <c r="C248" s="173" t="s">
        <v>2490</v>
      </c>
      <c r="D248" s="174" t="s">
        <v>337</v>
      </c>
      <c r="E248" s="176">
        <v>18</v>
      </c>
      <c r="F248" s="186"/>
      <c r="G248" s="176">
        <f>ROUND(E248*F248,2)</f>
        <v>0</v>
      </c>
      <c r="H248" s="183" t="s">
        <v>1743</v>
      </c>
    </row>
    <row r="249" spans="1:8" x14ac:dyDescent="0.2">
      <c r="A249" s="177"/>
      <c r="B249" s="178"/>
      <c r="C249" s="514" t="s">
        <v>2487</v>
      </c>
      <c r="D249" s="515"/>
      <c r="E249" s="515"/>
      <c r="F249" s="515"/>
      <c r="G249" s="515"/>
      <c r="H249" s="184"/>
    </row>
    <row r="250" spans="1:8" x14ac:dyDescent="0.2">
      <c r="A250" s="177"/>
      <c r="B250" s="178"/>
      <c r="C250" s="179" t="s">
        <v>2491</v>
      </c>
      <c r="D250" s="180"/>
      <c r="E250" s="196">
        <v>18</v>
      </c>
      <c r="F250" s="187"/>
      <c r="G250" s="170"/>
      <c r="H250" s="184"/>
    </row>
    <row r="251" spans="1:8" ht="22.5" x14ac:dyDescent="0.2">
      <c r="A251" s="171">
        <v>86</v>
      </c>
      <c r="B251" s="172" t="s">
        <v>2492</v>
      </c>
      <c r="C251" s="173" t="s">
        <v>2493</v>
      </c>
      <c r="D251" s="174" t="s">
        <v>337</v>
      </c>
      <c r="E251" s="176">
        <v>185</v>
      </c>
      <c r="F251" s="186"/>
      <c r="G251" s="176">
        <f>ROUND(E251*F251,2)</f>
        <v>0</v>
      </c>
      <c r="H251" s="183" t="s">
        <v>1743</v>
      </c>
    </row>
    <row r="252" spans="1:8" x14ac:dyDescent="0.2">
      <c r="A252" s="177"/>
      <c r="B252" s="178"/>
      <c r="C252" s="516" t="s">
        <v>1851</v>
      </c>
      <c r="D252" s="517"/>
      <c r="E252" s="517"/>
      <c r="F252" s="517"/>
      <c r="G252" s="517"/>
      <c r="H252" s="184"/>
    </row>
    <row r="253" spans="1:8" x14ac:dyDescent="0.2">
      <c r="A253" s="177"/>
      <c r="B253" s="178"/>
      <c r="C253" s="518" t="s">
        <v>2494</v>
      </c>
      <c r="D253" s="519"/>
      <c r="E253" s="519"/>
      <c r="F253" s="519"/>
      <c r="G253" s="519"/>
      <c r="H253" s="184"/>
    </row>
    <row r="254" spans="1:8" ht="12.75" customHeight="1" x14ac:dyDescent="0.2">
      <c r="A254" s="177"/>
      <c r="B254" s="178"/>
      <c r="C254" s="518" t="s">
        <v>1852</v>
      </c>
      <c r="D254" s="519"/>
      <c r="E254" s="519"/>
      <c r="F254" s="519"/>
      <c r="G254" s="519"/>
      <c r="H254" s="184"/>
    </row>
    <row r="255" spans="1:8" x14ac:dyDescent="0.2">
      <c r="A255" s="177"/>
      <c r="B255" s="178"/>
      <c r="C255" s="179" t="s">
        <v>2495</v>
      </c>
      <c r="D255" s="180"/>
      <c r="E255" s="196">
        <v>78</v>
      </c>
      <c r="F255" s="187"/>
      <c r="G255" s="170"/>
      <c r="H255" s="184"/>
    </row>
    <row r="256" spans="1:8" x14ac:dyDescent="0.2">
      <c r="A256" s="177"/>
      <c r="B256" s="178"/>
      <c r="C256" s="179" t="s">
        <v>2496</v>
      </c>
      <c r="D256" s="180"/>
      <c r="E256" s="196">
        <v>107</v>
      </c>
      <c r="F256" s="187"/>
      <c r="G256" s="170"/>
      <c r="H256" s="184"/>
    </row>
    <row r="257" spans="1:8" ht="22.5" x14ac:dyDescent="0.2">
      <c r="A257" s="171">
        <v>87</v>
      </c>
      <c r="B257" s="172" t="s">
        <v>2497</v>
      </c>
      <c r="C257" s="173" t="s">
        <v>2498</v>
      </c>
      <c r="D257" s="174" t="s">
        <v>337</v>
      </c>
      <c r="E257" s="176">
        <v>81</v>
      </c>
      <c r="F257" s="186"/>
      <c r="G257" s="176">
        <f>ROUND(E257*F257,2)</f>
        <v>0</v>
      </c>
      <c r="H257" s="183" t="s">
        <v>1743</v>
      </c>
    </row>
    <row r="258" spans="1:8" x14ac:dyDescent="0.2">
      <c r="A258" s="177"/>
      <c r="B258" s="178"/>
      <c r="C258" s="516" t="s">
        <v>1851</v>
      </c>
      <c r="D258" s="517"/>
      <c r="E258" s="517"/>
      <c r="F258" s="517"/>
      <c r="G258" s="517"/>
      <c r="H258" s="184"/>
    </row>
    <row r="259" spans="1:8" x14ac:dyDescent="0.2">
      <c r="A259" s="177"/>
      <c r="B259" s="178"/>
      <c r="C259" s="518" t="s">
        <v>2494</v>
      </c>
      <c r="D259" s="519"/>
      <c r="E259" s="519"/>
      <c r="F259" s="519"/>
      <c r="G259" s="519"/>
      <c r="H259" s="184"/>
    </row>
    <row r="260" spans="1:8" ht="12.75" customHeight="1" x14ac:dyDescent="0.2">
      <c r="A260" s="177"/>
      <c r="B260" s="178"/>
      <c r="C260" s="518" t="s">
        <v>1852</v>
      </c>
      <c r="D260" s="519"/>
      <c r="E260" s="519"/>
      <c r="F260" s="519"/>
      <c r="G260" s="519"/>
      <c r="H260" s="184"/>
    </row>
    <row r="261" spans="1:8" x14ac:dyDescent="0.2">
      <c r="A261" s="177"/>
      <c r="B261" s="178"/>
      <c r="C261" s="179" t="s">
        <v>2499</v>
      </c>
      <c r="D261" s="180"/>
      <c r="E261" s="196">
        <v>49</v>
      </c>
      <c r="F261" s="187"/>
      <c r="G261" s="170"/>
      <c r="H261" s="184"/>
    </row>
    <row r="262" spans="1:8" x14ac:dyDescent="0.2">
      <c r="A262" s="177"/>
      <c r="B262" s="178"/>
      <c r="C262" s="179" t="s">
        <v>2500</v>
      </c>
      <c r="D262" s="180"/>
      <c r="E262" s="196">
        <v>32</v>
      </c>
      <c r="F262" s="187"/>
      <c r="G262" s="170"/>
      <c r="H262" s="184"/>
    </row>
    <row r="263" spans="1:8" ht="22.5" x14ac:dyDescent="0.2">
      <c r="A263" s="171">
        <v>88</v>
      </c>
      <c r="B263" s="172" t="s">
        <v>2501</v>
      </c>
      <c r="C263" s="173" t="s">
        <v>2502</v>
      </c>
      <c r="D263" s="174" t="s">
        <v>337</v>
      </c>
      <c r="E263" s="176">
        <v>77</v>
      </c>
      <c r="F263" s="186"/>
      <c r="G263" s="176">
        <f>ROUND(E263*F263,2)</f>
        <v>0</v>
      </c>
      <c r="H263" s="183" t="s">
        <v>1743</v>
      </c>
    </row>
    <row r="264" spans="1:8" x14ac:dyDescent="0.2">
      <c r="A264" s="177"/>
      <c r="B264" s="178"/>
      <c r="C264" s="516" t="s">
        <v>1851</v>
      </c>
      <c r="D264" s="517"/>
      <c r="E264" s="517"/>
      <c r="F264" s="517"/>
      <c r="G264" s="517"/>
      <c r="H264" s="184"/>
    </row>
    <row r="265" spans="1:8" x14ac:dyDescent="0.2">
      <c r="A265" s="177"/>
      <c r="B265" s="178"/>
      <c r="C265" s="518" t="s">
        <v>2494</v>
      </c>
      <c r="D265" s="519"/>
      <c r="E265" s="519"/>
      <c r="F265" s="519"/>
      <c r="G265" s="519"/>
      <c r="H265" s="184"/>
    </row>
    <row r="266" spans="1:8" ht="12.75" customHeight="1" x14ac:dyDescent="0.2">
      <c r="A266" s="177"/>
      <c r="B266" s="178"/>
      <c r="C266" s="518" t="s">
        <v>1852</v>
      </c>
      <c r="D266" s="519"/>
      <c r="E266" s="519"/>
      <c r="F266" s="519"/>
      <c r="G266" s="519"/>
      <c r="H266" s="184"/>
    </row>
    <row r="267" spans="1:8" x14ac:dyDescent="0.2">
      <c r="A267" s="177"/>
      <c r="B267" s="178"/>
      <c r="C267" s="179" t="s">
        <v>2503</v>
      </c>
      <c r="D267" s="180"/>
      <c r="E267" s="196">
        <v>29</v>
      </c>
      <c r="F267" s="187"/>
      <c r="G267" s="170"/>
      <c r="H267" s="184"/>
    </row>
    <row r="268" spans="1:8" x14ac:dyDescent="0.2">
      <c r="A268" s="177"/>
      <c r="B268" s="178"/>
      <c r="C268" s="179" t="s">
        <v>2504</v>
      </c>
      <c r="D268" s="180"/>
      <c r="E268" s="196">
        <v>48</v>
      </c>
      <c r="F268" s="187"/>
      <c r="G268" s="170"/>
      <c r="H268" s="184"/>
    </row>
    <row r="269" spans="1:8" ht="22.5" x14ac:dyDescent="0.2">
      <c r="A269" s="171">
        <v>89</v>
      </c>
      <c r="B269" s="172" t="s">
        <v>2505</v>
      </c>
      <c r="C269" s="173" t="s">
        <v>2506</v>
      </c>
      <c r="D269" s="174" t="s">
        <v>337</v>
      </c>
      <c r="E269" s="176">
        <v>149</v>
      </c>
      <c r="F269" s="186"/>
      <c r="G269" s="176">
        <f>ROUND(E269*F269,2)</f>
        <v>0</v>
      </c>
      <c r="H269" s="183" t="s">
        <v>1743</v>
      </c>
    </row>
    <row r="270" spans="1:8" x14ac:dyDescent="0.2">
      <c r="A270" s="177"/>
      <c r="B270" s="178"/>
      <c r="C270" s="516" t="s">
        <v>1851</v>
      </c>
      <c r="D270" s="517"/>
      <c r="E270" s="517"/>
      <c r="F270" s="517"/>
      <c r="G270" s="517"/>
      <c r="H270" s="184"/>
    </row>
    <row r="271" spans="1:8" x14ac:dyDescent="0.2">
      <c r="A271" s="177"/>
      <c r="B271" s="178"/>
      <c r="C271" s="518" t="s">
        <v>2494</v>
      </c>
      <c r="D271" s="519"/>
      <c r="E271" s="519"/>
      <c r="F271" s="519"/>
      <c r="G271" s="519"/>
      <c r="H271" s="184"/>
    </row>
    <row r="272" spans="1:8" ht="12.75" customHeight="1" x14ac:dyDescent="0.2">
      <c r="A272" s="177"/>
      <c r="B272" s="178"/>
      <c r="C272" s="518" t="s">
        <v>1852</v>
      </c>
      <c r="D272" s="519"/>
      <c r="E272" s="519"/>
      <c r="F272" s="519"/>
      <c r="G272" s="519"/>
      <c r="H272" s="184"/>
    </row>
    <row r="273" spans="1:8" x14ac:dyDescent="0.2">
      <c r="A273" s="177"/>
      <c r="B273" s="178"/>
      <c r="C273" s="179" t="s">
        <v>2507</v>
      </c>
      <c r="D273" s="180"/>
      <c r="E273" s="196">
        <v>73</v>
      </c>
      <c r="F273" s="187"/>
      <c r="G273" s="170"/>
      <c r="H273" s="184"/>
    </row>
    <row r="274" spans="1:8" x14ac:dyDescent="0.2">
      <c r="A274" s="177"/>
      <c r="B274" s="178"/>
      <c r="C274" s="179" t="s">
        <v>2508</v>
      </c>
      <c r="D274" s="180"/>
      <c r="E274" s="196">
        <v>76</v>
      </c>
      <c r="F274" s="187"/>
      <c r="G274" s="170"/>
      <c r="H274" s="184"/>
    </row>
    <row r="275" spans="1:8" ht="22.5" x14ac:dyDescent="0.2">
      <c r="A275" s="171">
        <v>90</v>
      </c>
      <c r="B275" s="172" t="s">
        <v>2509</v>
      </c>
      <c r="C275" s="173" t="s">
        <v>2510</v>
      </c>
      <c r="D275" s="174" t="s">
        <v>337</v>
      </c>
      <c r="E275" s="176">
        <v>71</v>
      </c>
      <c r="F275" s="186"/>
      <c r="G275" s="176">
        <f>ROUND(E275*F275,2)</f>
        <v>0</v>
      </c>
      <c r="H275" s="183" t="s">
        <v>1743</v>
      </c>
    </row>
    <row r="276" spans="1:8" x14ac:dyDescent="0.2">
      <c r="A276" s="177"/>
      <c r="B276" s="178"/>
      <c r="C276" s="516" t="s">
        <v>1851</v>
      </c>
      <c r="D276" s="517"/>
      <c r="E276" s="517"/>
      <c r="F276" s="517"/>
      <c r="G276" s="517"/>
      <c r="H276" s="184"/>
    </row>
    <row r="277" spans="1:8" x14ac:dyDescent="0.2">
      <c r="A277" s="177"/>
      <c r="B277" s="178"/>
      <c r="C277" s="518" t="s">
        <v>2494</v>
      </c>
      <c r="D277" s="519"/>
      <c r="E277" s="519"/>
      <c r="F277" s="519"/>
      <c r="G277" s="519"/>
      <c r="H277" s="184"/>
    </row>
    <row r="278" spans="1:8" ht="12.75" customHeight="1" x14ac:dyDescent="0.2">
      <c r="A278" s="177"/>
      <c r="B278" s="178"/>
      <c r="C278" s="518" t="s">
        <v>1852</v>
      </c>
      <c r="D278" s="519"/>
      <c r="E278" s="519"/>
      <c r="F278" s="519"/>
      <c r="G278" s="519"/>
      <c r="H278" s="184"/>
    </row>
    <row r="279" spans="1:8" x14ac:dyDescent="0.2">
      <c r="A279" s="177"/>
      <c r="B279" s="178"/>
      <c r="C279" s="179" t="s">
        <v>2511</v>
      </c>
      <c r="D279" s="180"/>
      <c r="E279" s="196">
        <v>69</v>
      </c>
      <c r="F279" s="187"/>
      <c r="G279" s="170"/>
      <c r="H279" s="184"/>
    </row>
    <row r="280" spans="1:8" x14ac:dyDescent="0.2">
      <c r="A280" s="177"/>
      <c r="B280" s="178"/>
      <c r="C280" s="179" t="s">
        <v>2512</v>
      </c>
      <c r="D280" s="180"/>
      <c r="E280" s="196">
        <v>2</v>
      </c>
      <c r="F280" s="187"/>
      <c r="G280" s="170"/>
      <c r="H280" s="184"/>
    </row>
    <row r="281" spans="1:8" ht="22.5" x14ac:dyDescent="0.2">
      <c r="A281" s="171">
        <v>91</v>
      </c>
      <c r="B281" s="172" t="s">
        <v>2513</v>
      </c>
      <c r="C281" s="173" t="s">
        <v>2514</v>
      </c>
      <c r="D281" s="174" t="s">
        <v>337</v>
      </c>
      <c r="E281" s="176">
        <v>78</v>
      </c>
      <c r="F281" s="186"/>
      <c r="G281" s="176">
        <f>ROUND(E281*F281,2)</f>
        <v>0</v>
      </c>
      <c r="H281" s="183" t="s">
        <v>1743</v>
      </c>
    </row>
    <row r="282" spans="1:8" ht="12.75" customHeight="1" x14ac:dyDescent="0.2">
      <c r="A282" s="177"/>
      <c r="B282" s="178"/>
      <c r="C282" s="514" t="s">
        <v>2515</v>
      </c>
      <c r="D282" s="515"/>
      <c r="E282" s="515"/>
      <c r="F282" s="515"/>
      <c r="G282" s="515"/>
      <c r="H282" s="184"/>
    </row>
    <row r="283" spans="1:8" ht="22.5" x14ac:dyDescent="0.2">
      <c r="A283" s="171">
        <v>92</v>
      </c>
      <c r="B283" s="172" t="s">
        <v>2516</v>
      </c>
      <c r="C283" s="173" t="s">
        <v>2517</v>
      </c>
      <c r="D283" s="174" t="s">
        <v>337</v>
      </c>
      <c r="E283" s="176">
        <v>49</v>
      </c>
      <c r="F283" s="186"/>
      <c r="G283" s="176">
        <f>ROUND(E283*F283,2)</f>
        <v>0</v>
      </c>
      <c r="H283" s="183" t="s">
        <v>1743</v>
      </c>
    </row>
    <row r="284" spans="1:8" ht="12.75" customHeight="1" x14ac:dyDescent="0.2">
      <c r="A284" s="177"/>
      <c r="B284" s="178"/>
      <c r="C284" s="514" t="s">
        <v>2515</v>
      </c>
      <c r="D284" s="515"/>
      <c r="E284" s="515"/>
      <c r="F284" s="515"/>
      <c r="G284" s="515"/>
      <c r="H284" s="184"/>
    </row>
    <row r="285" spans="1:8" ht="22.5" x14ac:dyDescent="0.2">
      <c r="A285" s="171">
        <v>93</v>
      </c>
      <c r="B285" s="172" t="s">
        <v>2518</v>
      </c>
      <c r="C285" s="173" t="s">
        <v>2519</v>
      </c>
      <c r="D285" s="174" t="s">
        <v>337</v>
      </c>
      <c r="E285" s="176">
        <v>29</v>
      </c>
      <c r="F285" s="186"/>
      <c r="G285" s="176">
        <f>ROUND(E285*F285,2)</f>
        <v>0</v>
      </c>
      <c r="H285" s="183" t="s">
        <v>1743</v>
      </c>
    </row>
    <row r="286" spans="1:8" ht="12.75" customHeight="1" x14ac:dyDescent="0.2">
      <c r="A286" s="177"/>
      <c r="B286" s="178"/>
      <c r="C286" s="514" t="s">
        <v>2515</v>
      </c>
      <c r="D286" s="515"/>
      <c r="E286" s="515"/>
      <c r="F286" s="515"/>
      <c r="G286" s="515"/>
      <c r="H286" s="184"/>
    </row>
    <row r="287" spans="1:8" ht="22.5" x14ac:dyDescent="0.2">
      <c r="A287" s="171">
        <v>94</v>
      </c>
      <c r="B287" s="172" t="s">
        <v>2520</v>
      </c>
      <c r="C287" s="173" t="s">
        <v>2521</v>
      </c>
      <c r="D287" s="174" t="s">
        <v>337</v>
      </c>
      <c r="E287" s="176">
        <v>73</v>
      </c>
      <c r="F287" s="186"/>
      <c r="G287" s="176">
        <f>ROUND(E287*F287,2)</f>
        <v>0</v>
      </c>
      <c r="H287" s="183" t="s">
        <v>1743</v>
      </c>
    </row>
    <row r="288" spans="1:8" ht="12.75" customHeight="1" x14ac:dyDescent="0.2">
      <c r="A288" s="177"/>
      <c r="B288" s="178"/>
      <c r="C288" s="514" t="s">
        <v>2515</v>
      </c>
      <c r="D288" s="515"/>
      <c r="E288" s="515"/>
      <c r="F288" s="515"/>
      <c r="G288" s="515"/>
      <c r="H288" s="184"/>
    </row>
    <row r="289" spans="1:8" ht="22.5" x14ac:dyDescent="0.2">
      <c r="A289" s="171">
        <v>95</v>
      </c>
      <c r="B289" s="172" t="s">
        <v>2522</v>
      </c>
      <c r="C289" s="173" t="s">
        <v>2523</v>
      </c>
      <c r="D289" s="174" t="s">
        <v>337</v>
      </c>
      <c r="E289" s="176">
        <v>69</v>
      </c>
      <c r="F289" s="186"/>
      <c r="G289" s="176">
        <f>ROUND(E289*F289,2)</f>
        <v>0</v>
      </c>
      <c r="H289" s="183" t="s">
        <v>1743</v>
      </c>
    </row>
    <row r="290" spans="1:8" ht="12.75" customHeight="1" x14ac:dyDescent="0.2">
      <c r="A290" s="177"/>
      <c r="B290" s="178"/>
      <c r="C290" s="514" t="s">
        <v>2515</v>
      </c>
      <c r="D290" s="515"/>
      <c r="E290" s="515"/>
      <c r="F290" s="515"/>
      <c r="G290" s="515"/>
      <c r="H290" s="184"/>
    </row>
    <row r="291" spans="1:8" ht="22.5" x14ac:dyDescent="0.2">
      <c r="A291" s="171">
        <v>96</v>
      </c>
      <c r="B291" s="172" t="s">
        <v>2524</v>
      </c>
      <c r="C291" s="173" t="s">
        <v>2525</v>
      </c>
      <c r="D291" s="174" t="s">
        <v>337</v>
      </c>
      <c r="E291" s="176">
        <v>139</v>
      </c>
      <c r="F291" s="186"/>
      <c r="G291" s="176">
        <f>ROUND(E291*F291,2)</f>
        <v>0</v>
      </c>
      <c r="H291" s="183" t="s">
        <v>1743</v>
      </c>
    </row>
    <row r="292" spans="1:8" x14ac:dyDescent="0.2">
      <c r="A292" s="177"/>
      <c r="B292" s="178"/>
      <c r="C292" s="179" t="s">
        <v>2526</v>
      </c>
      <c r="D292" s="180"/>
      <c r="E292" s="196">
        <v>139</v>
      </c>
      <c r="F292" s="187"/>
      <c r="G292" s="170"/>
      <c r="H292" s="184"/>
    </row>
    <row r="293" spans="1:8" ht="22.5" x14ac:dyDescent="0.2">
      <c r="A293" s="171">
        <v>97</v>
      </c>
      <c r="B293" s="172" t="s">
        <v>1774</v>
      </c>
      <c r="C293" s="173" t="s">
        <v>1775</v>
      </c>
      <c r="D293" s="174" t="s">
        <v>337</v>
      </c>
      <c r="E293" s="176">
        <v>124</v>
      </c>
      <c r="F293" s="186"/>
      <c r="G293" s="176">
        <f>ROUND(E293*F293,2)</f>
        <v>0</v>
      </c>
      <c r="H293" s="183" t="s">
        <v>1743</v>
      </c>
    </row>
    <row r="294" spans="1:8" x14ac:dyDescent="0.2">
      <c r="A294" s="177"/>
      <c r="B294" s="178"/>
      <c r="C294" s="179" t="s">
        <v>2527</v>
      </c>
      <c r="D294" s="180"/>
      <c r="E294" s="196">
        <v>124</v>
      </c>
      <c r="F294" s="187"/>
      <c r="G294" s="170"/>
      <c r="H294" s="184"/>
    </row>
    <row r="295" spans="1:8" ht="22.5" x14ac:dyDescent="0.2">
      <c r="A295" s="164">
        <v>98</v>
      </c>
      <c r="B295" s="165" t="s">
        <v>2528</v>
      </c>
      <c r="C295" s="166" t="s">
        <v>2529</v>
      </c>
      <c r="D295" s="167" t="s">
        <v>337</v>
      </c>
      <c r="E295" s="169">
        <v>2</v>
      </c>
      <c r="F295" s="185"/>
      <c r="G295" s="169">
        <f>ROUND(E295*F295,2)</f>
        <v>0</v>
      </c>
      <c r="H295" s="182" t="s">
        <v>1743</v>
      </c>
    </row>
    <row r="296" spans="1:8" x14ac:dyDescent="0.2">
      <c r="A296" s="171">
        <v>99</v>
      </c>
      <c r="B296" s="172" t="s">
        <v>2530</v>
      </c>
      <c r="C296" s="173" t="s">
        <v>2531</v>
      </c>
      <c r="D296" s="174" t="s">
        <v>330</v>
      </c>
      <c r="E296" s="176">
        <v>52</v>
      </c>
      <c r="F296" s="186"/>
      <c r="G296" s="176">
        <f>ROUND(E296*F296,2)</f>
        <v>0</v>
      </c>
      <c r="H296" s="183" t="s">
        <v>1743</v>
      </c>
    </row>
    <row r="297" spans="1:8" x14ac:dyDescent="0.2">
      <c r="A297" s="177"/>
      <c r="B297" s="178"/>
      <c r="C297" s="179" t="s">
        <v>2532</v>
      </c>
      <c r="D297" s="180"/>
      <c r="E297" s="196">
        <v>52</v>
      </c>
      <c r="F297" s="187"/>
      <c r="G297" s="170"/>
      <c r="H297" s="184"/>
    </row>
    <row r="298" spans="1:8" x14ac:dyDescent="0.2">
      <c r="A298" s="164">
        <v>100</v>
      </c>
      <c r="B298" s="165" t="s">
        <v>2533</v>
      </c>
      <c r="C298" s="166" t="s">
        <v>2534</v>
      </c>
      <c r="D298" s="167" t="s">
        <v>330</v>
      </c>
      <c r="E298" s="169">
        <v>2</v>
      </c>
      <c r="F298" s="185"/>
      <c r="G298" s="169">
        <f t="shared" ref="G298:G319" si="2">ROUND(E298*F298,2)</f>
        <v>0</v>
      </c>
      <c r="H298" s="182" t="s">
        <v>1743</v>
      </c>
    </row>
    <row r="299" spans="1:8" ht="22.5" x14ac:dyDescent="0.2">
      <c r="A299" s="164">
        <v>101</v>
      </c>
      <c r="B299" s="165" t="s">
        <v>2535</v>
      </c>
      <c r="C299" s="166" t="s">
        <v>2536</v>
      </c>
      <c r="D299" s="167" t="s">
        <v>330</v>
      </c>
      <c r="E299" s="169">
        <v>1</v>
      </c>
      <c r="F299" s="185"/>
      <c r="G299" s="169">
        <f t="shared" si="2"/>
        <v>0</v>
      </c>
      <c r="H299" s="182" t="s">
        <v>1743</v>
      </c>
    </row>
    <row r="300" spans="1:8" ht="22.5" x14ac:dyDescent="0.2">
      <c r="A300" s="164">
        <v>102</v>
      </c>
      <c r="B300" s="165" t="s">
        <v>2537</v>
      </c>
      <c r="C300" s="166" t="s">
        <v>2538</v>
      </c>
      <c r="D300" s="167" t="s">
        <v>330</v>
      </c>
      <c r="E300" s="169">
        <v>1</v>
      </c>
      <c r="F300" s="185"/>
      <c r="G300" s="169">
        <f t="shared" si="2"/>
        <v>0</v>
      </c>
      <c r="H300" s="182" t="s">
        <v>1743</v>
      </c>
    </row>
    <row r="301" spans="1:8" ht="22.5" x14ac:dyDescent="0.2">
      <c r="A301" s="164">
        <v>103</v>
      </c>
      <c r="B301" s="165" t="s">
        <v>2539</v>
      </c>
      <c r="C301" s="166" t="s">
        <v>2540</v>
      </c>
      <c r="D301" s="167" t="s">
        <v>330</v>
      </c>
      <c r="E301" s="169">
        <v>1</v>
      </c>
      <c r="F301" s="185"/>
      <c r="G301" s="169">
        <f t="shared" si="2"/>
        <v>0</v>
      </c>
      <c r="H301" s="182" t="s">
        <v>1743</v>
      </c>
    </row>
    <row r="302" spans="1:8" ht="22.5" x14ac:dyDescent="0.2">
      <c r="A302" s="164">
        <v>104</v>
      </c>
      <c r="B302" s="165" t="s">
        <v>2541</v>
      </c>
      <c r="C302" s="166" t="s">
        <v>2542</v>
      </c>
      <c r="D302" s="167" t="s">
        <v>330</v>
      </c>
      <c r="E302" s="169">
        <v>1</v>
      </c>
      <c r="F302" s="185"/>
      <c r="G302" s="169">
        <f t="shared" si="2"/>
        <v>0</v>
      </c>
      <c r="H302" s="182" t="s">
        <v>1743</v>
      </c>
    </row>
    <row r="303" spans="1:8" ht="22.5" x14ac:dyDescent="0.2">
      <c r="A303" s="164">
        <v>105</v>
      </c>
      <c r="B303" s="165" t="s">
        <v>2543</v>
      </c>
      <c r="C303" s="166" t="s">
        <v>2544</v>
      </c>
      <c r="D303" s="167" t="s">
        <v>330</v>
      </c>
      <c r="E303" s="169">
        <v>2</v>
      </c>
      <c r="F303" s="185"/>
      <c r="G303" s="169">
        <f t="shared" si="2"/>
        <v>0</v>
      </c>
      <c r="H303" s="182" t="s">
        <v>1743</v>
      </c>
    </row>
    <row r="304" spans="1:8" ht="22.5" x14ac:dyDescent="0.2">
      <c r="A304" s="164">
        <v>106</v>
      </c>
      <c r="B304" s="165" t="s">
        <v>2545</v>
      </c>
      <c r="C304" s="166" t="s">
        <v>2546</v>
      </c>
      <c r="D304" s="167" t="s">
        <v>330</v>
      </c>
      <c r="E304" s="169">
        <v>2</v>
      </c>
      <c r="F304" s="185"/>
      <c r="G304" s="169">
        <f t="shared" si="2"/>
        <v>0</v>
      </c>
      <c r="H304" s="182" t="s">
        <v>1743</v>
      </c>
    </row>
    <row r="305" spans="1:8" ht="22.5" x14ac:dyDescent="0.2">
      <c r="A305" s="164">
        <v>107</v>
      </c>
      <c r="B305" s="165" t="s">
        <v>2547</v>
      </c>
      <c r="C305" s="166" t="s">
        <v>2548</v>
      </c>
      <c r="D305" s="167" t="s">
        <v>330</v>
      </c>
      <c r="E305" s="169">
        <v>2</v>
      </c>
      <c r="F305" s="185"/>
      <c r="G305" s="169">
        <f t="shared" si="2"/>
        <v>0</v>
      </c>
      <c r="H305" s="182" t="s">
        <v>1743</v>
      </c>
    </row>
    <row r="306" spans="1:8" ht="22.5" x14ac:dyDescent="0.2">
      <c r="A306" s="164">
        <v>108</v>
      </c>
      <c r="B306" s="165" t="s">
        <v>2549</v>
      </c>
      <c r="C306" s="166" t="s">
        <v>2550</v>
      </c>
      <c r="D306" s="167" t="s">
        <v>330</v>
      </c>
      <c r="E306" s="169">
        <v>2</v>
      </c>
      <c r="F306" s="185"/>
      <c r="G306" s="169">
        <f t="shared" si="2"/>
        <v>0</v>
      </c>
      <c r="H306" s="182" t="s">
        <v>1743</v>
      </c>
    </row>
    <row r="307" spans="1:8" ht="22.5" x14ac:dyDescent="0.2">
      <c r="A307" s="164">
        <v>109</v>
      </c>
      <c r="B307" s="165" t="s">
        <v>2551</v>
      </c>
      <c r="C307" s="166" t="s">
        <v>2552</v>
      </c>
      <c r="D307" s="167" t="s">
        <v>330</v>
      </c>
      <c r="E307" s="169">
        <v>1</v>
      </c>
      <c r="F307" s="185"/>
      <c r="G307" s="169">
        <f t="shared" si="2"/>
        <v>0</v>
      </c>
      <c r="H307" s="182" t="s">
        <v>1743</v>
      </c>
    </row>
    <row r="308" spans="1:8" ht="22.5" x14ac:dyDescent="0.2">
      <c r="A308" s="164">
        <v>110</v>
      </c>
      <c r="B308" s="165" t="s">
        <v>2553</v>
      </c>
      <c r="C308" s="166" t="s">
        <v>2554</v>
      </c>
      <c r="D308" s="167" t="s">
        <v>330</v>
      </c>
      <c r="E308" s="169">
        <v>1</v>
      </c>
      <c r="F308" s="185"/>
      <c r="G308" s="169">
        <f t="shared" si="2"/>
        <v>0</v>
      </c>
      <c r="H308" s="182" t="s">
        <v>1743</v>
      </c>
    </row>
    <row r="309" spans="1:8" ht="22.5" x14ac:dyDescent="0.2">
      <c r="A309" s="164">
        <v>111</v>
      </c>
      <c r="B309" s="165" t="s">
        <v>2555</v>
      </c>
      <c r="C309" s="166" t="s">
        <v>2556</v>
      </c>
      <c r="D309" s="167" t="s">
        <v>330</v>
      </c>
      <c r="E309" s="169">
        <v>3</v>
      </c>
      <c r="F309" s="185"/>
      <c r="G309" s="169">
        <f t="shared" si="2"/>
        <v>0</v>
      </c>
      <c r="H309" s="182" t="s">
        <v>1743</v>
      </c>
    </row>
    <row r="310" spans="1:8" ht="22.5" x14ac:dyDescent="0.2">
      <c r="A310" s="164">
        <v>112</v>
      </c>
      <c r="B310" s="165" t="s">
        <v>2557</v>
      </c>
      <c r="C310" s="166" t="s">
        <v>2558</v>
      </c>
      <c r="D310" s="167" t="s">
        <v>330</v>
      </c>
      <c r="E310" s="169">
        <v>1</v>
      </c>
      <c r="F310" s="185"/>
      <c r="G310" s="169">
        <f t="shared" si="2"/>
        <v>0</v>
      </c>
      <c r="H310" s="182" t="s">
        <v>1743</v>
      </c>
    </row>
    <row r="311" spans="1:8" ht="22.5" x14ac:dyDescent="0.2">
      <c r="A311" s="164">
        <v>113</v>
      </c>
      <c r="B311" s="165" t="s">
        <v>2559</v>
      </c>
      <c r="C311" s="166" t="s">
        <v>2560</v>
      </c>
      <c r="D311" s="167" t="s">
        <v>330</v>
      </c>
      <c r="E311" s="169">
        <v>1</v>
      </c>
      <c r="F311" s="185"/>
      <c r="G311" s="169">
        <f t="shared" si="2"/>
        <v>0</v>
      </c>
      <c r="H311" s="182" t="s">
        <v>1743</v>
      </c>
    </row>
    <row r="312" spans="1:8" ht="22.5" x14ac:dyDescent="0.2">
      <c r="A312" s="164">
        <v>114</v>
      </c>
      <c r="B312" s="165" t="s">
        <v>2561</v>
      </c>
      <c r="C312" s="166" t="s">
        <v>2562</v>
      </c>
      <c r="D312" s="167" t="s">
        <v>330</v>
      </c>
      <c r="E312" s="169">
        <v>1</v>
      </c>
      <c r="F312" s="185"/>
      <c r="G312" s="169">
        <f t="shared" si="2"/>
        <v>0</v>
      </c>
      <c r="H312" s="182" t="s">
        <v>1743</v>
      </c>
    </row>
    <row r="313" spans="1:8" ht="22.5" x14ac:dyDescent="0.2">
      <c r="A313" s="164">
        <v>115</v>
      </c>
      <c r="B313" s="165" t="s">
        <v>2563</v>
      </c>
      <c r="C313" s="166" t="s">
        <v>2564</v>
      </c>
      <c r="D313" s="167" t="s">
        <v>330</v>
      </c>
      <c r="E313" s="169">
        <v>1</v>
      </c>
      <c r="F313" s="185"/>
      <c r="G313" s="169">
        <f t="shared" si="2"/>
        <v>0</v>
      </c>
      <c r="H313" s="182" t="s">
        <v>1743</v>
      </c>
    </row>
    <row r="314" spans="1:8" x14ac:dyDescent="0.2">
      <c r="A314" s="164">
        <v>116</v>
      </c>
      <c r="B314" s="165" t="s">
        <v>2565</v>
      </c>
      <c r="C314" s="166" t="s">
        <v>2566</v>
      </c>
      <c r="D314" s="167" t="s">
        <v>330</v>
      </c>
      <c r="E314" s="169">
        <v>3</v>
      </c>
      <c r="F314" s="185"/>
      <c r="G314" s="169">
        <f t="shared" si="2"/>
        <v>0</v>
      </c>
      <c r="H314" s="182" t="s">
        <v>1743</v>
      </c>
    </row>
    <row r="315" spans="1:8" ht="22.5" x14ac:dyDescent="0.2">
      <c r="A315" s="164">
        <v>117</v>
      </c>
      <c r="B315" s="165" t="s">
        <v>2567</v>
      </c>
      <c r="C315" s="166" t="s">
        <v>2568</v>
      </c>
      <c r="D315" s="167" t="s">
        <v>330</v>
      </c>
      <c r="E315" s="169">
        <v>2</v>
      </c>
      <c r="F315" s="185"/>
      <c r="G315" s="169">
        <f t="shared" si="2"/>
        <v>0</v>
      </c>
      <c r="H315" s="182" t="s">
        <v>1743</v>
      </c>
    </row>
    <row r="316" spans="1:8" x14ac:dyDescent="0.2">
      <c r="A316" s="164">
        <v>118</v>
      </c>
      <c r="B316" s="165" t="s">
        <v>2569</v>
      </c>
      <c r="C316" s="166" t="s">
        <v>2570</v>
      </c>
      <c r="D316" s="167" t="s">
        <v>330</v>
      </c>
      <c r="E316" s="169">
        <v>2</v>
      </c>
      <c r="F316" s="185"/>
      <c r="G316" s="169">
        <f t="shared" si="2"/>
        <v>0</v>
      </c>
      <c r="H316" s="182" t="s">
        <v>1743</v>
      </c>
    </row>
    <row r="317" spans="1:8" x14ac:dyDescent="0.2">
      <c r="A317" s="164">
        <v>119</v>
      </c>
      <c r="B317" s="165" t="s">
        <v>2571</v>
      </c>
      <c r="C317" s="166" t="s">
        <v>2572</v>
      </c>
      <c r="D317" s="167" t="s">
        <v>330</v>
      </c>
      <c r="E317" s="169">
        <v>2</v>
      </c>
      <c r="F317" s="185"/>
      <c r="G317" s="169">
        <f t="shared" si="2"/>
        <v>0</v>
      </c>
      <c r="H317" s="182" t="s">
        <v>1743</v>
      </c>
    </row>
    <row r="318" spans="1:8" x14ac:dyDescent="0.2">
      <c r="A318" s="164">
        <v>120</v>
      </c>
      <c r="B318" s="165" t="s">
        <v>2573</v>
      </c>
      <c r="C318" s="166" t="s">
        <v>2574</v>
      </c>
      <c r="D318" s="167" t="s">
        <v>330</v>
      </c>
      <c r="E318" s="169">
        <v>2</v>
      </c>
      <c r="F318" s="185"/>
      <c r="G318" s="169">
        <f t="shared" si="2"/>
        <v>0</v>
      </c>
      <c r="H318" s="182" t="s">
        <v>1743</v>
      </c>
    </row>
    <row r="319" spans="1:8" x14ac:dyDescent="0.2">
      <c r="A319" s="171">
        <v>121</v>
      </c>
      <c r="B319" s="172" t="s">
        <v>2575</v>
      </c>
      <c r="C319" s="173" t="s">
        <v>2576</v>
      </c>
      <c r="D319" s="174" t="s">
        <v>337</v>
      </c>
      <c r="E319" s="176">
        <v>343</v>
      </c>
      <c r="F319" s="186"/>
      <c r="G319" s="176">
        <f t="shared" si="2"/>
        <v>0</v>
      </c>
      <c r="H319" s="183" t="s">
        <v>1743</v>
      </c>
    </row>
    <row r="320" spans="1:8" x14ac:dyDescent="0.2">
      <c r="A320" s="177"/>
      <c r="B320" s="178"/>
      <c r="C320" s="514" t="s">
        <v>1881</v>
      </c>
      <c r="D320" s="515"/>
      <c r="E320" s="515"/>
      <c r="F320" s="515"/>
      <c r="G320" s="515"/>
      <c r="H320" s="184"/>
    </row>
    <row r="321" spans="1:8" x14ac:dyDescent="0.2">
      <c r="A321" s="177"/>
      <c r="B321" s="178"/>
      <c r="C321" s="179" t="s">
        <v>2577</v>
      </c>
      <c r="D321" s="180"/>
      <c r="E321" s="196">
        <v>343</v>
      </c>
      <c r="F321" s="187"/>
      <c r="G321" s="170"/>
      <c r="H321" s="184"/>
    </row>
    <row r="322" spans="1:8" x14ac:dyDescent="0.2">
      <c r="A322" s="171">
        <v>122</v>
      </c>
      <c r="B322" s="172" t="s">
        <v>2578</v>
      </c>
      <c r="C322" s="173" t="s">
        <v>2579</v>
      </c>
      <c r="D322" s="174" t="s">
        <v>337</v>
      </c>
      <c r="E322" s="176">
        <v>149</v>
      </c>
      <c r="F322" s="186"/>
      <c r="G322" s="176">
        <f>ROUND(E322*F322,2)</f>
        <v>0</v>
      </c>
      <c r="H322" s="183" t="s">
        <v>1743</v>
      </c>
    </row>
    <row r="323" spans="1:8" x14ac:dyDescent="0.2">
      <c r="A323" s="177"/>
      <c r="B323" s="178"/>
      <c r="C323" s="514" t="s">
        <v>1881</v>
      </c>
      <c r="D323" s="515"/>
      <c r="E323" s="515"/>
      <c r="F323" s="515"/>
      <c r="G323" s="515"/>
      <c r="H323" s="184"/>
    </row>
    <row r="324" spans="1:8" x14ac:dyDescent="0.2">
      <c r="A324" s="171">
        <v>123</v>
      </c>
      <c r="B324" s="172" t="s">
        <v>2580</v>
      </c>
      <c r="C324" s="173" t="s">
        <v>2581</v>
      </c>
      <c r="D324" s="174" t="s">
        <v>337</v>
      </c>
      <c r="E324" s="176">
        <v>71</v>
      </c>
      <c r="F324" s="186"/>
      <c r="G324" s="176">
        <f>ROUND(E324*F324,2)</f>
        <v>0</v>
      </c>
      <c r="H324" s="183" t="s">
        <v>1743</v>
      </c>
    </row>
    <row r="325" spans="1:8" x14ac:dyDescent="0.2">
      <c r="A325" s="177"/>
      <c r="B325" s="178"/>
      <c r="C325" s="514" t="s">
        <v>1881</v>
      </c>
      <c r="D325" s="515"/>
      <c r="E325" s="515"/>
      <c r="F325" s="515"/>
      <c r="G325" s="515"/>
      <c r="H325" s="184"/>
    </row>
    <row r="326" spans="1:8" x14ac:dyDescent="0.2">
      <c r="A326" s="171">
        <v>124</v>
      </c>
      <c r="B326" s="172" t="s">
        <v>2582</v>
      </c>
      <c r="C326" s="173" t="s">
        <v>2583</v>
      </c>
      <c r="D326" s="174" t="s">
        <v>337</v>
      </c>
      <c r="E326" s="176">
        <v>80</v>
      </c>
      <c r="F326" s="186"/>
      <c r="G326" s="176">
        <f>ROUND(E326*F326,2)</f>
        <v>0</v>
      </c>
      <c r="H326" s="183" t="s">
        <v>1743</v>
      </c>
    </row>
    <row r="327" spans="1:8" x14ac:dyDescent="0.2">
      <c r="A327" s="177"/>
      <c r="B327" s="178"/>
      <c r="C327" s="514" t="s">
        <v>1881</v>
      </c>
      <c r="D327" s="515"/>
      <c r="E327" s="515"/>
      <c r="F327" s="515"/>
      <c r="G327" s="515"/>
      <c r="H327" s="184"/>
    </row>
    <row r="328" spans="1:8" x14ac:dyDescent="0.2">
      <c r="A328" s="177"/>
      <c r="B328" s="178"/>
      <c r="C328" s="179" t="s">
        <v>2584</v>
      </c>
      <c r="D328" s="180"/>
      <c r="E328" s="196">
        <v>80</v>
      </c>
      <c r="F328" s="187"/>
      <c r="G328" s="170"/>
      <c r="H328" s="184"/>
    </row>
    <row r="329" spans="1:8" x14ac:dyDescent="0.2">
      <c r="A329" s="171">
        <v>125</v>
      </c>
      <c r="B329" s="172" t="s">
        <v>2585</v>
      </c>
      <c r="C329" s="173" t="s">
        <v>2586</v>
      </c>
      <c r="D329" s="174" t="s">
        <v>337</v>
      </c>
      <c r="E329" s="176">
        <v>643</v>
      </c>
      <c r="F329" s="186"/>
      <c r="G329" s="176">
        <f>ROUND(E329*F329,2)</f>
        <v>0</v>
      </c>
      <c r="H329" s="183" t="s">
        <v>1743</v>
      </c>
    </row>
    <row r="330" spans="1:8" x14ac:dyDescent="0.2">
      <c r="A330" s="177"/>
      <c r="B330" s="178"/>
      <c r="C330" s="514" t="s">
        <v>2587</v>
      </c>
      <c r="D330" s="515"/>
      <c r="E330" s="515"/>
      <c r="F330" s="515"/>
      <c r="G330" s="515"/>
      <c r="H330" s="184"/>
    </row>
    <row r="331" spans="1:8" x14ac:dyDescent="0.2">
      <c r="A331" s="177"/>
      <c r="B331" s="178"/>
      <c r="C331" s="179" t="s">
        <v>2588</v>
      </c>
      <c r="D331" s="180"/>
      <c r="E331" s="196">
        <v>643</v>
      </c>
      <c r="F331" s="187"/>
      <c r="G331" s="170"/>
      <c r="H331" s="184"/>
    </row>
    <row r="332" spans="1:8" x14ac:dyDescent="0.2">
      <c r="A332" s="164">
        <v>126</v>
      </c>
      <c r="B332" s="165" t="s">
        <v>2589</v>
      </c>
      <c r="C332" s="166" t="s">
        <v>2590</v>
      </c>
      <c r="D332" s="167" t="s">
        <v>330</v>
      </c>
      <c r="E332" s="169">
        <v>1</v>
      </c>
      <c r="F332" s="185"/>
      <c r="G332" s="169">
        <f t="shared" ref="G332:G343" si="3">ROUND(E332*F332,2)</f>
        <v>0</v>
      </c>
      <c r="H332" s="182" t="s">
        <v>1751</v>
      </c>
    </row>
    <row r="333" spans="1:8" x14ac:dyDescent="0.2">
      <c r="A333" s="164">
        <v>127</v>
      </c>
      <c r="B333" s="165" t="s">
        <v>2591</v>
      </c>
      <c r="C333" s="166" t="s">
        <v>2592</v>
      </c>
      <c r="D333" s="167" t="s">
        <v>330</v>
      </c>
      <c r="E333" s="169">
        <v>1</v>
      </c>
      <c r="F333" s="185"/>
      <c r="G333" s="169">
        <f t="shared" si="3"/>
        <v>0</v>
      </c>
      <c r="H333" s="182" t="s">
        <v>1751</v>
      </c>
    </row>
    <row r="334" spans="1:8" x14ac:dyDescent="0.2">
      <c r="A334" s="164">
        <v>128</v>
      </c>
      <c r="B334" s="165" t="s">
        <v>2593</v>
      </c>
      <c r="C334" s="166" t="s">
        <v>2594</v>
      </c>
      <c r="D334" s="167" t="s">
        <v>330</v>
      </c>
      <c r="E334" s="169">
        <v>1</v>
      </c>
      <c r="F334" s="185"/>
      <c r="G334" s="169">
        <f t="shared" si="3"/>
        <v>0</v>
      </c>
      <c r="H334" s="182" t="s">
        <v>1751</v>
      </c>
    </row>
    <row r="335" spans="1:8" x14ac:dyDescent="0.2">
      <c r="A335" s="164">
        <v>129</v>
      </c>
      <c r="B335" s="165" t="s">
        <v>2595</v>
      </c>
      <c r="C335" s="166" t="s">
        <v>2596</v>
      </c>
      <c r="D335" s="167" t="s">
        <v>330</v>
      </c>
      <c r="E335" s="169">
        <v>1</v>
      </c>
      <c r="F335" s="185"/>
      <c r="G335" s="169">
        <f t="shared" si="3"/>
        <v>0</v>
      </c>
      <c r="H335" s="182" t="s">
        <v>1751</v>
      </c>
    </row>
    <row r="336" spans="1:8" x14ac:dyDescent="0.2">
      <c r="A336" s="164">
        <v>130</v>
      </c>
      <c r="B336" s="165" t="s">
        <v>2597</v>
      </c>
      <c r="C336" s="166" t="s">
        <v>2598</v>
      </c>
      <c r="D336" s="167" t="s">
        <v>330</v>
      </c>
      <c r="E336" s="169">
        <v>1</v>
      </c>
      <c r="F336" s="185"/>
      <c r="G336" s="169">
        <f t="shared" si="3"/>
        <v>0</v>
      </c>
      <c r="H336" s="182" t="s">
        <v>1751</v>
      </c>
    </row>
    <row r="337" spans="1:8" ht="22.5" x14ac:dyDescent="0.2">
      <c r="A337" s="164">
        <v>131</v>
      </c>
      <c r="B337" s="165" t="s">
        <v>2599</v>
      </c>
      <c r="C337" s="166" t="s">
        <v>2600</v>
      </c>
      <c r="D337" s="167" t="s">
        <v>330</v>
      </c>
      <c r="E337" s="169">
        <v>3</v>
      </c>
      <c r="F337" s="185"/>
      <c r="G337" s="169">
        <f t="shared" si="3"/>
        <v>0</v>
      </c>
      <c r="H337" s="182" t="s">
        <v>1743</v>
      </c>
    </row>
    <row r="338" spans="1:8" ht="45" x14ac:dyDescent="0.2">
      <c r="A338" s="164">
        <v>132</v>
      </c>
      <c r="B338" s="165" t="s">
        <v>2601</v>
      </c>
      <c r="C338" s="166" t="s">
        <v>2602</v>
      </c>
      <c r="D338" s="167" t="s">
        <v>337</v>
      </c>
      <c r="E338" s="169">
        <v>107</v>
      </c>
      <c r="F338" s="185"/>
      <c r="G338" s="169">
        <f t="shared" si="3"/>
        <v>0</v>
      </c>
      <c r="H338" s="182" t="s">
        <v>1743</v>
      </c>
    </row>
    <row r="339" spans="1:8" ht="45" x14ac:dyDescent="0.2">
      <c r="A339" s="164">
        <v>133</v>
      </c>
      <c r="B339" s="165" t="s">
        <v>2603</v>
      </c>
      <c r="C339" s="166" t="s">
        <v>2604</v>
      </c>
      <c r="D339" s="167" t="s">
        <v>337</v>
      </c>
      <c r="E339" s="169">
        <v>32</v>
      </c>
      <c r="F339" s="185"/>
      <c r="G339" s="169">
        <f t="shared" si="3"/>
        <v>0</v>
      </c>
      <c r="H339" s="182" t="s">
        <v>1743</v>
      </c>
    </row>
    <row r="340" spans="1:8" ht="45" x14ac:dyDescent="0.2">
      <c r="A340" s="164">
        <v>134</v>
      </c>
      <c r="B340" s="165" t="s">
        <v>2605</v>
      </c>
      <c r="C340" s="166" t="s">
        <v>2606</v>
      </c>
      <c r="D340" s="167" t="s">
        <v>337</v>
      </c>
      <c r="E340" s="169">
        <v>48</v>
      </c>
      <c r="F340" s="185"/>
      <c r="G340" s="169">
        <f t="shared" si="3"/>
        <v>0</v>
      </c>
      <c r="H340" s="182" t="s">
        <v>1743</v>
      </c>
    </row>
    <row r="341" spans="1:8" ht="45" x14ac:dyDescent="0.2">
      <c r="A341" s="164">
        <v>135</v>
      </c>
      <c r="B341" s="165" t="s">
        <v>2607</v>
      </c>
      <c r="C341" s="166" t="s">
        <v>2608</v>
      </c>
      <c r="D341" s="167" t="s">
        <v>337</v>
      </c>
      <c r="E341" s="169">
        <v>76</v>
      </c>
      <c r="F341" s="185"/>
      <c r="G341" s="169">
        <f t="shared" si="3"/>
        <v>0</v>
      </c>
      <c r="H341" s="182" t="s">
        <v>1743</v>
      </c>
    </row>
    <row r="342" spans="1:8" ht="45" x14ac:dyDescent="0.2">
      <c r="A342" s="164">
        <v>136</v>
      </c>
      <c r="B342" s="165" t="s">
        <v>2609</v>
      </c>
      <c r="C342" s="166" t="s">
        <v>2610</v>
      </c>
      <c r="D342" s="167" t="s">
        <v>337</v>
      </c>
      <c r="E342" s="169">
        <v>2</v>
      </c>
      <c r="F342" s="185"/>
      <c r="G342" s="169">
        <f t="shared" si="3"/>
        <v>0</v>
      </c>
      <c r="H342" s="182" t="s">
        <v>1743</v>
      </c>
    </row>
    <row r="343" spans="1:8" x14ac:dyDescent="0.2">
      <c r="A343" s="171">
        <v>137</v>
      </c>
      <c r="B343" s="172" t="s">
        <v>2611</v>
      </c>
      <c r="C343" s="173" t="s">
        <v>2612</v>
      </c>
      <c r="D343" s="174" t="s">
        <v>238</v>
      </c>
      <c r="E343" s="176">
        <v>1.9135</v>
      </c>
      <c r="F343" s="186"/>
      <c r="G343" s="176">
        <f t="shared" si="3"/>
        <v>0</v>
      </c>
      <c r="H343" s="183" t="s">
        <v>1743</v>
      </c>
    </row>
    <row r="344" spans="1:8" x14ac:dyDescent="0.2">
      <c r="A344" s="177"/>
      <c r="B344" s="178"/>
      <c r="C344" s="516" t="s">
        <v>2613</v>
      </c>
      <c r="D344" s="517"/>
      <c r="E344" s="517"/>
      <c r="F344" s="517"/>
      <c r="G344" s="517"/>
      <c r="H344" s="184"/>
    </row>
    <row r="345" spans="1:8" x14ac:dyDescent="0.2">
      <c r="A345" s="114" t="s">
        <v>124</v>
      </c>
      <c r="B345" s="116" t="s">
        <v>2614</v>
      </c>
      <c r="C345" s="126" t="s">
        <v>2615</v>
      </c>
      <c r="D345" s="145"/>
      <c r="E345" s="158"/>
      <c r="F345" s="158"/>
      <c r="G345" s="158">
        <f>SUM(G346:G351)</f>
        <v>0</v>
      </c>
      <c r="H345" s="133"/>
    </row>
    <row r="346" spans="1:8" ht="22.5" x14ac:dyDescent="0.2">
      <c r="A346" s="164">
        <v>138</v>
      </c>
      <c r="B346" s="165" t="s">
        <v>2616</v>
      </c>
      <c r="C346" s="166" t="s">
        <v>2617</v>
      </c>
      <c r="D346" s="167" t="s">
        <v>330</v>
      </c>
      <c r="E346" s="169">
        <v>1</v>
      </c>
      <c r="F346" s="185"/>
      <c r="G346" s="169">
        <f t="shared" ref="G346:G351" si="4">ROUND(E346*F346,2)</f>
        <v>0</v>
      </c>
      <c r="H346" s="182" t="s">
        <v>1743</v>
      </c>
    </row>
    <row r="347" spans="1:8" ht="22.5" x14ac:dyDescent="0.2">
      <c r="A347" s="164">
        <v>139</v>
      </c>
      <c r="B347" s="165" t="s">
        <v>1816</v>
      </c>
      <c r="C347" s="166" t="s">
        <v>1817</v>
      </c>
      <c r="D347" s="167" t="s">
        <v>330</v>
      </c>
      <c r="E347" s="169">
        <v>1</v>
      </c>
      <c r="F347" s="185"/>
      <c r="G347" s="169">
        <f t="shared" si="4"/>
        <v>0</v>
      </c>
      <c r="H347" s="182" t="s">
        <v>1743</v>
      </c>
    </row>
    <row r="348" spans="1:8" ht="22.5" x14ac:dyDescent="0.2">
      <c r="A348" s="164">
        <v>140</v>
      </c>
      <c r="B348" s="165" t="s">
        <v>2618</v>
      </c>
      <c r="C348" s="166" t="s">
        <v>2619</v>
      </c>
      <c r="D348" s="167" t="s">
        <v>330</v>
      </c>
      <c r="E348" s="169">
        <v>1</v>
      </c>
      <c r="F348" s="185"/>
      <c r="G348" s="169">
        <f t="shared" si="4"/>
        <v>0</v>
      </c>
      <c r="H348" s="182" t="s">
        <v>1743</v>
      </c>
    </row>
    <row r="349" spans="1:8" ht="67.5" x14ac:dyDescent="0.2">
      <c r="A349" s="164">
        <v>141</v>
      </c>
      <c r="B349" s="165" t="s">
        <v>2620</v>
      </c>
      <c r="C349" s="201" t="s">
        <v>2621</v>
      </c>
      <c r="D349" s="167" t="s">
        <v>330</v>
      </c>
      <c r="E349" s="169">
        <v>1</v>
      </c>
      <c r="F349" s="185"/>
      <c r="G349" s="169">
        <f t="shared" si="4"/>
        <v>0</v>
      </c>
      <c r="H349" s="182" t="s">
        <v>2622</v>
      </c>
    </row>
    <row r="350" spans="1:8" ht="45" x14ac:dyDescent="0.2">
      <c r="A350" s="164">
        <v>142</v>
      </c>
      <c r="B350" s="165" t="s">
        <v>2623</v>
      </c>
      <c r="C350" s="201" t="s">
        <v>2624</v>
      </c>
      <c r="D350" s="167" t="s">
        <v>330</v>
      </c>
      <c r="E350" s="169">
        <v>1</v>
      </c>
      <c r="F350" s="185"/>
      <c r="G350" s="169">
        <f t="shared" si="4"/>
        <v>0</v>
      </c>
      <c r="H350" s="182" t="s">
        <v>1743</v>
      </c>
    </row>
    <row r="351" spans="1:8" x14ac:dyDescent="0.2">
      <c r="A351" s="171">
        <v>143</v>
      </c>
      <c r="B351" s="172" t="s">
        <v>2625</v>
      </c>
      <c r="C351" s="173" t="s">
        <v>2626</v>
      </c>
      <c r="D351" s="174" t="s">
        <v>238</v>
      </c>
      <c r="E351" s="176">
        <v>1.414E-2</v>
      </c>
      <c r="F351" s="186"/>
      <c r="G351" s="176">
        <f t="shared" si="4"/>
        <v>0</v>
      </c>
      <c r="H351" s="183" t="s">
        <v>1743</v>
      </c>
    </row>
    <row r="352" spans="1:8" x14ac:dyDescent="0.2">
      <c r="A352" s="177"/>
      <c r="B352" s="178"/>
      <c r="C352" s="516" t="s">
        <v>2613</v>
      </c>
      <c r="D352" s="517"/>
      <c r="E352" s="517"/>
      <c r="F352" s="517"/>
      <c r="G352" s="517"/>
      <c r="H352" s="184"/>
    </row>
    <row r="353" spans="1:8" x14ac:dyDescent="0.2">
      <c r="A353" s="114" t="s">
        <v>124</v>
      </c>
      <c r="B353" s="116" t="s">
        <v>2627</v>
      </c>
      <c r="C353" s="126" t="s">
        <v>2628</v>
      </c>
      <c r="D353" s="145"/>
      <c r="E353" s="158"/>
      <c r="F353" s="158"/>
      <c r="G353" s="158">
        <f>SUM(G354:G376)</f>
        <v>0</v>
      </c>
      <c r="H353" s="133"/>
    </row>
    <row r="354" spans="1:8" x14ac:dyDescent="0.2">
      <c r="A354" s="164">
        <v>144</v>
      </c>
      <c r="B354" s="165" t="s">
        <v>2629</v>
      </c>
      <c r="C354" s="166" t="s">
        <v>2630</v>
      </c>
      <c r="D354" s="167" t="s">
        <v>330</v>
      </c>
      <c r="E354" s="169">
        <v>8</v>
      </c>
      <c r="F354" s="185"/>
      <c r="G354" s="169">
        <f>ROUND(E354*F354,2)</f>
        <v>0</v>
      </c>
      <c r="H354" s="182" t="s">
        <v>1743</v>
      </c>
    </row>
    <row r="355" spans="1:8" x14ac:dyDescent="0.2">
      <c r="A355" s="164">
        <v>145</v>
      </c>
      <c r="B355" s="165" t="s">
        <v>2631</v>
      </c>
      <c r="C355" s="166" t="s">
        <v>2632</v>
      </c>
      <c r="D355" s="167" t="s">
        <v>330</v>
      </c>
      <c r="E355" s="169">
        <v>4</v>
      </c>
      <c r="F355" s="185"/>
      <c r="G355" s="169">
        <f>ROUND(E355*F355,2)</f>
        <v>0</v>
      </c>
      <c r="H355" s="182" t="s">
        <v>1743</v>
      </c>
    </row>
    <row r="356" spans="1:8" x14ac:dyDescent="0.2">
      <c r="A356" s="171">
        <v>146</v>
      </c>
      <c r="B356" s="172" t="s">
        <v>2633</v>
      </c>
      <c r="C356" s="173" t="s">
        <v>2634</v>
      </c>
      <c r="D356" s="174" t="s">
        <v>330</v>
      </c>
      <c r="E356" s="176">
        <v>18</v>
      </c>
      <c r="F356" s="186"/>
      <c r="G356" s="176">
        <f>ROUND(E356*F356,2)</f>
        <v>0</v>
      </c>
      <c r="H356" s="183" t="s">
        <v>1743</v>
      </c>
    </row>
    <row r="357" spans="1:8" x14ac:dyDescent="0.2">
      <c r="A357" s="177"/>
      <c r="B357" s="178"/>
      <c r="C357" s="514" t="s">
        <v>2635</v>
      </c>
      <c r="D357" s="515"/>
      <c r="E357" s="515"/>
      <c r="F357" s="515"/>
      <c r="G357" s="515"/>
      <c r="H357" s="184"/>
    </row>
    <row r="358" spans="1:8" x14ac:dyDescent="0.2">
      <c r="A358" s="164">
        <v>147</v>
      </c>
      <c r="B358" s="165" t="s">
        <v>2636</v>
      </c>
      <c r="C358" s="166" t="s">
        <v>2637</v>
      </c>
      <c r="D358" s="167" t="s">
        <v>330</v>
      </c>
      <c r="E358" s="169">
        <v>2</v>
      </c>
      <c r="F358" s="185"/>
      <c r="G358" s="169">
        <f t="shared" ref="G358:G375" si="5">ROUND(E358*F358,2)</f>
        <v>0</v>
      </c>
      <c r="H358" s="182" t="s">
        <v>1743</v>
      </c>
    </row>
    <row r="359" spans="1:8" x14ac:dyDescent="0.2">
      <c r="A359" s="164">
        <v>148</v>
      </c>
      <c r="B359" s="165" t="s">
        <v>2638</v>
      </c>
      <c r="C359" s="166" t="s">
        <v>2639</v>
      </c>
      <c r="D359" s="167" t="s">
        <v>330</v>
      </c>
      <c r="E359" s="169">
        <v>2</v>
      </c>
      <c r="F359" s="185"/>
      <c r="G359" s="169">
        <f t="shared" si="5"/>
        <v>0</v>
      </c>
      <c r="H359" s="182" t="s">
        <v>1743</v>
      </c>
    </row>
    <row r="360" spans="1:8" ht="22.5" x14ac:dyDescent="0.2">
      <c r="A360" s="164">
        <v>149</v>
      </c>
      <c r="B360" s="165" t="s">
        <v>2640</v>
      </c>
      <c r="C360" s="166" t="s">
        <v>2641</v>
      </c>
      <c r="D360" s="167" t="s">
        <v>330</v>
      </c>
      <c r="E360" s="169">
        <v>53</v>
      </c>
      <c r="F360" s="185"/>
      <c r="G360" s="169">
        <f t="shared" si="5"/>
        <v>0</v>
      </c>
      <c r="H360" s="182" t="s">
        <v>1743</v>
      </c>
    </row>
    <row r="361" spans="1:8" ht="22.5" x14ac:dyDescent="0.2">
      <c r="A361" s="164">
        <v>150</v>
      </c>
      <c r="B361" s="165" t="s">
        <v>2642</v>
      </c>
      <c r="C361" s="166" t="s">
        <v>2643</v>
      </c>
      <c r="D361" s="167" t="s">
        <v>330</v>
      </c>
      <c r="E361" s="169">
        <v>2</v>
      </c>
      <c r="F361" s="185"/>
      <c r="G361" s="169">
        <f t="shared" si="5"/>
        <v>0</v>
      </c>
      <c r="H361" s="182" t="s">
        <v>1743</v>
      </c>
    </row>
    <row r="362" spans="1:8" ht="22.5" x14ac:dyDescent="0.2">
      <c r="A362" s="164">
        <v>151</v>
      </c>
      <c r="B362" s="165" t="s">
        <v>2644</v>
      </c>
      <c r="C362" s="166" t="s">
        <v>2645</v>
      </c>
      <c r="D362" s="167" t="s">
        <v>330</v>
      </c>
      <c r="E362" s="169">
        <v>18</v>
      </c>
      <c r="F362" s="185"/>
      <c r="G362" s="169">
        <f t="shared" si="5"/>
        <v>0</v>
      </c>
      <c r="H362" s="182" t="s">
        <v>1743</v>
      </c>
    </row>
    <row r="363" spans="1:8" x14ac:dyDescent="0.2">
      <c r="A363" s="164">
        <v>152</v>
      </c>
      <c r="B363" s="165" t="s">
        <v>2646</v>
      </c>
      <c r="C363" s="166" t="s">
        <v>2647</v>
      </c>
      <c r="D363" s="167" t="s">
        <v>330</v>
      </c>
      <c r="E363" s="169">
        <v>2</v>
      </c>
      <c r="F363" s="185"/>
      <c r="G363" s="169">
        <f t="shared" si="5"/>
        <v>0</v>
      </c>
      <c r="H363" s="182" t="s">
        <v>1743</v>
      </c>
    </row>
    <row r="364" spans="1:8" x14ac:dyDescent="0.2">
      <c r="A364" s="164">
        <v>153</v>
      </c>
      <c r="B364" s="165" t="s">
        <v>2648</v>
      </c>
      <c r="C364" s="166" t="s">
        <v>2649</v>
      </c>
      <c r="D364" s="167" t="s">
        <v>330</v>
      </c>
      <c r="E364" s="169">
        <v>2</v>
      </c>
      <c r="F364" s="185"/>
      <c r="G364" s="169">
        <f t="shared" si="5"/>
        <v>0</v>
      </c>
      <c r="H364" s="182" t="s">
        <v>1743</v>
      </c>
    </row>
    <row r="365" spans="1:8" x14ac:dyDescent="0.2">
      <c r="A365" s="164">
        <v>154</v>
      </c>
      <c r="B365" s="165" t="s">
        <v>2650</v>
      </c>
      <c r="C365" s="166" t="s">
        <v>2651</v>
      </c>
      <c r="D365" s="167" t="s">
        <v>330</v>
      </c>
      <c r="E365" s="169">
        <v>24</v>
      </c>
      <c r="F365" s="185"/>
      <c r="G365" s="169">
        <f t="shared" si="5"/>
        <v>0</v>
      </c>
      <c r="H365" s="182" t="s">
        <v>1743</v>
      </c>
    </row>
    <row r="366" spans="1:8" ht="22.5" x14ac:dyDescent="0.2">
      <c r="A366" s="164">
        <v>155</v>
      </c>
      <c r="B366" s="165" t="s">
        <v>2652</v>
      </c>
      <c r="C366" s="166" t="s">
        <v>2653</v>
      </c>
      <c r="D366" s="167" t="s">
        <v>330</v>
      </c>
      <c r="E366" s="169">
        <v>18</v>
      </c>
      <c r="F366" s="185"/>
      <c r="G366" s="169">
        <f t="shared" si="5"/>
        <v>0</v>
      </c>
      <c r="H366" s="182" t="s">
        <v>1743</v>
      </c>
    </row>
    <row r="367" spans="1:8" ht="22.5" x14ac:dyDescent="0.2">
      <c r="A367" s="164">
        <v>156</v>
      </c>
      <c r="B367" s="165" t="s">
        <v>2654</v>
      </c>
      <c r="C367" s="166" t="s">
        <v>2655</v>
      </c>
      <c r="D367" s="167" t="s">
        <v>330</v>
      </c>
      <c r="E367" s="169">
        <v>2</v>
      </c>
      <c r="F367" s="185"/>
      <c r="G367" s="169">
        <f t="shared" si="5"/>
        <v>0</v>
      </c>
      <c r="H367" s="182" t="s">
        <v>1743</v>
      </c>
    </row>
    <row r="368" spans="1:8" ht="22.5" x14ac:dyDescent="0.2">
      <c r="A368" s="164">
        <v>157</v>
      </c>
      <c r="B368" s="165" t="s">
        <v>2656</v>
      </c>
      <c r="C368" s="166" t="s">
        <v>2657</v>
      </c>
      <c r="D368" s="167" t="s">
        <v>330</v>
      </c>
      <c r="E368" s="169">
        <v>2</v>
      </c>
      <c r="F368" s="185"/>
      <c r="G368" s="169">
        <f t="shared" si="5"/>
        <v>0</v>
      </c>
      <c r="H368" s="182" t="s">
        <v>1743</v>
      </c>
    </row>
    <row r="369" spans="1:8" ht="22.5" x14ac:dyDescent="0.2">
      <c r="A369" s="164">
        <v>158</v>
      </c>
      <c r="B369" s="165" t="s">
        <v>2658</v>
      </c>
      <c r="C369" s="166" t="s">
        <v>2659</v>
      </c>
      <c r="D369" s="167" t="s">
        <v>330</v>
      </c>
      <c r="E369" s="169">
        <v>8</v>
      </c>
      <c r="F369" s="185"/>
      <c r="G369" s="169">
        <f t="shared" si="5"/>
        <v>0</v>
      </c>
      <c r="H369" s="182" t="s">
        <v>1743</v>
      </c>
    </row>
    <row r="370" spans="1:8" ht="22.5" x14ac:dyDescent="0.2">
      <c r="A370" s="164">
        <v>159</v>
      </c>
      <c r="B370" s="165" t="s">
        <v>2660</v>
      </c>
      <c r="C370" s="166" t="s">
        <v>2661</v>
      </c>
      <c r="D370" s="167" t="s">
        <v>330</v>
      </c>
      <c r="E370" s="169">
        <v>2</v>
      </c>
      <c r="F370" s="185"/>
      <c r="G370" s="169">
        <f t="shared" si="5"/>
        <v>0</v>
      </c>
      <c r="H370" s="182" t="s">
        <v>1743</v>
      </c>
    </row>
    <row r="371" spans="1:8" ht="22.5" x14ac:dyDescent="0.2">
      <c r="A371" s="164">
        <v>160</v>
      </c>
      <c r="B371" s="165" t="s">
        <v>2662</v>
      </c>
      <c r="C371" s="166" t="s">
        <v>2663</v>
      </c>
      <c r="D371" s="167" t="s">
        <v>330</v>
      </c>
      <c r="E371" s="169">
        <v>18</v>
      </c>
      <c r="F371" s="185"/>
      <c r="G371" s="169">
        <f t="shared" si="5"/>
        <v>0</v>
      </c>
      <c r="H371" s="182" t="s">
        <v>1743</v>
      </c>
    </row>
    <row r="372" spans="1:8" ht="22.5" x14ac:dyDescent="0.2">
      <c r="A372" s="164">
        <v>161</v>
      </c>
      <c r="B372" s="165" t="s">
        <v>2664</v>
      </c>
      <c r="C372" s="166" t="s">
        <v>2665</v>
      </c>
      <c r="D372" s="167" t="s">
        <v>330</v>
      </c>
      <c r="E372" s="169">
        <v>8</v>
      </c>
      <c r="F372" s="185"/>
      <c r="G372" s="169">
        <f t="shared" si="5"/>
        <v>0</v>
      </c>
      <c r="H372" s="182" t="s">
        <v>1743</v>
      </c>
    </row>
    <row r="373" spans="1:8" ht="45" x14ac:dyDescent="0.2">
      <c r="A373" s="164">
        <v>162</v>
      </c>
      <c r="B373" s="165" t="s">
        <v>2666</v>
      </c>
      <c r="C373" s="166" t="s">
        <v>2667</v>
      </c>
      <c r="D373" s="167" t="s">
        <v>330</v>
      </c>
      <c r="E373" s="169">
        <v>4</v>
      </c>
      <c r="F373" s="185"/>
      <c r="G373" s="169">
        <f t="shared" si="5"/>
        <v>0</v>
      </c>
      <c r="H373" s="182" t="s">
        <v>1743</v>
      </c>
    </row>
    <row r="374" spans="1:8" ht="22.5" x14ac:dyDescent="0.2">
      <c r="A374" s="164">
        <v>163</v>
      </c>
      <c r="B374" s="165" t="s">
        <v>2668</v>
      </c>
      <c r="C374" s="166" t="s">
        <v>2669</v>
      </c>
      <c r="D374" s="167" t="s">
        <v>330</v>
      </c>
      <c r="E374" s="169">
        <v>2</v>
      </c>
      <c r="F374" s="185"/>
      <c r="G374" s="169">
        <f t="shared" si="5"/>
        <v>0</v>
      </c>
      <c r="H374" s="182" t="s">
        <v>1743</v>
      </c>
    </row>
    <row r="375" spans="1:8" x14ac:dyDescent="0.2">
      <c r="A375" s="171">
        <v>164</v>
      </c>
      <c r="B375" s="172" t="s">
        <v>2670</v>
      </c>
      <c r="C375" s="173" t="s">
        <v>2671</v>
      </c>
      <c r="D375" s="174" t="s">
        <v>238</v>
      </c>
      <c r="E375" s="176">
        <v>0.72682000000000002</v>
      </c>
      <c r="F375" s="186"/>
      <c r="G375" s="176">
        <f t="shared" si="5"/>
        <v>0</v>
      </c>
      <c r="H375" s="183" t="s">
        <v>1743</v>
      </c>
    </row>
    <row r="376" spans="1:8" x14ac:dyDescent="0.2">
      <c r="A376" s="177"/>
      <c r="B376" s="178"/>
      <c r="C376" s="516" t="s">
        <v>2613</v>
      </c>
      <c r="D376" s="517"/>
      <c r="E376" s="517"/>
      <c r="F376" s="517"/>
      <c r="G376" s="517"/>
      <c r="H376" s="184"/>
    </row>
    <row r="377" spans="1:8" x14ac:dyDescent="0.2">
      <c r="A377" s="114" t="s">
        <v>124</v>
      </c>
      <c r="B377" s="116" t="s">
        <v>2672</v>
      </c>
      <c r="C377" s="126" t="s">
        <v>2673</v>
      </c>
      <c r="D377" s="145"/>
      <c r="E377" s="158"/>
      <c r="F377" s="158"/>
      <c r="G377" s="158">
        <f>SUM(G378:G382)</f>
        <v>0</v>
      </c>
      <c r="H377" s="133"/>
    </row>
    <row r="378" spans="1:8" ht="60" customHeight="1" x14ac:dyDescent="0.2">
      <c r="A378" s="171">
        <v>165</v>
      </c>
      <c r="B378" s="172" t="s">
        <v>2674</v>
      </c>
      <c r="C378" s="200" t="s">
        <v>2675</v>
      </c>
      <c r="D378" s="174" t="s">
        <v>330</v>
      </c>
      <c r="E378" s="176">
        <v>8</v>
      </c>
      <c r="F378" s="186"/>
      <c r="G378" s="176">
        <f>ROUND(E378*F378,2)</f>
        <v>0</v>
      </c>
      <c r="H378" s="183" t="s">
        <v>1743</v>
      </c>
    </row>
    <row r="379" spans="1:8" ht="12.75" customHeight="1" x14ac:dyDescent="0.2">
      <c r="A379" s="177"/>
      <c r="B379" s="178"/>
      <c r="C379" s="514" t="s">
        <v>2676</v>
      </c>
      <c r="D379" s="515"/>
      <c r="E379" s="515"/>
      <c r="F379" s="515"/>
      <c r="G379" s="515"/>
      <c r="H379" s="184"/>
    </row>
    <row r="380" spans="1:8" ht="22.5" x14ac:dyDescent="0.2">
      <c r="A380" s="164">
        <v>166</v>
      </c>
      <c r="B380" s="165" t="s">
        <v>2677</v>
      </c>
      <c r="C380" s="166" t="s">
        <v>2678</v>
      </c>
      <c r="D380" s="167" t="s">
        <v>330</v>
      </c>
      <c r="E380" s="169">
        <v>8</v>
      </c>
      <c r="F380" s="185"/>
      <c r="G380" s="169">
        <f>ROUND(E380*F380,2)</f>
        <v>0</v>
      </c>
      <c r="H380" s="182" t="s">
        <v>1743</v>
      </c>
    </row>
    <row r="381" spans="1:8" x14ac:dyDescent="0.2">
      <c r="A381" s="171">
        <v>167</v>
      </c>
      <c r="B381" s="172" t="s">
        <v>2679</v>
      </c>
      <c r="C381" s="173" t="s">
        <v>2680</v>
      </c>
      <c r="D381" s="174" t="s">
        <v>238</v>
      </c>
      <c r="E381" s="176">
        <v>5.9200000000000003E-2</v>
      </c>
      <c r="F381" s="186"/>
      <c r="G381" s="176">
        <f>ROUND(E381*F381,2)</f>
        <v>0</v>
      </c>
      <c r="H381" s="183" t="s">
        <v>1743</v>
      </c>
    </row>
    <row r="382" spans="1:8" x14ac:dyDescent="0.2">
      <c r="A382" s="177"/>
      <c r="B382" s="178"/>
      <c r="C382" s="516" t="s">
        <v>2613</v>
      </c>
      <c r="D382" s="517"/>
      <c r="E382" s="517"/>
      <c r="F382" s="517"/>
      <c r="G382" s="517"/>
      <c r="H382" s="184"/>
    </row>
    <row r="383" spans="1:8" x14ac:dyDescent="0.2">
      <c r="A383" s="114" t="s">
        <v>124</v>
      </c>
      <c r="B383" s="116" t="s">
        <v>90</v>
      </c>
      <c r="C383" s="126" t="s">
        <v>91</v>
      </c>
      <c r="D383" s="145"/>
      <c r="E383" s="158"/>
      <c r="F383" s="158"/>
      <c r="G383" s="158">
        <f>SUM(G384:G388)</f>
        <v>0</v>
      </c>
      <c r="H383" s="133"/>
    </row>
    <row r="384" spans="1:8" ht="22.5" x14ac:dyDescent="0.2">
      <c r="A384" s="171">
        <v>168</v>
      </c>
      <c r="B384" s="172" t="s">
        <v>1482</v>
      </c>
      <c r="C384" s="173" t="s">
        <v>1972</v>
      </c>
      <c r="D384" s="174" t="s">
        <v>1484</v>
      </c>
      <c r="E384" s="176">
        <v>50.25</v>
      </c>
      <c r="F384" s="186"/>
      <c r="G384" s="176">
        <f>ROUND(E384*F384,2)</f>
        <v>0</v>
      </c>
      <c r="H384" s="183" t="s">
        <v>1743</v>
      </c>
    </row>
    <row r="385" spans="1:8" x14ac:dyDescent="0.2">
      <c r="A385" s="177"/>
      <c r="B385" s="178"/>
      <c r="C385" s="179" t="s">
        <v>2681</v>
      </c>
      <c r="D385" s="180"/>
      <c r="E385" s="196">
        <v>50.25</v>
      </c>
      <c r="F385" s="187"/>
      <c r="G385" s="170"/>
      <c r="H385" s="184"/>
    </row>
    <row r="386" spans="1:8" x14ac:dyDescent="0.2">
      <c r="A386" s="164">
        <v>169</v>
      </c>
      <c r="B386" s="165" t="s">
        <v>2682</v>
      </c>
      <c r="C386" s="166" t="s">
        <v>2683</v>
      </c>
      <c r="D386" s="167" t="s">
        <v>337</v>
      </c>
      <c r="E386" s="169">
        <v>182</v>
      </c>
      <c r="F386" s="185"/>
      <c r="G386" s="169">
        <f>ROUND(E386*F386,2)</f>
        <v>0</v>
      </c>
      <c r="H386" s="182" t="s">
        <v>1751</v>
      </c>
    </row>
    <row r="387" spans="1:8" x14ac:dyDescent="0.2">
      <c r="A387" s="164">
        <v>170</v>
      </c>
      <c r="B387" s="165" t="s">
        <v>1973</v>
      </c>
      <c r="C387" s="166" t="s">
        <v>2684</v>
      </c>
      <c r="D387" s="167" t="s">
        <v>1484</v>
      </c>
      <c r="E387" s="169">
        <v>50.25</v>
      </c>
      <c r="F387" s="185"/>
      <c r="G387" s="169">
        <f>ROUND(E387*F387,2)</f>
        <v>0</v>
      </c>
      <c r="H387" s="182" t="s">
        <v>1743</v>
      </c>
    </row>
    <row r="388" spans="1:8" ht="22.5" x14ac:dyDescent="0.2">
      <c r="A388" s="171">
        <v>171</v>
      </c>
      <c r="B388" s="172" t="s">
        <v>1976</v>
      </c>
      <c r="C388" s="173" t="s">
        <v>1977</v>
      </c>
      <c r="D388" s="174" t="s">
        <v>238</v>
      </c>
      <c r="E388" s="176">
        <v>5.3269999999999998E-2</v>
      </c>
      <c r="F388" s="186"/>
      <c r="G388" s="176">
        <f>ROUND(E388*F388,2)</f>
        <v>0</v>
      </c>
      <c r="H388" s="183" t="s">
        <v>1743</v>
      </c>
    </row>
    <row r="389" spans="1:8" x14ac:dyDescent="0.2">
      <c r="A389" s="177"/>
      <c r="B389" s="178"/>
      <c r="C389" s="516" t="s">
        <v>1809</v>
      </c>
      <c r="D389" s="517"/>
      <c r="E389" s="517"/>
      <c r="F389" s="517"/>
      <c r="G389" s="517"/>
      <c r="H389" s="184"/>
    </row>
    <row r="390" spans="1:8" x14ac:dyDescent="0.2">
      <c r="A390" s="114" t="s">
        <v>124</v>
      </c>
      <c r="B390" s="116" t="s">
        <v>109</v>
      </c>
      <c r="C390" s="126" t="s">
        <v>25</v>
      </c>
      <c r="D390" s="145"/>
      <c r="E390" s="158"/>
      <c r="F390" s="158"/>
      <c r="G390" s="158">
        <f>SUM(G391)</f>
        <v>0</v>
      </c>
      <c r="H390" s="133"/>
    </row>
    <row r="391" spans="1:8" x14ac:dyDescent="0.2">
      <c r="A391" s="171">
        <v>172</v>
      </c>
      <c r="B391" s="172" t="s">
        <v>2685</v>
      </c>
      <c r="C391" s="173" t="s">
        <v>2686</v>
      </c>
      <c r="D391" s="174" t="s">
        <v>330</v>
      </c>
      <c r="E391" s="176">
        <v>1</v>
      </c>
      <c r="F391" s="186"/>
      <c r="G391" s="176">
        <f>ROUND(E391*F391,2)</f>
        <v>0</v>
      </c>
      <c r="H391" s="183" t="s">
        <v>1743</v>
      </c>
    </row>
    <row r="392" spans="1:8" ht="12.75" customHeight="1" thickBot="1" x14ac:dyDescent="0.25">
      <c r="A392" s="177"/>
      <c r="B392" s="178"/>
      <c r="C392" s="514" t="s">
        <v>2687</v>
      </c>
      <c r="D392" s="515"/>
      <c r="E392" s="515"/>
      <c r="F392" s="515"/>
      <c r="G392" s="515"/>
      <c r="H392" s="184"/>
    </row>
    <row r="393" spans="1:8" ht="12.75" customHeight="1" thickBot="1" x14ac:dyDescent="0.25">
      <c r="A393" s="203"/>
      <c r="B393" s="204" t="s">
        <v>46</v>
      </c>
      <c r="C393" s="205" t="s">
        <v>2690</v>
      </c>
      <c r="D393" s="206"/>
      <c r="E393" s="207"/>
      <c r="F393" s="207"/>
      <c r="G393" s="207">
        <f>G394+G428+G432+G436+G447+G452+G457+G461+G463+G466</f>
        <v>0</v>
      </c>
      <c r="H393" s="208"/>
    </row>
    <row r="394" spans="1:8" ht="12.75" customHeight="1" x14ac:dyDescent="0.2">
      <c r="A394" s="114" t="s">
        <v>124</v>
      </c>
      <c r="B394" s="116" t="s">
        <v>44</v>
      </c>
      <c r="C394" s="126" t="s">
        <v>45</v>
      </c>
      <c r="D394" s="145"/>
      <c r="E394" s="158"/>
      <c r="F394" s="158"/>
      <c r="G394" s="158">
        <f>SUMIF(Q395:Q427,"&lt;&gt;NOR",G395:G427)</f>
        <v>0</v>
      </c>
      <c r="H394" s="133"/>
    </row>
    <row r="395" spans="1:8" ht="12.75" customHeight="1" x14ac:dyDescent="0.2">
      <c r="A395" s="171">
        <v>173</v>
      </c>
      <c r="B395" s="172" t="s">
        <v>2692</v>
      </c>
      <c r="C395" s="173" t="s">
        <v>2693</v>
      </c>
      <c r="D395" s="174" t="s">
        <v>128</v>
      </c>
      <c r="E395" s="175">
        <v>5.44</v>
      </c>
      <c r="F395" s="186"/>
      <c r="G395" s="176">
        <f>ROUND(E395*F395,2)</f>
        <v>0</v>
      </c>
      <c r="H395" s="183" t="s">
        <v>1743</v>
      </c>
    </row>
    <row r="396" spans="1:8" ht="12.75" customHeight="1" x14ac:dyDescent="0.2">
      <c r="A396" s="177"/>
      <c r="B396" s="178"/>
      <c r="C396" s="516" t="s">
        <v>2232</v>
      </c>
      <c r="D396" s="517"/>
      <c r="E396" s="517"/>
      <c r="F396" s="517"/>
      <c r="G396" s="517"/>
      <c r="H396" s="184"/>
    </row>
    <row r="397" spans="1:8" ht="12.75" customHeight="1" x14ac:dyDescent="0.2">
      <c r="A397" s="177"/>
      <c r="B397" s="178"/>
      <c r="C397" s="179" t="s">
        <v>2694</v>
      </c>
      <c r="D397" s="180"/>
      <c r="E397" s="181">
        <v>5.44</v>
      </c>
      <c r="F397" s="170"/>
      <c r="G397" s="170"/>
      <c r="H397" s="184"/>
    </row>
    <row r="398" spans="1:8" ht="12.75" customHeight="1" x14ac:dyDescent="0.2">
      <c r="A398" s="171">
        <v>174</v>
      </c>
      <c r="B398" s="172" t="s">
        <v>150</v>
      </c>
      <c r="C398" s="173" t="s">
        <v>2239</v>
      </c>
      <c r="D398" s="174" t="s">
        <v>128</v>
      </c>
      <c r="E398" s="175">
        <v>2.72</v>
      </c>
      <c r="F398" s="186"/>
      <c r="G398" s="176">
        <f>ROUND(E398*F398,2)</f>
        <v>0</v>
      </c>
      <c r="H398" s="183" t="s">
        <v>1743</v>
      </c>
    </row>
    <row r="399" spans="1:8" ht="12.75" customHeight="1" x14ac:dyDescent="0.2">
      <c r="A399" s="177"/>
      <c r="B399" s="178"/>
      <c r="C399" s="516" t="s">
        <v>2232</v>
      </c>
      <c r="D399" s="517"/>
      <c r="E399" s="517"/>
      <c r="F399" s="517"/>
      <c r="G399" s="517"/>
      <c r="H399" s="184"/>
    </row>
    <row r="400" spans="1:8" ht="12.75" customHeight="1" x14ac:dyDescent="0.2">
      <c r="A400" s="177"/>
      <c r="B400" s="178"/>
      <c r="C400" s="179" t="s">
        <v>2695</v>
      </c>
      <c r="D400" s="180"/>
      <c r="E400" s="181">
        <v>2.72</v>
      </c>
      <c r="F400" s="170"/>
      <c r="G400" s="170"/>
      <c r="H400" s="184"/>
    </row>
    <row r="401" spans="1:8" ht="12.75" customHeight="1" x14ac:dyDescent="0.2">
      <c r="A401" s="171">
        <v>175</v>
      </c>
      <c r="B401" s="172" t="s">
        <v>2248</v>
      </c>
      <c r="C401" s="173" t="s">
        <v>2249</v>
      </c>
      <c r="D401" s="174" t="s">
        <v>135</v>
      </c>
      <c r="E401" s="175">
        <v>13.6</v>
      </c>
      <c r="F401" s="186"/>
      <c r="G401" s="176">
        <f>ROUND(E401*F401,2)</f>
        <v>0</v>
      </c>
      <c r="H401" s="183" t="s">
        <v>1743</v>
      </c>
    </row>
    <row r="402" spans="1:8" ht="12.75" customHeight="1" x14ac:dyDescent="0.2">
      <c r="A402" s="177"/>
      <c r="B402" s="178"/>
      <c r="C402" s="516" t="s">
        <v>2250</v>
      </c>
      <c r="D402" s="517"/>
      <c r="E402" s="517"/>
      <c r="F402" s="517"/>
      <c r="G402" s="517"/>
      <c r="H402" s="184"/>
    </row>
    <row r="403" spans="1:8" ht="12.75" customHeight="1" x14ac:dyDescent="0.2">
      <c r="A403" s="177"/>
      <c r="B403" s="178"/>
      <c r="C403" s="179" t="s">
        <v>2696</v>
      </c>
      <c r="D403" s="180"/>
      <c r="E403" s="181">
        <v>13.6</v>
      </c>
      <c r="F403" s="170"/>
      <c r="G403" s="170"/>
      <c r="H403" s="184"/>
    </row>
    <row r="404" spans="1:8" ht="12.75" customHeight="1" x14ac:dyDescent="0.2">
      <c r="A404" s="171">
        <v>176</v>
      </c>
      <c r="B404" s="172" t="s">
        <v>2259</v>
      </c>
      <c r="C404" s="173" t="s">
        <v>2260</v>
      </c>
      <c r="D404" s="174" t="s">
        <v>135</v>
      </c>
      <c r="E404" s="175">
        <v>13.6</v>
      </c>
      <c r="F404" s="186"/>
      <c r="G404" s="176">
        <f>ROUND(E404*F404,2)</f>
        <v>0</v>
      </c>
      <c r="H404" s="183" t="s">
        <v>1743</v>
      </c>
    </row>
    <row r="405" spans="1:8" ht="12.75" customHeight="1" x14ac:dyDescent="0.2">
      <c r="A405" s="177"/>
      <c r="B405" s="178"/>
      <c r="C405" s="516" t="s">
        <v>2261</v>
      </c>
      <c r="D405" s="517"/>
      <c r="E405" s="517"/>
      <c r="F405" s="517"/>
      <c r="G405" s="517"/>
      <c r="H405" s="184"/>
    </row>
    <row r="406" spans="1:8" ht="12.75" customHeight="1" x14ac:dyDescent="0.2">
      <c r="A406" s="171">
        <v>177</v>
      </c>
      <c r="B406" s="172" t="s">
        <v>2264</v>
      </c>
      <c r="C406" s="173" t="s">
        <v>2265</v>
      </c>
      <c r="D406" s="174" t="s">
        <v>128</v>
      </c>
      <c r="E406" s="175">
        <v>5.44</v>
      </c>
      <c r="F406" s="186"/>
      <c r="G406" s="176">
        <f>ROUND(E406*F406,2)</f>
        <v>0</v>
      </c>
      <c r="H406" s="183" t="s">
        <v>1743</v>
      </c>
    </row>
    <row r="407" spans="1:8" ht="12.75" customHeight="1" x14ac:dyDescent="0.2">
      <c r="A407" s="177"/>
      <c r="B407" s="178"/>
      <c r="C407" s="516" t="s">
        <v>2266</v>
      </c>
      <c r="D407" s="517"/>
      <c r="E407" s="517"/>
      <c r="F407" s="517"/>
      <c r="G407" s="517"/>
      <c r="H407" s="184"/>
    </row>
    <row r="408" spans="1:8" ht="12.75" customHeight="1" x14ac:dyDescent="0.2">
      <c r="A408" s="177"/>
      <c r="B408" s="178"/>
      <c r="C408" s="179" t="s">
        <v>2694</v>
      </c>
      <c r="D408" s="180"/>
      <c r="E408" s="181">
        <v>5.44</v>
      </c>
      <c r="F408" s="170"/>
      <c r="G408" s="170"/>
      <c r="H408" s="184"/>
    </row>
    <row r="409" spans="1:8" ht="12.75" customHeight="1" x14ac:dyDescent="0.2">
      <c r="A409" s="171">
        <v>178</v>
      </c>
      <c r="B409" s="172" t="s">
        <v>152</v>
      </c>
      <c r="C409" s="173" t="s">
        <v>2267</v>
      </c>
      <c r="D409" s="174" t="s">
        <v>128</v>
      </c>
      <c r="E409" s="175">
        <v>5.44</v>
      </c>
      <c r="F409" s="186"/>
      <c r="G409" s="176">
        <f>ROUND(E409*F409,2)</f>
        <v>0</v>
      </c>
      <c r="H409" s="183" t="s">
        <v>1743</v>
      </c>
    </row>
    <row r="410" spans="1:8" ht="12.75" customHeight="1" x14ac:dyDescent="0.2">
      <c r="A410" s="177"/>
      <c r="B410" s="178"/>
      <c r="C410" s="516" t="s">
        <v>2268</v>
      </c>
      <c r="D410" s="517"/>
      <c r="E410" s="517"/>
      <c r="F410" s="517"/>
      <c r="G410" s="517"/>
      <c r="H410" s="184"/>
    </row>
    <row r="411" spans="1:8" ht="12.75" customHeight="1" x14ac:dyDescent="0.2">
      <c r="A411" s="171">
        <v>179</v>
      </c>
      <c r="B411" s="172" t="s">
        <v>2271</v>
      </c>
      <c r="C411" s="173" t="s">
        <v>2272</v>
      </c>
      <c r="D411" s="174" t="s">
        <v>128</v>
      </c>
      <c r="E411" s="175">
        <v>1.44</v>
      </c>
      <c r="F411" s="186"/>
      <c r="G411" s="176">
        <f>ROUND(E411*F411,2)</f>
        <v>0</v>
      </c>
      <c r="H411" s="183" t="s">
        <v>1743</v>
      </c>
    </row>
    <row r="412" spans="1:8" ht="12.75" customHeight="1" x14ac:dyDescent="0.2">
      <c r="A412" s="177"/>
      <c r="B412" s="178"/>
      <c r="C412" s="516" t="s">
        <v>2273</v>
      </c>
      <c r="D412" s="517"/>
      <c r="E412" s="517"/>
      <c r="F412" s="517"/>
      <c r="G412" s="517"/>
      <c r="H412" s="184"/>
    </row>
    <row r="413" spans="1:8" ht="12.75" customHeight="1" x14ac:dyDescent="0.2">
      <c r="A413" s="177"/>
      <c r="B413" s="178"/>
      <c r="C413" s="179" t="s">
        <v>2697</v>
      </c>
      <c r="D413" s="180"/>
      <c r="E413" s="181">
        <v>5.44</v>
      </c>
      <c r="F413" s="170"/>
      <c r="G413" s="170"/>
      <c r="H413" s="184"/>
    </row>
    <row r="414" spans="1:8" ht="12.75" customHeight="1" x14ac:dyDescent="0.2">
      <c r="A414" s="177"/>
      <c r="B414" s="178"/>
      <c r="C414" s="179" t="s">
        <v>2698</v>
      </c>
      <c r="D414" s="180"/>
      <c r="E414" s="181">
        <v>-4</v>
      </c>
      <c r="F414" s="170"/>
      <c r="G414" s="170"/>
      <c r="H414" s="184"/>
    </row>
    <row r="415" spans="1:8" ht="12.75" customHeight="1" x14ac:dyDescent="0.2">
      <c r="A415" s="171">
        <v>180</v>
      </c>
      <c r="B415" s="172" t="s">
        <v>174</v>
      </c>
      <c r="C415" s="173" t="s">
        <v>2279</v>
      </c>
      <c r="D415" s="174" t="s">
        <v>128</v>
      </c>
      <c r="E415" s="175">
        <v>7.2</v>
      </c>
      <c r="F415" s="186"/>
      <c r="G415" s="176">
        <f>ROUND(E415*F415,2)</f>
        <v>0</v>
      </c>
      <c r="H415" s="183" t="s">
        <v>1743</v>
      </c>
    </row>
    <row r="416" spans="1:8" ht="12.75" customHeight="1" x14ac:dyDescent="0.2">
      <c r="A416" s="177"/>
      <c r="B416" s="178"/>
      <c r="C416" s="516" t="s">
        <v>2273</v>
      </c>
      <c r="D416" s="517"/>
      <c r="E416" s="517"/>
      <c r="F416" s="517"/>
      <c r="G416" s="517"/>
      <c r="H416" s="184"/>
    </row>
    <row r="417" spans="1:8" ht="12.75" customHeight="1" x14ac:dyDescent="0.2">
      <c r="A417" s="177"/>
      <c r="B417" s="178"/>
      <c r="C417" s="179" t="s">
        <v>2699</v>
      </c>
      <c r="D417" s="180"/>
      <c r="E417" s="181">
        <v>7.2</v>
      </c>
      <c r="F417" s="170"/>
      <c r="G417" s="170"/>
      <c r="H417" s="184"/>
    </row>
    <row r="418" spans="1:8" ht="12.75" customHeight="1" x14ac:dyDescent="0.2">
      <c r="A418" s="164">
        <v>181</v>
      </c>
      <c r="B418" s="165" t="s">
        <v>2700</v>
      </c>
      <c r="C418" s="166" t="s">
        <v>2701</v>
      </c>
      <c r="D418" s="167" t="s">
        <v>128</v>
      </c>
      <c r="E418" s="168">
        <v>1.44</v>
      </c>
      <c r="F418" s="185"/>
      <c r="G418" s="169">
        <f>ROUND(E418*F418,2)</f>
        <v>0</v>
      </c>
      <c r="H418" s="182" t="s">
        <v>1743</v>
      </c>
    </row>
    <row r="419" spans="1:8" ht="12.75" customHeight="1" x14ac:dyDescent="0.2">
      <c r="A419" s="164">
        <v>182</v>
      </c>
      <c r="B419" s="165" t="s">
        <v>166</v>
      </c>
      <c r="C419" s="166" t="s">
        <v>2282</v>
      </c>
      <c r="D419" s="167" t="s">
        <v>128</v>
      </c>
      <c r="E419" s="168">
        <v>1.44</v>
      </c>
      <c r="F419" s="185"/>
      <c r="G419" s="169">
        <f>ROUND(E419*F419,2)</f>
        <v>0</v>
      </c>
      <c r="H419" s="182" t="s">
        <v>1743</v>
      </c>
    </row>
    <row r="420" spans="1:8" ht="12.75" customHeight="1" x14ac:dyDescent="0.2">
      <c r="A420" s="171">
        <v>183</v>
      </c>
      <c r="B420" s="172" t="s">
        <v>155</v>
      </c>
      <c r="C420" s="173" t="s">
        <v>2283</v>
      </c>
      <c r="D420" s="174" t="s">
        <v>128</v>
      </c>
      <c r="E420" s="175">
        <v>4</v>
      </c>
      <c r="F420" s="186"/>
      <c r="G420" s="176">
        <f>ROUND(E420*F420,2)</f>
        <v>0</v>
      </c>
      <c r="H420" s="183" t="s">
        <v>1743</v>
      </c>
    </row>
    <row r="421" spans="1:8" ht="12.75" customHeight="1" x14ac:dyDescent="0.2">
      <c r="A421" s="177"/>
      <c r="B421" s="178"/>
      <c r="C421" s="516" t="s">
        <v>2284</v>
      </c>
      <c r="D421" s="517"/>
      <c r="E421" s="517"/>
      <c r="F421" s="517"/>
      <c r="G421" s="517"/>
      <c r="H421" s="184"/>
    </row>
    <row r="422" spans="1:8" ht="12.75" customHeight="1" x14ac:dyDescent="0.2">
      <c r="A422" s="177"/>
      <c r="B422" s="178"/>
      <c r="C422" s="518" t="s">
        <v>2285</v>
      </c>
      <c r="D422" s="519"/>
      <c r="E422" s="519"/>
      <c r="F422" s="519"/>
      <c r="G422" s="519"/>
      <c r="H422" s="184"/>
    </row>
    <row r="423" spans="1:8" ht="12.75" customHeight="1" x14ac:dyDescent="0.2">
      <c r="A423" s="177"/>
      <c r="B423" s="178"/>
      <c r="C423" s="179" t="s">
        <v>2702</v>
      </c>
      <c r="D423" s="180"/>
      <c r="E423" s="181">
        <v>4</v>
      </c>
      <c r="F423" s="170"/>
      <c r="G423" s="170"/>
      <c r="H423" s="184"/>
    </row>
    <row r="424" spans="1:8" ht="12.75" customHeight="1" x14ac:dyDescent="0.2">
      <c r="A424" s="171">
        <v>184</v>
      </c>
      <c r="B424" s="172" t="s">
        <v>2296</v>
      </c>
      <c r="C424" s="173" t="s">
        <v>2297</v>
      </c>
      <c r="D424" s="174" t="s">
        <v>128</v>
      </c>
      <c r="E424" s="175">
        <v>1.1200000000000001</v>
      </c>
      <c r="F424" s="186"/>
      <c r="G424" s="176">
        <f>ROUND(E424*F424,2)</f>
        <v>0</v>
      </c>
      <c r="H424" s="183" t="s">
        <v>1743</v>
      </c>
    </row>
    <row r="425" spans="1:8" ht="12.75" customHeight="1" x14ac:dyDescent="0.2">
      <c r="A425" s="177"/>
      <c r="B425" s="178"/>
      <c r="C425" s="516" t="s">
        <v>2298</v>
      </c>
      <c r="D425" s="517"/>
      <c r="E425" s="517"/>
      <c r="F425" s="517"/>
      <c r="G425" s="517"/>
      <c r="H425" s="184"/>
    </row>
    <row r="426" spans="1:8" ht="12.75" customHeight="1" x14ac:dyDescent="0.2">
      <c r="A426" s="177"/>
      <c r="B426" s="178"/>
      <c r="C426" s="179" t="s">
        <v>2703</v>
      </c>
      <c r="D426" s="180"/>
      <c r="E426" s="181">
        <v>1.1200000000000001</v>
      </c>
      <c r="F426" s="170"/>
      <c r="G426" s="170"/>
      <c r="H426" s="184"/>
    </row>
    <row r="427" spans="1:8" ht="12.75" customHeight="1" x14ac:dyDescent="0.2">
      <c r="A427" s="164">
        <v>185</v>
      </c>
      <c r="B427" s="165" t="s">
        <v>181</v>
      </c>
      <c r="C427" s="166" t="s">
        <v>2704</v>
      </c>
      <c r="D427" s="167" t="s">
        <v>128</v>
      </c>
      <c r="E427" s="168">
        <v>1.44</v>
      </c>
      <c r="F427" s="185"/>
      <c r="G427" s="169">
        <f>ROUND(E427*F427,2)</f>
        <v>0</v>
      </c>
      <c r="H427" s="182" t="s">
        <v>1743</v>
      </c>
    </row>
    <row r="428" spans="1:8" ht="12.75" customHeight="1" x14ac:dyDescent="0.2">
      <c r="A428" s="114" t="s">
        <v>124</v>
      </c>
      <c r="B428" s="116" t="s">
        <v>2309</v>
      </c>
      <c r="C428" s="126" t="s">
        <v>2310</v>
      </c>
      <c r="D428" s="145"/>
      <c r="E428" s="158"/>
      <c r="F428" s="158"/>
      <c r="G428" s="158">
        <f>SUMIF(Q429:Q431,"&lt;&gt;NOR",G429:G431)</f>
        <v>0</v>
      </c>
      <c r="H428" s="133"/>
    </row>
    <row r="429" spans="1:8" ht="12.75" customHeight="1" x14ac:dyDescent="0.2">
      <c r="A429" s="171">
        <v>186</v>
      </c>
      <c r="B429" s="172" t="s">
        <v>2311</v>
      </c>
      <c r="C429" s="173" t="s">
        <v>2312</v>
      </c>
      <c r="D429" s="174" t="s">
        <v>128</v>
      </c>
      <c r="E429" s="175">
        <v>0.32</v>
      </c>
      <c r="F429" s="186"/>
      <c r="G429" s="176">
        <f>ROUND(E429*F429,2)</f>
        <v>0</v>
      </c>
      <c r="H429" s="183" t="s">
        <v>1743</v>
      </c>
    </row>
    <row r="430" spans="1:8" ht="12.75" customHeight="1" x14ac:dyDescent="0.2">
      <c r="A430" s="177"/>
      <c r="B430" s="178"/>
      <c r="C430" s="516" t="s">
        <v>2313</v>
      </c>
      <c r="D430" s="517"/>
      <c r="E430" s="517"/>
      <c r="F430" s="517"/>
      <c r="G430" s="517"/>
      <c r="H430" s="184"/>
    </row>
    <row r="431" spans="1:8" ht="12.75" customHeight="1" x14ac:dyDescent="0.2">
      <c r="A431" s="177"/>
      <c r="B431" s="178"/>
      <c r="C431" s="179" t="s">
        <v>2705</v>
      </c>
      <c r="D431" s="180"/>
      <c r="E431" s="181">
        <v>0.32</v>
      </c>
      <c r="F431" s="170"/>
      <c r="G431" s="170"/>
      <c r="H431" s="184"/>
    </row>
    <row r="432" spans="1:8" ht="12.75" customHeight="1" x14ac:dyDescent="0.2">
      <c r="A432" s="114" t="s">
        <v>124</v>
      </c>
      <c r="B432" s="116" t="s">
        <v>58</v>
      </c>
      <c r="C432" s="126" t="s">
        <v>59</v>
      </c>
      <c r="D432" s="145"/>
      <c r="E432" s="158"/>
      <c r="F432" s="158"/>
      <c r="G432" s="158">
        <f>SUMIF(Q433:Q435,"&lt;&gt;NOR",G433:G435)</f>
        <v>0</v>
      </c>
      <c r="H432" s="133"/>
    </row>
    <row r="433" spans="1:8" ht="12.75" customHeight="1" x14ac:dyDescent="0.2">
      <c r="A433" s="171">
        <v>187</v>
      </c>
      <c r="B433" s="172" t="s">
        <v>2706</v>
      </c>
      <c r="C433" s="173" t="s">
        <v>2707</v>
      </c>
      <c r="D433" s="174" t="s">
        <v>135</v>
      </c>
      <c r="E433" s="175">
        <v>6</v>
      </c>
      <c r="F433" s="186"/>
      <c r="G433" s="176">
        <f>ROUND(E433*F433,2)</f>
        <v>0</v>
      </c>
      <c r="H433" s="183" t="s">
        <v>1743</v>
      </c>
    </row>
    <row r="434" spans="1:8" ht="12.75" customHeight="1" x14ac:dyDescent="0.2">
      <c r="A434" s="177"/>
      <c r="B434" s="178"/>
      <c r="C434" s="516" t="s">
        <v>2708</v>
      </c>
      <c r="D434" s="517"/>
      <c r="E434" s="517"/>
      <c r="F434" s="517"/>
      <c r="G434" s="517"/>
      <c r="H434" s="184"/>
    </row>
    <row r="435" spans="1:8" ht="12.75" customHeight="1" x14ac:dyDescent="0.2">
      <c r="A435" s="177"/>
      <c r="B435" s="178"/>
      <c r="C435" s="179" t="s">
        <v>2709</v>
      </c>
      <c r="D435" s="180"/>
      <c r="E435" s="181">
        <v>6</v>
      </c>
      <c r="F435" s="170"/>
      <c r="G435" s="170"/>
      <c r="H435" s="184"/>
    </row>
    <row r="436" spans="1:8" ht="12.75" customHeight="1" x14ac:dyDescent="0.2">
      <c r="A436" s="114" t="s">
        <v>124</v>
      </c>
      <c r="B436" s="116" t="s">
        <v>2710</v>
      </c>
      <c r="C436" s="126" t="s">
        <v>2691</v>
      </c>
      <c r="D436" s="145"/>
      <c r="E436" s="158"/>
      <c r="F436" s="158"/>
      <c r="G436" s="158">
        <f>SUMIF(Q437:Q446,"&lt;&gt;NOR",G437:G446)</f>
        <v>0</v>
      </c>
      <c r="H436" s="133"/>
    </row>
    <row r="437" spans="1:8" ht="12.75" customHeight="1" x14ac:dyDescent="0.2">
      <c r="A437" s="164">
        <v>188</v>
      </c>
      <c r="B437" s="165" t="s">
        <v>2711</v>
      </c>
      <c r="C437" s="166" t="s">
        <v>2712</v>
      </c>
      <c r="D437" s="167" t="s">
        <v>330</v>
      </c>
      <c r="E437" s="168">
        <v>1</v>
      </c>
      <c r="F437" s="185"/>
      <c r="G437" s="169">
        <f t="shared" ref="G437:G446" si="6">ROUND(E437*F437,2)</f>
        <v>0</v>
      </c>
      <c r="H437" s="182" t="s">
        <v>1743</v>
      </c>
    </row>
    <row r="438" spans="1:8" ht="12.75" customHeight="1" x14ac:dyDescent="0.2">
      <c r="A438" s="164">
        <v>189</v>
      </c>
      <c r="B438" s="165" t="s">
        <v>2713</v>
      </c>
      <c r="C438" s="166" t="s">
        <v>2714</v>
      </c>
      <c r="D438" s="167" t="s">
        <v>337</v>
      </c>
      <c r="E438" s="168">
        <v>6</v>
      </c>
      <c r="F438" s="185"/>
      <c r="G438" s="169">
        <f t="shared" si="6"/>
        <v>0</v>
      </c>
      <c r="H438" s="182" t="s">
        <v>1743</v>
      </c>
    </row>
    <row r="439" spans="1:8" ht="12.75" customHeight="1" x14ac:dyDescent="0.2">
      <c r="A439" s="164">
        <v>190</v>
      </c>
      <c r="B439" s="165" t="s">
        <v>2715</v>
      </c>
      <c r="C439" s="166" t="s">
        <v>2716</v>
      </c>
      <c r="D439" s="167" t="s">
        <v>337</v>
      </c>
      <c r="E439" s="168">
        <v>6</v>
      </c>
      <c r="F439" s="185"/>
      <c r="G439" s="169">
        <f t="shared" si="6"/>
        <v>0</v>
      </c>
      <c r="H439" s="182" t="s">
        <v>1743</v>
      </c>
    </row>
    <row r="440" spans="1:8" ht="12.75" customHeight="1" x14ac:dyDescent="0.2">
      <c r="A440" s="164">
        <v>191</v>
      </c>
      <c r="B440" s="165" t="s">
        <v>2717</v>
      </c>
      <c r="C440" s="166" t="s">
        <v>2718</v>
      </c>
      <c r="D440" s="167" t="s">
        <v>330</v>
      </c>
      <c r="E440" s="168">
        <v>1</v>
      </c>
      <c r="F440" s="185"/>
      <c r="G440" s="169">
        <f t="shared" si="6"/>
        <v>0</v>
      </c>
      <c r="H440" s="182" t="s">
        <v>1743</v>
      </c>
    </row>
    <row r="441" spans="1:8" ht="12.75" customHeight="1" x14ac:dyDescent="0.2">
      <c r="A441" s="164">
        <v>192</v>
      </c>
      <c r="B441" s="165" t="s">
        <v>2719</v>
      </c>
      <c r="C441" s="166" t="s">
        <v>2720</v>
      </c>
      <c r="D441" s="167" t="s">
        <v>330</v>
      </c>
      <c r="E441" s="168">
        <v>1</v>
      </c>
      <c r="F441" s="185"/>
      <c r="G441" s="169">
        <f t="shared" si="6"/>
        <v>0</v>
      </c>
      <c r="H441" s="182" t="s">
        <v>1743</v>
      </c>
    </row>
    <row r="442" spans="1:8" ht="12.75" customHeight="1" x14ac:dyDescent="0.2">
      <c r="A442" s="164">
        <v>193</v>
      </c>
      <c r="B442" s="165" t="s">
        <v>2547</v>
      </c>
      <c r="C442" s="166" t="s">
        <v>2548</v>
      </c>
      <c r="D442" s="167" t="s">
        <v>330</v>
      </c>
      <c r="E442" s="168">
        <v>1</v>
      </c>
      <c r="F442" s="185"/>
      <c r="G442" s="169">
        <f t="shared" si="6"/>
        <v>0</v>
      </c>
      <c r="H442" s="182" t="s">
        <v>1743</v>
      </c>
    </row>
    <row r="443" spans="1:8" ht="12.75" customHeight="1" x14ac:dyDescent="0.2">
      <c r="A443" s="164">
        <v>194</v>
      </c>
      <c r="B443" s="165" t="s">
        <v>2721</v>
      </c>
      <c r="C443" s="166" t="s">
        <v>2722</v>
      </c>
      <c r="D443" s="167" t="s">
        <v>330</v>
      </c>
      <c r="E443" s="168">
        <v>1</v>
      </c>
      <c r="F443" s="185"/>
      <c r="G443" s="169">
        <f t="shared" si="6"/>
        <v>0</v>
      </c>
      <c r="H443" s="182" t="s">
        <v>1743</v>
      </c>
    </row>
    <row r="444" spans="1:8" ht="12.75" customHeight="1" x14ac:dyDescent="0.2">
      <c r="A444" s="164">
        <v>195</v>
      </c>
      <c r="B444" s="165" t="s">
        <v>2723</v>
      </c>
      <c r="C444" s="166" t="s">
        <v>2724</v>
      </c>
      <c r="D444" s="167" t="s">
        <v>330</v>
      </c>
      <c r="E444" s="168">
        <v>1</v>
      </c>
      <c r="F444" s="185"/>
      <c r="G444" s="169">
        <f t="shared" si="6"/>
        <v>0</v>
      </c>
      <c r="H444" s="182" t="s">
        <v>1743</v>
      </c>
    </row>
    <row r="445" spans="1:8" ht="12.75" customHeight="1" x14ac:dyDescent="0.2">
      <c r="A445" s="164">
        <v>196</v>
      </c>
      <c r="B445" s="165" t="s">
        <v>2725</v>
      </c>
      <c r="C445" s="166" t="s">
        <v>2726</v>
      </c>
      <c r="D445" s="167" t="s">
        <v>330</v>
      </c>
      <c r="E445" s="168">
        <v>1</v>
      </c>
      <c r="F445" s="185"/>
      <c r="G445" s="169">
        <f t="shared" si="6"/>
        <v>0</v>
      </c>
      <c r="H445" s="182" t="s">
        <v>1743</v>
      </c>
    </row>
    <row r="446" spans="1:8" ht="12.75" customHeight="1" x14ac:dyDescent="0.2">
      <c r="A446" s="164">
        <v>197</v>
      </c>
      <c r="B446" s="165" t="s">
        <v>2727</v>
      </c>
      <c r="C446" s="166" t="s">
        <v>2728</v>
      </c>
      <c r="D446" s="167" t="s">
        <v>330</v>
      </c>
      <c r="E446" s="168">
        <v>1</v>
      </c>
      <c r="F446" s="185"/>
      <c r="G446" s="169">
        <f t="shared" si="6"/>
        <v>0</v>
      </c>
      <c r="H446" s="182" t="s">
        <v>1743</v>
      </c>
    </row>
    <row r="447" spans="1:8" ht="12.75" customHeight="1" x14ac:dyDescent="0.2">
      <c r="A447" s="114" t="s">
        <v>124</v>
      </c>
      <c r="B447" s="116" t="s">
        <v>2729</v>
      </c>
      <c r="C447" s="126" t="s">
        <v>2730</v>
      </c>
      <c r="D447" s="145"/>
      <c r="E447" s="158"/>
      <c r="F447" s="158"/>
      <c r="G447" s="158">
        <f>SUMIF(Q448:Q451,"&lt;&gt;NOR",G448:G451)</f>
        <v>0</v>
      </c>
      <c r="H447" s="133"/>
    </row>
    <row r="448" spans="1:8" ht="12.75" customHeight="1" x14ac:dyDescent="0.2">
      <c r="A448" s="171">
        <v>198</v>
      </c>
      <c r="B448" s="172" t="s">
        <v>2731</v>
      </c>
      <c r="C448" s="173" t="s">
        <v>2732</v>
      </c>
      <c r="D448" s="174" t="s">
        <v>337</v>
      </c>
      <c r="E448" s="175">
        <v>6</v>
      </c>
      <c r="F448" s="186"/>
      <c r="G448" s="176">
        <f>ROUND(E448*F448,2)</f>
        <v>0</v>
      </c>
      <c r="H448" s="183" t="s">
        <v>1743</v>
      </c>
    </row>
    <row r="449" spans="1:8" ht="12.75" customHeight="1" x14ac:dyDescent="0.2">
      <c r="A449" s="177"/>
      <c r="B449" s="178"/>
      <c r="C449" s="516" t="s">
        <v>2313</v>
      </c>
      <c r="D449" s="517"/>
      <c r="E449" s="517"/>
      <c r="F449" s="517"/>
      <c r="G449" s="517"/>
      <c r="H449" s="184"/>
    </row>
    <row r="450" spans="1:8" ht="12.75" customHeight="1" x14ac:dyDescent="0.2">
      <c r="A450" s="171">
        <v>199</v>
      </c>
      <c r="B450" s="172" t="s">
        <v>2733</v>
      </c>
      <c r="C450" s="173" t="s">
        <v>2734</v>
      </c>
      <c r="D450" s="174" t="s">
        <v>337</v>
      </c>
      <c r="E450" s="175">
        <v>6.09</v>
      </c>
      <c r="F450" s="186"/>
      <c r="G450" s="176">
        <f>ROUND(E450*F450,2)</f>
        <v>0</v>
      </c>
      <c r="H450" s="183" t="s">
        <v>1743</v>
      </c>
    </row>
    <row r="451" spans="1:8" ht="12.75" customHeight="1" x14ac:dyDescent="0.2">
      <c r="A451" s="177"/>
      <c r="B451" s="178"/>
      <c r="C451" s="179" t="s">
        <v>2735</v>
      </c>
      <c r="D451" s="180"/>
      <c r="E451" s="181">
        <v>6.09</v>
      </c>
      <c r="F451" s="170"/>
      <c r="G451" s="170"/>
      <c r="H451" s="184"/>
    </row>
    <row r="452" spans="1:8" ht="12.75" customHeight="1" x14ac:dyDescent="0.2">
      <c r="A452" s="114" t="s">
        <v>124</v>
      </c>
      <c r="B452" s="116" t="s">
        <v>2736</v>
      </c>
      <c r="C452" s="126" t="s">
        <v>2737</v>
      </c>
      <c r="D452" s="145"/>
      <c r="E452" s="158"/>
      <c r="F452" s="158"/>
      <c r="G452" s="158">
        <f>SUMIF(Q453:Q456,"&lt;&gt;NOR",G453:G456)</f>
        <v>0</v>
      </c>
      <c r="H452" s="133"/>
    </row>
    <row r="453" spans="1:8" ht="12.75" customHeight="1" x14ac:dyDescent="0.2">
      <c r="A453" s="171">
        <v>200</v>
      </c>
      <c r="B453" s="172" t="s">
        <v>2738</v>
      </c>
      <c r="C453" s="173" t="s">
        <v>2739</v>
      </c>
      <c r="D453" s="174" t="s">
        <v>337</v>
      </c>
      <c r="E453" s="175">
        <v>6</v>
      </c>
      <c r="F453" s="186"/>
      <c r="G453" s="176">
        <f>ROUND(E453*F453,2)</f>
        <v>0</v>
      </c>
      <c r="H453" s="183" t="s">
        <v>1743</v>
      </c>
    </row>
    <row r="454" spans="1:8" ht="12.75" customHeight="1" x14ac:dyDescent="0.2">
      <c r="A454" s="177"/>
      <c r="B454" s="178"/>
      <c r="C454" s="516" t="s">
        <v>2740</v>
      </c>
      <c r="D454" s="517"/>
      <c r="E454" s="517"/>
      <c r="F454" s="517"/>
      <c r="G454" s="517"/>
      <c r="H454" s="184"/>
    </row>
    <row r="455" spans="1:8" ht="12.75" customHeight="1" x14ac:dyDescent="0.2">
      <c r="A455" s="171">
        <v>201</v>
      </c>
      <c r="B455" s="172" t="s">
        <v>2741</v>
      </c>
      <c r="C455" s="173" t="s">
        <v>2742</v>
      </c>
      <c r="D455" s="174" t="s">
        <v>337</v>
      </c>
      <c r="E455" s="175">
        <v>6</v>
      </c>
      <c r="F455" s="186"/>
      <c r="G455" s="176">
        <f>ROUND(E455*F455,2)</f>
        <v>0</v>
      </c>
      <c r="H455" s="183" t="s">
        <v>1743</v>
      </c>
    </row>
    <row r="456" spans="1:8" ht="12.75" customHeight="1" x14ac:dyDescent="0.2">
      <c r="A456" s="177"/>
      <c r="B456" s="178"/>
      <c r="C456" s="516" t="s">
        <v>2743</v>
      </c>
      <c r="D456" s="517"/>
      <c r="E456" s="517"/>
      <c r="F456" s="517"/>
      <c r="G456" s="517"/>
      <c r="H456" s="184"/>
    </row>
    <row r="457" spans="1:8" ht="12.75" customHeight="1" x14ac:dyDescent="0.2">
      <c r="A457" s="114" t="s">
        <v>124</v>
      </c>
      <c r="B457" s="116" t="s">
        <v>76</v>
      </c>
      <c r="C457" s="126" t="s">
        <v>77</v>
      </c>
      <c r="D457" s="145"/>
      <c r="E457" s="158"/>
      <c r="F457" s="158"/>
      <c r="G457" s="158">
        <f>SUMIF(Q458:Q460,"&lt;&gt;NOR",G458:G460)</f>
        <v>0</v>
      </c>
      <c r="H457" s="133"/>
    </row>
    <row r="458" spans="1:8" ht="12.75" customHeight="1" x14ac:dyDescent="0.2">
      <c r="A458" s="171">
        <v>202</v>
      </c>
      <c r="B458" s="172" t="s">
        <v>2358</v>
      </c>
      <c r="C458" s="173" t="s">
        <v>2359</v>
      </c>
      <c r="D458" s="174" t="s">
        <v>238</v>
      </c>
      <c r="E458" s="175">
        <v>2.5388500000000001</v>
      </c>
      <c r="F458" s="186"/>
      <c r="G458" s="176">
        <f>ROUND(E458*F458,2)</f>
        <v>0</v>
      </c>
      <c r="H458" s="183" t="s">
        <v>1743</v>
      </c>
    </row>
    <row r="459" spans="1:8" ht="12.75" customHeight="1" x14ac:dyDescent="0.2">
      <c r="A459" s="177"/>
      <c r="B459" s="178"/>
      <c r="C459" s="516" t="s">
        <v>2360</v>
      </c>
      <c r="D459" s="517"/>
      <c r="E459" s="517"/>
      <c r="F459" s="517"/>
      <c r="G459" s="517"/>
      <c r="H459" s="184"/>
    </row>
    <row r="460" spans="1:8" ht="12.75" customHeight="1" x14ac:dyDescent="0.2">
      <c r="A460" s="177"/>
      <c r="B460" s="178"/>
      <c r="C460" s="518" t="s">
        <v>2361</v>
      </c>
      <c r="D460" s="519"/>
      <c r="E460" s="519"/>
      <c r="F460" s="519"/>
      <c r="G460" s="519"/>
      <c r="H460" s="184"/>
    </row>
    <row r="461" spans="1:8" ht="12.75" customHeight="1" x14ac:dyDescent="0.2">
      <c r="A461" s="114" t="s">
        <v>124</v>
      </c>
      <c r="B461" s="116" t="s">
        <v>1759</v>
      </c>
      <c r="C461" s="126" t="s">
        <v>1760</v>
      </c>
      <c r="D461" s="145"/>
      <c r="E461" s="158"/>
      <c r="F461" s="158"/>
      <c r="G461" s="158">
        <f>SUMIF(Q462:Q462,"&lt;&gt;NOR",G462:G462)</f>
        <v>0</v>
      </c>
      <c r="H461" s="133"/>
    </row>
    <row r="462" spans="1:8" ht="12.75" customHeight="1" x14ac:dyDescent="0.2">
      <c r="A462" s="164">
        <v>203</v>
      </c>
      <c r="B462" s="165" t="s">
        <v>2744</v>
      </c>
      <c r="C462" s="166" t="s">
        <v>2745</v>
      </c>
      <c r="D462" s="167" t="s">
        <v>337</v>
      </c>
      <c r="E462" s="168">
        <v>6</v>
      </c>
      <c r="F462" s="185"/>
      <c r="G462" s="169">
        <f>ROUND(E462*F462,2)</f>
        <v>0</v>
      </c>
      <c r="H462" s="182" t="s">
        <v>1743</v>
      </c>
    </row>
    <row r="463" spans="1:8" ht="12.75" customHeight="1" x14ac:dyDescent="0.2">
      <c r="A463" s="114" t="s">
        <v>124</v>
      </c>
      <c r="B463" s="116" t="s">
        <v>108</v>
      </c>
      <c r="C463" s="126" t="s">
        <v>24</v>
      </c>
      <c r="D463" s="145"/>
      <c r="E463" s="158"/>
      <c r="F463" s="158"/>
      <c r="G463" s="158">
        <f>SUMIF(Q464:Q465,"&lt;&gt;NOR",G464:G465)</f>
        <v>0</v>
      </c>
      <c r="H463" s="133"/>
    </row>
    <row r="464" spans="1:8" ht="12.75" customHeight="1" x14ac:dyDescent="0.2">
      <c r="A464" s="171">
        <v>204</v>
      </c>
      <c r="B464" s="172" t="s">
        <v>2746</v>
      </c>
      <c r="C464" s="173" t="s">
        <v>1755</v>
      </c>
      <c r="D464" s="174" t="s">
        <v>330</v>
      </c>
      <c r="E464" s="175">
        <v>1</v>
      </c>
      <c r="F464" s="186"/>
      <c r="G464" s="176">
        <f>ROUND(E464*F464,2)</f>
        <v>0</v>
      </c>
      <c r="H464" s="183" t="s">
        <v>1743</v>
      </c>
    </row>
    <row r="465" spans="1:8" ht="12.75" customHeight="1" x14ac:dyDescent="0.2">
      <c r="A465" s="177"/>
      <c r="B465" s="178"/>
      <c r="C465" s="514" t="s">
        <v>2747</v>
      </c>
      <c r="D465" s="515"/>
      <c r="E465" s="515"/>
      <c r="F465" s="515"/>
      <c r="G465" s="515"/>
      <c r="H465" s="184"/>
    </row>
    <row r="466" spans="1:8" ht="12.75" customHeight="1" x14ac:dyDescent="0.2">
      <c r="A466" s="114" t="s">
        <v>124</v>
      </c>
      <c r="B466" s="116" t="s">
        <v>109</v>
      </c>
      <c r="C466" s="126" t="s">
        <v>25</v>
      </c>
      <c r="D466" s="145"/>
      <c r="E466" s="158"/>
      <c r="F466" s="158"/>
      <c r="G466" s="158">
        <f>SUMIF(Q467:Q468,"&lt;&gt;NOR",G467:G468)</f>
        <v>0</v>
      </c>
      <c r="H466" s="133"/>
    </row>
    <row r="467" spans="1:8" ht="12.75" customHeight="1" x14ac:dyDescent="0.2">
      <c r="A467" s="171">
        <v>205</v>
      </c>
      <c r="B467" s="172" t="s">
        <v>2748</v>
      </c>
      <c r="C467" s="173" t="s">
        <v>2749</v>
      </c>
      <c r="D467" s="174" t="s">
        <v>330</v>
      </c>
      <c r="E467" s="175">
        <v>1</v>
      </c>
      <c r="F467" s="186"/>
      <c r="G467" s="176">
        <f>ROUND(E467*F467,2)</f>
        <v>0</v>
      </c>
      <c r="H467" s="183" t="s">
        <v>1743</v>
      </c>
    </row>
    <row r="468" spans="1:8" ht="12.75" customHeight="1" x14ac:dyDescent="0.2">
      <c r="A468" s="177"/>
      <c r="B468" s="178"/>
      <c r="C468" s="514" t="s">
        <v>2750</v>
      </c>
      <c r="D468" s="515"/>
      <c r="E468" s="515"/>
      <c r="F468" s="515"/>
      <c r="G468" s="515"/>
      <c r="H468" s="184"/>
    </row>
    <row r="469" spans="1:8" ht="12.75" customHeight="1" x14ac:dyDescent="0.2">
      <c r="A469" s="177"/>
      <c r="B469" s="178"/>
      <c r="C469" s="197"/>
      <c r="D469" s="198"/>
      <c r="E469" s="202"/>
      <c r="F469" s="198"/>
      <c r="G469" s="198"/>
      <c r="H469" s="184"/>
    </row>
    <row r="470" spans="1:8" x14ac:dyDescent="0.2">
      <c r="A470" s="121"/>
      <c r="B470" s="156" t="s">
        <v>2752</v>
      </c>
      <c r="C470" s="131"/>
      <c r="D470" s="148"/>
      <c r="E470" s="140"/>
      <c r="F470" s="122"/>
      <c r="G470" s="123">
        <f>G8+G393</f>
        <v>0</v>
      </c>
      <c r="H470" s="9"/>
    </row>
  </sheetData>
  <sheetProtection password="CCE1" sheet="1" objects="1" scenarios="1"/>
  <protectedRanges>
    <protectedRange sqref="F10 F18 F21 F27 F32 F37 F39 F41 F49 F56 F61 F65 F68 F71:F73 F86 F98 F100 F113 F116 F118 F120 F123:F124 F129 F131 F133 F137 F141 F145 F147 F149 F151:F155 F157:F159 F161 F163 F165" name="Oblast1"/>
  </protectedRanges>
  <mergeCells count="131">
    <mergeCell ref="A1:G1"/>
    <mergeCell ref="C2:G2"/>
    <mergeCell ref="C3:G3"/>
    <mergeCell ref="C4:G4"/>
    <mergeCell ref="C11:G11"/>
    <mergeCell ref="C62:G62"/>
    <mergeCell ref="C66:G66"/>
    <mergeCell ref="C69:G69"/>
    <mergeCell ref="C74:G74"/>
    <mergeCell ref="C87:G87"/>
    <mergeCell ref="C101:G101"/>
    <mergeCell ref="C142:G142"/>
    <mergeCell ref="C143:G143"/>
    <mergeCell ref="C19:G19"/>
    <mergeCell ref="C22:G22"/>
    <mergeCell ref="C28:G28"/>
    <mergeCell ref="C33:G33"/>
    <mergeCell ref="C38:G38"/>
    <mergeCell ref="C75:G75"/>
    <mergeCell ref="C40:G40"/>
    <mergeCell ref="C42:G42"/>
    <mergeCell ref="C50:G50"/>
    <mergeCell ref="C57:G57"/>
    <mergeCell ref="C130:G130"/>
    <mergeCell ref="C132:G132"/>
    <mergeCell ref="C134:G134"/>
    <mergeCell ref="C138:G138"/>
    <mergeCell ref="C146:G146"/>
    <mergeCell ref="C148:G148"/>
    <mergeCell ref="C114:G114"/>
    <mergeCell ref="C117:G117"/>
    <mergeCell ref="C119:G119"/>
    <mergeCell ref="C121:G121"/>
    <mergeCell ref="C125:G125"/>
    <mergeCell ref="C126:G126"/>
    <mergeCell ref="C169:G169"/>
    <mergeCell ref="C170:G170"/>
    <mergeCell ref="C172:G172"/>
    <mergeCell ref="C173:G173"/>
    <mergeCell ref="C175:G175"/>
    <mergeCell ref="C176:G176"/>
    <mergeCell ref="C150:G150"/>
    <mergeCell ref="C156:G156"/>
    <mergeCell ref="C162:G162"/>
    <mergeCell ref="C164:G164"/>
    <mergeCell ref="C166:G166"/>
    <mergeCell ref="C167:G167"/>
    <mergeCell ref="C186:G186"/>
    <mergeCell ref="C187:G187"/>
    <mergeCell ref="C189:G189"/>
    <mergeCell ref="C190:G190"/>
    <mergeCell ref="C191:G191"/>
    <mergeCell ref="C193:G193"/>
    <mergeCell ref="C178:G178"/>
    <mergeCell ref="C179:G179"/>
    <mergeCell ref="C181:G181"/>
    <mergeCell ref="C182:G182"/>
    <mergeCell ref="C183:G183"/>
    <mergeCell ref="C185:G185"/>
    <mergeCell ref="C203:G203"/>
    <mergeCell ref="C204:G204"/>
    <mergeCell ref="C206:G206"/>
    <mergeCell ref="C207:G207"/>
    <mergeCell ref="C209:G209"/>
    <mergeCell ref="C211:G211"/>
    <mergeCell ref="C194:G194"/>
    <mergeCell ref="C195:G195"/>
    <mergeCell ref="C197:G197"/>
    <mergeCell ref="C198:G198"/>
    <mergeCell ref="C200:G200"/>
    <mergeCell ref="C201:G201"/>
    <mergeCell ref="C249:G249"/>
    <mergeCell ref="C252:G252"/>
    <mergeCell ref="C253:G253"/>
    <mergeCell ref="C254:G254"/>
    <mergeCell ref="C258:G258"/>
    <mergeCell ref="C259:G259"/>
    <mergeCell ref="C213:G213"/>
    <mergeCell ref="C215:G215"/>
    <mergeCell ref="C217:G217"/>
    <mergeCell ref="C229:G229"/>
    <mergeCell ref="C243:G243"/>
    <mergeCell ref="C246:G246"/>
    <mergeCell ref="C272:G272"/>
    <mergeCell ref="C276:G276"/>
    <mergeCell ref="C277:G277"/>
    <mergeCell ref="C278:G278"/>
    <mergeCell ref="C282:G282"/>
    <mergeCell ref="C284:G284"/>
    <mergeCell ref="C260:G260"/>
    <mergeCell ref="C264:G264"/>
    <mergeCell ref="C265:G265"/>
    <mergeCell ref="C266:G266"/>
    <mergeCell ref="C270:G270"/>
    <mergeCell ref="C271:G271"/>
    <mergeCell ref="C327:G327"/>
    <mergeCell ref="C330:G330"/>
    <mergeCell ref="C344:G344"/>
    <mergeCell ref="C352:G352"/>
    <mergeCell ref="C357:G357"/>
    <mergeCell ref="C376:G376"/>
    <mergeCell ref="C286:G286"/>
    <mergeCell ref="C288:G288"/>
    <mergeCell ref="C290:G290"/>
    <mergeCell ref="C320:G320"/>
    <mergeCell ref="C323:G323"/>
    <mergeCell ref="C325:G325"/>
    <mergeCell ref="C402:G402"/>
    <mergeCell ref="C405:G405"/>
    <mergeCell ref="C407:G407"/>
    <mergeCell ref="C410:G410"/>
    <mergeCell ref="C412:G412"/>
    <mergeCell ref="C416:G416"/>
    <mergeCell ref="C379:G379"/>
    <mergeCell ref="C382:G382"/>
    <mergeCell ref="C389:G389"/>
    <mergeCell ref="C392:G392"/>
    <mergeCell ref="C396:G396"/>
    <mergeCell ref="C399:G399"/>
    <mergeCell ref="C454:G454"/>
    <mergeCell ref="C456:G456"/>
    <mergeCell ref="C459:G459"/>
    <mergeCell ref="C460:G460"/>
    <mergeCell ref="C465:G465"/>
    <mergeCell ref="C468:G468"/>
    <mergeCell ref="C421:G421"/>
    <mergeCell ref="C422:G422"/>
    <mergeCell ref="C425:G425"/>
    <mergeCell ref="C430:G430"/>
    <mergeCell ref="C434:G434"/>
    <mergeCell ref="C449:G449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U303"/>
  <sheetViews>
    <sheetView showZeros="0" view="pageBreakPreview" zoomScale="60" zoomScaleNormal="100" workbookViewId="0">
      <selection activeCell="N53" sqref="N5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2751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6.25" thickBot="1" x14ac:dyDescent="0.25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12" t="s">
        <v>122</v>
      </c>
      <c r="G7" s="213" t="s">
        <v>26</v>
      </c>
      <c r="H7" s="214" t="s">
        <v>123</v>
      </c>
    </row>
    <row r="8" spans="1:47" ht="13.5" thickBot="1" x14ac:dyDescent="0.25">
      <c r="A8" s="203"/>
      <c r="B8" s="204" t="s">
        <v>44</v>
      </c>
      <c r="C8" s="205" t="s">
        <v>2753</v>
      </c>
      <c r="D8" s="206"/>
      <c r="E8" s="207"/>
      <c r="F8" s="207"/>
      <c r="G8" s="207">
        <f>G9</f>
        <v>0</v>
      </c>
      <c r="H8" s="208"/>
    </row>
    <row r="9" spans="1:47" x14ac:dyDescent="0.2">
      <c r="A9" s="114" t="s">
        <v>124</v>
      </c>
      <c r="B9" s="116" t="s">
        <v>2755</v>
      </c>
      <c r="C9" s="126" t="s">
        <v>2756</v>
      </c>
      <c r="D9" s="145"/>
      <c r="E9" s="158"/>
      <c r="F9" s="158"/>
      <c r="G9" s="158">
        <f>SUM(G10:G101)</f>
        <v>0</v>
      </c>
      <c r="H9" s="133"/>
      <c r="R9" t="s">
        <v>125</v>
      </c>
    </row>
    <row r="10" spans="1:47" ht="22.5" outlineLevel="1" x14ac:dyDescent="0.2">
      <c r="A10" s="164">
        <v>1</v>
      </c>
      <c r="B10" s="165" t="s">
        <v>2757</v>
      </c>
      <c r="C10" s="166" t="s">
        <v>2758</v>
      </c>
      <c r="D10" s="167" t="s">
        <v>337</v>
      </c>
      <c r="E10" s="168">
        <v>960</v>
      </c>
      <c r="F10" s="185"/>
      <c r="G10" s="169">
        <f t="shared" ref="G10:G61" si="0">ROUND(E10*F10,2)</f>
        <v>0</v>
      </c>
      <c r="H10" s="182" t="s">
        <v>1758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129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12.75" customHeight="1" outlineLevel="1" x14ac:dyDescent="0.2">
      <c r="A11" s="164">
        <v>2</v>
      </c>
      <c r="B11" s="165" t="s">
        <v>2759</v>
      </c>
      <c r="C11" s="166" t="s">
        <v>2760</v>
      </c>
      <c r="D11" s="167" t="s">
        <v>337</v>
      </c>
      <c r="E11" s="168">
        <v>1800</v>
      </c>
      <c r="F11" s="185"/>
      <c r="G11" s="169">
        <f t="shared" si="0"/>
        <v>0</v>
      </c>
      <c r="H11" s="182" t="s">
        <v>1758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t="22.5" outlineLevel="1" x14ac:dyDescent="0.2">
      <c r="A12" s="164">
        <v>3</v>
      </c>
      <c r="B12" s="165" t="s">
        <v>2761</v>
      </c>
      <c r="C12" s="166" t="s">
        <v>2762</v>
      </c>
      <c r="D12" s="167" t="s">
        <v>337</v>
      </c>
      <c r="E12" s="168">
        <v>95</v>
      </c>
      <c r="F12" s="185"/>
      <c r="G12" s="169">
        <f t="shared" si="0"/>
        <v>0</v>
      </c>
      <c r="H12" s="182" t="s">
        <v>1758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ht="22.5" outlineLevel="1" x14ac:dyDescent="0.2">
      <c r="A13" s="164">
        <v>4</v>
      </c>
      <c r="B13" s="165" t="s">
        <v>2763</v>
      </c>
      <c r="C13" s="166" t="s">
        <v>2764</v>
      </c>
      <c r="D13" s="167" t="s">
        <v>337</v>
      </c>
      <c r="E13" s="168">
        <v>200</v>
      </c>
      <c r="F13" s="185"/>
      <c r="G13" s="169">
        <f t="shared" si="0"/>
        <v>0</v>
      </c>
      <c r="H13" s="182" t="s">
        <v>1758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ht="22.5" outlineLevel="1" x14ac:dyDescent="0.2">
      <c r="A14" s="164">
        <v>5</v>
      </c>
      <c r="B14" s="165" t="s">
        <v>2765</v>
      </c>
      <c r="C14" s="166" t="s">
        <v>2766</v>
      </c>
      <c r="D14" s="167" t="s">
        <v>337</v>
      </c>
      <c r="E14" s="168">
        <v>265</v>
      </c>
      <c r="F14" s="185"/>
      <c r="G14" s="169">
        <f t="shared" si="0"/>
        <v>0</v>
      </c>
      <c r="H14" s="182" t="s">
        <v>1758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131</v>
      </c>
      <c r="S14" s="160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22.5" outlineLevel="1" x14ac:dyDescent="0.2">
      <c r="A15" s="164">
        <v>6</v>
      </c>
      <c r="B15" s="165" t="s">
        <v>2767</v>
      </c>
      <c r="C15" s="166" t="s">
        <v>2768</v>
      </c>
      <c r="D15" s="167" t="s">
        <v>337</v>
      </c>
      <c r="E15" s="168">
        <v>75</v>
      </c>
      <c r="F15" s="185"/>
      <c r="G15" s="169">
        <f t="shared" si="0"/>
        <v>0</v>
      </c>
      <c r="H15" s="182" t="s">
        <v>1758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7</v>
      </c>
      <c r="B16" s="165" t="s">
        <v>2769</v>
      </c>
      <c r="C16" s="166" t="s">
        <v>2770</v>
      </c>
      <c r="D16" s="167" t="s">
        <v>337</v>
      </c>
      <c r="E16" s="168">
        <v>110</v>
      </c>
      <c r="F16" s="185"/>
      <c r="G16" s="169">
        <f t="shared" si="0"/>
        <v>0</v>
      </c>
      <c r="H16" s="182" t="s">
        <v>1758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t="22.5" outlineLevel="1" x14ac:dyDescent="0.2">
      <c r="A17" s="164">
        <v>8</v>
      </c>
      <c r="B17" s="165" t="s">
        <v>2771</v>
      </c>
      <c r="C17" s="166" t="s">
        <v>2772</v>
      </c>
      <c r="D17" s="167" t="s">
        <v>337</v>
      </c>
      <c r="E17" s="168">
        <v>85</v>
      </c>
      <c r="F17" s="185"/>
      <c r="G17" s="169">
        <f t="shared" si="0"/>
        <v>0</v>
      </c>
      <c r="H17" s="182" t="s">
        <v>1758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129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64">
        <v>9</v>
      </c>
      <c r="B18" s="165" t="s">
        <v>2773</v>
      </c>
      <c r="C18" s="166" t="s">
        <v>2774</v>
      </c>
      <c r="D18" s="167" t="s">
        <v>337</v>
      </c>
      <c r="E18" s="168">
        <v>90</v>
      </c>
      <c r="F18" s="185"/>
      <c r="G18" s="169">
        <f t="shared" si="0"/>
        <v>0</v>
      </c>
      <c r="H18" s="182" t="s">
        <v>1751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12.75" customHeight="1" outlineLevel="1" x14ac:dyDescent="0.2">
      <c r="A19" s="164">
        <v>10</v>
      </c>
      <c r="B19" s="165" t="s">
        <v>2775</v>
      </c>
      <c r="C19" s="166" t="s">
        <v>2776</v>
      </c>
      <c r="D19" s="167" t="s">
        <v>337</v>
      </c>
      <c r="E19" s="168">
        <v>8</v>
      </c>
      <c r="F19" s="185"/>
      <c r="G19" s="169">
        <f t="shared" si="0"/>
        <v>0</v>
      </c>
      <c r="H19" s="182" t="s">
        <v>1758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ht="22.5" outlineLevel="1" x14ac:dyDescent="0.2">
      <c r="A20" s="164">
        <v>11</v>
      </c>
      <c r="B20" s="165" t="s">
        <v>2777</v>
      </c>
      <c r="C20" s="166" t="s">
        <v>2778</v>
      </c>
      <c r="D20" s="167" t="s">
        <v>337</v>
      </c>
      <c r="E20" s="168">
        <v>4</v>
      </c>
      <c r="F20" s="185"/>
      <c r="G20" s="169">
        <f t="shared" si="0"/>
        <v>0</v>
      </c>
      <c r="H20" s="182" t="s">
        <v>1758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ht="22.5" outlineLevel="1" x14ac:dyDescent="0.2">
      <c r="A21" s="164">
        <v>12</v>
      </c>
      <c r="B21" s="165" t="s">
        <v>2779</v>
      </c>
      <c r="C21" s="166" t="s">
        <v>2780</v>
      </c>
      <c r="D21" s="167" t="s">
        <v>337</v>
      </c>
      <c r="E21" s="168">
        <v>140</v>
      </c>
      <c r="F21" s="185"/>
      <c r="G21" s="169">
        <f t="shared" si="0"/>
        <v>0</v>
      </c>
      <c r="H21" s="182" t="s">
        <v>1758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12.75" customHeight="1" outlineLevel="1" x14ac:dyDescent="0.2">
      <c r="A22" s="164">
        <v>13</v>
      </c>
      <c r="B22" s="165" t="s">
        <v>2781</v>
      </c>
      <c r="C22" s="166" t="s">
        <v>2782</v>
      </c>
      <c r="D22" s="167" t="s">
        <v>337</v>
      </c>
      <c r="E22" s="168">
        <v>150</v>
      </c>
      <c r="F22" s="185"/>
      <c r="G22" s="169">
        <f t="shared" si="0"/>
        <v>0</v>
      </c>
      <c r="H22" s="182" t="s">
        <v>1758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ht="22.5" outlineLevel="1" x14ac:dyDescent="0.2">
      <c r="A23" s="164">
        <v>14</v>
      </c>
      <c r="B23" s="165" t="s">
        <v>2783</v>
      </c>
      <c r="C23" s="166" t="s">
        <v>2784</v>
      </c>
      <c r="D23" s="167" t="s">
        <v>337</v>
      </c>
      <c r="E23" s="168">
        <v>70</v>
      </c>
      <c r="F23" s="185"/>
      <c r="G23" s="169">
        <f t="shared" si="0"/>
        <v>0</v>
      </c>
      <c r="H23" s="182" t="s">
        <v>1758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12.75" customHeight="1" outlineLevel="1" x14ac:dyDescent="0.2">
      <c r="A24" s="164">
        <v>15</v>
      </c>
      <c r="B24" s="165" t="s">
        <v>2779</v>
      </c>
      <c r="C24" s="166" t="s">
        <v>2780</v>
      </c>
      <c r="D24" s="167" t="s">
        <v>337</v>
      </c>
      <c r="E24" s="168">
        <v>135</v>
      </c>
      <c r="F24" s="185"/>
      <c r="G24" s="169">
        <f t="shared" si="0"/>
        <v>0</v>
      </c>
      <c r="H24" s="182" t="s">
        <v>1758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t="22.5" outlineLevel="1" x14ac:dyDescent="0.2">
      <c r="A25" s="164">
        <v>16</v>
      </c>
      <c r="B25" s="165" t="s">
        <v>2785</v>
      </c>
      <c r="C25" s="166" t="s">
        <v>2786</v>
      </c>
      <c r="D25" s="167" t="s">
        <v>337</v>
      </c>
      <c r="E25" s="168">
        <v>90</v>
      </c>
      <c r="F25" s="185"/>
      <c r="G25" s="169">
        <f t="shared" si="0"/>
        <v>0</v>
      </c>
      <c r="H25" s="182" t="s">
        <v>1758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t="22.5" outlineLevel="1" x14ac:dyDescent="0.2">
      <c r="A26" s="164">
        <v>17</v>
      </c>
      <c r="B26" s="165" t="s">
        <v>2787</v>
      </c>
      <c r="C26" s="166" t="s">
        <v>2788</v>
      </c>
      <c r="D26" s="167" t="s">
        <v>337</v>
      </c>
      <c r="E26" s="168">
        <v>50</v>
      </c>
      <c r="F26" s="185"/>
      <c r="G26" s="169">
        <f t="shared" si="0"/>
        <v>0</v>
      </c>
      <c r="H26" s="182" t="s">
        <v>1758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64">
        <v>18</v>
      </c>
      <c r="B27" s="165" t="s">
        <v>2789</v>
      </c>
      <c r="C27" s="166" t="s">
        <v>2790</v>
      </c>
      <c r="D27" s="167" t="s">
        <v>337</v>
      </c>
      <c r="E27" s="168">
        <v>45</v>
      </c>
      <c r="F27" s="185"/>
      <c r="G27" s="169">
        <f t="shared" si="0"/>
        <v>0</v>
      </c>
      <c r="H27" s="182" t="s">
        <v>1758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19</v>
      </c>
      <c r="B28" s="165" t="s">
        <v>2791</v>
      </c>
      <c r="C28" s="166" t="s">
        <v>2792</v>
      </c>
      <c r="D28" s="167" t="s">
        <v>337</v>
      </c>
      <c r="E28" s="168">
        <v>140</v>
      </c>
      <c r="F28" s="185"/>
      <c r="G28" s="169">
        <f t="shared" si="0"/>
        <v>0</v>
      </c>
      <c r="H28" s="182" t="s">
        <v>1758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64">
        <v>20</v>
      </c>
      <c r="B29" s="165" t="s">
        <v>2793</v>
      </c>
      <c r="C29" s="166" t="s">
        <v>2794</v>
      </c>
      <c r="D29" s="167" t="s">
        <v>337</v>
      </c>
      <c r="E29" s="168">
        <v>70</v>
      </c>
      <c r="F29" s="185"/>
      <c r="G29" s="169">
        <f t="shared" si="0"/>
        <v>0</v>
      </c>
      <c r="H29" s="182" t="s">
        <v>1758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129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22.5" outlineLevel="1" x14ac:dyDescent="0.2">
      <c r="A30" s="164">
        <v>21</v>
      </c>
      <c r="B30" s="165" t="s">
        <v>2795</v>
      </c>
      <c r="C30" s="166" t="s">
        <v>2796</v>
      </c>
      <c r="D30" s="167" t="s">
        <v>337</v>
      </c>
      <c r="E30" s="168">
        <v>200</v>
      </c>
      <c r="F30" s="185"/>
      <c r="G30" s="169">
        <f t="shared" si="0"/>
        <v>0</v>
      </c>
      <c r="H30" s="182" t="s">
        <v>1758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131</v>
      </c>
      <c r="S30" s="160">
        <v>0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22</v>
      </c>
      <c r="B31" s="165" t="s">
        <v>2797</v>
      </c>
      <c r="C31" s="166" t="s">
        <v>2798</v>
      </c>
      <c r="D31" s="167" t="s">
        <v>337</v>
      </c>
      <c r="E31" s="168">
        <v>110</v>
      </c>
      <c r="F31" s="185"/>
      <c r="G31" s="169">
        <f t="shared" si="0"/>
        <v>0</v>
      </c>
      <c r="H31" s="182" t="s">
        <v>1751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129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23</v>
      </c>
      <c r="B32" s="165" t="s">
        <v>2799</v>
      </c>
      <c r="C32" s="166" t="s">
        <v>2800</v>
      </c>
      <c r="D32" s="167" t="s">
        <v>337</v>
      </c>
      <c r="E32" s="168">
        <v>20</v>
      </c>
      <c r="F32" s="185"/>
      <c r="G32" s="169">
        <f t="shared" si="0"/>
        <v>0</v>
      </c>
      <c r="H32" s="182" t="s">
        <v>1751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131</v>
      </c>
      <c r="S32" s="160">
        <v>0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33.75" outlineLevel="1" x14ac:dyDescent="0.2">
      <c r="A33" s="164">
        <v>24</v>
      </c>
      <c r="B33" s="165" t="s">
        <v>2801</v>
      </c>
      <c r="C33" s="166" t="s">
        <v>2802</v>
      </c>
      <c r="D33" s="167" t="s">
        <v>330</v>
      </c>
      <c r="E33" s="168">
        <v>15</v>
      </c>
      <c r="F33" s="185"/>
      <c r="G33" s="169">
        <f t="shared" si="0"/>
        <v>0</v>
      </c>
      <c r="H33" s="182" t="s">
        <v>1758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129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64">
        <v>25</v>
      </c>
      <c r="B34" s="165" t="s">
        <v>2803</v>
      </c>
      <c r="C34" s="166" t="s">
        <v>2804</v>
      </c>
      <c r="D34" s="167" t="s">
        <v>330</v>
      </c>
      <c r="E34" s="168">
        <v>24</v>
      </c>
      <c r="F34" s="185"/>
      <c r="G34" s="169">
        <f t="shared" si="0"/>
        <v>0</v>
      </c>
      <c r="H34" s="182" t="s">
        <v>1758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33.75" outlineLevel="1" x14ac:dyDescent="0.2">
      <c r="A35" s="164">
        <v>26</v>
      </c>
      <c r="B35" s="165" t="s">
        <v>2805</v>
      </c>
      <c r="C35" s="166" t="s">
        <v>2806</v>
      </c>
      <c r="D35" s="167" t="s">
        <v>330</v>
      </c>
      <c r="E35" s="168">
        <v>112</v>
      </c>
      <c r="F35" s="185"/>
      <c r="G35" s="169">
        <f t="shared" si="0"/>
        <v>0</v>
      </c>
      <c r="H35" s="182" t="s">
        <v>1758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27</v>
      </c>
      <c r="B36" s="165" t="s">
        <v>2807</v>
      </c>
      <c r="C36" s="166" t="s">
        <v>2808</v>
      </c>
      <c r="D36" s="167" t="s">
        <v>330</v>
      </c>
      <c r="E36" s="168">
        <v>3</v>
      </c>
      <c r="F36" s="185"/>
      <c r="G36" s="169">
        <f t="shared" si="0"/>
        <v>0</v>
      </c>
      <c r="H36" s="182" t="s">
        <v>1751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28</v>
      </c>
      <c r="B37" s="165" t="s">
        <v>2809</v>
      </c>
      <c r="C37" s="166" t="s">
        <v>2810</v>
      </c>
      <c r="D37" s="167" t="s">
        <v>330</v>
      </c>
      <c r="E37" s="168">
        <v>3</v>
      </c>
      <c r="F37" s="185"/>
      <c r="G37" s="169">
        <f t="shared" si="0"/>
        <v>0</v>
      </c>
      <c r="H37" s="182" t="s">
        <v>1751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12.75" customHeight="1" outlineLevel="1" x14ac:dyDescent="0.2">
      <c r="A38" s="164">
        <v>29</v>
      </c>
      <c r="B38" s="165" t="s">
        <v>2811</v>
      </c>
      <c r="C38" s="166" t="s">
        <v>2812</v>
      </c>
      <c r="D38" s="167" t="s">
        <v>330</v>
      </c>
      <c r="E38" s="168">
        <v>13</v>
      </c>
      <c r="F38" s="185"/>
      <c r="G38" s="169">
        <f t="shared" si="0"/>
        <v>0</v>
      </c>
      <c r="H38" s="182" t="s">
        <v>1758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22.5" outlineLevel="1" x14ac:dyDescent="0.2">
      <c r="A39" s="164">
        <v>30</v>
      </c>
      <c r="B39" s="165" t="s">
        <v>2813</v>
      </c>
      <c r="C39" s="166" t="s">
        <v>2814</v>
      </c>
      <c r="D39" s="167" t="s">
        <v>330</v>
      </c>
      <c r="E39" s="168">
        <v>4</v>
      </c>
      <c r="F39" s="185"/>
      <c r="G39" s="169">
        <f t="shared" si="0"/>
        <v>0</v>
      </c>
      <c r="H39" s="182" t="s">
        <v>1751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129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12.75" customHeight="1" outlineLevel="1" x14ac:dyDescent="0.2">
      <c r="A40" s="164">
        <v>31</v>
      </c>
      <c r="B40" s="165" t="s">
        <v>2815</v>
      </c>
      <c r="C40" s="166" t="s">
        <v>2816</v>
      </c>
      <c r="D40" s="167" t="s">
        <v>330</v>
      </c>
      <c r="E40" s="168">
        <v>1</v>
      </c>
      <c r="F40" s="185"/>
      <c r="G40" s="169">
        <f t="shared" si="0"/>
        <v>0</v>
      </c>
      <c r="H40" s="182" t="s">
        <v>1751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ht="22.5" outlineLevel="1" x14ac:dyDescent="0.2">
      <c r="A41" s="164">
        <v>32</v>
      </c>
      <c r="B41" s="165" t="s">
        <v>2817</v>
      </c>
      <c r="C41" s="166" t="s">
        <v>2818</v>
      </c>
      <c r="D41" s="167" t="s">
        <v>330</v>
      </c>
      <c r="E41" s="168">
        <v>1</v>
      </c>
      <c r="F41" s="185"/>
      <c r="G41" s="169">
        <f t="shared" si="0"/>
        <v>0</v>
      </c>
      <c r="H41" s="182" t="s">
        <v>1751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131</v>
      </c>
      <c r="S41" s="160">
        <v>0</v>
      </c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ht="22.5" outlineLevel="1" x14ac:dyDescent="0.2">
      <c r="A42" s="164">
        <v>33</v>
      </c>
      <c r="B42" s="165" t="s">
        <v>2819</v>
      </c>
      <c r="C42" s="166" t="s">
        <v>2820</v>
      </c>
      <c r="D42" s="167" t="s">
        <v>330</v>
      </c>
      <c r="E42" s="168">
        <v>18</v>
      </c>
      <c r="F42" s="185"/>
      <c r="G42" s="169">
        <f t="shared" si="0"/>
        <v>0</v>
      </c>
      <c r="H42" s="182" t="s">
        <v>1751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129</v>
      </c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22.5" outlineLevel="1" x14ac:dyDescent="0.2">
      <c r="A43" s="164">
        <v>34</v>
      </c>
      <c r="B43" s="165" t="s">
        <v>2821</v>
      </c>
      <c r="C43" s="166" t="s">
        <v>2822</v>
      </c>
      <c r="D43" s="167" t="s">
        <v>330</v>
      </c>
      <c r="E43" s="168">
        <v>1</v>
      </c>
      <c r="F43" s="185"/>
      <c r="G43" s="169">
        <f t="shared" si="0"/>
        <v>0</v>
      </c>
      <c r="H43" s="182" t="s">
        <v>1751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131</v>
      </c>
      <c r="S43" s="160">
        <v>0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33.75" outlineLevel="1" x14ac:dyDescent="0.2">
      <c r="A44" s="164">
        <v>35</v>
      </c>
      <c r="B44" s="165" t="s">
        <v>2823</v>
      </c>
      <c r="C44" s="166" t="s">
        <v>2824</v>
      </c>
      <c r="D44" s="167" t="s">
        <v>330</v>
      </c>
      <c r="E44" s="168">
        <v>4</v>
      </c>
      <c r="F44" s="185"/>
      <c r="G44" s="169">
        <f t="shared" si="0"/>
        <v>0</v>
      </c>
      <c r="H44" s="182" t="s">
        <v>1758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129</v>
      </c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ht="33.75" outlineLevel="1" x14ac:dyDescent="0.2">
      <c r="A45" s="164">
        <v>36</v>
      </c>
      <c r="B45" s="165" t="s">
        <v>2825</v>
      </c>
      <c r="C45" s="166" t="s">
        <v>2826</v>
      </c>
      <c r="D45" s="167" t="s">
        <v>330</v>
      </c>
      <c r="E45" s="168">
        <v>10</v>
      </c>
      <c r="F45" s="185"/>
      <c r="G45" s="169">
        <f t="shared" si="0"/>
        <v>0</v>
      </c>
      <c r="H45" s="182" t="s">
        <v>1758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131</v>
      </c>
      <c r="S45" s="160">
        <v>0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ht="12.75" customHeight="1" outlineLevel="1" x14ac:dyDescent="0.2">
      <c r="A46" s="164">
        <v>37</v>
      </c>
      <c r="B46" s="165" t="s">
        <v>2827</v>
      </c>
      <c r="C46" s="166" t="s">
        <v>2828</v>
      </c>
      <c r="D46" s="167" t="s">
        <v>330</v>
      </c>
      <c r="E46" s="168">
        <v>8</v>
      </c>
      <c r="F46" s="185"/>
      <c r="G46" s="169">
        <f t="shared" si="0"/>
        <v>0</v>
      </c>
      <c r="H46" s="182" t="s">
        <v>1751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129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33.75" outlineLevel="1" x14ac:dyDescent="0.2">
      <c r="A47" s="164">
        <v>38</v>
      </c>
      <c r="B47" s="165" t="s">
        <v>2829</v>
      </c>
      <c r="C47" s="166" t="s">
        <v>2830</v>
      </c>
      <c r="D47" s="167" t="s">
        <v>330</v>
      </c>
      <c r="E47" s="168">
        <v>22</v>
      </c>
      <c r="F47" s="185"/>
      <c r="G47" s="169">
        <f t="shared" si="0"/>
        <v>0</v>
      </c>
      <c r="H47" s="182" t="s">
        <v>1758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39</v>
      </c>
      <c r="B48" s="165" t="s">
        <v>2831</v>
      </c>
      <c r="C48" s="166" t="s">
        <v>2832</v>
      </c>
      <c r="D48" s="167" t="s">
        <v>330</v>
      </c>
      <c r="E48" s="168">
        <v>2</v>
      </c>
      <c r="F48" s="185"/>
      <c r="G48" s="169">
        <f t="shared" si="0"/>
        <v>0</v>
      </c>
      <c r="H48" s="182" t="s">
        <v>1751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33.75" outlineLevel="1" x14ac:dyDescent="0.2">
      <c r="A49" s="164">
        <v>40</v>
      </c>
      <c r="B49" s="165" t="s">
        <v>2833</v>
      </c>
      <c r="C49" s="166" t="s">
        <v>2834</v>
      </c>
      <c r="D49" s="167" t="s">
        <v>330</v>
      </c>
      <c r="E49" s="168">
        <v>4</v>
      </c>
      <c r="F49" s="185"/>
      <c r="G49" s="169">
        <f t="shared" si="0"/>
        <v>0</v>
      </c>
      <c r="H49" s="182" t="s">
        <v>1758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129</v>
      </c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12.75" customHeight="1" outlineLevel="1" x14ac:dyDescent="0.2">
      <c r="A50" s="164">
        <v>41</v>
      </c>
      <c r="B50" s="165" t="s">
        <v>2835</v>
      </c>
      <c r="C50" s="166" t="s">
        <v>2836</v>
      </c>
      <c r="D50" s="167" t="s">
        <v>330</v>
      </c>
      <c r="E50" s="168">
        <v>2</v>
      </c>
      <c r="F50" s="185"/>
      <c r="G50" s="169">
        <f t="shared" si="0"/>
        <v>0</v>
      </c>
      <c r="H50" s="182" t="s">
        <v>1758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42</v>
      </c>
      <c r="B51" s="165" t="s">
        <v>2837</v>
      </c>
      <c r="C51" s="166" t="s">
        <v>2838</v>
      </c>
      <c r="D51" s="167" t="s">
        <v>330</v>
      </c>
      <c r="E51" s="168">
        <v>2</v>
      </c>
      <c r="F51" s="185"/>
      <c r="G51" s="169">
        <f t="shared" si="0"/>
        <v>0</v>
      </c>
      <c r="H51" s="182" t="s">
        <v>1751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131</v>
      </c>
      <c r="S51" s="160">
        <v>0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ht="22.5" outlineLevel="1" x14ac:dyDescent="0.2">
      <c r="A52" s="164">
        <v>43</v>
      </c>
      <c r="B52" s="165" t="s">
        <v>2839</v>
      </c>
      <c r="C52" s="166" t="s">
        <v>2840</v>
      </c>
      <c r="D52" s="167" t="s">
        <v>330</v>
      </c>
      <c r="E52" s="168">
        <v>1</v>
      </c>
      <c r="F52" s="185"/>
      <c r="G52" s="169">
        <f t="shared" si="0"/>
        <v>0</v>
      </c>
      <c r="H52" s="182" t="s">
        <v>1751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129</v>
      </c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ht="22.5" outlineLevel="1" x14ac:dyDescent="0.2">
      <c r="A53" s="164">
        <v>44</v>
      </c>
      <c r="B53" s="165" t="s">
        <v>2841</v>
      </c>
      <c r="C53" s="166" t="s">
        <v>2842</v>
      </c>
      <c r="D53" s="167" t="s">
        <v>330</v>
      </c>
      <c r="E53" s="168">
        <v>1</v>
      </c>
      <c r="F53" s="185"/>
      <c r="G53" s="169">
        <f t="shared" si="0"/>
        <v>0</v>
      </c>
      <c r="H53" s="182" t="s">
        <v>1751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ht="22.5" outlineLevel="1" x14ac:dyDescent="0.2">
      <c r="A54" s="164">
        <v>45</v>
      </c>
      <c r="B54" s="165" t="s">
        <v>2843</v>
      </c>
      <c r="C54" s="166" t="s">
        <v>2844</v>
      </c>
      <c r="D54" s="167" t="s">
        <v>330</v>
      </c>
      <c r="E54" s="168">
        <v>1</v>
      </c>
      <c r="F54" s="185"/>
      <c r="G54" s="169">
        <f t="shared" si="0"/>
        <v>0</v>
      </c>
      <c r="H54" s="182" t="s">
        <v>1751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131</v>
      </c>
      <c r="S54" s="160">
        <v>0</v>
      </c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64">
        <v>46</v>
      </c>
      <c r="B55" s="165" t="s">
        <v>2845</v>
      </c>
      <c r="C55" s="166" t="s">
        <v>2846</v>
      </c>
      <c r="D55" s="167" t="s">
        <v>330</v>
      </c>
      <c r="E55" s="168">
        <v>1</v>
      </c>
      <c r="F55" s="185"/>
      <c r="G55" s="169">
        <f t="shared" si="0"/>
        <v>0</v>
      </c>
      <c r="H55" s="182" t="s">
        <v>1751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129</v>
      </c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64">
        <v>47</v>
      </c>
      <c r="B56" s="165" t="s">
        <v>2847</v>
      </c>
      <c r="C56" s="166" t="s">
        <v>2848</v>
      </c>
      <c r="D56" s="167" t="s">
        <v>330</v>
      </c>
      <c r="E56" s="168">
        <v>1</v>
      </c>
      <c r="F56" s="185"/>
      <c r="G56" s="169">
        <f t="shared" si="0"/>
        <v>0</v>
      </c>
      <c r="H56" s="182" t="s">
        <v>1751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131</v>
      </c>
      <c r="S56" s="160">
        <v>0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12.75" customHeight="1" outlineLevel="1" x14ac:dyDescent="0.2">
      <c r="A57" s="164">
        <v>48</v>
      </c>
      <c r="B57" s="165" t="s">
        <v>2849</v>
      </c>
      <c r="C57" s="166" t="s">
        <v>2850</v>
      </c>
      <c r="D57" s="167" t="s">
        <v>330</v>
      </c>
      <c r="E57" s="168">
        <v>1</v>
      </c>
      <c r="F57" s="185"/>
      <c r="G57" s="169">
        <f t="shared" si="0"/>
        <v>0</v>
      </c>
      <c r="H57" s="182" t="s">
        <v>1751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186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ht="12.75" customHeight="1" outlineLevel="1" x14ac:dyDescent="0.2">
      <c r="A58" s="164">
        <v>49</v>
      </c>
      <c r="B58" s="165" t="s">
        <v>2851</v>
      </c>
      <c r="C58" s="166" t="s">
        <v>2852</v>
      </c>
      <c r="D58" s="167" t="s">
        <v>330</v>
      </c>
      <c r="E58" s="168">
        <v>1</v>
      </c>
      <c r="F58" s="185"/>
      <c r="G58" s="169">
        <f t="shared" si="0"/>
        <v>0</v>
      </c>
      <c r="H58" s="182" t="s">
        <v>1751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131</v>
      </c>
      <c r="S58" s="160">
        <v>0</v>
      </c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50</v>
      </c>
      <c r="B59" s="165" t="s">
        <v>2853</v>
      </c>
      <c r="C59" s="166" t="s">
        <v>2854</v>
      </c>
      <c r="D59" s="167" t="s">
        <v>330</v>
      </c>
      <c r="E59" s="168">
        <v>1</v>
      </c>
      <c r="F59" s="185"/>
      <c r="G59" s="169">
        <f t="shared" si="0"/>
        <v>0</v>
      </c>
      <c r="H59" s="182" t="s">
        <v>1758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129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>
        <v>51</v>
      </c>
      <c r="B60" s="165" t="s">
        <v>2855</v>
      </c>
      <c r="C60" s="166" t="s">
        <v>2856</v>
      </c>
      <c r="D60" s="167" t="s">
        <v>330</v>
      </c>
      <c r="E60" s="168">
        <v>3</v>
      </c>
      <c r="F60" s="185"/>
      <c r="G60" s="169">
        <f t="shared" si="0"/>
        <v>0</v>
      </c>
      <c r="H60" s="182" t="s">
        <v>1751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131</v>
      </c>
      <c r="S60" s="160">
        <v>0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33.75" outlineLevel="1" x14ac:dyDescent="0.2">
      <c r="A61" s="171">
        <v>52</v>
      </c>
      <c r="B61" s="172" t="s">
        <v>2857</v>
      </c>
      <c r="C61" s="173" t="s">
        <v>2858</v>
      </c>
      <c r="D61" s="174" t="s">
        <v>330</v>
      </c>
      <c r="E61" s="175">
        <v>3</v>
      </c>
      <c r="F61" s="186"/>
      <c r="G61" s="176">
        <f t="shared" si="0"/>
        <v>0</v>
      </c>
      <c r="H61" s="183" t="s">
        <v>1758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193</v>
      </c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12.75" customHeight="1" outlineLevel="1" x14ac:dyDescent="0.2">
      <c r="A62" s="177"/>
      <c r="B62" s="178"/>
      <c r="C62" s="514" t="s">
        <v>2859</v>
      </c>
      <c r="D62" s="515"/>
      <c r="E62" s="515"/>
      <c r="F62" s="515"/>
      <c r="G62" s="515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131</v>
      </c>
      <c r="S62" s="160">
        <v>0</v>
      </c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ht="22.5" outlineLevel="1" x14ac:dyDescent="0.2">
      <c r="A63" s="164">
        <v>53</v>
      </c>
      <c r="B63" s="165" t="s">
        <v>2860</v>
      </c>
      <c r="C63" s="166" t="s">
        <v>2861</v>
      </c>
      <c r="D63" s="167" t="s">
        <v>330</v>
      </c>
      <c r="E63" s="168">
        <v>234</v>
      </c>
      <c r="F63" s="185"/>
      <c r="G63" s="169">
        <f t="shared" ref="G63:G86" si="1">ROUND(E63*F63,2)</f>
        <v>0</v>
      </c>
      <c r="H63" s="182" t="s">
        <v>1758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186</v>
      </c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45" outlineLevel="1" x14ac:dyDescent="0.2">
      <c r="A64" s="164">
        <v>54</v>
      </c>
      <c r="B64" s="165" t="s">
        <v>2862</v>
      </c>
      <c r="C64" s="166" t="s">
        <v>2863</v>
      </c>
      <c r="D64" s="167" t="s">
        <v>330</v>
      </c>
      <c r="E64" s="168">
        <v>234</v>
      </c>
      <c r="F64" s="185"/>
      <c r="G64" s="169">
        <f t="shared" si="1"/>
        <v>0</v>
      </c>
      <c r="H64" s="182" t="s">
        <v>1758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 t="s">
        <v>131</v>
      </c>
      <c r="S64" s="160">
        <v>0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2">
      <c r="A65" s="164">
        <v>55</v>
      </c>
      <c r="B65" s="165" t="s">
        <v>2864</v>
      </c>
      <c r="C65" s="166" t="s">
        <v>2865</v>
      </c>
      <c r="D65" s="167" t="s">
        <v>330</v>
      </c>
      <c r="E65" s="168">
        <v>30</v>
      </c>
      <c r="F65" s="185"/>
      <c r="G65" s="169">
        <f t="shared" si="1"/>
        <v>0</v>
      </c>
      <c r="H65" s="182" t="s">
        <v>1758</v>
      </c>
      <c r="I65" s="160"/>
      <c r="R65" t="s">
        <v>125</v>
      </c>
    </row>
    <row r="66" spans="1:47" ht="12.75" customHeight="1" outlineLevel="1" x14ac:dyDescent="0.2">
      <c r="A66" s="164">
        <v>56</v>
      </c>
      <c r="B66" s="165" t="s">
        <v>2866</v>
      </c>
      <c r="C66" s="166" t="s">
        <v>2867</v>
      </c>
      <c r="D66" s="167" t="s">
        <v>330</v>
      </c>
      <c r="E66" s="168">
        <v>1</v>
      </c>
      <c r="F66" s="185"/>
      <c r="G66" s="169">
        <f t="shared" si="1"/>
        <v>0</v>
      </c>
      <c r="H66" s="182" t="s">
        <v>1751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129</v>
      </c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57</v>
      </c>
      <c r="B67" s="165" t="s">
        <v>2868</v>
      </c>
      <c r="C67" s="166" t="s">
        <v>2869</v>
      </c>
      <c r="D67" s="167" t="s">
        <v>330</v>
      </c>
      <c r="E67" s="168">
        <v>1</v>
      </c>
      <c r="F67" s="185"/>
      <c r="G67" s="169">
        <f t="shared" si="1"/>
        <v>0</v>
      </c>
      <c r="H67" s="182" t="s">
        <v>1751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64">
        <v>58</v>
      </c>
      <c r="B68" s="165" t="s">
        <v>2870</v>
      </c>
      <c r="C68" s="166" t="s">
        <v>2871</v>
      </c>
      <c r="D68" s="167" t="s">
        <v>330</v>
      </c>
      <c r="E68" s="168">
        <v>1</v>
      </c>
      <c r="F68" s="185"/>
      <c r="G68" s="169">
        <f t="shared" si="1"/>
        <v>0</v>
      </c>
      <c r="H68" s="182" t="s">
        <v>1751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64">
        <v>59</v>
      </c>
      <c r="B69" s="165" t="s">
        <v>2872</v>
      </c>
      <c r="C69" s="166" t="s">
        <v>2873</v>
      </c>
      <c r="D69" s="167" t="s">
        <v>330</v>
      </c>
      <c r="E69" s="168">
        <v>1</v>
      </c>
      <c r="F69" s="185"/>
      <c r="G69" s="169">
        <f t="shared" si="1"/>
        <v>0</v>
      </c>
      <c r="H69" s="182" t="s">
        <v>1751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12.75" customHeight="1" outlineLevel="1" x14ac:dyDescent="0.2">
      <c r="A70" s="164">
        <v>60</v>
      </c>
      <c r="B70" s="165" t="s">
        <v>2874</v>
      </c>
      <c r="C70" s="166" t="s">
        <v>2875</v>
      </c>
      <c r="D70" s="167" t="s">
        <v>330</v>
      </c>
      <c r="E70" s="168">
        <v>1</v>
      </c>
      <c r="F70" s="185"/>
      <c r="G70" s="169">
        <f t="shared" si="1"/>
        <v>0</v>
      </c>
      <c r="H70" s="182" t="s">
        <v>1751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61</v>
      </c>
      <c r="B71" s="165" t="s">
        <v>2876</v>
      </c>
      <c r="C71" s="166" t="s">
        <v>2877</v>
      </c>
      <c r="D71" s="167" t="s">
        <v>330</v>
      </c>
      <c r="E71" s="168">
        <v>1</v>
      </c>
      <c r="F71" s="185"/>
      <c r="G71" s="169">
        <f t="shared" si="1"/>
        <v>0</v>
      </c>
      <c r="H71" s="182" t="s">
        <v>1751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64">
        <v>62</v>
      </c>
      <c r="B72" s="165" t="s">
        <v>2878</v>
      </c>
      <c r="C72" s="166" t="s">
        <v>2879</v>
      </c>
      <c r="D72" s="167" t="s">
        <v>330</v>
      </c>
      <c r="E72" s="168">
        <v>1</v>
      </c>
      <c r="F72" s="185"/>
      <c r="G72" s="169">
        <f t="shared" si="1"/>
        <v>0</v>
      </c>
      <c r="H72" s="182" t="s">
        <v>1751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12.75" customHeight="1" outlineLevel="1" x14ac:dyDescent="0.2">
      <c r="A73" s="164">
        <v>63</v>
      </c>
      <c r="B73" s="165" t="s">
        <v>2880</v>
      </c>
      <c r="C73" s="166" t="s">
        <v>2881</v>
      </c>
      <c r="D73" s="167" t="s">
        <v>330</v>
      </c>
      <c r="E73" s="168">
        <v>1</v>
      </c>
      <c r="F73" s="185"/>
      <c r="G73" s="169">
        <f t="shared" si="1"/>
        <v>0</v>
      </c>
      <c r="H73" s="182" t="s">
        <v>1751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ht="22.5" outlineLevel="1" x14ac:dyDescent="0.2">
      <c r="A74" s="164">
        <v>64</v>
      </c>
      <c r="B74" s="165" t="s">
        <v>2882</v>
      </c>
      <c r="C74" s="166" t="s">
        <v>2883</v>
      </c>
      <c r="D74" s="167" t="s">
        <v>330</v>
      </c>
      <c r="E74" s="168">
        <v>1</v>
      </c>
      <c r="F74" s="185"/>
      <c r="G74" s="169">
        <f t="shared" si="1"/>
        <v>0</v>
      </c>
      <c r="H74" s="182" t="s">
        <v>1751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64">
        <v>65</v>
      </c>
      <c r="B75" s="165" t="s">
        <v>2884</v>
      </c>
      <c r="C75" s="166" t="s">
        <v>2885</v>
      </c>
      <c r="D75" s="167" t="s">
        <v>330</v>
      </c>
      <c r="E75" s="168">
        <v>1</v>
      </c>
      <c r="F75" s="185"/>
      <c r="G75" s="169">
        <f t="shared" si="1"/>
        <v>0</v>
      </c>
      <c r="H75" s="182" t="s">
        <v>1751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12.75" customHeight="1" outlineLevel="1" x14ac:dyDescent="0.2">
      <c r="A76" s="164">
        <v>66</v>
      </c>
      <c r="B76" s="165" t="s">
        <v>2886</v>
      </c>
      <c r="C76" s="166" t="s">
        <v>2887</v>
      </c>
      <c r="D76" s="167" t="s">
        <v>330</v>
      </c>
      <c r="E76" s="168">
        <v>1</v>
      </c>
      <c r="F76" s="185"/>
      <c r="G76" s="169">
        <f t="shared" si="1"/>
        <v>0</v>
      </c>
      <c r="H76" s="182" t="s">
        <v>1751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64">
        <v>67</v>
      </c>
      <c r="B77" s="165" t="s">
        <v>2888</v>
      </c>
      <c r="C77" s="166" t="s">
        <v>2889</v>
      </c>
      <c r="D77" s="167" t="s">
        <v>330</v>
      </c>
      <c r="E77" s="168">
        <v>1</v>
      </c>
      <c r="F77" s="185"/>
      <c r="G77" s="169">
        <f t="shared" si="1"/>
        <v>0</v>
      </c>
      <c r="H77" s="182" t="s">
        <v>1751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68</v>
      </c>
      <c r="B78" s="165" t="s">
        <v>2890</v>
      </c>
      <c r="C78" s="166" t="s">
        <v>2891</v>
      </c>
      <c r="D78" s="167" t="s">
        <v>330</v>
      </c>
      <c r="E78" s="168">
        <v>1</v>
      </c>
      <c r="F78" s="185"/>
      <c r="G78" s="169">
        <f t="shared" si="1"/>
        <v>0</v>
      </c>
      <c r="H78" s="182" t="s">
        <v>1751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ht="22.5" outlineLevel="1" x14ac:dyDescent="0.2">
      <c r="A79" s="164">
        <v>69</v>
      </c>
      <c r="B79" s="165" t="s">
        <v>2892</v>
      </c>
      <c r="C79" s="166" t="s">
        <v>2893</v>
      </c>
      <c r="D79" s="167" t="s">
        <v>330</v>
      </c>
      <c r="E79" s="168">
        <v>1</v>
      </c>
      <c r="F79" s="185"/>
      <c r="G79" s="169">
        <f t="shared" si="1"/>
        <v>0</v>
      </c>
      <c r="H79" s="182" t="s">
        <v>1751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131</v>
      </c>
      <c r="S79" s="160">
        <v>0</v>
      </c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>
        <v>70</v>
      </c>
      <c r="B80" s="165" t="s">
        <v>2894</v>
      </c>
      <c r="C80" s="166" t="s">
        <v>2895</v>
      </c>
      <c r="D80" s="167" t="s">
        <v>330</v>
      </c>
      <c r="E80" s="168">
        <v>1</v>
      </c>
      <c r="F80" s="185"/>
      <c r="G80" s="169">
        <f t="shared" si="1"/>
        <v>0</v>
      </c>
      <c r="H80" s="182" t="s">
        <v>1751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129</v>
      </c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64">
        <v>71</v>
      </c>
      <c r="B81" s="165" t="s">
        <v>2896</v>
      </c>
      <c r="C81" s="166" t="s">
        <v>2897</v>
      </c>
      <c r="D81" s="167" t="s">
        <v>330</v>
      </c>
      <c r="E81" s="168">
        <v>1</v>
      </c>
      <c r="F81" s="185"/>
      <c r="G81" s="169">
        <f t="shared" si="1"/>
        <v>0</v>
      </c>
      <c r="H81" s="182" t="s">
        <v>1751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ht="22.5" outlineLevel="1" x14ac:dyDescent="0.2">
      <c r="A82" s="164">
        <v>72</v>
      </c>
      <c r="B82" s="165" t="s">
        <v>2898</v>
      </c>
      <c r="C82" s="166" t="s">
        <v>2899</v>
      </c>
      <c r="D82" s="167" t="s">
        <v>330</v>
      </c>
      <c r="E82" s="168">
        <v>1</v>
      </c>
      <c r="F82" s="185"/>
      <c r="G82" s="169">
        <f t="shared" si="1"/>
        <v>0</v>
      </c>
      <c r="H82" s="182" t="s">
        <v>1751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ht="22.5" outlineLevel="1" x14ac:dyDescent="0.2">
      <c r="A83" s="164">
        <v>73</v>
      </c>
      <c r="B83" s="165" t="s">
        <v>2900</v>
      </c>
      <c r="C83" s="166" t="s">
        <v>2901</v>
      </c>
      <c r="D83" s="167" t="s">
        <v>330</v>
      </c>
      <c r="E83" s="168">
        <v>2</v>
      </c>
      <c r="F83" s="185"/>
      <c r="G83" s="169">
        <f t="shared" si="1"/>
        <v>0</v>
      </c>
      <c r="H83" s="182" t="s">
        <v>1751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ht="22.5" outlineLevel="1" x14ac:dyDescent="0.2">
      <c r="A84" s="164">
        <v>74</v>
      </c>
      <c r="B84" s="165" t="s">
        <v>2902</v>
      </c>
      <c r="C84" s="166" t="s">
        <v>2903</v>
      </c>
      <c r="D84" s="167" t="s">
        <v>330</v>
      </c>
      <c r="E84" s="168">
        <v>6</v>
      </c>
      <c r="F84" s="185"/>
      <c r="G84" s="169">
        <f t="shared" si="1"/>
        <v>0</v>
      </c>
      <c r="H84" s="182" t="s">
        <v>1758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64">
        <v>75</v>
      </c>
      <c r="B85" s="165" t="s">
        <v>2904</v>
      </c>
      <c r="C85" s="166" t="s">
        <v>2905</v>
      </c>
      <c r="D85" s="167" t="s">
        <v>337</v>
      </c>
      <c r="E85" s="168">
        <v>300</v>
      </c>
      <c r="F85" s="185"/>
      <c r="G85" s="169">
        <f t="shared" si="1"/>
        <v>0</v>
      </c>
      <c r="H85" s="182" t="s">
        <v>1751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ht="33.75" outlineLevel="1" x14ac:dyDescent="0.2">
      <c r="A86" s="171">
        <v>76</v>
      </c>
      <c r="B86" s="172" t="s">
        <v>762</v>
      </c>
      <c r="C86" s="173" t="s">
        <v>2347</v>
      </c>
      <c r="D86" s="174" t="s">
        <v>337</v>
      </c>
      <c r="E86" s="175">
        <v>300</v>
      </c>
      <c r="F86" s="186"/>
      <c r="G86" s="176">
        <f t="shared" si="1"/>
        <v>0</v>
      </c>
      <c r="H86" s="183" t="s">
        <v>1758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12.75" customHeight="1" outlineLevel="1" x14ac:dyDescent="0.2">
      <c r="A87" s="177"/>
      <c r="B87" s="178"/>
      <c r="C87" s="516" t="s">
        <v>2348</v>
      </c>
      <c r="D87" s="517"/>
      <c r="E87" s="517"/>
      <c r="F87" s="517"/>
      <c r="G87" s="517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64">
        <v>77</v>
      </c>
      <c r="B88" s="165" t="s">
        <v>2906</v>
      </c>
      <c r="C88" s="166" t="s">
        <v>2907</v>
      </c>
      <c r="D88" s="167" t="s">
        <v>337</v>
      </c>
      <c r="E88" s="168">
        <v>400</v>
      </c>
      <c r="F88" s="185"/>
      <c r="G88" s="169">
        <f>ROUND(E88*F88,2)</f>
        <v>0</v>
      </c>
      <c r="H88" s="182" t="s">
        <v>1751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71">
        <v>78</v>
      </c>
      <c r="B89" s="172" t="s">
        <v>759</v>
      </c>
      <c r="C89" s="173" t="s">
        <v>2908</v>
      </c>
      <c r="D89" s="174" t="s">
        <v>337</v>
      </c>
      <c r="E89" s="175">
        <v>400</v>
      </c>
      <c r="F89" s="186"/>
      <c r="G89" s="176">
        <f>ROUND(E89*F89,2)</f>
        <v>0</v>
      </c>
      <c r="H89" s="183" t="s">
        <v>1758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12.75" customHeight="1" outlineLevel="1" x14ac:dyDescent="0.2">
      <c r="A90" s="177"/>
      <c r="B90" s="178"/>
      <c r="C90" s="516" t="s">
        <v>2348</v>
      </c>
      <c r="D90" s="517"/>
      <c r="E90" s="517"/>
      <c r="F90" s="517"/>
      <c r="G90" s="517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64">
        <v>79</v>
      </c>
      <c r="B91" s="165" t="s">
        <v>2909</v>
      </c>
      <c r="C91" s="166" t="s">
        <v>2910</v>
      </c>
      <c r="D91" s="167" t="s">
        <v>3540</v>
      </c>
      <c r="E91" s="168">
        <v>12</v>
      </c>
      <c r="F91" s="185"/>
      <c r="G91" s="169">
        <f t="shared" ref="G91:G101" si="2">ROUND(E91*F91,2)</f>
        <v>0</v>
      </c>
      <c r="H91" s="182" t="s">
        <v>1758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64">
        <v>80</v>
      </c>
      <c r="B92" s="165" t="s">
        <v>2911</v>
      </c>
      <c r="C92" s="166" t="s">
        <v>2912</v>
      </c>
      <c r="D92" s="167" t="s">
        <v>3540</v>
      </c>
      <c r="E92" s="168">
        <v>12</v>
      </c>
      <c r="F92" s="185"/>
      <c r="G92" s="169">
        <f t="shared" si="2"/>
        <v>0</v>
      </c>
      <c r="H92" s="182" t="s">
        <v>1758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64">
        <v>81</v>
      </c>
      <c r="B93" s="165" t="s">
        <v>2913</v>
      </c>
      <c r="C93" s="166" t="s">
        <v>2914</v>
      </c>
      <c r="D93" s="167" t="s">
        <v>330</v>
      </c>
      <c r="E93" s="168">
        <v>1200</v>
      </c>
      <c r="F93" s="185"/>
      <c r="G93" s="169">
        <f t="shared" si="2"/>
        <v>0</v>
      </c>
      <c r="H93" s="182" t="s">
        <v>1751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131</v>
      </c>
      <c r="S93" s="160">
        <v>0</v>
      </c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ht="22.5" outlineLevel="1" x14ac:dyDescent="0.2">
      <c r="A94" s="164">
        <v>82</v>
      </c>
      <c r="B94" s="165" t="s">
        <v>2915</v>
      </c>
      <c r="C94" s="166" t="s">
        <v>2916</v>
      </c>
      <c r="D94" s="167" t="s">
        <v>337</v>
      </c>
      <c r="E94" s="168">
        <v>150</v>
      </c>
      <c r="F94" s="185"/>
      <c r="G94" s="169">
        <f t="shared" si="2"/>
        <v>0</v>
      </c>
      <c r="H94" s="182" t="s">
        <v>1758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129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22.5" outlineLevel="1" x14ac:dyDescent="0.2">
      <c r="A95" s="164">
        <v>83</v>
      </c>
      <c r="B95" s="165" t="s">
        <v>2917</v>
      </c>
      <c r="C95" s="166" t="s">
        <v>2918</v>
      </c>
      <c r="D95" s="167" t="s">
        <v>337</v>
      </c>
      <c r="E95" s="168">
        <v>120</v>
      </c>
      <c r="F95" s="185"/>
      <c r="G95" s="169">
        <f t="shared" si="2"/>
        <v>0</v>
      </c>
      <c r="H95" s="182" t="s">
        <v>1758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ht="22.5" outlineLevel="1" x14ac:dyDescent="0.2">
      <c r="A96" s="164">
        <v>84</v>
      </c>
      <c r="B96" s="165" t="s">
        <v>2919</v>
      </c>
      <c r="C96" s="166" t="s">
        <v>2920</v>
      </c>
      <c r="D96" s="167" t="s">
        <v>337</v>
      </c>
      <c r="E96" s="168">
        <v>100</v>
      </c>
      <c r="F96" s="185"/>
      <c r="G96" s="169">
        <f t="shared" si="2"/>
        <v>0</v>
      </c>
      <c r="H96" s="182" t="s">
        <v>1758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64">
        <v>85</v>
      </c>
      <c r="B97" s="165" t="s">
        <v>2921</v>
      </c>
      <c r="C97" s="166" t="s">
        <v>2922</v>
      </c>
      <c r="D97" s="167" t="s">
        <v>337</v>
      </c>
      <c r="E97" s="168">
        <v>600</v>
      </c>
      <c r="F97" s="185"/>
      <c r="G97" s="169">
        <f t="shared" si="2"/>
        <v>0</v>
      </c>
      <c r="H97" s="182" t="s">
        <v>1758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ht="22.5" outlineLevel="1" x14ac:dyDescent="0.2">
      <c r="A98" s="164">
        <v>86</v>
      </c>
      <c r="B98" s="165" t="s">
        <v>2923</v>
      </c>
      <c r="C98" s="166" t="s">
        <v>2924</v>
      </c>
      <c r="D98" s="167" t="s">
        <v>337</v>
      </c>
      <c r="E98" s="168">
        <v>850</v>
      </c>
      <c r="F98" s="185"/>
      <c r="G98" s="169">
        <f t="shared" si="2"/>
        <v>0</v>
      </c>
      <c r="H98" s="182" t="s">
        <v>1758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64">
        <v>87</v>
      </c>
      <c r="B99" s="165" t="s">
        <v>2925</v>
      </c>
      <c r="C99" s="166" t="s">
        <v>2926</v>
      </c>
      <c r="D99" s="167" t="s">
        <v>330</v>
      </c>
      <c r="E99" s="168">
        <v>1</v>
      </c>
      <c r="F99" s="185"/>
      <c r="G99" s="169">
        <f t="shared" si="2"/>
        <v>0</v>
      </c>
      <c r="H99" s="182" t="s">
        <v>1751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88</v>
      </c>
      <c r="B100" s="165" t="s">
        <v>2927</v>
      </c>
      <c r="C100" s="166" t="s">
        <v>2928</v>
      </c>
      <c r="D100" s="167" t="s">
        <v>330</v>
      </c>
      <c r="E100" s="168">
        <v>1</v>
      </c>
      <c r="F100" s="185"/>
      <c r="G100" s="169">
        <f t="shared" si="2"/>
        <v>0</v>
      </c>
      <c r="H100" s="182" t="s">
        <v>1751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ht="13.5" outlineLevel="1" thickBot="1" x14ac:dyDescent="0.25">
      <c r="A101" s="171">
        <v>89</v>
      </c>
      <c r="B101" s="172" t="s">
        <v>2929</v>
      </c>
      <c r="C101" s="173" t="s">
        <v>2930</v>
      </c>
      <c r="D101" s="174" t="s">
        <v>330</v>
      </c>
      <c r="E101" s="175">
        <v>1</v>
      </c>
      <c r="F101" s="186"/>
      <c r="G101" s="176">
        <f t="shared" si="2"/>
        <v>0</v>
      </c>
      <c r="H101" s="183" t="s">
        <v>1751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ht="13.5" outlineLevel="1" thickBot="1" x14ac:dyDescent="0.25">
      <c r="A102" s="203"/>
      <c r="B102" s="204" t="s">
        <v>46</v>
      </c>
      <c r="C102" s="205" t="s">
        <v>2931</v>
      </c>
      <c r="D102" s="206"/>
      <c r="E102" s="207"/>
      <c r="F102" s="207"/>
      <c r="G102" s="207">
        <f>G103</f>
        <v>0</v>
      </c>
      <c r="H102" s="208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14" t="s">
        <v>124</v>
      </c>
      <c r="B103" s="116" t="s">
        <v>2933</v>
      </c>
      <c r="C103" s="126" t="s">
        <v>2932</v>
      </c>
      <c r="D103" s="145"/>
      <c r="E103" s="158"/>
      <c r="F103" s="158"/>
      <c r="G103" s="158">
        <f>SUM(G104:G162)</f>
        <v>0</v>
      </c>
      <c r="H103" s="133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64">
        <v>90</v>
      </c>
      <c r="B104" s="165" t="s">
        <v>2934</v>
      </c>
      <c r="C104" s="166" t="s">
        <v>2935</v>
      </c>
      <c r="D104" s="167" t="s">
        <v>330</v>
      </c>
      <c r="E104" s="168">
        <v>1</v>
      </c>
      <c r="F104" s="185"/>
      <c r="G104" s="169">
        <f>ROUND(E104*F104,2)</f>
        <v>0</v>
      </c>
      <c r="H104" s="182" t="s">
        <v>1751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22.5" outlineLevel="1" x14ac:dyDescent="0.2">
      <c r="A105" s="171">
        <v>91</v>
      </c>
      <c r="B105" s="172" t="s">
        <v>2936</v>
      </c>
      <c r="C105" s="173" t="s">
        <v>2937</v>
      </c>
      <c r="D105" s="174" t="s">
        <v>330</v>
      </c>
      <c r="E105" s="175">
        <v>54</v>
      </c>
      <c r="F105" s="186"/>
      <c r="G105" s="176">
        <f>ROUND(E105*F105,2)</f>
        <v>0</v>
      </c>
      <c r="H105" s="183" t="s">
        <v>1751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514" t="s">
        <v>2938</v>
      </c>
      <c r="D106" s="515"/>
      <c r="E106" s="515"/>
      <c r="F106" s="515"/>
      <c r="G106" s="515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12.75" customHeight="1" outlineLevel="1" x14ac:dyDescent="0.2">
      <c r="A107" s="171">
        <v>92</v>
      </c>
      <c r="B107" s="172" t="s">
        <v>2939</v>
      </c>
      <c r="C107" s="173" t="s">
        <v>2940</v>
      </c>
      <c r="D107" s="174" t="s">
        <v>330</v>
      </c>
      <c r="E107" s="175">
        <v>12</v>
      </c>
      <c r="F107" s="186"/>
      <c r="G107" s="176">
        <f>ROUND(E107*F107,2)</f>
        <v>0</v>
      </c>
      <c r="H107" s="183" t="s">
        <v>1751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131</v>
      </c>
      <c r="S107" s="160">
        <v>0</v>
      </c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514" t="s">
        <v>2941</v>
      </c>
      <c r="D108" s="515"/>
      <c r="E108" s="515"/>
      <c r="F108" s="515"/>
      <c r="G108" s="515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129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1">
        <v>93</v>
      </c>
      <c r="B109" s="172" t="s">
        <v>2942</v>
      </c>
      <c r="C109" s="173" t="s">
        <v>2943</v>
      </c>
      <c r="D109" s="174" t="s">
        <v>330</v>
      </c>
      <c r="E109" s="175">
        <v>12</v>
      </c>
      <c r="F109" s="186"/>
      <c r="G109" s="176">
        <f>ROUND(E109*F109,2)</f>
        <v>0</v>
      </c>
      <c r="H109" s="183" t="s">
        <v>1751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12.75" customHeight="1" outlineLevel="1" x14ac:dyDescent="0.2">
      <c r="A110" s="177"/>
      <c r="B110" s="178"/>
      <c r="C110" s="514" t="s">
        <v>2944</v>
      </c>
      <c r="D110" s="515"/>
      <c r="E110" s="515"/>
      <c r="F110" s="515"/>
      <c r="G110" s="515"/>
      <c r="H110" s="184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131</v>
      </c>
      <c r="S110" s="160">
        <v>0</v>
      </c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22.5" outlineLevel="1" x14ac:dyDescent="0.2">
      <c r="A111" s="171">
        <v>94</v>
      </c>
      <c r="B111" s="172" t="s">
        <v>2945</v>
      </c>
      <c r="C111" s="173" t="s">
        <v>2946</v>
      </c>
      <c r="D111" s="174" t="s">
        <v>330</v>
      </c>
      <c r="E111" s="175">
        <v>28</v>
      </c>
      <c r="F111" s="186"/>
      <c r="G111" s="176">
        <f>ROUND(E111*F111,2)</f>
        <v>0</v>
      </c>
      <c r="H111" s="183" t="s">
        <v>1751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129</v>
      </c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77"/>
      <c r="B112" s="178"/>
      <c r="C112" s="514" t="s">
        <v>2947</v>
      </c>
      <c r="D112" s="515"/>
      <c r="E112" s="515"/>
      <c r="F112" s="515"/>
      <c r="G112" s="515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12.75" customHeight="1" outlineLevel="1" x14ac:dyDescent="0.2">
      <c r="A113" s="171">
        <v>95</v>
      </c>
      <c r="B113" s="172" t="s">
        <v>2948</v>
      </c>
      <c r="C113" s="173" t="s">
        <v>2949</v>
      </c>
      <c r="D113" s="174" t="s">
        <v>330</v>
      </c>
      <c r="E113" s="175">
        <v>2</v>
      </c>
      <c r="F113" s="186"/>
      <c r="G113" s="176">
        <f>ROUND(E113*F113,2)</f>
        <v>0</v>
      </c>
      <c r="H113" s="183" t="s">
        <v>1751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131</v>
      </c>
      <c r="S113" s="160">
        <v>0</v>
      </c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77"/>
      <c r="B114" s="178"/>
      <c r="C114" s="514" t="s">
        <v>2950</v>
      </c>
      <c r="D114" s="515"/>
      <c r="E114" s="515"/>
      <c r="F114" s="515"/>
      <c r="G114" s="515"/>
      <c r="H114" s="18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129</v>
      </c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33.75" outlineLevel="1" x14ac:dyDescent="0.2">
      <c r="A115" s="171">
        <v>96</v>
      </c>
      <c r="B115" s="172" t="s">
        <v>2951</v>
      </c>
      <c r="C115" s="173" t="s">
        <v>2952</v>
      </c>
      <c r="D115" s="174" t="s">
        <v>330</v>
      </c>
      <c r="E115" s="175">
        <v>22</v>
      </c>
      <c r="F115" s="186"/>
      <c r="G115" s="176">
        <f>ROUND(E115*F115,2)</f>
        <v>0</v>
      </c>
      <c r="H115" s="183" t="s">
        <v>1751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77"/>
      <c r="B116" s="178"/>
      <c r="C116" s="514" t="s">
        <v>2953</v>
      </c>
      <c r="D116" s="515"/>
      <c r="E116" s="515"/>
      <c r="F116" s="515"/>
      <c r="G116" s="515"/>
      <c r="H116" s="184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131</v>
      </c>
      <c r="S116" s="160">
        <v>0</v>
      </c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ht="22.5" outlineLevel="1" x14ac:dyDescent="0.2">
      <c r="A117" s="171">
        <v>97</v>
      </c>
      <c r="B117" s="172" t="s">
        <v>2954</v>
      </c>
      <c r="C117" s="173" t="s">
        <v>2955</v>
      </c>
      <c r="D117" s="174" t="s">
        <v>330</v>
      </c>
      <c r="E117" s="175">
        <v>9</v>
      </c>
      <c r="F117" s="186"/>
      <c r="G117" s="176">
        <f>ROUND(E117*F117,2)</f>
        <v>0</v>
      </c>
      <c r="H117" s="183" t="s">
        <v>1751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129</v>
      </c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77"/>
      <c r="B118" s="178"/>
      <c r="C118" s="514" t="s">
        <v>2956</v>
      </c>
      <c r="D118" s="515"/>
      <c r="E118" s="515"/>
      <c r="F118" s="515"/>
      <c r="G118" s="515"/>
      <c r="H118" s="184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131</v>
      </c>
      <c r="S118" s="160">
        <v>0</v>
      </c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12.75" customHeight="1" outlineLevel="1" x14ac:dyDescent="0.2">
      <c r="A119" s="171">
        <v>98</v>
      </c>
      <c r="B119" s="172" t="s">
        <v>2957</v>
      </c>
      <c r="C119" s="173" t="s">
        <v>2958</v>
      </c>
      <c r="D119" s="174" t="s">
        <v>330</v>
      </c>
      <c r="E119" s="175">
        <v>12</v>
      </c>
      <c r="F119" s="186"/>
      <c r="G119" s="176">
        <f>ROUND(E119*F119,2)</f>
        <v>0</v>
      </c>
      <c r="H119" s="183" t="s">
        <v>1751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129</v>
      </c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77"/>
      <c r="B120" s="178"/>
      <c r="C120" s="514" t="s">
        <v>2959</v>
      </c>
      <c r="D120" s="515"/>
      <c r="E120" s="515"/>
      <c r="F120" s="515"/>
      <c r="G120" s="515"/>
      <c r="H120" s="184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ht="22.5" outlineLevel="1" x14ac:dyDescent="0.2">
      <c r="A121" s="171">
        <v>99</v>
      </c>
      <c r="B121" s="172" t="s">
        <v>2960</v>
      </c>
      <c r="C121" s="173" t="s">
        <v>2961</v>
      </c>
      <c r="D121" s="174" t="s">
        <v>330</v>
      </c>
      <c r="E121" s="175">
        <v>10</v>
      </c>
      <c r="F121" s="186"/>
      <c r="G121" s="176">
        <f>ROUND(E121*F121,2)</f>
        <v>0</v>
      </c>
      <c r="H121" s="183" t="s">
        <v>1751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77"/>
      <c r="B122" s="178"/>
      <c r="C122" s="514" t="s">
        <v>2962</v>
      </c>
      <c r="D122" s="515"/>
      <c r="E122" s="515"/>
      <c r="F122" s="515"/>
      <c r="G122" s="515"/>
      <c r="H122" s="184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ht="22.5" outlineLevel="1" x14ac:dyDescent="0.2">
      <c r="A123" s="171">
        <v>100</v>
      </c>
      <c r="B123" s="172" t="s">
        <v>2963</v>
      </c>
      <c r="C123" s="173" t="s">
        <v>2964</v>
      </c>
      <c r="D123" s="174" t="s">
        <v>330</v>
      </c>
      <c r="E123" s="175">
        <v>11</v>
      </c>
      <c r="F123" s="186"/>
      <c r="G123" s="176">
        <f>ROUND(E123*F123,2)</f>
        <v>0</v>
      </c>
      <c r="H123" s="183" t="s">
        <v>1751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77"/>
      <c r="B124" s="178"/>
      <c r="C124" s="514" t="s">
        <v>2965</v>
      </c>
      <c r="D124" s="515"/>
      <c r="E124" s="515"/>
      <c r="F124" s="515"/>
      <c r="G124" s="515"/>
      <c r="H124" s="184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ht="12.75" customHeight="1" outlineLevel="1" x14ac:dyDescent="0.2">
      <c r="A125" s="171">
        <v>101</v>
      </c>
      <c r="B125" s="172" t="s">
        <v>2966</v>
      </c>
      <c r="C125" s="173" t="s">
        <v>2967</v>
      </c>
      <c r="D125" s="174" t="s">
        <v>330</v>
      </c>
      <c r="E125" s="175">
        <v>12</v>
      </c>
      <c r="F125" s="186"/>
      <c r="G125" s="176">
        <f>ROUND(E125*F125,2)</f>
        <v>0</v>
      </c>
      <c r="H125" s="183" t="s">
        <v>1751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514" t="s">
        <v>2968</v>
      </c>
      <c r="D126" s="515"/>
      <c r="E126" s="515"/>
      <c r="F126" s="515"/>
      <c r="G126" s="515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ht="22.5" outlineLevel="1" x14ac:dyDescent="0.2">
      <c r="A127" s="171">
        <v>102</v>
      </c>
      <c r="B127" s="172" t="s">
        <v>2969</v>
      </c>
      <c r="C127" s="173" t="s">
        <v>2970</v>
      </c>
      <c r="D127" s="174" t="s">
        <v>330</v>
      </c>
      <c r="E127" s="175">
        <v>8</v>
      </c>
      <c r="F127" s="186"/>
      <c r="G127" s="176">
        <f>ROUND(E127*F127,2)</f>
        <v>0</v>
      </c>
      <c r="H127" s="183" t="s">
        <v>1751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77"/>
      <c r="B128" s="178"/>
      <c r="C128" s="514" t="s">
        <v>2971</v>
      </c>
      <c r="D128" s="515"/>
      <c r="E128" s="515"/>
      <c r="F128" s="515"/>
      <c r="G128" s="515"/>
      <c r="H128" s="184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22.5" outlineLevel="1" x14ac:dyDescent="0.2">
      <c r="A129" s="171">
        <v>103</v>
      </c>
      <c r="B129" s="172" t="s">
        <v>2972</v>
      </c>
      <c r="C129" s="173" t="s">
        <v>2973</v>
      </c>
      <c r="D129" s="174" t="s">
        <v>330</v>
      </c>
      <c r="E129" s="175">
        <v>7</v>
      </c>
      <c r="F129" s="186"/>
      <c r="G129" s="176">
        <f>ROUND(E129*F129,2)</f>
        <v>0</v>
      </c>
      <c r="H129" s="183" t="s">
        <v>1751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77"/>
      <c r="B130" s="178"/>
      <c r="C130" s="514" t="s">
        <v>2974</v>
      </c>
      <c r="D130" s="515"/>
      <c r="E130" s="515"/>
      <c r="F130" s="515"/>
      <c r="G130" s="515"/>
      <c r="H130" s="184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71">
        <v>104</v>
      </c>
      <c r="B131" s="172" t="s">
        <v>2975</v>
      </c>
      <c r="C131" s="173" t="s">
        <v>2976</v>
      </c>
      <c r="D131" s="174" t="s">
        <v>330</v>
      </c>
      <c r="E131" s="175">
        <v>7</v>
      </c>
      <c r="F131" s="186"/>
      <c r="G131" s="176">
        <f>ROUND(E131*F131,2)</f>
        <v>0</v>
      </c>
      <c r="H131" s="183" t="s">
        <v>1751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77"/>
      <c r="B132" s="178"/>
      <c r="C132" s="514" t="s">
        <v>2977</v>
      </c>
      <c r="D132" s="515"/>
      <c r="E132" s="515"/>
      <c r="F132" s="515"/>
      <c r="G132" s="515"/>
      <c r="H132" s="184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71">
        <v>105</v>
      </c>
      <c r="B133" s="172" t="s">
        <v>2978</v>
      </c>
      <c r="C133" s="173" t="s">
        <v>2979</v>
      </c>
      <c r="D133" s="174" t="s">
        <v>330</v>
      </c>
      <c r="E133" s="175">
        <v>35</v>
      </c>
      <c r="F133" s="186"/>
      <c r="G133" s="176">
        <f>ROUND(E133*F133,2)</f>
        <v>0</v>
      </c>
      <c r="H133" s="183" t="s">
        <v>1751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12.75" customHeight="1" outlineLevel="1" x14ac:dyDescent="0.2">
      <c r="A134" s="177"/>
      <c r="B134" s="178"/>
      <c r="C134" s="514" t="s">
        <v>2980</v>
      </c>
      <c r="D134" s="515"/>
      <c r="E134" s="515"/>
      <c r="F134" s="515"/>
      <c r="G134" s="515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12.75" customHeight="1" outlineLevel="1" x14ac:dyDescent="0.2">
      <c r="A135" s="171">
        <v>106</v>
      </c>
      <c r="B135" s="172" t="s">
        <v>2981</v>
      </c>
      <c r="C135" s="173" t="s">
        <v>2982</v>
      </c>
      <c r="D135" s="174" t="s">
        <v>330</v>
      </c>
      <c r="E135" s="175">
        <v>44</v>
      </c>
      <c r="F135" s="186"/>
      <c r="G135" s="176">
        <f>ROUND(E135*F135,2)</f>
        <v>0</v>
      </c>
      <c r="H135" s="183" t="s">
        <v>1751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77"/>
      <c r="B136" s="178"/>
      <c r="C136" s="514" t="s">
        <v>2983</v>
      </c>
      <c r="D136" s="515"/>
      <c r="E136" s="515"/>
      <c r="F136" s="515"/>
      <c r="G136" s="515"/>
      <c r="H136" s="184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ht="33.75" outlineLevel="1" x14ac:dyDescent="0.2">
      <c r="A137" s="171">
        <v>107</v>
      </c>
      <c r="B137" s="172" t="s">
        <v>2984</v>
      </c>
      <c r="C137" s="173" t="s">
        <v>2985</v>
      </c>
      <c r="D137" s="174" t="s">
        <v>330</v>
      </c>
      <c r="E137" s="175">
        <v>13</v>
      </c>
      <c r="F137" s="186"/>
      <c r="G137" s="176">
        <f>ROUND(E137*F137,2)</f>
        <v>0</v>
      </c>
      <c r="H137" s="183" t="s">
        <v>1751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12.75" customHeight="1" outlineLevel="1" x14ac:dyDescent="0.2">
      <c r="A138" s="177"/>
      <c r="B138" s="178"/>
      <c r="C138" s="514" t="s">
        <v>2986</v>
      </c>
      <c r="D138" s="515"/>
      <c r="E138" s="515"/>
      <c r="F138" s="515"/>
      <c r="G138" s="515"/>
      <c r="H138" s="184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ht="22.5" outlineLevel="1" x14ac:dyDescent="0.2">
      <c r="A139" s="171">
        <v>108</v>
      </c>
      <c r="B139" s="172" t="s">
        <v>2987</v>
      </c>
      <c r="C139" s="173" t="s">
        <v>2988</v>
      </c>
      <c r="D139" s="174" t="s">
        <v>330</v>
      </c>
      <c r="E139" s="175">
        <v>11</v>
      </c>
      <c r="F139" s="186"/>
      <c r="G139" s="176">
        <f>ROUND(E139*F139,2)</f>
        <v>0</v>
      </c>
      <c r="H139" s="183" t="s">
        <v>1751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77"/>
      <c r="B140" s="178"/>
      <c r="C140" s="514" t="s">
        <v>2989</v>
      </c>
      <c r="D140" s="515"/>
      <c r="E140" s="515"/>
      <c r="F140" s="515"/>
      <c r="G140" s="515"/>
      <c r="H140" s="184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22.5" outlineLevel="1" x14ac:dyDescent="0.2">
      <c r="A141" s="171">
        <v>109</v>
      </c>
      <c r="B141" s="172" t="s">
        <v>2990</v>
      </c>
      <c r="C141" s="173" t="s">
        <v>2991</v>
      </c>
      <c r="D141" s="174" t="s">
        <v>330</v>
      </c>
      <c r="E141" s="175">
        <v>14</v>
      </c>
      <c r="F141" s="186"/>
      <c r="G141" s="176">
        <f>ROUND(E141*F141,2)</f>
        <v>0</v>
      </c>
      <c r="H141" s="183" t="s">
        <v>1751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12.75" customHeight="1" outlineLevel="1" x14ac:dyDescent="0.2">
      <c r="A142" s="177"/>
      <c r="B142" s="178"/>
      <c r="C142" s="514" t="s">
        <v>2992</v>
      </c>
      <c r="D142" s="515"/>
      <c r="E142" s="515"/>
      <c r="F142" s="515"/>
      <c r="G142" s="515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131</v>
      </c>
      <c r="S142" s="160">
        <v>0</v>
      </c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12.75" customHeight="1" outlineLevel="1" x14ac:dyDescent="0.2">
      <c r="A143" s="171">
        <v>110</v>
      </c>
      <c r="B143" s="172" t="s">
        <v>2993</v>
      </c>
      <c r="C143" s="173" t="s">
        <v>2994</v>
      </c>
      <c r="D143" s="174" t="s">
        <v>330</v>
      </c>
      <c r="E143" s="175">
        <v>13</v>
      </c>
      <c r="F143" s="186"/>
      <c r="G143" s="176">
        <f>ROUND(E143*F143,2)</f>
        <v>0</v>
      </c>
      <c r="H143" s="183" t="s">
        <v>1751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129</v>
      </c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77"/>
      <c r="B144" s="178"/>
      <c r="C144" s="514" t="s">
        <v>2995</v>
      </c>
      <c r="D144" s="515"/>
      <c r="E144" s="515"/>
      <c r="F144" s="515"/>
      <c r="G144" s="515"/>
      <c r="H144" s="184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ht="22.5" outlineLevel="1" x14ac:dyDescent="0.2">
      <c r="A145" s="171">
        <v>111</v>
      </c>
      <c r="B145" s="172" t="s">
        <v>2996</v>
      </c>
      <c r="C145" s="173" t="s">
        <v>2997</v>
      </c>
      <c r="D145" s="174" t="s">
        <v>330</v>
      </c>
      <c r="E145" s="175">
        <v>8</v>
      </c>
      <c r="F145" s="186"/>
      <c r="G145" s="176">
        <f>ROUND(E145*F145,2)</f>
        <v>0</v>
      </c>
      <c r="H145" s="183" t="s">
        <v>1751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131</v>
      </c>
      <c r="S145" s="160">
        <v>0</v>
      </c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77"/>
      <c r="B146" s="178"/>
      <c r="C146" s="514" t="s">
        <v>2998</v>
      </c>
      <c r="D146" s="515"/>
      <c r="E146" s="515"/>
      <c r="F146" s="515"/>
      <c r="G146" s="515"/>
      <c r="H146" s="184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129</v>
      </c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71">
        <v>112</v>
      </c>
      <c r="B147" s="172" t="s">
        <v>2999</v>
      </c>
      <c r="C147" s="173" t="s">
        <v>3000</v>
      </c>
      <c r="D147" s="174" t="s">
        <v>330</v>
      </c>
      <c r="E147" s="175">
        <v>3</v>
      </c>
      <c r="F147" s="186"/>
      <c r="G147" s="176">
        <f>ROUND(E147*F147,2)</f>
        <v>0</v>
      </c>
      <c r="H147" s="183" t="s">
        <v>1751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7"/>
      <c r="B148" s="178"/>
      <c r="C148" s="514" t="s">
        <v>3001</v>
      </c>
      <c r="D148" s="515"/>
      <c r="E148" s="515"/>
      <c r="F148" s="515"/>
      <c r="G148" s="515"/>
      <c r="H148" s="184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ht="22.5" outlineLevel="1" x14ac:dyDescent="0.2">
      <c r="A149" s="171">
        <v>113</v>
      </c>
      <c r="B149" s="172" t="s">
        <v>3002</v>
      </c>
      <c r="C149" s="173" t="s">
        <v>3003</v>
      </c>
      <c r="D149" s="174" t="s">
        <v>330</v>
      </c>
      <c r="E149" s="175">
        <v>4</v>
      </c>
      <c r="F149" s="186"/>
      <c r="G149" s="176">
        <f>ROUND(E149*F149,2)</f>
        <v>0</v>
      </c>
      <c r="H149" s="183" t="s">
        <v>1751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77"/>
      <c r="B150" s="178"/>
      <c r="C150" s="514" t="s">
        <v>3004</v>
      </c>
      <c r="D150" s="515"/>
      <c r="E150" s="515"/>
      <c r="F150" s="515"/>
      <c r="G150" s="515"/>
      <c r="H150" s="184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131</v>
      </c>
      <c r="S150" s="160">
        <v>0</v>
      </c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ht="22.5" outlineLevel="1" x14ac:dyDescent="0.2">
      <c r="A151" s="171">
        <v>114</v>
      </c>
      <c r="B151" s="172" t="s">
        <v>3005</v>
      </c>
      <c r="C151" s="173" t="s">
        <v>3006</v>
      </c>
      <c r="D151" s="174" t="s">
        <v>330</v>
      </c>
      <c r="E151" s="175">
        <v>3</v>
      </c>
      <c r="F151" s="186"/>
      <c r="G151" s="176">
        <f>ROUND(E151*F151,2)</f>
        <v>0</v>
      </c>
      <c r="H151" s="183" t="s">
        <v>1751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129</v>
      </c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77"/>
      <c r="B152" s="178"/>
      <c r="C152" s="514" t="s">
        <v>3007</v>
      </c>
      <c r="D152" s="515"/>
      <c r="E152" s="515"/>
      <c r="F152" s="515"/>
      <c r="G152" s="515"/>
      <c r="H152" s="184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71">
        <v>115</v>
      </c>
      <c r="B153" s="172" t="s">
        <v>3008</v>
      </c>
      <c r="C153" s="173" t="s">
        <v>3000</v>
      </c>
      <c r="D153" s="174" t="s">
        <v>330</v>
      </c>
      <c r="E153" s="175">
        <v>2</v>
      </c>
      <c r="F153" s="186"/>
      <c r="G153" s="176">
        <f>ROUND(E153*F153,2)</f>
        <v>0</v>
      </c>
      <c r="H153" s="183" t="s">
        <v>1751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77"/>
      <c r="B154" s="178"/>
      <c r="C154" s="514" t="s">
        <v>3009</v>
      </c>
      <c r="D154" s="515"/>
      <c r="E154" s="515"/>
      <c r="F154" s="515"/>
      <c r="G154" s="515"/>
      <c r="H154" s="184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131</v>
      </c>
      <c r="S154" s="160">
        <v>0</v>
      </c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ht="22.5" x14ac:dyDescent="0.2">
      <c r="A155" s="171">
        <v>116</v>
      </c>
      <c r="B155" s="172" t="s">
        <v>3010</v>
      </c>
      <c r="C155" s="173" t="s">
        <v>3011</v>
      </c>
      <c r="D155" s="174" t="s">
        <v>330</v>
      </c>
      <c r="E155" s="175">
        <v>22</v>
      </c>
      <c r="F155" s="186"/>
      <c r="G155" s="176">
        <f>ROUND(E155*F155,2)</f>
        <v>0</v>
      </c>
      <c r="H155" s="183" t="s">
        <v>1751</v>
      </c>
    </row>
    <row r="156" spans="1:47" x14ac:dyDescent="0.2">
      <c r="A156" s="177"/>
      <c r="B156" s="178"/>
      <c r="C156" s="514" t="s">
        <v>3012</v>
      </c>
      <c r="D156" s="515"/>
      <c r="E156" s="515"/>
      <c r="F156" s="515"/>
      <c r="G156" s="515"/>
      <c r="H156" s="184"/>
    </row>
    <row r="157" spans="1:47" x14ac:dyDescent="0.2">
      <c r="A157" s="171">
        <v>117</v>
      </c>
      <c r="B157" s="172" t="s">
        <v>3013</v>
      </c>
      <c r="C157" s="173" t="s">
        <v>2994</v>
      </c>
      <c r="D157" s="174" t="s">
        <v>330</v>
      </c>
      <c r="E157" s="175">
        <v>6</v>
      </c>
      <c r="F157" s="186"/>
      <c r="G157" s="176">
        <f>ROUND(E157*F157,2)</f>
        <v>0</v>
      </c>
      <c r="H157" s="183" t="s">
        <v>1751</v>
      </c>
    </row>
    <row r="158" spans="1:47" x14ac:dyDescent="0.2">
      <c r="A158" s="177"/>
      <c r="B158" s="178"/>
      <c r="C158" s="514" t="s">
        <v>3014</v>
      </c>
      <c r="D158" s="515"/>
      <c r="E158" s="515"/>
      <c r="F158" s="515"/>
      <c r="G158" s="515"/>
      <c r="H158" s="184"/>
    </row>
    <row r="159" spans="1:47" ht="33.75" x14ac:dyDescent="0.2">
      <c r="A159" s="171">
        <v>118</v>
      </c>
      <c r="B159" s="172" t="s">
        <v>3015</v>
      </c>
      <c r="C159" s="173" t="s">
        <v>3016</v>
      </c>
      <c r="D159" s="174" t="s">
        <v>330</v>
      </c>
      <c r="E159" s="175">
        <v>8</v>
      </c>
      <c r="F159" s="186"/>
      <c r="G159" s="176">
        <f>ROUND(E159*F159,2)</f>
        <v>0</v>
      </c>
      <c r="H159" s="183" t="s">
        <v>1751</v>
      </c>
    </row>
    <row r="160" spans="1:47" x14ac:dyDescent="0.2">
      <c r="A160" s="177"/>
      <c r="B160" s="178"/>
      <c r="C160" s="514" t="s">
        <v>3017</v>
      </c>
      <c r="D160" s="515"/>
      <c r="E160" s="515"/>
      <c r="F160" s="515"/>
      <c r="G160" s="515"/>
      <c r="H160" s="184"/>
    </row>
    <row r="161" spans="1:8" ht="22.5" x14ac:dyDescent="0.2">
      <c r="A161" s="171">
        <v>119</v>
      </c>
      <c r="B161" s="172" t="s">
        <v>3018</v>
      </c>
      <c r="C161" s="173" t="s">
        <v>3019</v>
      </c>
      <c r="D161" s="174" t="s">
        <v>330</v>
      </c>
      <c r="E161" s="175">
        <v>2</v>
      </c>
      <c r="F161" s="186"/>
      <c r="G161" s="176">
        <f>ROUND(E161*F161,2)</f>
        <v>0</v>
      </c>
      <c r="H161" s="183" t="s">
        <v>1751</v>
      </c>
    </row>
    <row r="162" spans="1:8" ht="12.75" customHeight="1" thickBot="1" x14ac:dyDescent="0.25">
      <c r="A162" s="177"/>
      <c r="B162" s="178"/>
      <c r="C162" s="514" t="s">
        <v>3020</v>
      </c>
      <c r="D162" s="515"/>
      <c r="E162" s="515"/>
      <c r="F162" s="515"/>
      <c r="G162" s="515"/>
      <c r="H162" s="184"/>
    </row>
    <row r="163" spans="1:8" ht="13.5" thickBot="1" x14ac:dyDescent="0.25">
      <c r="A163" s="203"/>
      <c r="B163" s="204" t="s">
        <v>50</v>
      </c>
      <c r="C163" s="205" t="s">
        <v>3021</v>
      </c>
      <c r="D163" s="206"/>
      <c r="E163" s="207"/>
      <c r="F163" s="207"/>
      <c r="G163" s="207">
        <f>G164+G184+G203+G205+G213+G222+G224</f>
        <v>0</v>
      </c>
      <c r="H163" s="208"/>
    </row>
    <row r="164" spans="1:8" ht="12.75" customHeight="1" x14ac:dyDescent="0.2">
      <c r="A164" s="114" t="s">
        <v>124</v>
      </c>
      <c r="B164" s="116" t="s">
        <v>3022</v>
      </c>
      <c r="C164" s="126" t="s">
        <v>3023</v>
      </c>
      <c r="D164" s="145"/>
      <c r="E164" s="158"/>
      <c r="F164" s="158"/>
      <c r="G164" s="158">
        <f>SUM(G165:G183)</f>
        <v>0</v>
      </c>
      <c r="H164" s="133"/>
    </row>
    <row r="165" spans="1:8" x14ac:dyDescent="0.2">
      <c r="A165" s="164">
        <v>120</v>
      </c>
      <c r="B165" s="165" t="s">
        <v>3024</v>
      </c>
      <c r="C165" s="166" t="s">
        <v>3025</v>
      </c>
      <c r="D165" s="167" t="s">
        <v>337</v>
      </c>
      <c r="E165" s="168">
        <v>1950</v>
      </c>
      <c r="F165" s="185"/>
      <c r="G165" s="169">
        <f>ROUND(E165*F165,2)</f>
        <v>0</v>
      </c>
      <c r="H165" s="182" t="s">
        <v>1758</v>
      </c>
    </row>
    <row r="166" spans="1:8" x14ac:dyDescent="0.2">
      <c r="A166" s="164">
        <v>121</v>
      </c>
      <c r="B166" s="165" t="s">
        <v>3026</v>
      </c>
      <c r="C166" s="166" t="s">
        <v>3027</v>
      </c>
      <c r="D166" s="167" t="s">
        <v>337</v>
      </c>
      <c r="E166" s="168">
        <v>1950</v>
      </c>
      <c r="F166" s="185"/>
      <c r="G166" s="169">
        <f>ROUND(E166*F166,2)</f>
        <v>0</v>
      </c>
      <c r="H166" s="182" t="s">
        <v>1758</v>
      </c>
    </row>
    <row r="167" spans="1:8" x14ac:dyDescent="0.2">
      <c r="A167" s="164">
        <v>122</v>
      </c>
      <c r="B167" s="165" t="s">
        <v>3028</v>
      </c>
      <c r="C167" s="166" t="s">
        <v>3029</v>
      </c>
      <c r="D167" s="167" t="s">
        <v>337</v>
      </c>
      <c r="E167" s="168">
        <v>320</v>
      </c>
      <c r="F167" s="185"/>
      <c r="G167" s="169">
        <f>ROUND(E167*F167,2)</f>
        <v>0</v>
      </c>
      <c r="H167" s="182" t="s">
        <v>1758</v>
      </c>
    </row>
    <row r="168" spans="1:8" x14ac:dyDescent="0.2">
      <c r="A168" s="164">
        <v>123</v>
      </c>
      <c r="B168" s="165" t="s">
        <v>3030</v>
      </c>
      <c r="C168" s="166" t="s">
        <v>3027</v>
      </c>
      <c r="D168" s="167" t="s">
        <v>337</v>
      </c>
      <c r="E168" s="168">
        <v>320</v>
      </c>
      <c r="F168" s="185"/>
      <c r="G168" s="169">
        <f>ROUND(E168*F168,2)</f>
        <v>0</v>
      </c>
      <c r="H168" s="182" t="s">
        <v>1758</v>
      </c>
    </row>
    <row r="169" spans="1:8" ht="22.5" x14ac:dyDescent="0.2">
      <c r="A169" s="171">
        <v>124</v>
      </c>
      <c r="B169" s="172" t="s">
        <v>2923</v>
      </c>
      <c r="C169" s="173" t="s">
        <v>2924</v>
      </c>
      <c r="D169" s="174" t="s">
        <v>337</v>
      </c>
      <c r="E169" s="175">
        <v>2270</v>
      </c>
      <c r="F169" s="186"/>
      <c r="G169" s="176">
        <f>ROUND(E169*F169,2)</f>
        <v>0</v>
      </c>
      <c r="H169" s="183" t="s">
        <v>1758</v>
      </c>
    </row>
    <row r="170" spans="1:8" x14ac:dyDescent="0.2">
      <c r="A170" s="177"/>
      <c r="B170" s="178"/>
      <c r="C170" s="179" t="s">
        <v>3031</v>
      </c>
      <c r="D170" s="180"/>
      <c r="E170" s="181">
        <v>2270</v>
      </c>
      <c r="F170" s="187"/>
      <c r="G170" s="170"/>
      <c r="H170" s="184"/>
    </row>
    <row r="171" spans="1:8" x14ac:dyDescent="0.2">
      <c r="A171" s="164">
        <v>125</v>
      </c>
      <c r="B171" s="165" t="s">
        <v>3032</v>
      </c>
      <c r="C171" s="166" t="s">
        <v>3033</v>
      </c>
      <c r="D171" s="167" t="s">
        <v>330</v>
      </c>
      <c r="E171" s="168">
        <v>1</v>
      </c>
      <c r="F171" s="185"/>
      <c r="G171" s="169">
        <f>ROUND(E171*F171,2)</f>
        <v>0</v>
      </c>
      <c r="H171" s="182" t="s">
        <v>1751</v>
      </c>
    </row>
    <row r="172" spans="1:8" x14ac:dyDescent="0.2">
      <c r="A172" s="171">
        <v>126</v>
      </c>
      <c r="B172" s="172" t="s">
        <v>3034</v>
      </c>
      <c r="C172" s="173" t="s">
        <v>3035</v>
      </c>
      <c r="D172" s="174" t="s">
        <v>330</v>
      </c>
      <c r="E172" s="175">
        <v>22</v>
      </c>
      <c r="F172" s="186"/>
      <c r="G172" s="176">
        <f>ROUND(E172*F172,2)</f>
        <v>0</v>
      </c>
      <c r="H172" s="183" t="s">
        <v>1758</v>
      </c>
    </row>
    <row r="173" spans="1:8" x14ac:dyDescent="0.2">
      <c r="A173" s="177"/>
      <c r="B173" s="178"/>
      <c r="C173" s="179" t="s">
        <v>3036</v>
      </c>
      <c r="D173" s="180"/>
      <c r="E173" s="181">
        <v>22</v>
      </c>
      <c r="F173" s="187"/>
      <c r="G173" s="170"/>
      <c r="H173" s="184"/>
    </row>
    <row r="174" spans="1:8" x14ac:dyDescent="0.2">
      <c r="A174" s="164">
        <v>127</v>
      </c>
      <c r="B174" s="165" t="s">
        <v>3037</v>
      </c>
      <c r="C174" s="166" t="s">
        <v>3038</v>
      </c>
      <c r="D174" s="167" t="s">
        <v>330</v>
      </c>
      <c r="E174" s="168">
        <v>21</v>
      </c>
      <c r="F174" s="185"/>
      <c r="G174" s="169">
        <f>ROUND(E174*F174,2)</f>
        <v>0</v>
      </c>
      <c r="H174" s="182" t="s">
        <v>1758</v>
      </c>
    </row>
    <row r="175" spans="1:8" x14ac:dyDescent="0.2">
      <c r="A175" s="164">
        <v>128</v>
      </c>
      <c r="B175" s="165" t="s">
        <v>3039</v>
      </c>
      <c r="C175" s="166" t="s">
        <v>3040</v>
      </c>
      <c r="D175" s="167" t="s">
        <v>330</v>
      </c>
      <c r="E175" s="168">
        <v>1</v>
      </c>
      <c r="F175" s="185"/>
      <c r="G175" s="169">
        <f>ROUND(E175*F175,2)</f>
        <v>0</v>
      </c>
      <c r="H175" s="182" t="s">
        <v>1751</v>
      </c>
    </row>
    <row r="176" spans="1:8" x14ac:dyDescent="0.2">
      <c r="A176" s="171">
        <v>129</v>
      </c>
      <c r="B176" s="172" t="s">
        <v>3041</v>
      </c>
      <c r="C176" s="173" t="s">
        <v>3042</v>
      </c>
      <c r="D176" s="174" t="s">
        <v>330</v>
      </c>
      <c r="E176" s="175">
        <v>10</v>
      </c>
      <c r="F176" s="186"/>
      <c r="G176" s="176">
        <f>ROUND(E176*F176,2)</f>
        <v>0</v>
      </c>
      <c r="H176" s="183" t="s">
        <v>1758</v>
      </c>
    </row>
    <row r="177" spans="1:8" x14ac:dyDescent="0.2">
      <c r="A177" s="177"/>
      <c r="B177" s="178"/>
      <c r="C177" s="179" t="s">
        <v>3043</v>
      </c>
      <c r="D177" s="180"/>
      <c r="E177" s="181">
        <v>10</v>
      </c>
      <c r="F177" s="187"/>
      <c r="G177" s="170"/>
      <c r="H177" s="184"/>
    </row>
    <row r="178" spans="1:8" x14ac:dyDescent="0.2">
      <c r="A178" s="164">
        <v>130</v>
      </c>
      <c r="B178" s="165" t="s">
        <v>3044</v>
      </c>
      <c r="C178" s="166" t="s">
        <v>3045</v>
      </c>
      <c r="D178" s="167" t="s">
        <v>330</v>
      </c>
      <c r="E178" s="168">
        <v>8</v>
      </c>
      <c r="F178" s="185"/>
      <c r="G178" s="169">
        <f t="shared" ref="G178:G183" si="3">ROUND(E178*F178,2)</f>
        <v>0</v>
      </c>
      <c r="H178" s="182" t="s">
        <v>1758</v>
      </c>
    </row>
    <row r="179" spans="1:8" x14ac:dyDescent="0.2">
      <c r="A179" s="164">
        <v>131</v>
      </c>
      <c r="B179" s="165" t="s">
        <v>3046</v>
      </c>
      <c r="C179" s="166" t="s">
        <v>3047</v>
      </c>
      <c r="D179" s="167" t="s">
        <v>330</v>
      </c>
      <c r="E179" s="168">
        <v>2</v>
      </c>
      <c r="F179" s="185"/>
      <c r="G179" s="169">
        <f t="shared" si="3"/>
        <v>0</v>
      </c>
      <c r="H179" s="182" t="s">
        <v>1751</v>
      </c>
    </row>
    <row r="180" spans="1:8" x14ac:dyDescent="0.2">
      <c r="A180" s="164">
        <v>132</v>
      </c>
      <c r="B180" s="165" t="s">
        <v>3048</v>
      </c>
      <c r="C180" s="166" t="s">
        <v>3049</v>
      </c>
      <c r="D180" s="167" t="s">
        <v>330</v>
      </c>
      <c r="E180" s="168">
        <v>4</v>
      </c>
      <c r="F180" s="185"/>
      <c r="G180" s="169">
        <f t="shared" si="3"/>
        <v>0</v>
      </c>
      <c r="H180" s="182" t="s">
        <v>1758</v>
      </c>
    </row>
    <row r="181" spans="1:8" x14ac:dyDescent="0.2">
      <c r="A181" s="164">
        <v>133</v>
      </c>
      <c r="B181" s="165" t="s">
        <v>3037</v>
      </c>
      <c r="C181" s="166" t="s">
        <v>3038</v>
      </c>
      <c r="D181" s="167" t="s">
        <v>330</v>
      </c>
      <c r="E181" s="168">
        <v>4</v>
      </c>
      <c r="F181" s="185"/>
      <c r="G181" s="169">
        <f t="shared" si="3"/>
        <v>0</v>
      </c>
      <c r="H181" s="182" t="s">
        <v>1758</v>
      </c>
    </row>
    <row r="182" spans="1:8" ht="12.75" customHeight="1" x14ac:dyDescent="0.2">
      <c r="A182" s="164">
        <v>134</v>
      </c>
      <c r="B182" s="165" t="s">
        <v>3050</v>
      </c>
      <c r="C182" s="166" t="s">
        <v>3051</v>
      </c>
      <c r="D182" s="167" t="s">
        <v>330</v>
      </c>
      <c r="E182" s="168">
        <v>1</v>
      </c>
      <c r="F182" s="185"/>
      <c r="G182" s="169">
        <f t="shared" si="3"/>
        <v>0</v>
      </c>
      <c r="H182" s="182" t="s">
        <v>1758</v>
      </c>
    </row>
    <row r="183" spans="1:8" x14ac:dyDescent="0.2">
      <c r="A183" s="164">
        <v>135</v>
      </c>
      <c r="B183" s="165" t="s">
        <v>3044</v>
      </c>
      <c r="C183" s="166" t="s">
        <v>3045</v>
      </c>
      <c r="D183" s="167" t="s">
        <v>330</v>
      </c>
      <c r="E183" s="168">
        <v>1</v>
      </c>
      <c r="F183" s="185"/>
      <c r="G183" s="169">
        <f t="shared" si="3"/>
        <v>0</v>
      </c>
      <c r="H183" s="182" t="s">
        <v>1758</v>
      </c>
    </row>
    <row r="184" spans="1:8" x14ac:dyDescent="0.2">
      <c r="A184" s="114" t="s">
        <v>124</v>
      </c>
      <c r="B184" s="116" t="s">
        <v>3052</v>
      </c>
      <c r="C184" s="126" t="s">
        <v>3053</v>
      </c>
      <c r="D184" s="145"/>
      <c r="E184" s="158"/>
      <c r="F184" s="158"/>
      <c r="G184" s="158">
        <f>SUM(G185:G202)</f>
        <v>0</v>
      </c>
      <c r="H184" s="133"/>
    </row>
    <row r="185" spans="1:8" x14ac:dyDescent="0.2">
      <c r="A185" s="171">
        <v>136</v>
      </c>
      <c r="B185" s="172" t="s">
        <v>3054</v>
      </c>
      <c r="C185" s="173" t="s">
        <v>3055</v>
      </c>
      <c r="D185" s="174" t="s">
        <v>330</v>
      </c>
      <c r="E185" s="175">
        <v>1</v>
      </c>
      <c r="F185" s="186"/>
      <c r="G185" s="176">
        <f>ROUND(E185*F185,2)</f>
        <v>0</v>
      </c>
      <c r="H185" s="183" t="s">
        <v>1751</v>
      </c>
    </row>
    <row r="186" spans="1:8" ht="12.75" customHeight="1" x14ac:dyDescent="0.2">
      <c r="A186" s="177"/>
      <c r="B186" s="178"/>
      <c r="C186" s="514" t="s">
        <v>3056</v>
      </c>
      <c r="D186" s="515"/>
      <c r="E186" s="515"/>
      <c r="F186" s="515"/>
      <c r="G186" s="515"/>
      <c r="H186" s="184"/>
    </row>
    <row r="187" spans="1:8" x14ac:dyDescent="0.2">
      <c r="A187" s="171">
        <v>137</v>
      </c>
      <c r="B187" s="172" t="s">
        <v>3057</v>
      </c>
      <c r="C187" s="173" t="s">
        <v>3058</v>
      </c>
      <c r="D187" s="174" t="s">
        <v>330</v>
      </c>
      <c r="E187" s="175">
        <v>1</v>
      </c>
      <c r="F187" s="186"/>
      <c r="G187" s="176">
        <f>ROUND(E187*F187,2)</f>
        <v>0</v>
      </c>
      <c r="H187" s="183" t="s">
        <v>1751</v>
      </c>
    </row>
    <row r="188" spans="1:8" x14ac:dyDescent="0.2">
      <c r="A188" s="177"/>
      <c r="B188" s="178"/>
      <c r="C188" s="514" t="s">
        <v>3059</v>
      </c>
      <c r="D188" s="515"/>
      <c r="E188" s="515"/>
      <c r="F188" s="515"/>
      <c r="G188" s="515"/>
      <c r="H188" s="184"/>
    </row>
    <row r="189" spans="1:8" x14ac:dyDescent="0.2">
      <c r="A189" s="177"/>
      <c r="B189" s="178"/>
      <c r="C189" s="518" t="s">
        <v>3060</v>
      </c>
      <c r="D189" s="519"/>
      <c r="E189" s="519"/>
      <c r="F189" s="519"/>
      <c r="G189" s="519"/>
      <c r="H189" s="184"/>
    </row>
    <row r="190" spans="1:8" ht="12.75" customHeight="1" x14ac:dyDescent="0.2">
      <c r="A190" s="177"/>
      <c r="B190" s="178"/>
      <c r="C190" s="518" t="s">
        <v>3061</v>
      </c>
      <c r="D190" s="519"/>
      <c r="E190" s="519"/>
      <c r="F190" s="519"/>
      <c r="G190" s="519"/>
      <c r="H190" s="184"/>
    </row>
    <row r="191" spans="1:8" x14ac:dyDescent="0.2">
      <c r="A191" s="177"/>
      <c r="B191" s="178"/>
      <c r="C191" s="518" t="s">
        <v>3062</v>
      </c>
      <c r="D191" s="519"/>
      <c r="E191" s="519"/>
      <c r="F191" s="519"/>
      <c r="G191" s="519"/>
      <c r="H191" s="184"/>
    </row>
    <row r="192" spans="1:8" x14ac:dyDescent="0.2">
      <c r="A192" s="177"/>
      <c r="B192" s="178"/>
      <c r="C192" s="518" t="s">
        <v>3063</v>
      </c>
      <c r="D192" s="519"/>
      <c r="E192" s="519"/>
      <c r="F192" s="519"/>
      <c r="G192" s="519"/>
      <c r="H192" s="184"/>
    </row>
    <row r="193" spans="1:8" x14ac:dyDescent="0.2">
      <c r="A193" s="177"/>
      <c r="B193" s="178"/>
      <c r="C193" s="518" t="s">
        <v>3064</v>
      </c>
      <c r="D193" s="519"/>
      <c r="E193" s="519"/>
      <c r="F193" s="519"/>
      <c r="G193" s="519"/>
      <c r="H193" s="184"/>
    </row>
    <row r="194" spans="1:8" ht="12.75" customHeight="1" x14ac:dyDescent="0.2">
      <c r="A194" s="171">
        <v>138</v>
      </c>
      <c r="B194" s="172" t="s">
        <v>3065</v>
      </c>
      <c r="C194" s="173" t="s">
        <v>3066</v>
      </c>
      <c r="D194" s="174" t="s">
        <v>330</v>
      </c>
      <c r="E194" s="175">
        <v>1</v>
      </c>
      <c r="F194" s="186"/>
      <c r="G194" s="176">
        <f>ROUND(E194*F194,2)</f>
        <v>0</v>
      </c>
      <c r="H194" s="183" t="s">
        <v>1751</v>
      </c>
    </row>
    <row r="195" spans="1:8" x14ac:dyDescent="0.2">
      <c r="A195" s="177"/>
      <c r="B195" s="178"/>
      <c r="C195" s="514" t="s">
        <v>3067</v>
      </c>
      <c r="D195" s="515"/>
      <c r="E195" s="515"/>
      <c r="F195" s="515"/>
      <c r="G195" s="515"/>
      <c r="H195" s="184"/>
    </row>
    <row r="196" spans="1:8" x14ac:dyDescent="0.2">
      <c r="A196" s="177"/>
      <c r="B196" s="178"/>
      <c r="C196" s="518" t="s">
        <v>3068</v>
      </c>
      <c r="D196" s="519"/>
      <c r="E196" s="519"/>
      <c r="F196" s="519"/>
      <c r="G196" s="519"/>
      <c r="H196" s="184"/>
    </row>
    <row r="197" spans="1:8" x14ac:dyDescent="0.2">
      <c r="A197" s="177"/>
      <c r="B197" s="178"/>
      <c r="C197" s="518" t="s">
        <v>3069</v>
      </c>
      <c r="D197" s="519"/>
      <c r="E197" s="519"/>
      <c r="F197" s="519"/>
      <c r="G197" s="519"/>
      <c r="H197" s="184"/>
    </row>
    <row r="198" spans="1:8" x14ac:dyDescent="0.2">
      <c r="A198" s="171">
        <v>139</v>
      </c>
      <c r="B198" s="172" t="s">
        <v>3070</v>
      </c>
      <c r="C198" s="173" t="s">
        <v>3071</v>
      </c>
      <c r="D198" s="174" t="s">
        <v>330</v>
      </c>
      <c r="E198" s="175">
        <v>1</v>
      </c>
      <c r="F198" s="186"/>
      <c r="G198" s="176">
        <f>ROUND(E198*F198,2)</f>
        <v>0</v>
      </c>
      <c r="H198" s="183" t="s">
        <v>1751</v>
      </c>
    </row>
    <row r="199" spans="1:8" x14ac:dyDescent="0.2">
      <c r="A199" s="177"/>
      <c r="B199" s="178"/>
      <c r="C199" s="514" t="s">
        <v>3072</v>
      </c>
      <c r="D199" s="515"/>
      <c r="E199" s="515"/>
      <c r="F199" s="515"/>
      <c r="G199" s="515"/>
      <c r="H199" s="184"/>
    </row>
    <row r="200" spans="1:8" x14ac:dyDescent="0.2">
      <c r="A200" s="177"/>
      <c r="B200" s="178"/>
      <c r="C200" s="518" t="s">
        <v>3073</v>
      </c>
      <c r="D200" s="519"/>
      <c r="E200" s="519"/>
      <c r="F200" s="519"/>
      <c r="G200" s="519"/>
      <c r="H200" s="184"/>
    </row>
    <row r="201" spans="1:8" x14ac:dyDescent="0.2">
      <c r="A201" s="177"/>
      <c r="B201" s="178"/>
      <c r="C201" s="518" t="s">
        <v>3074</v>
      </c>
      <c r="D201" s="519"/>
      <c r="E201" s="519"/>
      <c r="F201" s="519"/>
      <c r="G201" s="519"/>
      <c r="H201" s="184"/>
    </row>
    <row r="202" spans="1:8" x14ac:dyDescent="0.2">
      <c r="A202" s="177"/>
      <c r="B202" s="178"/>
      <c r="C202" s="518" t="s">
        <v>3075</v>
      </c>
      <c r="D202" s="519"/>
      <c r="E202" s="519"/>
      <c r="F202" s="519"/>
      <c r="G202" s="519"/>
      <c r="H202" s="184"/>
    </row>
    <row r="203" spans="1:8" x14ac:dyDescent="0.2">
      <c r="A203" s="114" t="s">
        <v>124</v>
      </c>
      <c r="B203" s="116" t="s">
        <v>3076</v>
      </c>
      <c r="C203" s="126" t="s">
        <v>3077</v>
      </c>
      <c r="D203" s="145"/>
      <c r="E203" s="158"/>
      <c r="F203" s="158"/>
      <c r="G203" s="158">
        <f>SUM(G204)</f>
        <v>0</v>
      </c>
      <c r="H203" s="133"/>
    </row>
    <row r="204" spans="1:8" ht="22.5" x14ac:dyDescent="0.2">
      <c r="A204" s="164">
        <v>140</v>
      </c>
      <c r="B204" s="165" t="s">
        <v>3078</v>
      </c>
      <c r="C204" s="166" t="s">
        <v>3079</v>
      </c>
      <c r="D204" s="167" t="s">
        <v>330</v>
      </c>
      <c r="E204" s="168">
        <v>1</v>
      </c>
      <c r="F204" s="185"/>
      <c r="G204" s="169">
        <f>ROUND(E204*F204,2)</f>
        <v>0</v>
      </c>
      <c r="H204" s="182" t="s">
        <v>1751</v>
      </c>
    </row>
    <row r="205" spans="1:8" x14ac:dyDescent="0.2">
      <c r="A205" s="114" t="s">
        <v>124</v>
      </c>
      <c r="B205" s="116" t="s">
        <v>3080</v>
      </c>
      <c r="C205" s="126" t="s">
        <v>3081</v>
      </c>
      <c r="D205" s="145"/>
      <c r="E205" s="158"/>
      <c r="F205" s="158"/>
      <c r="G205" s="158">
        <f>SUM(G206:G212)</f>
        <v>0</v>
      </c>
      <c r="H205" s="133"/>
    </row>
    <row r="206" spans="1:8" ht="22.5" x14ac:dyDescent="0.2">
      <c r="A206" s="164">
        <v>141</v>
      </c>
      <c r="B206" s="165" t="s">
        <v>3082</v>
      </c>
      <c r="C206" s="166" t="s">
        <v>3083</v>
      </c>
      <c r="D206" s="167" t="s">
        <v>337</v>
      </c>
      <c r="E206" s="168">
        <v>140</v>
      </c>
      <c r="F206" s="185"/>
      <c r="G206" s="169">
        <f t="shared" ref="G206:G212" si="4">ROUND(E206*F206,2)</f>
        <v>0</v>
      </c>
      <c r="H206" s="182" t="s">
        <v>1758</v>
      </c>
    </row>
    <row r="207" spans="1:8" ht="22.5" x14ac:dyDescent="0.2">
      <c r="A207" s="164">
        <v>142</v>
      </c>
      <c r="B207" s="165" t="s">
        <v>2759</v>
      </c>
      <c r="C207" s="166" t="s">
        <v>2760</v>
      </c>
      <c r="D207" s="167" t="s">
        <v>337</v>
      </c>
      <c r="E207" s="168">
        <v>130</v>
      </c>
      <c r="F207" s="185"/>
      <c r="G207" s="169">
        <f t="shared" si="4"/>
        <v>0</v>
      </c>
      <c r="H207" s="182" t="s">
        <v>1758</v>
      </c>
    </row>
    <row r="208" spans="1:8" x14ac:dyDescent="0.2">
      <c r="A208" s="164">
        <v>143</v>
      </c>
      <c r="B208" s="165" t="s">
        <v>3084</v>
      </c>
      <c r="C208" s="166" t="s">
        <v>3085</v>
      </c>
      <c r="D208" s="167" t="s">
        <v>330</v>
      </c>
      <c r="E208" s="168">
        <v>1</v>
      </c>
      <c r="F208" s="185"/>
      <c r="G208" s="169">
        <f t="shared" si="4"/>
        <v>0</v>
      </c>
      <c r="H208" s="182" t="s">
        <v>1751</v>
      </c>
    </row>
    <row r="209" spans="1:8" ht="22.5" x14ac:dyDescent="0.2">
      <c r="A209" s="164">
        <v>144</v>
      </c>
      <c r="B209" s="165" t="s">
        <v>3086</v>
      </c>
      <c r="C209" s="166" t="s">
        <v>3087</v>
      </c>
      <c r="D209" s="167" t="s">
        <v>330</v>
      </c>
      <c r="E209" s="168">
        <v>5</v>
      </c>
      <c r="F209" s="185"/>
      <c r="G209" s="169">
        <f t="shared" si="4"/>
        <v>0</v>
      </c>
      <c r="H209" s="182" t="s">
        <v>1751</v>
      </c>
    </row>
    <row r="210" spans="1:8" ht="22.5" x14ac:dyDescent="0.2">
      <c r="A210" s="164">
        <v>145</v>
      </c>
      <c r="B210" s="165" t="s">
        <v>3088</v>
      </c>
      <c r="C210" s="166" t="s">
        <v>3089</v>
      </c>
      <c r="D210" s="167" t="s">
        <v>330</v>
      </c>
      <c r="E210" s="168">
        <v>1</v>
      </c>
      <c r="F210" s="185"/>
      <c r="G210" s="169">
        <f t="shared" si="4"/>
        <v>0</v>
      </c>
      <c r="H210" s="182" t="s">
        <v>1751</v>
      </c>
    </row>
    <row r="211" spans="1:8" x14ac:dyDescent="0.2">
      <c r="A211" s="164">
        <v>146</v>
      </c>
      <c r="B211" s="165" t="s">
        <v>3090</v>
      </c>
      <c r="C211" s="166" t="s">
        <v>3091</v>
      </c>
      <c r="D211" s="167" t="s">
        <v>330</v>
      </c>
      <c r="E211" s="168">
        <v>5</v>
      </c>
      <c r="F211" s="185"/>
      <c r="G211" s="169">
        <f t="shared" si="4"/>
        <v>0</v>
      </c>
      <c r="H211" s="182" t="s">
        <v>1751</v>
      </c>
    </row>
    <row r="212" spans="1:8" x14ac:dyDescent="0.2">
      <c r="A212" s="164">
        <v>147</v>
      </c>
      <c r="B212" s="165" t="s">
        <v>3092</v>
      </c>
      <c r="C212" s="166" t="s">
        <v>3093</v>
      </c>
      <c r="D212" s="167" t="s">
        <v>330</v>
      </c>
      <c r="E212" s="168">
        <v>1</v>
      </c>
      <c r="F212" s="185"/>
      <c r="G212" s="169">
        <f t="shared" si="4"/>
        <v>0</v>
      </c>
      <c r="H212" s="182" t="s">
        <v>1751</v>
      </c>
    </row>
    <row r="213" spans="1:8" x14ac:dyDescent="0.2">
      <c r="A213" s="114" t="s">
        <v>124</v>
      </c>
      <c r="B213" s="116" t="s">
        <v>3094</v>
      </c>
      <c r="C213" s="126" t="s">
        <v>3095</v>
      </c>
      <c r="D213" s="145"/>
      <c r="E213" s="158"/>
      <c r="F213" s="158"/>
      <c r="G213" s="158">
        <f>SUM(G214:G221)</f>
        <v>0</v>
      </c>
      <c r="H213" s="133"/>
    </row>
    <row r="214" spans="1:8" x14ac:dyDescent="0.2">
      <c r="A214" s="164">
        <v>148</v>
      </c>
      <c r="B214" s="165" t="s">
        <v>3096</v>
      </c>
      <c r="C214" s="166" t="s">
        <v>3097</v>
      </c>
      <c r="D214" s="167" t="s">
        <v>330</v>
      </c>
      <c r="E214" s="168">
        <v>1</v>
      </c>
      <c r="F214" s="185"/>
      <c r="G214" s="169">
        <f t="shared" ref="G214:G221" si="5">ROUND(E214*F214,2)</f>
        <v>0</v>
      </c>
      <c r="H214" s="182" t="s">
        <v>1751</v>
      </c>
    </row>
    <row r="215" spans="1:8" x14ac:dyDescent="0.2">
      <c r="A215" s="164">
        <v>149</v>
      </c>
      <c r="B215" s="165" t="s">
        <v>3098</v>
      </c>
      <c r="C215" s="166" t="s">
        <v>3099</v>
      </c>
      <c r="D215" s="167" t="s">
        <v>330</v>
      </c>
      <c r="E215" s="168">
        <v>11</v>
      </c>
      <c r="F215" s="185"/>
      <c r="G215" s="169">
        <f t="shared" si="5"/>
        <v>0</v>
      </c>
      <c r="H215" s="182" t="s">
        <v>1758</v>
      </c>
    </row>
    <row r="216" spans="1:8" x14ac:dyDescent="0.2">
      <c r="A216" s="164">
        <v>150</v>
      </c>
      <c r="B216" s="165" t="s">
        <v>3100</v>
      </c>
      <c r="C216" s="166" t="s">
        <v>3101</v>
      </c>
      <c r="D216" s="167" t="s">
        <v>330</v>
      </c>
      <c r="E216" s="168">
        <v>11</v>
      </c>
      <c r="F216" s="185"/>
      <c r="G216" s="169">
        <f t="shared" si="5"/>
        <v>0</v>
      </c>
      <c r="H216" s="182" t="s">
        <v>1751</v>
      </c>
    </row>
    <row r="217" spans="1:8" x14ac:dyDescent="0.2">
      <c r="A217" s="164">
        <v>151</v>
      </c>
      <c r="B217" s="165" t="s">
        <v>3102</v>
      </c>
      <c r="C217" s="166" t="s">
        <v>3103</v>
      </c>
      <c r="D217" s="167" t="s">
        <v>330</v>
      </c>
      <c r="E217" s="168">
        <v>9</v>
      </c>
      <c r="F217" s="185"/>
      <c r="G217" s="169">
        <f t="shared" si="5"/>
        <v>0</v>
      </c>
      <c r="H217" s="182" t="s">
        <v>1751</v>
      </c>
    </row>
    <row r="218" spans="1:8" ht="33.75" x14ac:dyDescent="0.2">
      <c r="A218" s="164">
        <v>152</v>
      </c>
      <c r="B218" s="165" t="s">
        <v>3104</v>
      </c>
      <c r="C218" s="166" t="s">
        <v>3105</v>
      </c>
      <c r="D218" s="167" t="s">
        <v>330</v>
      </c>
      <c r="E218" s="168">
        <v>9</v>
      </c>
      <c r="F218" s="185"/>
      <c r="G218" s="169">
        <f t="shared" si="5"/>
        <v>0</v>
      </c>
      <c r="H218" s="182" t="s">
        <v>1758</v>
      </c>
    </row>
    <row r="219" spans="1:8" ht="22.5" x14ac:dyDescent="0.2">
      <c r="A219" s="164">
        <v>153</v>
      </c>
      <c r="B219" s="165" t="s">
        <v>3106</v>
      </c>
      <c r="C219" s="166" t="s">
        <v>3107</v>
      </c>
      <c r="D219" s="167" t="s">
        <v>330</v>
      </c>
      <c r="E219" s="168">
        <v>9</v>
      </c>
      <c r="F219" s="185"/>
      <c r="G219" s="169">
        <f t="shared" si="5"/>
        <v>0</v>
      </c>
      <c r="H219" s="182" t="s">
        <v>1758</v>
      </c>
    </row>
    <row r="220" spans="1:8" ht="22.5" x14ac:dyDescent="0.2">
      <c r="A220" s="164">
        <v>154</v>
      </c>
      <c r="B220" s="165" t="s">
        <v>3108</v>
      </c>
      <c r="C220" s="166" t="s">
        <v>3109</v>
      </c>
      <c r="D220" s="167" t="s">
        <v>337</v>
      </c>
      <c r="E220" s="168">
        <v>300</v>
      </c>
      <c r="F220" s="185"/>
      <c r="G220" s="169">
        <f t="shared" si="5"/>
        <v>0</v>
      </c>
      <c r="H220" s="182" t="s">
        <v>1758</v>
      </c>
    </row>
    <row r="221" spans="1:8" x14ac:dyDescent="0.2">
      <c r="A221" s="164">
        <v>155</v>
      </c>
      <c r="B221" s="165" t="s">
        <v>3110</v>
      </c>
      <c r="C221" s="166" t="s">
        <v>3111</v>
      </c>
      <c r="D221" s="167" t="s">
        <v>330</v>
      </c>
      <c r="E221" s="168">
        <v>2</v>
      </c>
      <c r="F221" s="185"/>
      <c r="G221" s="169">
        <f t="shared" si="5"/>
        <v>0</v>
      </c>
      <c r="H221" s="182" t="s">
        <v>1751</v>
      </c>
    </row>
    <row r="222" spans="1:8" x14ac:dyDescent="0.2">
      <c r="A222" s="114" t="s">
        <v>124</v>
      </c>
      <c r="B222" s="116" t="s">
        <v>3112</v>
      </c>
      <c r="C222" s="126" t="s">
        <v>3113</v>
      </c>
      <c r="D222" s="145"/>
      <c r="E222" s="158"/>
      <c r="F222" s="158"/>
      <c r="G222" s="158">
        <f>SUM(G223)</f>
        <v>0</v>
      </c>
      <c r="H222" s="133"/>
    </row>
    <row r="223" spans="1:8" ht="22.5" x14ac:dyDescent="0.2">
      <c r="A223" s="164">
        <v>156</v>
      </c>
      <c r="B223" s="165" t="s">
        <v>3114</v>
      </c>
      <c r="C223" s="166" t="s">
        <v>3115</v>
      </c>
      <c r="D223" s="167" t="s">
        <v>330</v>
      </c>
      <c r="E223" s="168">
        <v>1</v>
      </c>
      <c r="F223" s="185"/>
      <c r="G223" s="169">
        <f>ROUND(E223*F223,2)</f>
        <v>0</v>
      </c>
      <c r="H223" s="182" t="s">
        <v>1751</v>
      </c>
    </row>
    <row r="224" spans="1:8" x14ac:dyDescent="0.2">
      <c r="A224" s="114" t="s">
        <v>124</v>
      </c>
      <c r="B224" s="116" t="s">
        <v>3116</v>
      </c>
      <c r="C224" s="126" t="s">
        <v>2216</v>
      </c>
      <c r="D224" s="145"/>
      <c r="E224" s="158"/>
      <c r="F224" s="158"/>
      <c r="G224" s="158">
        <f>SUM(G225:G243)</f>
        <v>0</v>
      </c>
      <c r="H224" s="133"/>
    </row>
    <row r="225" spans="1:8" x14ac:dyDescent="0.2">
      <c r="A225" s="164">
        <v>157</v>
      </c>
      <c r="B225" s="165" t="s">
        <v>3117</v>
      </c>
      <c r="C225" s="166" t="s">
        <v>3118</v>
      </c>
      <c r="D225" s="167" t="s">
        <v>330</v>
      </c>
      <c r="E225" s="168">
        <v>1</v>
      </c>
      <c r="F225" s="185"/>
      <c r="G225" s="169">
        <f t="shared" ref="G225:G238" si="6">ROUND(E225*F225,2)</f>
        <v>0</v>
      </c>
      <c r="H225" s="182" t="s">
        <v>1751</v>
      </c>
    </row>
    <row r="226" spans="1:8" x14ac:dyDescent="0.2">
      <c r="A226" s="164">
        <v>158</v>
      </c>
      <c r="B226" s="165" t="s">
        <v>3119</v>
      </c>
      <c r="C226" s="166" t="s">
        <v>3120</v>
      </c>
      <c r="D226" s="167" t="s">
        <v>330</v>
      </c>
      <c r="E226" s="168">
        <v>14</v>
      </c>
      <c r="F226" s="185"/>
      <c r="G226" s="169">
        <f t="shared" si="6"/>
        <v>0</v>
      </c>
      <c r="H226" s="182" t="s">
        <v>1751</v>
      </c>
    </row>
    <row r="227" spans="1:8" x14ac:dyDescent="0.2">
      <c r="A227" s="164">
        <v>159</v>
      </c>
      <c r="B227" s="165" t="s">
        <v>3121</v>
      </c>
      <c r="C227" s="166" t="s">
        <v>3122</v>
      </c>
      <c r="D227" s="167" t="s">
        <v>337</v>
      </c>
      <c r="E227" s="168">
        <v>90</v>
      </c>
      <c r="F227" s="185"/>
      <c r="G227" s="169">
        <f t="shared" si="6"/>
        <v>0</v>
      </c>
      <c r="H227" s="182" t="s">
        <v>1751</v>
      </c>
    </row>
    <row r="228" spans="1:8" ht="33.75" x14ac:dyDescent="0.2">
      <c r="A228" s="164">
        <v>160</v>
      </c>
      <c r="B228" s="165" t="s">
        <v>3123</v>
      </c>
      <c r="C228" s="166" t="s">
        <v>3124</v>
      </c>
      <c r="D228" s="167" t="s">
        <v>330</v>
      </c>
      <c r="E228" s="168">
        <v>1</v>
      </c>
      <c r="F228" s="185"/>
      <c r="G228" s="169">
        <f t="shared" si="6"/>
        <v>0</v>
      </c>
      <c r="H228" s="182" t="s">
        <v>1751</v>
      </c>
    </row>
    <row r="229" spans="1:8" ht="22.5" x14ac:dyDescent="0.2">
      <c r="A229" s="164">
        <v>161</v>
      </c>
      <c r="B229" s="165" t="s">
        <v>3125</v>
      </c>
      <c r="C229" s="166" t="s">
        <v>3126</v>
      </c>
      <c r="D229" s="167" t="s">
        <v>330</v>
      </c>
      <c r="E229" s="168">
        <v>1</v>
      </c>
      <c r="F229" s="185"/>
      <c r="G229" s="169">
        <f t="shared" si="6"/>
        <v>0</v>
      </c>
      <c r="H229" s="182" t="s">
        <v>1751</v>
      </c>
    </row>
    <row r="230" spans="1:8" x14ac:dyDescent="0.2">
      <c r="A230" s="164">
        <v>162</v>
      </c>
      <c r="B230" s="165" t="s">
        <v>3127</v>
      </c>
      <c r="C230" s="166" t="s">
        <v>3128</v>
      </c>
      <c r="D230" s="167" t="s">
        <v>337</v>
      </c>
      <c r="E230" s="168">
        <v>55</v>
      </c>
      <c r="F230" s="185"/>
      <c r="G230" s="169">
        <f t="shared" si="6"/>
        <v>0</v>
      </c>
      <c r="H230" s="182" t="s">
        <v>1751</v>
      </c>
    </row>
    <row r="231" spans="1:8" x14ac:dyDescent="0.2">
      <c r="A231" s="164">
        <v>163</v>
      </c>
      <c r="B231" s="165" t="s">
        <v>3129</v>
      </c>
      <c r="C231" s="166" t="s">
        <v>3130</v>
      </c>
      <c r="D231" s="167" t="s">
        <v>337</v>
      </c>
      <c r="E231" s="168">
        <v>55</v>
      </c>
      <c r="F231" s="185"/>
      <c r="G231" s="169">
        <f t="shared" si="6"/>
        <v>0</v>
      </c>
      <c r="H231" s="182" t="s">
        <v>1751</v>
      </c>
    </row>
    <row r="232" spans="1:8" x14ac:dyDescent="0.2">
      <c r="A232" s="164">
        <v>164</v>
      </c>
      <c r="B232" s="165" t="s">
        <v>3028</v>
      </c>
      <c r="C232" s="166" t="s">
        <v>3029</v>
      </c>
      <c r="D232" s="167" t="s">
        <v>337</v>
      </c>
      <c r="E232" s="168">
        <v>55</v>
      </c>
      <c r="F232" s="185"/>
      <c r="G232" s="169">
        <f t="shared" si="6"/>
        <v>0</v>
      </c>
      <c r="H232" s="182" t="s">
        <v>1758</v>
      </c>
    </row>
    <row r="233" spans="1:8" x14ac:dyDescent="0.2">
      <c r="A233" s="164">
        <v>165</v>
      </c>
      <c r="B233" s="165" t="s">
        <v>3030</v>
      </c>
      <c r="C233" s="166" t="s">
        <v>3027</v>
      </c>
      <c r="D233" s="167" t="s">
        <v>337</v>
      </c>
      <c r="E233" s="168">
        <v>55</v>
      </c>
      <c r="F233" s="185"/>
      <c r="G233" s="169">
        <f t="shared" si="6"/>
        <v>0</v>
      </c>
      <c r="H233" s="182" t="s">
        <v>1758</v>
      </c>
    </row>
    <row r="234" spans="1:8" ht="22.5" x14ac:dyDescent="0.2">
      <c r="A234" s="164">
        <v>166</v>
      </c>
      <c r="B234" s="165" t="s">
        <v>2923</v>
      </c>
      <c r="C234" s="166" t="s">
        <v>2924</v>
      </c>
      <c r="D234" s="167" t="s">
        <v>337</v>
      </c>
      <c r="E234" s="168">
        <v>55</v>
      </c>
      <c r="F234" s="185"/>
      <c r="G234" s="169">
        <f t="shared" si="6"/>
        <v>0</v>
      </c>
      <c r="H234" s="182" t="s">
        <v>1758</v>
      </c>
    </row>
    <row r="235" spans="1:8" ht="22.5" x14ac:dyDescent="0.2">
      <c r="A235" s="164">
        <v>167</v>
      </c>
      <c r="B235" s="165" t="s">
        <v>2921</v>
      </c>
      <c r="C235" s="166" t="s">
        <v>2922</v>
      </c>
      <c r="D235" s="167" t="s">
        <v>337</v>
      </c>
      <c r="E235" s="168">
        <v>10</v>
      </c>
      <c r="F235" s="185"/>
      <c r="G235" s="169">
        <f t="shared" si="6"/>
        <v>0</v>
      </c>
      <c r="H235" s="182" t="s">
        <v>1758</v>
      </c>
    </row>
    <row r="236" spans="1:8" ht="33.75" x14ac:dyDescent="0.2">
      <c r="A236" s="164">
        <v>168</v>
      </c>
      <c r="B236" s="165" t="s">
        <v>3131</v>
      </c>
      <c r="C236" s="166" t="s">
        <v>3132</v>
      </c>
      <c r="D236" s="167" t="s">
        <v>330</v>
      </c>
      <c r="E236" s="168">
        <v>55</v>
      </c>
      <c r="F236" s="185"/>
      <c r="G236" s="169">
        <f t="shared" si="6"/>
        <v>0</v>
      </c>
      <c r="H236" s="182" t="s">
        <v>1758</v>
      </c>
    </row>
    <row r="237" spans="1:8" ht="22.5" x14ac:dyDescent="0.2">
      <c r="A237" s="164">
        <v>169</v>
      </c>
      <c r="B237" s="165" t="s">
        <v>3133</v>
      </c>
      <c r="C237" s="166" t="s">
        <v>3134</v>
      </c>
      <c r="D237" s="167" t="s">
        <v>337</v>
      </c>
      <c r="E237" s="168">
        <v>200</v>
      </c>
      <c r="F237" s="185"/>
      <c r="G237" s="169">
        <f t="shared" si="6"/>
        <v>0</v>
      </c>
      <c r="H237" s="182" t="s">
        <v>1758</v>
      </c>
    </row>
    <row r="238" spans="1:8" ht="33.75" x14ac:dyDescent="0.2">
      <c r="A238" s="164">
        <v>170</v>
      </c>
      <c r="B238" s="172" t="s">
        <v>3135</v>
      </c>
      <c r="C238" s="173" t="s">
        <v>3136</v>
      </c>
      <c r="D238" s="174" t="s">
        <v>337</v>
      </c>
      <c r="E238" s="175">
        <v>200</v>
      </c>
      <c r="F238" s="186"/>
      <c r="G238" s="176">
        <f t="shared" si="6"/>
        <v>0</v>
      </c>
      <c r="H238" s="183" t="s">
        <v>1758</v>
      </c>
    </row>
    <row r="239" spans="1:8" x14ac:dyDescent="0.2">
      <c r="A239" s="177"/>
      <c r="B239" s="178"/>
      <c r="C239" s="516" t="s">
        <v>2348</v>
      </c>
      <c r="D239" s="517"/>
      <c r="E239" s="517"/>
      <c r="F239" s="517"/>
      <c r="G239" s="517"/>
      <c r="H239" s="184"/>
    </row>
    <row r="240" spans="1:8" ht="45" x14ac:dyDescent="0.2">
      <c r="A240" s="164">
        <v>171</v>
      </c>
      <c r="B240" s="165" t="s">
        <v>2862</v>
      </c>
      <c r="C240" s="166" t="s">
        <v>2863</v>
      </c>
      <c r="D240" s="167" t="s">
        <v>330</v>
      </c>
      <c r="E240" s="168">
        <v>55</v>
      </c>
      <c r="F240" s="185"/>
      <c r="G240" s="169">
        <f>ROUND(E240*F240,2)</f>
        <v>0</v>
      </c>
      <c r="H240" s="182" t="s">
        <v>1758</v>
      </c>
    </row>
    <row r="241" spans="1:8" x14ac:dyDescent="0.2">
      <c r="A241" s="164">
        <v>172</v>
      </c>
      <c r="B241" s="165" t="s">
        <v>3137</v>
      </c>
      <c r="C241" s="166" t="s">
        <v>3138</v>
      </c>
      <c r="D241" s="167" t="s">
        <v>926</v>
      </c>
      <c r="E241" s="168">
        <v>4</v>
      </c>
      <c r="F241" s="185"/>
      <c r="G241" s="169">
        <f>ROUND(E241*F241,2)</f>
        <v>0</v>
      </c>
      <c r="H241" s="182" t="s">
        <v>1751</v>
      </c>
    </row>
    <row r="242" spans="1:8" x14ac:dyDescent="0.2">
      <c r="A242" s="164">
        <v>173</v>
      </c>
      <c r="B242" s="165" t="s">
        <v>3139</v>
      </c>
      <c r="C242" s="166" t="s">
        <v>3140</v>
      </c>
      <c r="D242" s="167" t="s">
        <v>330</v>
      </c>
      <c r="E242" s="168">
        <v>1</v>
      </c>
      <c r="F242" s="185"/>
      <c r="G242" s="169">
        <f>ROUND(E242*F242,2)</f>
        <v>0</v>
      </c>
      <c r="H242" s="182" t="s">
        <v>1751</v>
      </c>
    </row>
    <row r="243" spans="1:8" ht="12.75" customHeight="1" thickBot="1" x14ac:dyDescent="0.25">
      <c r="A243" s="171">
        <v>174</v>
      </c>
      <c r="B243" s="172" t="s">
        <v>2925</v>
      </c>
      <c r="C243" s="173" t="s">
        <v>3141</v>
      </c>
      <c r="D243" s="174" t="s">
        <v>330</v>
      </c>
      <c r="E243" s="175">
        <v>1</v>
      </c>
      <c r="F243" s="186"/>
      <c r="G243" s="176">
        <f>ROUND(E243*F243,2)</f>
        <v>0</v>
      </c>
      <c r="H243" s="183" t="s">
        <v>1751</v>
      </c>
    </row>
    <row r="244" spans="1:8" ht="13.5" thickBot="1" x14ac:dyDescent="0.25">
      <c r="A244" s="203"/>
      <c r="B244" s="204" t="s">
        <v>54</v>
      </c>
      <c r="C244" s="205" t="s">
        <v>3142</v>
      </c>
      <c r="D244" s="206"/>
      <c r="E244" s="207"/>
      <c r="F244" s="207"/>
      <c r="G244" s="207">
        <f>G245+G277+G281</f>
        <v>0</v>
      </c>
      <c r="H244" s="208"/>
    </row>
    <row r="245" spans="1:8" x14ac:dyDescent="0.2">
      <c r="A245" s="114" t="s">
        <v>124</v>
      </c>
      <c r="B245" s="116" t="s">
        <v>2755</v>
      </c>
      <c r="C245" s="126" t="s">
        <v>2756</v>
      </c>
      <c r="D245" s="145"/>
      <c r="E245" s="158"/>
      <c r="F245" s="158"/>
      <c r="G245" s="158">
        <f>SUM(G246:G276)</f>
        <v>0</v>
      </c>
      <c r="H245" s="133"/>
    </row>
    <row r="246" spans="1:8" ht="33.75" x14ac:dyDescent="0.2">
      <c r="A246" s="164">
        <v>175</v>
      </c>
      <c r="B246" s="165" t="s">
        <v>3143</v>
      </c>
      <c r="C246" s="166" t="s">
        <v>3144</v>
      </c>
      <c r="D246" s="167" t="s">
        <v>337</v>
      </c>
      <c r="E246" s="168">
        <v>190</v>
      </c>
      <c r="F246" s="185"/>
      <c r="G246" s="169">
        <f t="shared" ref="G246:G276" si="7">ROUND(E246*F246,2)</f>
        <v>0</v>
      </c>
      <c r="H246" s="182" t="s">
        <v>1758</v>
      </c>
    </row>
    <row r="247" spans="1:8" x14ac:dyDescent="0.2">
      <c r="A247" s="164">
        <v>176</v>
      </c>
      <c r="B247" s="165" t="s">
        <v>3145</v>
      </c>
      <c r="C247" s="166" t="s">
        <v>3146</v>
      </c>
      <c r="D247" s="167" t="s">
        <v>330</v>
      </c>
      <c r="E247" s="168">
        <v>190</v>
      </c>
      <c r="F247" s="185"/>
      <c r="G247" s="169">
        <f t="shared" si="7"/>
        <v>0</v>
      </c>
      <c r="H247" s="182" t="s">
        <v>1751</v>
      </c>
    </row>
    <row r="248" spans="1:8" ht="22.5" x14ac:dyDescent="0.2">
      <c r="A248" s="164">
        <v>177</v>
      </c>
      <c r="B248" s="165" t="s">
        <v>3147</v>
      </c>
      <c r="C248" s="166" t="s">
        <v>3148</v>
      </c>
      <c r="D248" s="167" t="s">
        <v>337</v>
      </c>
      <c r="E248" s="168">
        <v>180</v>
      </c>
      <c r="F248" s="185"/>
      <c r="G248" s="169">
        <f t="shared" si="7"/>
        <v>0</v>
      </c>
      <c r="H248" s="182" t="s">
        <v>1751</v>
      </c>
    </row>
    <row r="249" spans="1:8" ht="22.5" x14ac:dyDescent="0.2">
      <c r="A249" s="164">
        <v>178</v>
      </c>
      <c r="B249" s="165" t="s">
        <v>3149</v>
      </c>
      <c r="C249" s="166" t="s">
        <v>3150</v>
      </c>
      <c r="D249" s="167" t="s">
        <v>330</v>
      </c>
      <c r="E249" s="168">
        <v>100</v>
      </c>
      <c r="F249" s="185"/>
      <c r="G249" s="169">
        <f t="shared" si="7"/>
        <v>0</v>
      </c>
      <c r="H249" s="182" t="s">
        <v>1751</v>
      </c>
    </row>
    <row r="250" spans="1:8" ht="22.5" x14ac:dyDescent="0.2">
      <c r="A250" s="164">
        <v>179</v>
      </c>
      <c r="B250" s="165" t="s">
        <v>3151</v>
      </c>
      <c r="C250" s="166" t="s">
        <v>3152</v>
      </c>
      <c r="D250" s="167" t="s">
        <v>330</v>
      </c>
      <c r="E250" s="168">
        <v>7</v>
      </c>
      <c r="F250" s="185"/>
      <c r="G250" s="169">
        <f t="shared" si="7"/>
        <v>0</v>
      </c>
      <c r="H250" s="182" t="s">
        <v>1751</v>
      </c>
    </row>
    <row r="251" spans="1:8" x14ac:dyDescent="0.2">
      <c r="A251" s="164">
        <v>180</v>
      </c>
      <c r="B251" s="165" t="s">
        <v>3153</v>
      </c>
      <c r="C251" s="166" t="s">
        <v>3154</v>
      </c>
      <c r="D251" s="167" t="s">
        <v>330</v>
      </c>
      <c r="E251" s="168">
        <v>12</v>
      </c>
      <c r="F251" s="185"/>
      <c r="G251" s="169">
        <f t="shared" si="7"/>
        <v>0</v>
      </c>
      <c r="H251" s="182" t="s">
        <v>1751</v>
      </c>
    </row>
    <row r="252" spans="1:8" ht="33.75" x14ac:dyDescent="0.2">
      <c r="A252" s="164">
        <v>181</v>
      </c>
      <c r="B252" s="165" t="s">
        <v>3155</v>
      </c>
      <c r="C252" s="166" t="s">
        <v>3156</v>
      </c>
      <c r="D252" s="167" t="s">
        <v>337</v>
      </c>
      <c r="E252" s="168">
        <v>100</v>
      </c>
      <c r="F252" s="185"/>
      <c r="G252" s="169">
        <f t="shared" si="7"/>
        <v>0</v>
      </c>
      <c r="H252" s="182" t="s">
        <v>1758</v>
      </c>
    </row>
    <row r="253" spans="1:8" ht="22.5" x14ac:dyDescent="0.2">
      <c r="A253" s="164">
        <v>182</v>
      </c>
      <c r="B253" s="165" t="s">
        <v>3157</v>
      </c>
      <c r="C253" s="166" t="s">
        <v>3158</v>
      </c>
      <c r="D253" s="167" t="s">
        <v>337</v>
      </c>
      <c r="E253" s="168">
        <v>55</v>
      </c>
      <c r="F253" s="185"/>
      <c r="G253" s="169">
        <f t="shared" si="7"/>
        <v>0</v>
      </c>
      <c r="H253" s="182" t="s">
        <v>1751</v>
      </c>
    </row>
    <row r="254" spans="1:8" ht="12.75" customHeight="1" x14ac:dyDescent="0.2">
      <c r="A254" s="164">
        <v>183</v>
      </c>
      <c r="B254" s="165" t="s">
        <v>3159</v>
      </c>
      <c r="C254" s="166" t="s">
        <v>3160</v>
      </c>
      <c r="D254" s="167" t="s">
        <v>337</v>
      </c>
      <c r="E254" s="168">
        <v>22</v>
      </c>
      <c r="F254" s="185"/>
      <c r="G254" s="169">
        <f t="shared" si="7"/>
        <v>0</v>
      </c>
      <c r="H254" s="182" t="s">
        <v>1751</v>
      </c>
    </row>
    <row r="255" spans="1:8" ht="22.5" x14ac:dyDescent="0.2">
      <c r="A255" s="164">
        <v>184</v>
      </c>
      <c r="B255" s="165" t="s">
        <v>3161</v>
      </c>
      <c r="C255" s="166" t="s">
        <v>3162</v>
      </c>
      <c r="D255" s="167" t="s">
        <v>330</v>
      </c>
      <c r="E255" s="168">
        <v>6</v>
      </c>
      <c r="F255" s="185"/>
      <c r="G255" s="169">
        <f t="shared" si="7"/>
        <v>0</v>
      </c>
      <c r="H255" s="182" t="s">
        <v>1751</v>
      </c>
    </row>
    <row r="256" spans="1:8" ht="22.5" x14ac:dyDescent="0.2">
      <c r="A256" s="164">
        <v>185</v>
      </c>
      <c r="B256" s="165" t="s">
        <v>3163</v>
      </c>
      <c r="C256" s="166" t="s">
        <v>3164</v>
      </c>
      <c r="D256" s="167" t="s">
        <v>330</v>
      </c>
      <c r="E256" s="168">
        <v>3</v>
      </c>
      <c r="F256" s="185"/>
      <c r="G256" s="169">
        <f t="shared" si="7"/>
        <v>0</v>
      </c>
      <c r="H256" s="182" t="s">
        <v>1751</v>
      </c>
    </row>
    <row r="257" spans="1:8" ht="22.5" x14ac:dyDescent="0.2">
      <c r="A257" s="164">
        <v>186</v>
      </c>
      <c r="B257" s="165" t="s">
        <v>3165</v>
      </c>
      <c r="C257" s="166" t="s">
        <v>3166</v>
      </c>
      <c r="D257" s="167" t="s">
        <v>330</v>
      </c>
      <c r="E257" s="168">
        <v>22</v>
      </c>
      <c r="F257" s="185"/>
      <c r="G257" s="169">
        <f t="shared" si="7"/>
        <v>0</v>
      </c>
      <c r="H257" s="182" t="s">
        <v>1751</v>
      </c>
    </row>
    <row r="258" spans="1:8" ht="22.5" x14ac:dyDescent="0.2">
      <c r="A258" s="164">
        <v>187</v>
      </c>
      <c r="B258" s="165" t="s">
        <v>3167</v>
      </c>
      <c r="C258" s="166" t="s">
        <v>3168</v>
      </c>
      <c r="D258" s="167" t="s">
        <v>330</v>
      </c>
      <c r="E258" s="168">
        <v>25</v>
      </c>
      <c r="F258" s="185"/>
      <c r="G258" s="169">
        <f t="shared" si="7"/>
        <v>0</v>
      </c>
      <c r="H258" s="182" t="s">
        <v>1751</v>
      </c>
    </row>
    <row r="259" spans="1:8" x14ac:dyDescent="0.2">
      <c r="A259" s="164">
        <v>188</v>
      </c>
      <c r="B259" s="165" t="s">
        <v>3169</v>
      </c>
      <c r="C259" s="166" t="s">
        <v>3170</v>
      </c>
      <c r="D259" s="167" t="s">
        <v>330</v>
      </c>
      <c r="E259" s="168">
        <v>25</v>
      </c>
      <c r="F259" s="185"/>
      <c r="G259" s="169">
        <f t="shared" si="7"/>
        <v>0</v>
      </c>
      <c r="H259" s="182" t="s">
        <v>1751</v>
      </c>
    </row>
    <row r="260" spans="1:8" ht="12.75" customHeight="1" x14ac:dyDescent="0.2">
      <c r="A260" s="164">
        <v>189</v>
      </c>
      <c r="B260" s="165" t="s">
        <v>2793</v>
      </c>
      <c r="C260" s="166" t="s">
        <v>2794</v>
      </c>
      <c r="D260" s="167" t="s">
        <v>337</v>
      </c>
      <c r="E260" s="168">
        <v>290</v>
      </c>
      <c r="F260" s="185"/>
      <c r="G260" s="169">
        <f t="shared" si="7"/>
        <v>0</v>
      </c>
      <c r="H260" s="182" t="s">
        <v>1758</v>
      </c>
    </row>
    <row r="261" spans="1:8" x14ac:dyDescent="0.2">
      <c r="A261" s="164">
        <v>190</v>
      </c>
      <c r="B261" s="165" t="s">
        <v>3171</v>
      </c>
      <c r="C261" s="166" t="s">
        <v>3172</v>
      </c>
      <c r="D261" s="167" t="s">
        <v>330</v>
      </c>
      <c r="E261" s="168">
        <v>245</v>
      </c>
      <c r="F261" s="185"/>
      <c r="G261" s="169">
        <f t="shared" si="7"/>
        <v>0</v>
      </c>
      <c r="H261" s="182" t="s">
        <v>1751</v>
      </c>
    </row>
    <row r="262" spans="1:8" x14ac:dyDescent="0.2">
      <c r="A262" s="164">
        <v>191</v>
      </c>
      <c r="B262" s="165" t="s">
        <v>3173</v>
      </c>
      <c r="C262" s="166" t="s">
        <v>3174</v>
      </c>
      <c r="D262" s="167" t="s">
        <v>330</v>
      </c>
      <c r="E262" s="168">
        <v>420</v>
      </c>
      <c r="F262" s="185"/>
      <c r="G262" s="169">
        <f t="shared" si="7"/>
        <v>0</v>
      </c>
      <c r="H262" s="182" t="s">
        <v>1751</v>
      </c>
    </row>
    <row r="263" spans="1:8" x14ac:dyDescent="0.2">
      <c r="A263" s="164">
        <v>192</v>
      </c>
      <c r="B263" s="165" t="s">
        <v>3175</v>
      </c>
      <c r="C263" s="166" t="s">
        <v>3176</v>
      </c>
      <c r="D263" s="167" t="s">
        <v>337</v>
      </c>
      <c r="E263" s="168">
        <v>685</v>
      </c>
      <c r="F263" s="185"/>
      <c r="G263" s="169">
        <f t="shared" si="7"/>
        <v>0</v>
      </c>
      <c r="H263" s="182" t="s">
        <v>1751</v>
      </c>
    </row>
    <row r="264" spans="1:8" ht="22.5" x14ac:dyDescent="0.2">
      <c r="A264" s="164">
        <v>193</v>
      </c>
      <c r="B264" s="165" t="s">
        <v>3177</v>
      </c>
      <c r="C264" s="166" t="s">
        <v>3178</v>
      </c>
      <c r="D264" s="167" t="s">
        <v>330</v>
      </c>
      <c r="E264" s="168">
        <v>1</v>
      </c>
      <c r="F264" s="185"/>
      <c r="G264" s="169">
        <f t="shared" si="7"/>
        <v>0</v>
      </c>
      <c r="H264" s="182" t="s">
        <v>1751</v>
      </c>
    </row>
    <row r="265" spans="1:8" x14ac:dyDescent="0.2">
      <c r="A265" s="164">
        <v>194</v>
      </c>
      <c r="B265" s="165" t="s">
        <v>3179</v>
      </c>
      <c r="C265" s="166" t="s">
        <v>3180</v>
      </c>
      <c r="D265" s="167" t="s">
        <v>330</v>
      </c>
      <c r="E265" s="168">
        <v>89</v>
      </c>
      <c r="F265" s="185"/>
      <c r="G265" s="169">
        <f t="shared" si="7"/>
        <v>0</v>
      </c>
      <c r="H265" s="182" t="s">
        <v>1751</v>
      </c>
    </row>
    <row r="266" spans="1:8" ht="12.75" customHeight="1" x14ac:dyDescent="0.2">
      <c r="A266" s="164">
        <v>195</v>
      </c>
      <c r="B266" s="165" t="s">
        <v>3181</v>
      </c>
      <c r="C266" s="166" t="s">
        <v>3182</v>
      </c>
      <c r="D266" s="167" t="s">
        <v>330</v>
      </c>
      <c r="E266" s="168">
        <v>71</v>
      </c>
      <c r="F266" s="185"/>
      <c r="G266" s="169">
        <f t="shared" si="7"/>
        <v>0</v>
      </c>
      <c r="H266" s="182" t="s">
        <v>1751</v>
      </c>
    </row>
    <row r="267" spans="1:8" x14ac:dyDescent="0.2">
      <c r="A267" s="164">
        <v>196</v>
      </c>
      <c r="B267" s="165" t="s">
        <v>3183</v>
      </c>
      <c r="C267" s="166" t="s">
        <v>3184</v>
      </c>
      <c r="D267" s="167" t="s">
        <v>330</v>
      </c>
      <c r="E267" s="168">
        <v>2</v>
      </c>
      <c r="F267" s="185"/>
      <c r="G267" s="169">
        <f t="shared" si="7"/>
        <v>0</v>
      </c>
      <c r="H267" s="182" t="s">
        <v>1751</v>
      </c>
    </row>
    <row r="268" spans="1:8" x14ac:dyDescent="0.2">
      <c r="A268" s="164">
        <v>197</v>
      </c>
      <c r="B268" s="165" t="s">
        <v>3185</v>
      </c>
      <c r="C268" s="166" t="s">
        <v>3186</v>
      </c>
      <c r="D268" s="167" t="s">
        <v>330</v>
      </c>
      <c r="E268" s="168">
        <v>18</v>
      </c>
      <c r="F268" s="185"/>
      <c r="G268" s="169">
        <f t="shared" si="7"/>
        <v>0</v>
      </c>
      <c r="H268" s="182" t="s">
        <v>1758</v>
      </c>
    </row>
    <row r="269" spans="1:8" x14ac:dyDescent="0.2">
      <c r="A269" s="164">
        <v>198</v>
      </c>
      <c r="B269" s="165" t="s">
        <v>3187</v>
      </c>
      <c r="C269" s="166" t="s">
        <v>3188</v>
      </c>
      <c r="D269" s="167" t="s">
        <v>330</v>
      </c>
      <c r="E269" s="168">
        <v>18</v>
      </c>
      <c r="F269" s="185"/>
      <c r="G269" s="169">
        <f t="shared" si="7"/>
        <v>0</v>
      </c>
      <c r="H269" s="182" t="s">
        <v>1758</v>
      </c>
    </row>
    <row r="270" spans="1:8" x14ac:dyDescent="0.2">
      <c r="A270" s="164">
        <v>199</v>
      </c>
      <c r="B270" s="165" t="s">
        <v>3189</v>
      </c>
      <c r="C270" s="166" t="s">
        <v>3190</v>
      </c>
      <c r="D270" s="167" t="s">
        <v>330</v>
      </c>
      <c r="E270" s="168">
        <v>3</v>
      </c>
      <c r="F270" s="185"/>
      <c r="G270" s="169">
        <f t="shared" si="7"/>
        <v>0</v>
      </c>
      <c r="H270" s="182" t="s">
        <v>1751</v>
      </c>
    </row>
    <row r="271" spans="1:8" ht="22.5" x14ac:dyDescent="0.2">
      <c r="A271" s="164">
        <v>200</v>
      </c>
      <c r="B271" s="165" t="s">
        <v>3191</v>
      </c>
      <c r="C271" s="166" t="s">
        <v>3192</v>
      </c>
      <c r="D271" s="167" t="s">
        <v>330</v>
      </c>
      <c r="E271" s="168">
        <v>12</v>
      </c>
      <c r="F271" s="185"/>
      <c r="G271" s="169">
        <f t="shared" si="7"/>
        <v>0</v>
      </c>
      <c r="H271" s="182" t="s">
        <v>1758</v>
      </c>
    </row>
    <row r="272" spans="1:8" ht="12.75" customHeight="1" x14ac:dyDescent="0.2">
      <c r="A272" s="164">
        <v>201</v>
      </c>
      <c r="B272" s="165" t="s">
        <v>3193</v>
      </c>
      <c r="C272" s="166" t="s">
        <v>3194</v>
      </c>
      <c r="D272" s="167" t="s">
        <v>337</v>
      </c>
      <c r="E272" s="168">
        <v>60</v>
      </c>
      <c r="F272" s="185"/>
      <c r="G272" s="169">
        <f t="shared" si="7"/>
        <v>0</v>
      </c>
      <c r="H272" s="182" t="s">
        <v>1758</v>
      </c>
    </row>
    <row r="273" spans="1:8" x14ac:dyDescent="0.2">
      <c r="A273" s="164">
        <v>202</v>
      </c>
      <c r="B273" s="165" t="s">
        <v>3195</v>
      </c>
      <c r="C273" s="166" t="s">
        <v>3196</v>
      </c>
      <c r="D273" s="167" t="s">
        <v>330</v>
      </c>
      <c r="E273" s="168">
        <v>18</v>
      </c>
      <c r="F273" s="185"/>
      <c r="G273" s="169">
        <f t="shared" si="7"/>
        <v>0</v>
      </c>
      <c r="H273" s="182" t="s">
        <v>1758</v>
      </c>
    </row>
    <row r="274" spans="1:8" ht="22.5" x14ac:dyDescent="0.2">
      <c r="A274" s="164">
        <v>203</v>
      </c>
      <c r="B274" s="165" t="s">
        <v>3197</v>
      </c>
      <c r="C274" s="166" t="s">
        <v>3198</v>
      </c>
      <c r="D274" s="167" t="s">
        <v>330</v>
      </c>
      <c r="E274" s="168">
        <v>65</v>
      </c>
      <c r="F274" s="185"/>
      <c r="G274" s="169">
        <f t="shared" si="7"/>
        <v>0</v>
      </c>
      <c r="H274" s="182" t="s">
        <v>1751</v>
      </c>
    </row>
    <row r="275" spans="1:8" ht="22.5" x14ac:dyDescent="0.2">
      <c r="A275" s="164">
        <v>204</v>
      </c>
      <c r="B275" s="165" t="s">
        <v>3199</v>
      </c>
      <c r="C275" s="166" t="s">
        <v>3200</v>
      </c>
      <c r="D275" s="167" t="s">
        <v>330</v>
      </c>
      <c r="E275" s="168">
        <v>28</v>
      </c>
      <c r="F275" s="185"/>
      <c r="G275" s="169">
        <f t="shared" si="7"/>
        <v>0</v>
      </c>
      <c r="H275" s="182" t="s">
        <v>1758</v>
      </c>
    </row>
    <row r="276" spans="1:8" ht="22.5" x14ac:dyDescent="0.2">
      <c r="A276" s="164">
        <v>205</v>
      </c>
      <c r="B276" s="165" t="s">
        <v>3201</v>
      </c>
      <c r="C276" s="166" t="s">
        <v>3202</v>
      </c>
      <c r="D276" s="167" t="s">
        <v>330</v>
      </c>
      <c r="E276" s="168">
        <v>36</v>
      </c>
      <c r="F276" s="185"/>
      <c r="G276" s="169">
        <f t="shared" si="7"/>
        <v>0</v>
      </c>
      <c r="H276" s="182" t="s">
        <v>1751</v>
      </c>
    </row>
    <row r="277" spans="1:8" x14ac:dyDescent="0.2">
      <c r="A277" s="114" t="s">
        <v>124</v>
      </c>
      <c r="B277" s="116" t="s">
        <v>3203</v>
      </c>
      <c r="C277" s="126" t="s">
        <v>3204</v>
      </c>
      <c r="D277" s="145"/>
      <c r="E277" s="158"/>
      <c r="F277" s="158"/>
      <c r="G277" s="158">
        <f>SUM(G278:G280)</f>
        <v>0</v>
      </c>
      <c r="H277" s="133"/>
    </row>
    <row r="278" spans="1:8" ht="12.75" customHeight="1" x14ac:dyDescent="0.2">
      <c r="A278" s="164">
        <v>206</v>
      </c>
      <c r="B278" s="165" t="s">
        <v>3137</v>
      </c>
      <c r="C278" s="166" t="s">
        <v>3205</v>
      </c>
      <c r="D278" s="167" t="s">
        <v>926</v>
      </c>
      <c r="E278" s="168">
        <v>22</v>
      </c>
      <c r="F278" s="185"/>
      <c r="G278" s="169">
        <f>ROUND(E278*F278,2)</f>
        <v>0</v>
      </c>
      <c r="H278" s="182" t="s">
        <v>1751</v>
      </c>
    </row>
    <row r="279" spans="1:8" x14ac:dyDescent="0.2">
      <c r="A279" s="164">
        <v>207</v>
      </c>
      <c r="B279" s="165" t="s">
        <v>3206</v>
      </c>
      <c r="C279" s="166" t="s">
        <v>3207</v>
      </c>
      <c r="D279" s="167" t="s">
        <v>330</v>
      </c>
      <c r="E279" s="168">
        <v>1</v>
      </c>
      <c r="F279" s="185"/>
      <c r="G279" s="169">
        <f>ROUND(E279*F279,2)</f>
        <v>0</v>
      </c>
      <c r="H279" s="182" t="s">
        <v>1751</v>
      </c>
    </row>
    <row r="280" spans="1:8" x14ac:dyDescent="0.2">
      <c r="A280" s="164">
        <v>208</v>
      </c>
      <c r="B280" s="165" t="s">
        <v>2925</v>
      </c>
      <c r="C280" s="166" t="s">
        <v>2926</v>
      </c>
      <c r="D280" s="167" t="s">
        <v>330</v>
      </c>
      <c r="E280" s="168">
        <v>1</v>
      </c>
      <c r="F280" s="185"/>
      <c r="G280" s="169">
        <f>ROUND(E280*F280,2)</f>
        <v>0</v>
      </c>
      <c r="H280" s="182" t="s">
        <v>1751</v>
      </c>
    </row>
    <row r="281" spans="1:8" x14ac:dyDescent="0.2">
      <c r="A281" s="114" t="s">
        <v>124</v>
      </c>
      <c r="B281" s="116" t="s">
        <v>3208</v>
      </c>
      <c r="C281" s="126" t="s">
        <v>3209</v>
      </c>
      <c r="D281" s="145"/>
      <c r="E281" s="158"/>
      <c r="F281" s="158"/>
      <c r="G281" s="158">
        <f>SUM(G282:G301)</f>
        <v>0</v>
      </c>
      <c r="H281" s="133"/>
    </row>
    <row r="282" spans="1:8" ht="12.75" customHeight="1" x14ac:dyDescent="0.2">
      <c r="A282" s="164">
        <v>209</v>
      </c>
      <c r="B282" s="165" t="s">
        <v>3210</v>
      </c>
      <c r="C282" s="166" t="s">
        <v>3211</v>
      </c>
      <c r="D282" s="167" t="s">
        <v>3212</v>
      </c>
      <c r="E282" s="168">
        <v>0.14599999999999999</v>
      </c>
      <c r="F282" s="185"/>
      <c r="G282" s="169">
        <f>ROUND(E282*F282,2)</f>
        <v>0</v>
      </c>
      <c r="H282" s="182" t="s">
        <v>1751</v>
      </c>
    </row>
    <row r="283" spans="1:8" x14ac:dyDescent="0.2">
      <c r="A283" s="171">
        <v>210</v>
      </c>
      <c r="B283" s="172" t="s">
        <v>3213</v>
      </c>
      <c r="C283" s="173" t="s">
        <v>3214</v>
      </c>
      <c r="D283" s="174" t="s">
        <v>337</v>
      </c>
      <c r="E283" s="175">
        <v>110</v>
      </c>
      <c r="F283" s="186"/>
      <c r="G283" s="176">
        <f>ROUND(E283*F283,2)</f>
        <v>0</v>
      </c>
      <c r="H283" s="183" t="s">
        <v>1751</v>
      </c>
    </row>
    <row r="284" spans="1:8" ht="12.75" customHeight="1" x14ac:dyDescent="0.2">
      <c r="A284" s="177"/>
      <c r="B284" s="178"/>
      <c r="C284" s="514" t="s">
        <v>3215</v>
      </c>
      <c r="D284" s="515"/>
      <c r="E284" s="515"/>
      <c r="F284" s="515"/>
      <c r="G284" s="515"/>
      <c r="H284" s="184"/>
    </row>
    <row r="285" spans="1:8" ht="12.75" customHeight="1" x14ac:dyDescent="0.2">
      <c r="A285" s="177"/>
      <c r="B285" s="178"/>
      <c r="C285" s="518" t="s">
        <v>3216</v>
      </c>
      <c r="D285" s="519"/>
      <c r="E285" s="519"/>
      <c r="F285" s="519"/>
      <c r="G285" s="519"/>
      <c r="H285" s="184"/>
    </row>
    <row r="286" spans="1:8" ht="12.75" customHeight="1" x14ac:dyDescent="0.2">
      <c r="A286" s="171">
        <v>211</v>
      </c>
      <c r="B286" s="172" t="s">
        <v>3217</v>
      </c>
      <c r="C286" s="173" t="s">
        <v>3218</v>
      </c>
      <c r="D286" s="174" t="s">
        <v>238</v>
      </c>
      <c r="E286" s="175">
        <v>26.18</v>
      </c>
      <c r="F286" s="186"/>
      <c r="G286" s="176">
        <f>ROUND(E286*F286,2)</f>
        <v>0</v>
      </c>
      <c r="H286" s="183" t="s">
        <v>1758</v>
      </c>
    </row>
    <row r="287" spans="1:8" x14ac:dyDescent="0.2">
      <c r="A287" s="177"/>
      <c r="B287" s="178"/>
      <c r="C287" s="179" t="s">
        <v>3219</v>
      </c>
      <c r="D287" s="180"/>
      <c r="E287" s="181">
        <v>26.18</v>
      </c>
      <c r="F287" s="187"/>
      <c r="G287" s="170"/>
      <c r="H287" s="184"/>
    </row>
    <row r="288" spans="1:8" ht="12.75" customHeight="1" x14ac:dyDescent="0.2">
      <c r="A288" s="164">
        <v>212</v>
      </c>
      <c r="B288" s="165" t="s">
        <v>3220</v>
      </c>
      <c r="C288" s="166" t="s">
        <v>3221</v>
      </c>
      <c r="D288" s="167" t="s">
        <v>337</v>
      </c>
      <c r="E288" s="168">
        <v>110</v>
      </c>
      <c r="F288" s="185"/>
      <c r="G288" s="169">
        <f>ROUND(E288*F288,2)</f>
        <v>0</v>
      </c>
      <c r="H288" s="182" t="s">
        <v>1758</v>
      </c>
    </row>
    <row r="289" spans="1:8" x14ac:dyDescent="0.2">
      <c r="A289" s="164">
        <v>213</v>
      </c>
      <c r="B289" s="165" t="s">
        <v>3222</v>
      </c>
      <c r="C289" s="166" t="s">
        <v>3223</v>
      </c>
      <c r="D289" s="167" t="s">
        <v>337</v>
      </c>
      <c r="E289" s="168">
        <v>110</v>
      </c>
      <c r="F289" s="185"/>
      <c r="G289" s="169">
        <f>ROUND(E289*F289,2)</f>
        <v>0</v>
      </c>
      <c r="H289" s="182" t="s">
        <v>1758</v>
      </c>
    </row>
    <row r="290" spans="1:8" ht="12.75" customHeight="1" x14ac:dyDescent="0.2">
      <c r="A290" s="164">
        <v>214</v>
      </c>
      <c r="B290" s="165" t="s">
        <v>3210</v>
      </c>
      <c r="C290" s="166" t="s">
        <v>3211</v>
      </c>
      <c r="D290" s="167" t="s">
        <v>3212</v>
      </c>
      <c r="E290" s="168">
        <v>3.5999999999999997E-2</v>
      </c>
      <c r="F290" s="185"/>
      <c r="G290" s="169">
        <f>ROUND(E290*F290,2)</f>
        <v>0</v>
      </c>
      <c r="H290" s="182" t="s">
        <v>1751</v>
      </c>
    </row>
    <row r="291" spans="1:8" ht="22.5" x14ac:dyDescent="0.2">
      <c r="A291" s="171">
        <v>215</v>
      </c>
      <c r="B291" s="172" t="s">
        <v>3224</v>
      </c>
      <c r="C291" s="173" t="s">
        <v>3225</v>
      </c>
      <c r="D291" s="174" t="s">
        <v>135</v>
      </c>
      <c r="E291" s="175">
        <v>12.6</v>
      </c>
      <c r="F291" s="186"/>
      <c r="G291" s="176">
        <f>ROUND(E291*F291,2)</f>
        <v>0</v>
      </c>
      <c r="H291" s="183" t="s">
        <v>1758</v>
      </c>
    </row>
    <row r="292" spans="1:8" ht="12.75" customHeight="1" x14ac:dyDescent="0.2">
      <c r="A292" s="177"/>
      <c r="B292" s="178"/>
      <c r="C292" s="516" t="s">
        <v>3226</v>
      </c>
      <c r="D292" s="517"/>
      <c r="E292" s="517"/>
      <c r="F292" s="517"/>
      <c r="G292" s="517"/>
      <c r="H292" s="184"/>
    </row>
    <row r="293" spans="1:8" x14ac:dyDescent="0.2">
      <c r="A293" s="177"/>
      <c r="B293" s="178"/>
      <c r="C293" s="523" t="s">
        <v>3227</v>
      </c>
      <c r="D293" s="524"/>
      <c r="E293" s="524"/>
      <c r="F293" s="524"/>
      <c r="G293" s="524"/>
      <c r="H293" s="184"/>
    </row>
    <row r="294" spans="1:8" x14ac:dyDescent="0.2">
      <c r="A294" s="177"/>
      <c r="B294" s="178"/>
      <c r="C294" s="523" t="s">
        <v>3228</v>
      </c>
      <c r="D294" s="524"/>
      <c r="E294" s="524"/>
      <c r="F294" s="524"/>
      <c r="G294" s="524"/>
      <c r="H294" s="184"/>
    </row>
    <row r="295" spans="1:8" x14ac:dyDescent="0.2">
      <c r="A295" s="177"/>
      <c r="B295" s="178"/>
      <c r="C295" s="523" t="s">
        <v>3229</v>
      </c>
      <c r="D295" s="524"/>
      <c r="E295" s="524"/>
      <c r="F295" s="524"/>
      <c r="G295" s="524"/>
      <c r="H295" s="184"/>
    </row>
    <row r="296" spans="1:8" x14ac:dyDescent="0.2">
      <c r="A296" s="177"/>
      <c r="B296" s="178"/>
      <c r="C296" s="523" t="s">
        <v>3230</v>
      </c>
      <c r="D296" s="524"/>
      <c r="E296" s="524"/>
      <c r="F296" s="524"/>
      <c r="G296" s="524"/>
      <c r="H296" s="184"/>
    </row>
    <row r="297" spans="1:8" x14ac:dyDescent="0.2">
      <c r="A297" s="177"/>
      <c r="B297" s="178"/>
      <c r="C297" s="523" t="s">
        <v>3231</v>
      </c>
      <c r="D297" s="524"/>
      <c r="E297" s="524"/>
      <c r="F297" s="524"/>
      <c r="G297" s="524"/>
      <c r="H297" s="184"/>
    </row>
    <row r="298" spans="1:8" x14ac:dyDescent="0.2">
      <c r="A298" s="177"/>
      <c r="B298" s="178"/>
      <c r="C298" s="523" t="s">
        <v>3232</v>
      </c>
      <c r="D298" s="524"/>
      <c r="E298" s="524"/>
      <c r="F298" s="524"/>
      <c r="G298" s="524"/>
      <c r="H298" s="184"/>
    </row>
    <row r="299" spans="1:8" x14ac:dyDescent="0.2">
      <c r="A299" s="177"/>
      <c r="B299" s="178"/>
      <c r="C299" s="179" t="s">
        <v>3233</v>
      </c>
      <c r="D299" s="180"/>
      <c r="E299" s="181">
        <v>12.6</v>
      </c>
      <c r="F299" s="187"/>
      <c r="G299" s="170"/>
      <c r="H299" s="184"/>
    </row>
    <row r="300" spans="1:8" x14ac:dyDescent="0.2">
      <c r="A300" s="164">
        <v>216</v>
      </c>
      <c r="B300" s="165" t="s">
        <v>3220</v>
      </c>
      <c r="C300" s="166" t="s">
        <v>3221</v>
      </c>
      <c r="D300" s="167" t="s">
        <v>337</v>
      </c>
      <c r="E300" s="168">
        <v>36</v>
      </c>
      <c r="F300" s="185"/>
      <c r="G300" s="169">
        <f>ROUND(E300*F300,2)</f>
        <v>0</v>
      </c>
      <c r="H300" s="182" t="s">
        <v>1758</v>
      </c>
    </row>
    <row r="301" spans="1:8" x14ac:dyDescent="0.2">
      <c r="A301" s="171">
        <v>217</v>
      </c>
      <c r="B301" s="172" t="s">
        <v>3222</v>
      </c>
      <c r="C301" s="173" t="s">
        <v>3223</v>
      </c>
      <c r="D301" s="174" t="s">
        <v>337</v>
      </c>
      <c r="E301" s="175">
        <v>36</v>
      </c>
      <c r="F301" s="186"/>
      <c r="G301" s="176">
        <f>ROUND(E301*F301,2)</f>
        <v>0</v>
      </c>
      <c r="H301" s="183" t="s">
        <v>1758</v>
      </c>
    </row>
    <row r="302" spans="1:8" ht="12.75" customHeight="1" x14ac:dyDescent="0.2">
      <c r="A302" s="177"/>
      <c r="B302" s="178"/>
      <c r="C302" s="197"/>
      <c r="D302" s="198"/>
      <c r="E302" s="202"/>
      <c r="F302" s="215"/>
      <c r="G302" s="198"/>
      <c r="H302" s="184"/>
    </row>
    <row r="303" spans="1:8" x14ac:dyDescent="0.2">
      <c r="A303" s="121"/>
      <c r="B303" s="156" t="s">
        <v>26</v>
      </c>
      <c r="C303" s="131"/>
      <c r="D303" s="148"/>
      <c r="E303" s="140"/>
      <c r="F303" s="140"/>
      <c r="G303" s="123">
        <f>G8+G102+G163+G244</f>
        <v>0</v>
      </c>
      <c r="H303" s="9"/>
    </row>
  </sheetData>
  <sheetProtection password="CCE1" sheet="1" objects="1" scenarios="1"/>
  <protectedRanges>
    <protectedRange sqref="F10:F61 F63:F86 F88:F89 F91:F101 F104:F105 F107 F109 F111 F113 F115 F117 F119 F121 F123 F125 F127 F129 F131 F133 F135 F137 F139 F141 F143 F145 F147 F149 F151 F153 F155 F157 F159" name="Oblast1"/>
  </protectedRanges>
  <mergeCells count="60">
    <mergeCell ref="C140:G140"/>
    <mergeCell ref="A1:G1"/>
    <mergeCell ref="C2:G2"/>
    <mergeCell ref="C3:G3"/>
    <mergeCell ref="C4:G4"/>
    <mergeCell ref="C87:G87"/>
    <mergeCell ref="C62:G62"/>
    <mergeCell ref="C90:G90"/>
    <mergeCell ref="C106:G106"/>
    <mergeCell ref="C108:G108"/>
    <mergeCell ref="C110:G110"/>
    <mergeCell ref="C112:G112"/>
    <mergeCell ref="C196:G196"/>
    <mergeCell ref="C199:G199"/>
    <mergeCell ref="C114:G114"/>
    <mergeCell ref="C116:G116"/>
    <mergeCell ref="C118:G118"/>
    <mergeCell ref="C126:G126"/>
    <mergeCell ref="C130:G130"/>
    <mergeCell ref="C186:G186"/>
    <mergeCell ref="C156:G156"/>
    <mergeCell ref="C162:G162"/>
    <mergeCell ref="C138:G138"/>
    <mergeCell ref="C142:G142"/>
    <mergeCell ref="C146:G146"/>
    <mergeCell ref="C148:G148"/>
    <mergeCell ref="C150:G150"/>
    <mergeCell ref="C144:G144"/>
    <mergeCell ref="C285:G285"/>
    <mergeCell ref="C132:G132"/>
    <mergeCell ref="C134:G134"/>
    <mergeCell ref="C120:G120"/>
    <mergeCell ref="C122:G122"/>
    <mergeCell ref="C124:G124"/>
    <mergeCell ref="C128:G128"/>
    <mergeCell ref="C202:G202"/>
    <mergeCell ref="C189:G189"/>
    <mergeCell ref="C190:G190"/>
    <mergeCell ref="C191:G191"/>
    <mergeCell ref="C193:G193"/>
    <mergeCell ref="C195:G195"/>
    <mergeCell ref="C197:G197"/>
    <mergeCell ref="C200:G200"/>
    <mergeCell ref="C201:G201"/>
    <mergeCell ref="C239:G239"/>
    <mergeCell ref="C136:G136"/>
    <mergeCell ref="C296:G296"/>
    <mergeCell ref="C297:G297"/>
    <mergeCell ref="C298:G298"/>
    <mergeCell ref="C152:G152"/>
    <mergeCell ref="C154:G154"/>
    <mergeCell ref="C158:G158"/>
    <mergeCell ref="C160:G160"/>
    <mergeCell ref="C188:G188"/>
    <mergeCell ref="C192:G192"/>
    <mergeCell ref="C292:G292"/>
    <mergeCell ref="C293:G293"/>
    <mergeCell ref="C294:G294"/>
    <mergeCell ref="C295:G295"/>
    <mergeCell ref="C284:G28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U70"/>
  <sheetViews>
    <sheetView showZeros="0" view="pageBreakPreview" zoomScale="60" zoomScaleNormal="100" workbookViewId="0">
      <selection activeCell="AB61" sqref="AB6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3284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3541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3285</v>
      </c>
      <c r="D8" s="145"/>
      <c r="E8" s="158"/>
      <c r="F8" s="158"/>
      <c r="G8" s="158">
        <f>SUM(G9:G14)</f>
        <v>0</v>
      </c>
      <c r="H8" s="133"/>
      <c r="R8" t="s">
        <v>125</v>
      </c>
    </row>
    <row r="9" spans="1:47" ht="22.5" outlineLevel="1" x14ac:dyDescent="0.2">
      <c r="A9" s="164">
        <v>1</v>
      </c>
      <c r="B9" s="165">
        <v>1</v>
      </c>
      <c r="C9" s="166" t="s">
        <v>3286</v>
      </c>
      <c r="D9" s="167" t="s">
        <v>337</v>
      </c>
      <c r="E9" s="169">
        <v>45</v>
      </c>
      <c r="F9" s="185"/>
      <c r="G9" s="169">
        <f t="shared" ref="G9" si="0">ROUND(E9*F9,2)</f>
        <v>0</v>
      </c>
      <c r="H9" s="182" t="s">
        <v>1751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>
        <v>2</v>
      </c>
      <c r="C10" s="166" t="s">
        <v>3287</v>
      </c>
      <c r="D10" s="167" t="s">
        <v>128</v>
      </c>
      <c r="E10" s="169">
        <v>1.08</v>
      </c>
      <c r="F10" s="185"/>
      <c r="G10" s="169">
        <f t="shared" ref="G10:G14" si="1">ROUND(E10*F10,2)</f>
        <v>0</v>
      </c>
      <c r="H10" s="182" t="s">
        <v>1751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/>
      <c r="C11" s="166" t="s">
        <v>3288</v>
      </c>
      <c r="D11" s="167"/>
      <c r="E11" s="169"/>
      <c r="F11" s="185"/>
      <c r="G11" s="169">
        <f t="shared" si="1"/>
        <v>0</v>
      </c>
      <c r="H11" s="182" t="s">
        <v>1751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t="22.5" outlineLevel="1" x14ac:dyDescent="0.2">
      <c r="A12" s="164">
        <v>4</v>
      </c>
      <c r="B12" s="165">
        <v>3</v>
      </c>
      <c r="C12" s="166" t="s">
        <v>3289</v>
      </c>
      <c r="D12" s="167" t="s">
        <v>128</v>
      </c>
      <c r="E12" s="169">
        <v>1.08</v>
      </c>
      <c r="F12" s="185"/>
      <c r="G12" s="169">
        <f t="shared" si="1"/>
        <v>0</v>
      </c>
      <c r="H12" s="182" t="s">
        <v>1751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/>
      <c r="C13" s="166" t="s">
        <v>3288</v>
      </c>
      <c r="D13" s="167"/>
      <c r="E13" s="169"/>
      <c r="F13" s="185"/>
      <c r="G13" s="169">
        <f t="shared" si="1"/>
        <v>0</v>
      </c>
      <c r="H13" s="182" t="s">
        <v>1751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>
        <v>4</v>
      </c>
      <c r="C14" s="166" t="s">
        <v>3290</v>
      </c>
      <c r="D14" s="167" t="s">
        <v>337</v>
      </c>
      <c r="E14" s="169">
        <v>45</v>
      </c>
      <c r="F14" s="185"/>
      <c r="G14" s="169">
        <f t="shared" si="1"/>
        <v>0</v>
      </c>
      <c r="H14" s="182" t="s">
        <v>1751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14" t="s">
        <v>124</v>
      </c>
      <c r="B15" s="219">
        <v>2</v>
      </c>
      <c r="C15" s="126" t="s">
        <v>3291</v>
      </c>
      <c r="D15" s="145"/>
      <c r="E15" s="158"/>
      <c r="F15" s="158"/>
      <c r="G15" s="158">
        <f>SUM(G16:G20)</f>
        <v>0</v>
      </c>
      <c r="H15" s="133"/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>
        <v>5</v>
      </c>
      <c r="C16" s="166" t="s">
        <v>3292</v>
      </c>
      <c r="D16" s="167" t="s">
        <v>337</v>
      </c>
      <c r="E16" s="169">
        <v>100</v>
      </c>
      <c r="F16" s="185"/>
      <c r="G16" s="169">
        <f t="shared" ref="G16:G20" si="2">ROUND(E16*F16,2)</f>
        <v>0</v>
      </c>
      <c r="H16" s="182" t="s">
        <v>1751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>
        <v>6</v>
      </c>
      <c r="C17" s="166" t="s">
        <v>3293</v>
      </c>
      <c r="D17" s="167" t="s">
        <v>330</v>
      </c>
      <c r="E17" s="169">
        <v>6</v>
      </c>
      <c r="F17" s="185"/>
      <c r="G17" s="169">
        <f t="shared" si="2"/>
        <v>0</v>
      </c>
      <c r="H17" s="182" t="s">
        <v>1751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>
        <v>7</v>
      </c>
      <c r="C18" s="166" t="s">
        <v>3294</v>
      </c>
      <c r="D18" s="167" t="s">
        <v>330</v>
      </c>
      <c r="E18" s="169">
        <v>3</v>
      </c>
      <c r="F18" s="185"/>
      <c r="G18" s="169">
        <f t="shared" si="2"/>
        <v>0</v>
      </c>
      <c r="H18" s="182" t="s">
        <v>1751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>
        <v>8</v>
      </c>
      <c r="C19" s="166" t="s">
        <v>3295</v>
      </c>
      <c r="D19" s="167" t="s">
        <v>330</v>
      </c>
      <c r="E19" s="169">
        <v>1</v>
      </c>
      <c r="F19" s="185"/>
      <c r="G19" s="169">
        <f t="shared" si="2"/>
        <v>0</v>
      </c>
      <c r="H19" s="182" t="s">
        <v>1751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>
        <v>9</v>
      </c>
      <c r="C20" s="166" t="s">
        <v>3296</v>
      </c>
      <c r="D20" s="167" t="s">
        <v>337</v>
      </c>
      <c r="E20" s="169">
        <v>25</v>
      </c>
      <c r="F20" s="185"/>
      <c r="G20" s="169">
        <f t="shared" si="2"/>
        <v>0</v>
      </c>
      <c r="H20" s="182" t="s">
        <v>1751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129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219">
        <v>3</v>
      </c>
      <c r="C21" s="126" t="s">
        <v>3297</v>
      </c>
      <c r="D21" s="145"/>
      <c r="E21" s="158"/>
      <c r="F21" s="158"/>
      <c r="G21" s="158">
        <f>SUM(G22:G25)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22.5" outlineLevel="1" x14ac:dyDescent="0.2">
      <c r="A22" s="164">
        <v>12</v>
      </c>
      <c r="B22" s="165">
        <v>10</v>
      </c>
      <c r="C22" s="166" t="s">
        <v>3298</v>
      </c>
      <c r="D22" s="167" t="s">
        <v>330</v>
      </c>
      <c r="E22" s="169">
        <v>1</v>
      </c>
      <c r="F22" s="185"/>
      <c r="G22" s="169">
        <f t="shared" ref="G22:G25" si="3">ROUND(E22*F22,2)</f>
        <v>0</v>
      </c>
      <c r="H22" s="182" t="s">
        <v>1751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13</v>
      </c>
      <c r="B23" s="165">
        <v>11</v>
      </c>
      <c r="C23" s="166" t="s">
        <v>3299</v>
      </c>
      <c r="D23" s="167" t="s">
        <v>330</v>
      </c>
      <c r="E23" s="169">
        <v>1</v>
      </c>
      <c r="F23" s="185"/>
      <c r="G23" s="169">
        <f t="shared" si="3"/>
        <v>0</v>
      </c>
      <c r="H23" s="182" t="s">
        <v>1751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14</v>
      </c>
      <c r="B24" s="165">
        <v>12</v>
      </c>
      <c r="C24" s="166" t="s">
        <v>3300</v>
      </c>
      <c r="D24" s="167" t="s">
        <v>330</v>
      </c>
      <c r="E24" s="169">
        <v>1</v>
      </c>
      <c r="F24" s="185"/>
      <c r="G24" s="169">
        <f t="shared" si="3"/>
        <v>0</v>
      </c>
      <c r="H24" s="182" t="s">
        <v>1751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129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15</v>
      </c>
      <c r="B25" s="165">
        <v>13</v>
      </c>
      <c r="C25" s="166" t="s">
        <v>3301</v>
      </c>
      <c r="D25" s="167" t="s">
        <v>330</v>
      </c>
      <c r="E25" s="169">
        <v>1</v>
      </c>
      <c r="F25" s="185"/>
      <c r="G25" s="169">
        <f t="shared" si="3"/>
        <v>0</v>
      </c>
      <c r="H25" s="182" t="s">
        <v>1751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14" t="s">
        <v>124</v>
      </c>
      <c r="B26" s="219">
        <v>4</v>
      </c>
      <c r="C26" s="126" t="s">
        <v>3302</v>
      </c>
      <c r="D26" s="145"/>
      <c r="E26" s="158"/>
      <c r="F26" s="158"/>
      <c r="G26" s="158">
        <f>SUM(G27:G37)</f>
        <v>0</v>
      </c>
      <c r="H26" s="133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64">
        <v>16</v>
      </c>
      <c r="B27" s="165">
        <v>14</v>
      </c>
      <c r="C27" s="166" t="s">
        <v>3303</v>
      </c>
      <c r="D27" s="167" t="s">
        <v>330</v>
      </c>
      <c r="E27" s="169">
        <v>3</v>
      </c>
      <c r="F27" s="185"/>
      <c r="G27" s="169">
        <f t="shared" ref="G27:G37" si="4">ROUND(E27*F27,2)</f>
        <v>0</v>
      </c>
      <c r="H27" s="182" t="s">
        <v>1751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17</v>
      </c>
      <c r="B28" s="165">
        <v>15</v>
      </c>
      <c r="C28" s="166" t="s">
        <v>3303</v>
      </c>
      <c r="D28" s="167" t="s">
        <v>330</v>
      </c>
      <c r="E28" s="169">
        <v>1</v>
      </c>
      <c r="F28" s="185"/>
      <c r="G28" s="169">
        <f t="shared" si="4"/>
        <v>0</v>
      </c>
      <c r="H28" s="182" t="s">
        <v>1751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18</v>
      </c>
      <c r="B29" s="165">
        <v>16</v>
      </c>
      <c r="C29" s="166" t="s">
        <v>3304</v>
      </c>
      <c r="D29" s="167" t="s">
        <v>330</v>
      </c>
      <c r="E29" s="169">
        <v>1</v>
      </c>
      <c r="F29" s="185"/>
      <c r="G29" s="169">
        <f t="shared" si="4"/>
        <v>0</v>
      </c>
      <c r="H29" s="182" t="s">
        <v>1751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19</v>
      </c>
      <c r="B30" s="165">
        <v>17</v>
      </c>
      <c r="C30" s="166" t="s">
        <v>3305</v>
      </c>
      <c r="D30" s="167" t="s">
        <v>330</v>
      </c>
      <c r="E30" s="169">
        <v>1</v>
      </c>
      <c r="F30" s="185"/>
      <c r="G30" s="169">
        <f t="shared" si="4"/>
        <v>0</v>
      </c>
      <c r="H30" s="182" t="s">
        <v>1751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20</v>
      </c>
      <c r="B31" s="165">
        <v>18</v>
      </c>
      <c r="C31" s="166" t="s">
        <v>3306</v>
      </c>
      <c r="D31" s="167" t="s">
        <v>330</v>
      </c>
      <c r="E31" s="169">
        <v>1</v>
      </c>
      <c r="F31" s="185"/>
      <c r="G31" s="169">
        <f t="shared" si="4"/>
        <v>0</v>
      </c>
      <c r="H31" s="182" t="s">
        <v>1751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21</v>
      </c>
      <c r="B32" s="165">
        <v>19</v>
      </c>
      <c r="C32" s="166" t="s">
        <v>3307</v>
      </c>
      <c r="D32" s="167" t="s">
        <v>330</v>
      </c>
      <c r="E32" s="169">
        <v>4</v>
      </c>
      <c r="F32" s="185"/>
      <c r="G32" s="169">
        <f t="shared" si="4"/>
        <v>0</v>
      </c>
      <c r="H32" s="182" t="s">
        <v>1751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22</v>
      </c>
      <c r="B33" s="165">
        <v>20</v>
      </c>
      <c r="C33" s="166" t="s">
        <v>3308</v>
      </c>
      <c r="D33" s="167" t="s">
        <v>330</v>
      </c>
      <c r="E33" s="169">
        <v>1</v>
      </c>
      <c r="F33" s="185"/>
      <c r="G33" s="169">
        <f t="shared" si="4"/>
        <v>0</v>
      </c>
      <c r="H33" s="182" t="s">
        <v>1751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23</v>
      </c>
      <c r="B34" s="165">
        <v>21</v>
      </c>
      <c r="C34" s="166" t="s">
        <v>3309</v>
      </c>
      <c r="D34" s="167" t="s">
        <v>330</v>
      </c>
      <c r="E34" s="169">
        <v>2</v>
      </c>
      <c r="F34" s="185"/>
      <c r="G34" s="169">
        <f t="shared" si="4"/>
        <v>0</v>
      </c>
      <c r="H34" s="182" t="s">
        <v>1751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24</v>
      </c>
      <c r="B35" s="165">
        <v>22</v>
      </c>
      <c r="C35" s="166" t="s">
        <v>3310</v>
      </c>
      <c r="D35" s="167" t="s">
        <v>330</v>
      </c>
      <c r="E35" s="169">
        <v>1</v>
      </c>
      <c r="F35" s="185"/>
      <c r="G35" s="169">
        <f t="shared" si="4"/>
        <v>0</v>
      </c>
      <c r="H35" s="182" t="s">
        <v>1751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25</v>
      </c>
      <c r="B36" s="165">
        <v>23</v>
      </c>
      <c r="C36" s="166" t="s">
        <v>3311</v>
      </c>
      <c r="D36" s="167" t="s">
        <v>330</v>
      </c>
      <c r="E36" s="169">
        <v>1</v>
      </c>
      <c r="F36" s="185"/>
      <c r="G36" s="169">
        <f t="shared" si="4"/>
        <v>0</v>
      </c>
      <c r="H36" s="182" t="s">
        <v>1751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26</v>
      </c>
      <c r="B37" s="165">
        <v>24</v>
      </c>
      <c r="C37" s="166" t="s">
        <v>3312</v>
      </c>
      <c r="D37" s="167" t="s">
        <v>330</v>
      </c>
      <c r="E37" s="169">
        <v>5</v>
      </c>
      <c r="F37" s="185"/>
      <c r="G37" s="169">
        <f t="shared" si="4"/>
        <v>0</v>
      </c>
      <c r="H37" s="182" t="s">
        <v>1751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5</v>
      </c>
      <c r="C38" s="126" t="s">
        <v>3313</v>
      </c>
      <c r="D38" s="145"/>
      <c r="E38" s="158"/>
      <c r="F38" s="158"/>
      <c r="G38" s="158">
        <f>SUM(G39:G55)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>
        <v>27</v>
      </c>
      <c r="B39" s="165">
        <v>25</v>
      </c>
      <c r="C39" s="166" t="s">
        <v>3314</v>
      </c>
      <c r="D39" s="167" t="s">
        <v>330</v>
      </c>
      <c r="E39" s="169">
        <v>13</v>
      </c>
      <c r="F39" s="185"/>
      <c r="G39" s="169">
        <f t="shared" ref="G39:G54" si="5">ROUND(E39*F39,2)</f>
        <v>0</v>
      </c>
      <c r="H39" s="182" t="s">
        <v>1751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>
        <v>26</v>
      </c>
      <c r="C40" s="166" t="s">
        <v>3315</v>
      </c>
      <c r="D40" s="167" t="s">
        <v>330</v>
      </c>
      <c r="E40" s="169">
        <v>13</v>
      </c>
      <c r="F40" s="185"/>
      <c r="G40" s="169">
        <f t="shared" si="5"/>
        <v>0</v>
      </c>
      <c r="H40" s="182" t="s">
        <v>1751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>
        <v>27</v>
      </c>
      <c r="C41" s="166" t="s">
        <v>3316</v>
      </c>
      <c r="D41" s="167" t="s">
        <v>330</v>
      </c>
      <c r="E41" s="169">
        <v>13</v>
      </c>
      <c r="F41" s="185"/>
      <c r="G41" s="169">
        <f t="shared" si="5"/>
        <v>0</v>
      </c>
      <c r="H41" s="182" t="s">
        <v>1751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>
        <v>28</v>
      </c>
      <c r="C42" s="166" t="s">
        <v>3317</v>
      </c>
      <c r="D42" s="167" t="s">
        <v>330</v>
      </c>
      <c r="E42" s="169">
        <v>1</v>
      </c>
      <c r="F42" s="185"/>
      <c r="G42" s="169">
        <f t="shared" si="5"/>
        <v>0</v>
      </c>
      <c r="H42" s="182" t="s">
        <v>1751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64">
        <v>31</v>
      </c>
      <c r="B43" s="165">
        <v>29</v>
      </c>
      <c r="C43" s="166" t="s">
        <v>3318</v>
      </c>
      <c r="D43" s="167" t="s">
        <v>330</v>
      </c>
      <c r="E43" s="169">
        <v>11</v>
      </c>
      <c r="F43" s="185"/>
      <c r="G43" s="169">
        <f t="shared" si="5"/>
        <v>0</v>
      </c>
      <c r="H43" s="182" t="s">
        <v>1751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32</v>
      </c>
      <c r="B44" s="165">
        <v>30</v>
      </c>
      <c r="C44" s="166" t="s">
        <v>3319</v>
      </c>
      <c r="D44" s="167" t="s">
        <v>330</v>
      </c>
      <c r="E44" s="169">
        <v>6</v>
      </c>
      <c r="F44" s="185"/>
      <c r="G44" s="169">
        <f t="shared" si="5"/>
        <v>0</v>
      </c>
      <c r="H44" s="182" t="s">
        <v>1751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33</v>
      </c>
      <c r="B45" s="165">
        <v>31</v>
      </c>
      <c r="C45" s="166" t="s">
        <v>3320</v>
      </c>
      <c r="D45" s="167" t="s">
        <v>330</v>
      </c>
      <c r="E45" s="169">
        <v>3</v>
      </c>
      <c r="F45" s="185"/>
      <c r="G45" s="169">
        <f t="shared" si="5"/>
        <v>0</v>
      </c>
      <c r="H45" s="182" t="s">
        <v>1751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34</v>
      </c>
      <c r="B46" s="165">
        <v>32</v>
      </c>
      <c r="C46" s="166" t="s">
        <v>3321</v>
      </c>
      <c r="D46" s="167" t="s">
        <v>330</v>
      </c>
      <c r="E46" s="169">
        <v>1</v>
      </c>
      <c r="F46" s="185"/>
      <c r="G46" s="169">
        <f t="shared" si="5"/>
        <v>0</v>
      </c>
      <c r="H46" s="182" t="s">
        <v>1751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64">
        <v>35</v>
      </c>
      <c r="B47" s="165">
        <v>33</v>
      </c>
      <c r="C47" s="166" t="s">
        <v>3322</v>
      </c>
      <c r="D47" s="167" t="s">
        <v>330</v>
      </c>
      <c r="E47" s="169">
        <v>8</v>
      </c>
      <c r="F47" s="185"/>
      <c r="G47" s="169">
        <f t="shared" si="5"/>
        <v>0</v>
      </c>
      <c r="H47" s="182" t="s">
        <v>1751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36</v>
      </c>
      <c r="B48" s="165">
        <v>34</v>
      </c>
      <c r="C48" s="166" t="s">
        <v>3323</v>
      </c>
      <c r="D48" s="167" t="s">
        <v>330</v>
      </c>
      <c r="E48" s="169">
        <v>1</v>
      </c>
      <c r="F48" s="185"/>
      <c r="G48" s="169">
        <f t="shared" si="5"/>
        <v>0</v>
      </c>
      <c r="H48" s="182" t="s">
        <v>1751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37</v>
      </c>
      <c r="B49" s="165">
        <v>35</v>
      </c>
      <c r="C49" s="166" t="s">
        <v>3324</v>
      </c>
      <c r="D49" s="167" t="s">
        <v>330</v>
      </c>
      <c r="E49" s="169">
        <v>1</v>
      </c>
      <c r="F49" s="185"/>
      <c r="G49" s="169">
        <f t="shared" si="5"/>
        <v>0</v>
      </c>
      <c r="H49" s="182" t="s">
        <v>1751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38</v>
      </c>
      <c r="B50" s="165">
        <v>36</v>
      </c>
      <c r="C50" s="166" t="s">
        <v>3325</v>
      </c>
      <c r="D50" s="167" t="s">
        <v>330</v>
      </c>
      <c r="E50" s="169">
        <v>1</v>
      </c>
      <c r="F50" s="185"/>
      <c r="G50" s="169">
        <f t="shared" si="5"/>
        <v>0</v>
      </c>
      <c r="H50" s="182" t="s">
        <v>1751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39</v>
      </c>
      <c r="B51" s="165">
        <v>37</v>
      </c>
      <c r="C51" s="166" t="s">
        <v>3326</v>
      </c>
      <c r="D51" s="167" t="s">
        <v>330</v>
      </c>
      <c r="E51" s="169">
        <v>60</v>
      </c>
      <c r="F51" s="185"/>
      <c r="G51" s="169">
        <f t="shared" si="5"/>
        <v>0</v>
      </c>
      <c r="H51" s="182" t="s">
        <v>1751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40</v>
      </c>
      <c r="B52" s="165">
        <v>38</v>
      </c>
      <c r="C52" s="166" t="s">
        <v>3327</v>
      </c>
      <c r="D52" s="167" t="s">
        <v>330</v>
      </c>
      <c r="E52" s="169">
        <v>1</v>
      </c>
      <c r="F52" s="185"/>
      <c r="G52" s="169">
        <f t="shared" si="5"/>
        <v>0</v>
      </c>
      <c r="H52" s="182" t="s">
        <v>1751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41</v>
      </c>
      <c r="B53" s="165">
        <v>39</v>
      </c>
      <c r="C53" s="166" t="s">
        <v>3328</v>
      </c>
      <c r="D53" s="167" t="s">
        <v>330</v>
      </c>
      <c r="E53" s="169">
        <v>1</v>
      </c>
      <c r="F53" s="185"/>
      <c r="G53" s="169">
        <f t="shared" si="5"/>
        <v>0</v>
      </c>
      <c r="H53" s="182" t="s">
        <v>1751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64">
        <v>42</v>
      </c>
      <c r="B54" s="165">
        <v>40</v>
      </c>
      <c r="C54" s="166" t="s">
        <v>3329</v>
      </c>
      <c r="D54" s="167" t="s">
        <v>330</v>
      </c>
      <c r="E54" s="169">
        <v>1</v>
      </c>
      <c r="F54" s="185"/>
      <c r="G54" s="169">
        <f t="shared" si="5"/>
        <v>0</v>
      </c>
      <c r="H54" s="182" t="s">
        <v>1751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outlineLevel="1" x14ac:dyDescent="0.2">
      <c r="A55" s="164">
        <v>43</v>
      </c>
      <c r="B55" s="165">
        <v>41</v>
      </c>
      <c r="C55" s="166" t="s">
        <v>3330</v>
      </c>
      <c r="D55" s="167" t="s">
        <v>330</v>
      </c>
      <c r="E55" s="169">
        <v>1</v>
      </c>
      <c r="F55" s="185"/>
      <c r="G55" s="169">
        <f t="shared" ref="G55" si="6">ROUND(E55*F55,2)</f>
        <v>0</v>
      </c>
      <c r="H55" s="182" t="s">
        <v>1751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5.5" outlineLevel="1" x14ac:dyDescent="0.2">
      <c r="A56" s="114" t="s">
        <v>124</v>
      </c>
      <c r="B56" s="219">
        <v>6</v>
      </c>
      <c r="C56" s="126" t="s">
        <v>3331</v>
      </c>
      <c r="D56" s="145"/>
      <c r="E56" s="158"/>
      <c r="F56" s="158"/>
      <c r="G56" s="158">
        <f>SUM(G57:G60)</f>
        <v>0</v>
      </c>
      <c r="H56" s="133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64">
        <v>44</v>
      </c>
      <c r="B57" s="165">
        <v>42</v>
      </c>
      <c r="C57" s="166" t="s">
        <v>3332</v>
      </c>
      <c r="D57" s="167" t="s">
        <v>330</v>
      </c>
      <c r="E57" s="169">
        <v>1</v>
      </c>
      <c r="F57" s="185"/>
      <c r="G57" s="169">
        <f t="shared" ref="G57:G60" si="7">ROUND(E57*F57,2)</f>
        <v>0</v>
      </c>
      <c r="H57" s="182" t="s">
        <v>1751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45</v>
      </c>
      <c r="B58" s="165">
        <v>43</v>
      </c>
      <c r="C58" s="166" t="s">
        <v>3333</v>
      </c>
      <c r="D58" s="167" t="s">
        <v>330</v>
      </c>
      <c r="E58" s="169">
        <v>1</v>
      </c>
      <c r="F58" s="185"/>
      <c r="G58" s="169">
        <f t="shared" si="7"/>
        <v>0</v>
      </c>
      <c r="H58" s="182" t="s">
        <v>1751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64">
        <v>46</v>
      </c>
      <c r="B59" s="165">
        <v>44</v>
      </c>
      <c r="C59" s="166" t="s">
        <v>3334</v>
      </c>
      <c r="D59" s="167" t="s">
        <v>330</v>
      </c>
      <c r="E59" s="169">
        <v>1</v>
      </c>
      <c r="F59" s="185"/>
      <c r="G59" s="169">
        <f t="shared" si="7"/>
        <v>0</v>
      </c>
      <c r="H59" s="182" t="s">
        <v>1751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>
        <v>47</v>
      </c>
      <c r="B60" s="165">
        <v>45</v>
      </c>
      <c r="C60" s="166" t="s">
        <v>3335</v>
      </c>
      <c r="D60" s="167" t="s">
        <v>330</v>
      </c>
      <c r="E60" s="169">
        <v>2</v>
      </c>
      <c r="F60" s="185"/>
      <c r="G60" s="169">
        <f t="shared" si="7"/>
        <v>0</v>
      </c>
      <c r="H60" s="182" t="s">
        <v>1751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4" t="s">
        <v>124</v>
      </c>
      <c r="B61" s="219">
        <v>7</v>
      </c>
      <c r="C61" s="126" t="s">
        <v>3336</v>
      </c>
      <c r="D61" s="145"/>
      <c r="E61" s="158"/>
      <c r="F61" s="158"/>
      <c r="G61" s="158">
        <f>SUM(G62:G63)</f>
        <v>0</v>
      </c>
      <c r="H61" s="13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>
        <v>48</v>
      </c>
      <c r="B62" s="165">
        <v>46</v>
      </c>
      <c r="C62" s="166" t="s">
        <v>3337</v>
      </c>
      <c r="D62" s="167" t="s">
        <v>330</v>
      </c>
      <c r="E62" s="169">
        <v>1</v>
      </c>
      <c r="F62" s="185"/>
      <c r="G62" s="169">
        <f t="shared" ref="G62:G63" si="8">ROUND(E62*F62,2)</f>
        <v>0</v>
      </c>
      <c r="H62" s="182" t="s">
        <v>1751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49</v>
      </c>
      <c r="B63" s="165">
        <v>47</v>
      </c>
      <c r="C63" s="166" t="s">
        <v>3338</v>
      </c>
      <c r="D63" s="167" t="s">
        <v>330</v>
      </c>
      <c r="E63" s="169">
        <v>1</v>
      </c>
      <c r="F63" s="185"/>
      <c r="G63" s="169">
        <f t="shared" si="8"/>
        <v>0</v>
      </c>
      <c r="H63" s="182" t="s">
        <v>1751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outlineLevel="1" x14ac:dyDescent="0.2">
      <c r="A64" s="114" t="s">
        <v>124</v>
      </c>
      <c r="B64" s="219">
        <v>8</v>
      </c>
      <c r="C64" s="126" t="s">
        <v>25</v>
      </c>
      <c r="D64" s="145"/>
      <c r="E64" s="158"/>
      <c r="F64" s="158"/>
      <c r="G64" s="158">
        <f>SUM(G65:G68)</f>
        <v>0</v>
      </c>
      <c r="H64" s="133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outlineLevel="1" x14ac:dyDescent="0.2">
      <c r="A65" s="164">
        <v>50</v>
      </c>
      <c r="B65" s="165">
        <v>48</v>
      </c>
      <c r="C65" s="166" t="s">
        <v>3339</v>
      </c>
      <c r="D65" s="167" t="s">
        <v>330</v>
      </c>
      <c r="E65" s="169">
        <v>1</v>
      </c>
      <c r="F65" s="185"/>
      <c r="G65" s="169">
        <f t="shared" ref="G65:G68" si="9">ROUND(E65*F65,2)</f>
        <v>0</v>
      </c>
      <c r="H65" s="182" t="s">
        <v>1751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51</v>
      </c>
      <c r="B66" s="165">
        <v>49</v>
      </c>
      <c r="C66" s="166" t="s">
        <v>3340</v>
      </c>
      <c r="D66" s="167" t="s">
        <v>330</v>
      </c>
      <c r="E66" s="169">
        <v>1</v>
      </c>
      <c r="F66" s="185"/>
      <c r="G66" s="169">
        <f t="shared" si="9"/>
        <v>0</v>
      </c>
      <c r="H66" s="182" t="s">
        <v>1751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52</v>
      </c>
      <c r="B67" s="165">
        <v>50</v>
      </c>
      <c r="C67" s="166" t="s">
        <v>3341</v>
      </c>
      <c r="D67" s="167" t="s">
        <v>330</v>
      </c>
      <c r="E67" s="169">
        <v>1</v>
      </c>
      <c r="F67" s="185"/>
      <c r="G67" s="169">
        <f t="shared" si="9"/>
        <v>0</v>
      </c>
      <c r="H67" s="182" t="s">
        <v>1751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71">
        <v>53</v>
      </c>
      <c r="B68" s="172">
        <v>51</v>
      </c>
      <c r="C68" s="173" t="s">
        <v>3342</v>
      </c>
      <c r="D68" s="174" t="s">
        <v>330</v>
      </c>
      <c r="E68" s="176">
        <v>1</v>
      </c>
      <c r="F68" s="186"/>
      <c r="G68" s="176">
        <f t="shared" si="9"/>
        <v>0</v>
      </c>
      <c r="H68" s="183" t="s">
        <v>1751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77"/>
      <c r="B69" s="178"/>
      <c r="C69" s="216"/>
      <c r="D69" s="217"/>
      <c r="E69" s="170"/>
      <c r="F69" s="218"/>
      <c r="G69" s="170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21"/>
      <c r="B70" s="156" t="s">
        <v>26</v>
      </c>
      <c r="C70" s="131"/>
      <c r="D70" s="148"/>
      <c r="E70" s="140"/>
      <c r="F70" s="122"/>
      <c r="G70" s="123">
        <f>G8+G15+G21+G26+G38+G56+G61+G64</f>
        <v>0</v>
      </c>
      <c r="H70" s="9"/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</sheetData>
  <sheetProtection password="CCE1" sheet="1" objects="1" scenarios="1"/>
  <protectedRanges>
    <protectedRange sqref="F9:F68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U48"/>
  <sheetViews>
    <sheetView showZeros="0" view="pageBreakPreview" zoomScale="60" zoomScaleNormal="85" workbookViewId="0">
      <selection activeCell="AE63" sqref="AE6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3343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3344</v>
      </c>
      <c r="D8" s="145"/>
      <c r="E8" s="158"/>
      <c r="F8" s="158"/>
      <c r="G8" s="158">
        <f>SUM(G9)</f>
        <v>0</v>
      </c>
      <c r="H8" s="133"/>
      <c r="R8" t="s">
        <v>125</v>
      </c>
    </row>
    <row r="9" spans="1:47" ht="33.75" outlineLevel="1" x14ac:dyDescent="0.2">
      <c r="A9" s="164">
        <v>1</v>
      </c>
      <c r="B9" s="165"/>
      <c r="C9" s="166" t="s">
        <v>3345</v>
      </c>
      <c r="D9" s="167" t="s">
        <v>330</v>
      </c>
      <c r="E9" s="169">
        <v>1</v>
      </c>
      <c r="F9" s="185"/>
      <c r="G9" s="169">
        <f>F9*E9</f>
        <v>0</v>
      </c>
      <c r="H9" s="182" t="s">
        <v>1751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14" t="s">
        <v>124</v>
      </c>
      <c r="B10" s="219">
        <v>2</v>
      </c>
      <c r="C10" s="126" t="s">
        <v>3346</v>
      </c>
      <c r="D10" s="145"/>
      <c r="E10" s="158"/>
      <c r="F10" s="158"/>
      <c r="G10" s="158">
        <f>SUM(G11:G15)</f>
        <v>0</v>
      </c>
      <c r="H10" s="133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33.75" outlineLevel="1" x14ac:dyDescent="0.2">
      <c r="A11" s="164">
        <v>2</v>
      </c>
      <c r="B11" s="165"/>
      <c r="C11" s="166" t="s">
        <v>3347</v>
      </c>
      <c r="D11" s="167" t="s">
        <v>330</v>
      </c>
      <c r="E11" s="169">
        <v>1</v>
      </c>
      <c r="F11" s="185"/>
      <c r="G11" s="169">
        <f t="shared" ref="G11:G15" si="0">F11*E11</f>
        <v>0</v>
      </c>
      <c r="H11" s="182" t="s">
        <v>1751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129</v>
      </c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/>
      <c r="C12" s="166" t="s">
        <v>3348</v>
      </c>
      <c r="D12" s="167" t="s">
        <v>330</v>
      </c>
      <c r="E12" s="169">
        <v>2</v>
      </c>
      <c r="F12" s="185"/>
      <c r="G12" s="169">
        <f t="shared" si="0"/>
        <v>0</v>
      </c>
      <c r="H12" s="182" t="s">
        <v>1751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/>
      <c r="C13" s="166" t="s">
        <v>3349</v>
      </c>
      <c r="D13" s="167" t="s">
        <v>330</v>
      </c>
      <c r="E13" s="169">
        <v>1</v>
      </c>
      <c r="F13" s="185"/>
      <c r="G13" s="169">
        <f t="shared" si="0"/>
        <v>0</v>
      </c>
      <c r="H13" s="182" t="s">
        <v>1751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/>
      <c r="C14" s="166" t="s">
        <v>3350</v>
      </c>
      <c r="D14" s="167" t="s">
        <v>330</v>
      </c>
      <c r="E14" s="169">
        <v>1</v>
      </c>
      <c r="F14" s="185"/>
      <c r="G14" s="169">
        <f t="shared" si="0"/>
        <v>0</v>
      </c>
      <c r="H14" s="182" t="s">
        <v>1751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/>
      <c r="C15" s="166" t="s">
        <v>3351</v>
      </c>
      <c r="D15" s="167" t="s">
        <v>330</v>
      </c>
      <c r="E15" s="169">
        <v>1</v>
      </c>
      <c r="F15" s="185"/>
      <c r="G15" s="169">
        <f t="shared" si="0"/>
        <v>0</v>
      </c>
      <c r="H15" s="182" t="s">
        <v>1751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14" t="s">
        <v>124</v>
      </c>
      <c r="B16" s="219">
        <v>3</v>
      </c>
      <c r="C16" s="126" t="s">
        <v>3352</v>
      </c>
      <c r="D16" s="145"/>
      <c r="E16" s="158"/>
      <c r="F16" s="158"/>
      <c r="G16" s="158">
        <f>SUM(G17:G28)</f>
        <v>0</v>
      </c>
      <c r="H16" s="133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7</v>
      </c>
      <c r="B17" s="165"/>
      <c r="C17" s="166" t="s">
        <v>3353</v>
      </c>
      <c r="D17" s="167" t="s">
        <v>330</v>
      </c>
      <c r="E17" s="169">
        <v>1</v>
      </c>
      <c r="F17" s="185"/>
      <c r="G17" s="169">
        <f t="shared" ref="G17:G28" si="1">F17*E17</f>
        <v>0</v>
      </c>
      <c r="H17" s="182" t="s">
        <v>1751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8</v>
      </c>
      <c r="B18" s="165"/>
      <c r="C18" s="166" t="s">
        <v>3354</v>
      </c>
      <c r="D18" s="167" t="s">
        <v>330</v>
      </c>
      <c r="E18" s="169">
        <v>8</v>
      </c>
      <c r="F18" s="185"/>
      <c r="G18" s="169">
        <f t="shared" si="1"/>
        <v>0</v>
      </c>
      <c r="H18" s="182" t="s">
        <v>1751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129</v>
      </c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9</v>
      </c>
      <c r="B19" s="165"/>
      <c r="C19" s="166" t="s">
        <v>3355</v>
      </c>
      <c r="D19" s="167" t="s">
        <v>330</v>
      </c>
      <c r="E19" s="169">
        <v>1</v>
      </c>
      <c r="F19" s="185"/>
      <c r="G19" s="169">
        <f t="shared" si="1"/>
        <v>0</v>
      </c>
      <c r="H19" s="182" t="s">
        <v>1751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10</v>
      </c>
      <c r="B20" s="165"/>
      <c r="C20" s="166" t="s">
        <v>3356</v>
      </c>
      <c r="D20" s="167" t="s">
        <v>330</v>
      </c>
      <c r="E20" s="169">
        <v>2</v>
      </c>
      <c r="F20" s="185"/>
      <c r="G20" s="169">
        <f t="shared" si="1"/>
        <v>0</v>
      </c>
      <c r="H20" s="182" t="s">
        <v>1751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11</v>
      </c>
      <c r="B21" s="165"/>
      <c r="C21" s="166" t="s">
        <v>3357</v>
      </c>
      <c r="D21" s="167" t="s">
        <v>330</v>
      </c>
      <c r="E21" s="169">
        <v>1</v>
      </c>
      <c r="F21" s="185"/>
      <c r="G21" s="169">
        <f t="shared" si="1"/>
        <v>0</v>
      </c>
      <c r="H21" s="182" t="s">
        <v>1751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12</v>
      </c>
      <c r="B22" s="165"/>
      <c r="C22" s="166" t="s">
        <v>3358</v>
      </c>
      <c r="D22" s="167" t="s">
        <v>330</v>
      </c>
      <c r="E22" s="169">
        <v>2</v>
      </c>
      <c r="F22" s="185"/>
      <c r="G22" s="169">
        <f t="shared" si="1"/>
        <v>0</v>
      </c>
      <c r="H22" s="182" t="s">
        <v>1751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13</v>
      </c>
      <c r="B23" s="165"/>
      <c r="C23" s="166" t="s">
        <v>3359</v>
      </c>
      <c r="D23" s="167" t="s">
        <v>330</v>
      </c>
      <c r="E23" s="169">
        <v>1</v>
      </c>
      <c r="F23" s="185"/>
      <c r="G23" s="169">
        <f t="shared" si="1"/>
        <v>0</v>
      </c>
      <c r="H23" s="182" t="s">
        <v>1751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14</v>
      </c>
      <c r="B24" s="165"/>
      <c r="C24" s="166" t="s">
        <v>3360</v>
      </c>
      <c r="D24" s="167" t="s">
        <v>330</v>
      </c>
      <c r="E24" s="169">
        <v>1</v>
      </c>
      <c r="F24" s="185"/>
      <c r="G24" s="169">
        <f t="shared" si="1"/>
        <v>0</v>
      </c>
      <c r="H24" s="182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15</v>
      </c>
      <c r="B25" s="165"/>
      <c r="C25" s="166" t="s">
        <v>3361</v>
      </c>
      <c r="D25" s="167" t="s">
        <v>330</v>
      </c>
      <c r="E25" s="169">
        <v>6</v>
      </c>
      <c r="F25" s="185"/>
      <c r="G25" s="169">
        <f t="shared" si="1"/>
        <v>0</v>
      </c>
      <c r="H25" s="182" t="s">
        <v>1751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16</v>
      </c>
      <c r="B26" s="165"/>
      <c r="C26" s="166" t="s">
        <v>3362</v>
      </c>
      <c r="D26" s="167" t="s">
        <v>330</v>
      </c>
      <c r="E26" s="169">
        <v>1</v>
      </c>
      <c r="F26" s="185"/>
      <c r="G26" s="169">
        <f t="shared" si="1"/>
        <v>0</v>
      </c>
      <c r="H26" s="182" t="s">
        <v>1751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/>
      <c r="C27" s="166" t="s">
        <v>3363</v>
      </c>
      <c r="D27" s="167" t="s">
        <v>330</v>
      </c>
      <c r="E27" s="169">
        <v>1</v>
      </c>
      <c r="F27" s="185"/>
      <c r="G27" s="169">
        <f t="shared" si="1"/>
        <v>0</v>
      </c>
      <c r="H27" s="182" t="s">
        <v>1751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/>
      <c r="C28" s="166" t="s">
        <v>3364</v>
      </c>
      <c r="D28" s="167" t="s">
        <v>330</v>
      </c>
      <c r="E28" s="169">
        <v>1</v>
      </c>
      <c r="F28" s="185"/>
      <c r="G28" s="169">
        <f t="shared" si="1"/>
        <v>0</v>
      </c>
      <c r="H28" s="182" t="s">
        <v>1751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14" t="s">
        <v>124</v>
      </c>
      <c r="B29" s="219">
        <v>4</v>
      </c>
      <c r="C29" s="126" t="s">
        <v>3365</v>
      </c>
      <c r="D29" s="145"/>
      <c r="E29" s="158"/>
      <c r="F29" s="158"/>
      <c r="G29" s="158">
        <f>SUM(G30:G37)</f>
        <v>0</v>
      </c>
      <c r="H29" s="133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19</v>
      </c>
      <c r="B30" s="165"/>
      <c r="C30" s="166" t="s">
        <v>3366</v>
      </c>
      <c r="D30" s="167" t="s">
        <v>1998</v>
      </c>
      <c r="E30" s="169">
        <v>160</v>
      </c>
      <c r="F30" s="185"/>
      <c r="G30" s="169">
        <f t="shared" ref="G30:G37" si="2">F30*E30</f>
        <v>0</v>
      </c>
      <c r="H30" s="182" t="s">
        <v>1751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20</v>
      </c>
      <c r="B31" s="165"/>
      <c r="C31" s="166" t="s">
        <v>3367</v>
      </c>
      <c r="D31" s="167" t="s">
        <v>1998</v>
      </c>
      <c r="E31" s="169">
        <v>40</v>
      </c>
      <c r="F31" s="185"/>
      <c r="G31" s="169">
        <f t="shared" si="2"/>
        <v>0</v>
      </c>
      <c r="H31" s="182" t="s">
        <v>1751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21</v>
      </c>
      <c r="B32" s="165"/>
      <c r="C32" s="166" t="s">
        <v>3368</v>
      </c>
      <c r="D32" s="167" t="s">
        <v>1998</v>
      </c>
      <c r="E32" s="169">
        <v>230</v>
      </c>
      <c r="F32" s="185"/>
      <c r="G32" s="169">
        <f t="shared" si="2"/>
        <v>0</v>
      </c>
      <c r="H32" s="182" t="s">
        <v>1751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22</v>
      </c>
      <c r="B33" s="165"/>
      <c r="C33" s="166" t="s">
        <v>3369</v>
      </c>
      <c r="D33" s="167" t="s">
        <v>1998</v>
      </c>
      <c r="E33" s="169">
        <v>25</v>
      </c>
      <c r="F33" s="185"/>
      <c r="G33" s="169">
        <f t="shared" si="2"/>
        <v>0</v>
      </c>
      <c r="H33" s="182" t="s">
        <v>1751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23</v>
      </c>
      <c r="B34" s="165"/>
      <c r="C34" s="166" t="s">
        <v>3370</v>
      </c>
      <c r="D34" s="167" t="s">
        <v>1998</v>
      </c>
      <c r="E34" s="169">
        <v>12</v>
      </c>
      <c r="F34" s="185"/>
      <c r="G34" s="169">
        <f t="shared" si="2"/>
        <v>0</v>
      </c>
      <c r="H34" s="182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24</v>
      </c>
      <c r="B35" s="165"/>
      <c r="C35" s="166" t="s">
        <v>3371</v>
      </c>
      <c r="D35" s="167" t="s">
        <v>1998</v>
      </c>
      <c r="E35" s="169">
        <v>105</v>
      </c>
      <c r="F35" s="185"/>
      <c r="G35" s="169">
        <f t="shared" si="2"/>
        <v>0</v>
      </c>
      <c r="H35" s="182" t="s">
        <v>1751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25</v>
      </c>
      <c r="B36" s="165"/>
      <c r="C36" s="166" t="s">
        <v>3372</v>
      </c>
      <c r="D36" s="167" t="s">
        <v>1998</v>
      </c>
      <c r="E36" s="169">
        <v>20</v>
      </c>
      <c r="F36" s="185"/>
      <c r="G36" s="169">
        <f t="shared" si="2"/>
        <v>0</v>
      </c>
      <c r="H36" s="182" t="s">
        <v>1751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26</v>
      </c>
      <c r="B37" s="165"/>
      <c r="C37" s="166" t="s">
        <v>3373</v>
      </c>
      <c r="D37" s="167" t="s">
        <v>330</v>
      </c>
      <c r="E37" s="169">
        <v>1</v>
      </c>
      <c r="F37" s="185"/>
      <c r="G37" s="169">
        <f t="shared" si="2"/>
        <v>0</v>
      </c>
      <c r="H37" s="182" t="s">
        <v>1751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5</v>
      </c>
      <c r="C38" s="126" t="s">
        <v>3374</v>
      </c>
      <c r="D38" s="145"/>
      <c r="E38" s="158"/>
      <c r="F38" s="158"/>
      <c r="G38" s="158">
        <f>SUM(G39:G46)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>
        <v>27</v>
      </c>
      <c r="B39" s="165"/>
      <c r="C39" s="166" t="s">
        <v>3375</v>
      </c>
      <c r="D39" s="167" t="s">
        <v>330</v>
      </c>
      <c r="E39" s="169">
        <v>1</v>
      </c>
      <c r="F39" s="185"/>
      <c r="G39" s="169">
        <f t="shared" ref="G39:G46" si="3">F39*E39</f>
        <v>0</v>
      </c>
      <c r="H39" s="182" t="s">
        <v>1751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/>
      <c r="C40" s="166" t="s">
        <v>3376</v>
      </c>
      <c r="D40" s="167" t="s">
        <v>330</v>
      </c>
      <c r="E40" s="169">
        <v>1</v>
      </c>
      <c r="F40" s="185"/>
      <c r="G40" s="169">
        <f t="shared" si="3"/>
        <v>0</v>
      </c>
      <c r="H40" s="182" t="s">
        <v>1751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/>
      <c r="C41" s="166" t="s">
        <v>3377</v>
      </c>
      <c r="D41" s="167" t="s">
        <v>330</v>
      </c>
      <c r="E41" s="169">
        <v>5</v>
      </c>
      <c r="F41" s="185"/>
      <c r="G41" s="169">
        <f t="shared" si="3"/>
        <v>0</v>
      </c>
      <c r="H41" s="182" t="s">
        <v>1751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/>
      <c r="C42" s="166" t="s">
        <v>3378</v>
      </c>
      <c r="D42" s="167" t="s">
        <v>330</v>
      </c>
      <c r="E42" s="169">
        <v>1</v>
      </c>
      <c r="F42" s="185"/>
      <c r="G42" s="169">
        <f t="shared" si="3"/>
        <v>0</v>
      </c>
      <c r="H42" s="182" t="s">
        <v>1751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64">
        <v>31</v>
      </c>
      <c r="B43" s="165"/>
      <c r="C43" s="166" t="s">
        <v>3379</v>
      </c>
      <c r="D43" s="167" t="s">
        <v>3380</v>
      </c>
      <c r="E43" s="169">
        <v>44</v>
      </c>
      <c r="F43" s="185"/>
      <c r="G43" s="169">
        <f t="shared" si="3"/>
        <v>0</v>
      </c>
      <c r="H43" s="182" t="s">
        <v>1751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32</v>
      </c>
      <c r="B44" s="165"/>
      <c r="C44" s="166" t="s">
        <v>3381</v>
      </c>
      <c r="D44" s="167" t="s">
        <v>3380</v>
      </c>
      <c r="E44" s="169">
        <v>6</v>
      </c>
      <c r="F44" s="185"/>
      <c r="G44" s="169">
        <f t="shared" si="3"/>
        <v>0</v>
      </c>
      <c r="H44" s="182" t="s">
        <v>1751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33</v>
      </c>
      <c r="B45" s="165"/>
      <c r="C45" s="166" t="s">
        <v>3382</v>
      </c>
      <c r="D45" s="167" t="s">
        <v>330</v>
      </c>
      <c r="E45" s="169">
        <v>1</v>
      </c>
      <c r="F45" s="185"/>
      <c r="G45" s="169">
        <f t="shared" si="3"/>
        <v>0</v>
      </c>
      <c r="H45" s="182" t="s">
        <v>1751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34</v>
      </c>
      <c r="B46" s="172"/>
      <c r="C46" s="173" t="s">
        <v>1755</v>
      </c>
      <c r="D46" s="174" t="s">
        <v>330</v>
      </c>
      <c r="E46" s="176">
        <v>1</v>
      </c>
      <c r="F46" s="186"/>
      <c r="G46" s="176">
        <f t="shared" si="3"/>
        <v>0</v>
      </c>
      <c r="H46" s="183" t="s">
        <v>1751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216"/>
      <c r="D47" s="217"/>
      <c r="E47" s="170"/>
      <c r="F47" s="218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21"/>
      <c r="B48" s="156" t="s">
        <v>26</v>
      </c>
      <c r="C48" s="131"/>
      <c r="D48" s="148"/>
      <c r="E48" s="140"/>
      <c r="F48" s="122"/>
      <c r="G48" s="123">
        <f>G8+G10+G16+G29+G38</f>
        <v>0</v>
      </c>
      <c r="H48" s="9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</sheetData>
  <sheetProtection password="CCE1" sheet="1" objects="1" scenarios="1"/>
  <protectedRanges>
    <protectedRange sqref="F9:F4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U127"/>
  <sheetViews>
    <sheetView showZeros="0" view="pageBreakPreview" topLeftCell="A12" zoomScaleNormal="100" zoomScaleSheetLayoutView="100" workbookViewId="0">
      <selection activeCell="C22" sqref="C22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3383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3384</v>
      </c>
      <c r="D8" s="145"/>
      <c r="E8" s="158"/>
      <c r="F8" s="158"/>
      <c r="G8" s="158">
        <f>SUM(G9:G26)</f>
        <v>0</v>
      </c>
      <c r="H8" s="133"/>
      <c r="R8" t="s">
        <v>125</v>
      </c>
    </row>
    <row r="9" spans="1:47" outlineLevel="1" x14ac:dyDescent="0.2">
      <c r="A9" s="164"/>
      <c r="B9" s="165"/>
      <c r="C9" s="166"/>
      <c r="D9" s="167"/>
      <c r="E9" s="169"/>
      <c r="F9" s="185"/>
      <c r="G9" s="169">
        <f t="shared" ref="G9" si="0">ROUND(E9*F9,2)</f>
        <v>0</v>
      </c>
      <c r="H9" s="182"/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ht="22.5" outlineLevel="1" x14ac:dyDescent="0.2">
      <c r="A10" s="164">
        <v>1</v>
      </c>
      <c r="B10" s="165" t="s">
        <v>3385</v>
      </c>
      <c r="C10" s="166" t="s">
        <v>3386</v>
      </c>
      <c r="D10" s="167" t="s">
        <v>330</v>
      </c>
      <c r="E10" s="169">
        <v>1</v>
      </c>
      <c r="F10" s="185"/>
      <c r="G10" s="169">
        <f>F10*E10</f>
        <v>0</v>
      </c>
      <c r="H10" s="182" t="s">
        <v>1744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45" outlineLevel="1" x14ac:dyDescent="0.2">
      <c r="A11" s="164">
        <v>2</v>
      </c>
      <c r="B11" s="165"/>
      <c r="C11" s="166" t="s">
        <v>3475</v>
      </c>
      <c r="D11" s="167"/>
      <c r="E11" s="169"/>
      <c r="F11" s="185"/>
      <c r="G11" s="169">
        <f t="shared" ref="G11:G26" si="1">F11*E11</f>
        <v>0</v>
      </c>
      <c r="H11" s="182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 t="s">
        <v>3387</v>
      </c>
      <c r="C12" s="166" t="s">
        <v>3388</v>
      </c>
      <c r="D12" s="167" t="s">
        <v>330</v>
      </c>
      <c r="E12" s="169">
        <v>1</v>
      </c>
      <c r="F12" s="185"/>
      <c r="G12" s="169">
        <f t="shared" si="1"/>
        <v>0</v>
      </c>
      <c r="H12" s="182" t="s">
        <v>1744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/>
      <c r="C13" s="166" t="s">
        <v>3476</v>
      </c>
      <c r="D13" s="167"/>
      <c r="E13" s="169"/>
      <c r="F13" s="185"/>
      <c r="G13" s="169">
        <f t="shared" si="1"/>
        <v>0</v>
      </c>
      <c r="H13" s="182">
        <v>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3389</v>
      </c>
      <c r="C14" s="166" t="s">
        <v>3390</v>
      </c>
      <c r="D14" s="167" t="s">
        <v>330</v>
      </c>
      <c r="E14" s="169">
        <v>1</v>
      </c>
      <c r="F14" s="185"/>
      <c r="G14" s="169">
        <f t="shared" si="1"/>
        <v>0</v>
      </c>
      <c r="H14" s="182" t="s">
        <v>1744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45" outlineLevel="1" x14ac:dyDescent="0.2">
      <c r="A15" s="164">
        <v>6</v>
      </c>
      <c r="B15" s="165"/>
      <c r="C15" s="166" t="s">
        <v>3477</v>
      </c>
      <c r="D15" s="167"/>
      <c r="E15" s="169"/>
      <c r="F15" s="185"/>
      <c r="G15" s="169">
        <f t="shared" si="1"/>
        <v>0</v>
      </c>
      <c r="H15" s="182">
        <v>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 t="s">
        <v>3391</v>
      </c>
      <c r="C16" s="166" t="s">
        <v>3392</v>
      </c>
      <c r="D16" s="167" t="s">
        <v>330</v>
      </c>
      <c r="E16" s="169">
        <v>1</v>
      </c>
      <c r="F16" s="185"/>
      <c r="G16" s="169">
        <f t="shared" si="1"/>
        <v>0</v>
      </c>
      <c r="H16" s="182" t="s">
        <v>1744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/>
      <c r="C17" s="166" t="s">
        <v>3478</v>
      </c>
      <c r="D17" s="167"/>
      <c r="E17" s="169"/>
      <c r="F17" s="185"/>
      <c r="G17" s="169">
        <f t="shared" si="1"/>
        <v>0</v>
      </c>
      <c r="H17" s="182">
        <v>0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 t="s">
        <v>3393</v>
      </c>
      <c r="C18" s="166" t="s">
        <v>3394</v>
      </c>
      <c r="D18" s="167" t="s">
        <v>330</v>
      </c>
      <c r="E18" s="169">
        <v>2</v>
      </c>
      <c r="F18" s="185"/>
      <c r="G18" s="169">
        <f t="shared" si="1"/>
        <v>0</v>
      </c>
      <c r="H18" s="182" t="s">
        <v>1744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22.5" outlineLevel="1" x14ac:dyDescent="0.2">
      <c r="A19" s="164">
        <v>10</v>
      </c>
      <c r="B19" s="165"/>
      <c r="C19" s="166" t="s">
        <v>3479</v>
      </c>
      <c r="D19" s="167"/>
      <c r="E19" s="169"/>
      <c r="F19" s="185"/>
      <c r="G19" s="169">
        <f t="shared" si="1"/>
        <v>0</v>
      </c>
      <c r="H19" s="182">
        <v>0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 t="s">
        <v>3395</v>
      </c>
      <c r="C20" s="166" t="s">
        <v>3396</v>
      </c>
      <c r="D20" s="167"/>
      <c r="E20" s="169"/>
      <c r="F20" s="185"/>
      <c r="G20" s="169"/>
      <c r="H20" s="182">
        <v>0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129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12</v>
      </c>
      <c r="B21" s="165"/>
      <c r="C21" s="166" t="s">
        <v>3476</v>
      </c>
      <c r="D21" s="167"/>
      <c r="E21" s="169"/>
      <c r="F21" s="185"/>
      <c r="G21" s="169">
        <f t="shared" si="1"/>
        <v>0</v>
      </c>
      <c r="H21" s="182">
        <v>0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13</v>
      </c>
      <c r="B22" s="165" t="s">
        <v>3397</v>
      </c>
      <c r="C22" s="166" t="s">
        <v>3398</v>
      </c>
      <c r="D22" s="167" t="s">
        <v>330</v>
      </c>
      <c r="E22" s="169">
        <v>1</v>
      </c>
      <c r="F22" s="185"/>
      <c r="G22" s="169">
        <f t="shared" si="1"/>
        <v>0</v>
      </c>
      <c r="H22" s="182" t="s">
        <v>1744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14</v>
      </c>
      <c r="B23" s="165"/>
      <c r="C23" s="166" t="s">
        <v>3480</v>
      </c>
      <c r="D23" s="167"/>
      <c r="E23" s="169"/>
      <c r="F23" s="185"/>
      <c r="G23" s="169">
        <f t="shared" si="1"/>
        <v>0</v>
      </c>
      <c r="H23" s="182">
        <v>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22.5" outlineLevel="1" x14ac:dyDescent="0.2">
      <c r="A24" s="164">
        <v>15</v>
      </c>
      <c r="B24" s="165" t="s">
        <v>3399</v>
      </c>
      <c r="C24" s="166" t="s">
        <v>3400</v>
      </c>
      <c r="D24" s="167" t="s">
        <v>330</v>
      </c>
      <c r="E24" s="169">
        <v>1</v>
      </c>
      <c r="F24" s="185"/>
      <c r="G24" s="169">
        <f t="shared" si="1"/>
        <v>0</v>
      </c>
      <c r="H24" s="182" t="s">
        <v>1744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129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t="22.5" outlineLevel="1" x14ac:dyDescent="0.2">
      <c r="A25" s="164">
        <v>16</v>
      </c>
      <c r="B25" s="165"/>
      <c r="C25" s="166" t="s">
        <v>3481</v>
      </c>
      <c r="D25" s="167"/>
      <c r="E25" s="169"/>
      <c r="F25" s="185"/>
      <c r="G25" s="169">
        <f t="shared" si="1"/>
        <v>0</v>
      </c>
      <c r="H25" s="182"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/>
      <c r="B26" s="165"/>
      <c r="C26" s="166"/>
      <c r="D26" s="167"/>
      <c r="E26" s="169"/>
      <c r="F26" s="185"/>
      <c r="G26" s="169">
        <f t="shared" si="1"/>
        <v>0</v>
      </c>
      <c r="H26" s="182">
        <v>0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14" t="s">
        <v>124</v>
      </c>
      <c r="B27" s="219">
        <v>2</v>
      </c>
      <c r="C27" s="126" t="s">
        <v>3401</v>
      </c>
      <c r="D27" s="145"/>
      <c r="E27" s="158"/>
      <c r="F27" s="158"/>
      <c r="G27" s="158">
        <f>SUM(G28:G37)</f>
        <v>0</v>
      </c>
      <c r="H27" s="133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/>
      <c r="B28" s="165"/>
      <c r="C28" s="166"/>
      <c r="D28" s="167"/>
      <c r="E28" s="169"/>
      <c r="F28" s="185"/>
      <c r="G28" s="169">
        <f t="shared" ref="G28:G37" si="2">F28*E28</f>
        <v>0</v>
      </c>
      <c r="H28" s="182">
        <v>0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17</v>
      </c>
      <c r="B29" s="165" t="s">
        <v>3238</v>
      </c>
      <c r="C29" s="166" t="s">
        <v>3402</v>
      </c>
      <c r="D29" s="167" t="s">
        <v>330</v>
      </c>
      <c r="E29" s="169">
        <v>1</v>
      </c>
      <c r="F29" s="185"/>
      <c r="G29" s="169">
        <f t="shared" si="2"/>
        <v>0</v>
      </c>
      <c r="H29" s="182" t="s">
        <v>1744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18</v>
      </c>
      <c r="B30" s="165"/>
      <c r="C30" s="166" t="s">
        <v>3482</v>
      </c>
      <c r="D30" s="167"/>
      <c r="E30" s="169"/>
      <c r="F30" s="185"/>
      <c r="G30" s="169">
        <f t="shared" si="2"/>
        <v>0</v>
      </c>
      <c r="H30" s="182">
        <v>0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19</v>
      </c>
      <c r="B31" s="165" t="s">
        <v>3240</v>
      </c>
      <c r="C31" s="166" t="s">
        <v>3403</v>
      </c>
      <c r="D31" s="167"/>
      <c r="E31" s="169"/>
      <c r="F31" s="185"/>
      <c r="G31" s="169"/>
      <c r="H31" s="182">
        <v>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20</v>
      </c>
      <c r="B32" s="165"/>
      <c r="C32" s="166" t="s">
        <v>3476</v>
      </c>
      <c r="D32" s="167"/>
      <c r="E32" s="169"/>
      <c r="F32" s="185"/>
      <c r="G32" s="169">
        <f t="shared" si="2"/>
        <v>0</v>
      </c>
      <c r="H32" s="182">
        <v>0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21</v>
      </c>
      <c r="B33" s="165" t="s">
        <v>3404</v>
      </c>
      <c r="C33" s="166" t="s">
        <v>3405</v>
      </c>
      <c r="D33" s="167" t="s">
        <v>330</v>
      </c>
      <c r="E33" s="169">
        <v>1</v>
      </c>
      <c r="F33" s="185"/>
      <c r="G33" s="169">
        <f t="shared" si="2"/>
        <v>0</v>
      </c>
      <c r="H33" s="182" t="s">
        <v>1744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22</v>
      </c>
      <c r="B34" s="165"/>
      <c r="C34" s="166" t="s">
        <v>3483</v>
      </c>
      <c r="D34" s="167"/>
      <c r="E34" s="169"/>
      <c r="F34" s="185"/>
      <c r="G34" s="169">
        <f t="shared" si="2"/>
        <v>0</v>
      </c>
      <c r="H34" s="182">
        <v>0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23</v>
      </c>
      <c r="B35" s="165" t="s">
        <v>3244</v>
      </c>
      <c r="C35" s="166" t="s">
        <v>3406</v>
      </c>
      <c r="D35" s="167" t="s">
        <v>330</v>
      </c>
      <c r="E35" s="169">
        <v>4</v>
      </c>
      <c r="F35" s="185"/>
      <c r="G35" s="169">
        <f t="shared" si="2"/>
        <v>0</v>
      </c>
      <c r="H35" s="182" t="s">
        <v>1744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24</v>
      </c>
      <c r="B36" s="165"/>
      <c r="C36" s="166" t="s">
        <v>3484</v>
      </c>
      <c r="D36" s="167"/>
      <c r="E36" s="169"/>
      <c r="F36" s="185"/>
      <c r="G36" s="169">
        <f t="shared" si="2"/>
        <v>0</v>
      </c>
      <c r="H36" s="182">
        <v>0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/>
      <c r="B37" s="165"/>
      <c r="C37" s="166"/>
      <c r="D37" s="167"/>
      <c r="E37" s="169"/>
      <c r="F37" s="185"/>
      <c r="G37" s="169">
        <f t="shared" si="2"/>
        <v>0</v>
      </c>
      <c r="H37" s="182">
        <v>0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3</v>
      </c>
      <c r="C38" s="126" t="s">
        <v>3407</v>
      </c>
      <c r="D38" s="145"/>
      <c r="E38" s="158"/>
      <c r="F38" s="158"/>
      <c r="G38" s="158">
        <f>SUM(G39:G60)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/>
      <c r="B39" s="165"/>
      <c r="C39" s="166"/>
      <c r="D39" s="167"/>
      <c r="E39" s="169"/>
      <c r="F39" s="185"/>
      <c r="G39" s="169">
        <f t="shared" ref="G39:G60" si="3">F39*E39</f>
        <v>0</v>
      </c>
      <c r="H39" s="182"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25</v>
      </c>
      <c r="B40" s="165" t="s">
        <v>3256</v>
      </c>
      <c r="C40" s="166" t="s">
        <v>3408</v>
      </c>
      <c r="D40" s="167"/>
      <c r="E40" s="169"/>
      <c r="F40" s="185"/>
      <c r="G40" s="169"/>
      <c r="H40" s="182">
        <v>0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26</v>
      </c>
      <c r="B41" s="165"/>
      <c r="C41" s="166" t="s">
        <v>3476</v>
      </c>
      <c r="D41" s="167"/>
      <c r="E41" s="169"/>
      <c r="F41" s="185"/>
      <c r="G41" s="169">
        <f t="shared" si="3"/>
        <v>0</v>
      </c>
      <c r="H41" s="182">
        <v>0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ht="22.5" outlineLevel="1" x14ac:dyDescent="0.2">
      <c r="A42" s="164">
        <v>27</v>
      </c>
      <c r="B42" s="165" t="s">
        <v>3258</v>
      </c>
      <c r="C42" s="166" t="s">
        <v>3409</v>
      </c>
      <c r="D42" s="167" t="s">
        <v>330</v>
      </c>
      <c r="E42" s="169">
        <v>1</v>
      </c>
      <c r="F42" s="185"/>
      <c r="G42" s="169">
        <f t="shared" si="3"/>
        <v>0</v>
      </c>
      <c r="H42" s="182" t="s">
        <v>1744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45" outlineLevel="1" x14ac:dyDescent="0.2">
      <c r="A43" s="164">
        <v>28</v>
      </c>
      <c r="B43" s="165"/>
      <c r="C43" s="166" t="s">
        <v>3485</v>
      </c>
      <c r="D43" s="167"/>
      <c r="E43" s="169"/>
      <c r="F43" s="185"/>
      <c r="G43" s="169">
        <f t="shared" si="3"/>
        <v>0</v>
      </c>
      <c r="H43" s="182">
        <v>0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29</v>
      </c>
      <c r="B44" s="165" t="s">
        <v>3410</v>
      </c>
      <c r="C44" s="166" t="s">
        <v>3388</v>
      </c>
      <c r="D44" s="167" t="s">
        <v>330</v>
      </c>
      <c r="E44" s="169">
        <v>1</v>
      </c>
      <c r="F44" s="185"/>
      <c r="G44" s="169">
        <f t="shared" si="3"/>
        <v>0</v>
      </c>
      <c r="H44" s="182" t="s">
        <v>1744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30</v>
      </c>
      <c r="B45" s="165"/>
      <c r="C45" s="166" t="s">
        <v>3476</v>
      </c>
      <c r="D45" s="167"/>
      <c r="E45" s="169"/>
      <c r="F45" s="185"/>
      <c r="G45" s="169">
        <f t="shared" si="3"/>
        <v>0</v>
      </c>
      <c r="H45" s="182">
        <v>0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31</v>
      </c>
      <c r="B46" s="165" t="s">
        <v>3259</v>
      </c>
      <c r="C46" s="166" t="s">
        <v>3411</v>
      </c>
      <c r="D46" s="167" t="s">
        <v>330</v>
      </c>
      <c r="E46" s="169">
        <v>1</v>
      </c>
      <c r="F46" s="185"/>
      <c r="G46" s="169">
        <f t="shared" si="3"/>
        <v>0</v>
      </c>
      <c r="H46" s="182" t="s">
        <v>1744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64">
        <v>32</v>
      </c>
      <c r="B47" s="165"/>
      <c r="C47" s="166" t="s">
        <v>3478</v>
      </c>
      <c r="D47" s="167"/>
      <c r="E47" s="169"/>
      <c r="F47" s="185"/>
      <c r="G47" s="169">
        <f t="shared" si="3"/>
        <v>0</v>
      </c>
      <c r="H47" s="182"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ht="33.75" outlineLevel="1" x14ac:dyDescent="0.2">
      <c r="A48" s="164">
        <v>33</v>
      </c>
      <c r="B48" s="165" t="s">
        <v>3261</v>
      </c>
      <c r="C48" s="166" t="s">
        <v>3412</v>
      </c>
      <c r="D48" s="167" t="s">
        <v>330</v>
      </c>
      <c r="E48" s="169">
        <v>1</v>
      </c>
      <c r="F48" s="185"/>
      <c r="G48" s="169">
        <f t="shared" si="3"/>
        <v>0</v>
      </c>
      <c r="H48" s="182" t="s">
        <v>1744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90" outlineLevel="1" x14ac:dyDescent="0.2">
      <c r="A49" s="164">
        <v>34</v>
      </c>
      <c r="B49" s="165"/>
      <c r="C49" s="201" t="s">
        <v>3486</v>
      </c>
      <c r="D49" s="167"/>
      <c r="E49" s="169"/>
      <c r="F49" s="185"/>
      <c r="G49" s="169">
        <f t="shared" si="3"/>
        <v>0</v>
      </c>
      <c r="H49" s="182"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35</v>
      </c>
      <c r="B50" s="165" t="s">
        <v>3262</v>
      </c>
      <c r="C50" s="166" t="s">
        <v>3413</v>
      </c>
      <c r="D50" s="167" t="s">
        <v>330</v>
      </c>
      <c r="E50" s="169">
        <v>1</v>
      </c>
      <c r="F50" s="185"/>
      <c r="G50" s="169">
        <f t="shared" si="3"/>
        <v>0</v>
      </c>
      <c r="H50" s="182" t="s">
        <v>1744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64">
        <v>36</v>
      </c>
      <c r="B51" s="165"/>
      <c r="C51" s="166" t="s">
        <v>3487</v>
      </c>
      <c r="D51" s="167"/>
      <c r="E51" s="169"/>
      <c r="F51" s="185"/>
      <c r="G51" s="169">
        <f t="shared" si="3"/>
        <v>0</v>
      </c>
      <c r="H51" s="182">
        <v>0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37</v>
      </c>
      <c r="B52" s="165" t="s">
        <v>3264</v>
      </c>
      <c r="C52" s="166" t="s">
        <v>3414</v>
      </c>
      <c r="D52" s="167" t="s">
        <v>330</v>
      </c>
      <c r="E52" s="169">
        <v>1</v>
      </c>
      <c r="F52" s="185"/>
      <c r="G52" s="169">
        <f t="shared" si="3"/>
        <v>0</v>
      </c>
      <c r="H52" s="182" t="s">
        <v>1744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38</v>
      </c>
      <c r="B53" s="165"/>
      <c r="C53" s="166" t="s">
        <v>3478</v>
      </c>
      <c r="D53" s="167"/>
      <c r="E53" s="169"/>
      <c r="F53" s="185"/>
      <c r="G53" s="169">
        <f t="shared" si="3"/>
        <v>0</v>
      </c>
      <c r="H53" s="182"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64">
        <v>39</v>
      </c>
      <c r="B54" s="165" t="s">
        <v>3266</v>
      </c>
      <c r="C54" s="166" t="s">
        <v>3415</v>
      </c>
      <c r="D54" s="167" t="s">
        <v>330</v>
      </c>
      <c r="E54" s="169">
        <v>3</v>
      </c>
      <c r="F54" s="185"/>
      <c r="G54" s="169">
        <f t="shared" si="3"/>
        <v>0</v>
      </c>
      <c r="H54" s="182" t="s">
        <v>1744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33.75" outlineLevel="1" x14ac:dyDescent="0.2">
      <c r="A55" s="164">
        <v>40</v>
      </c>
      <c r="B55" s="165"/>
      <c r="C55" s="166" t="s">
        <v>3488</v>
      </c>
      <c r="D55" s="167"/>
      <c r="E55" s="169"/>
      <c r="F55" s="185"/>
      <c r="G55" s="169">
        <f t="shared" si="3"/>
        <v>0</v>
      </c>
      <c r="H55" s="182"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outlineLevel="1" x14ac:dyDescent="0.2">
      <c r="A56" s="164">
        <v>41</v>
      </c>
      <c r="B56" s="165" t="s">
        <v>3268</v>
      </c>
      <c r="C56" s="166" t="s">
        <v>3416</v>
      </c>
      <c r="D56" s="167" t="s">
        <v>330</v>
      </c>
      <c r="E56" s="169">
        <v>1</v>
      </c>
      <c r="F56" s="185"/>
      <c r="G56" s="169">
        <f t="shared" si="3"/>
        <v>0</v>
      </c>
      <c r="H56" s="182" t="s">
        <v>1744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22.5" outlineLevel="1" x14ac:dyDescent="0.2">
      <c r="A57" s="164">
        <v>42</v>
      </c>
      <c r="B57" s="165"/>
      <c r="C57" s="166" t="s">
        <v>3479</v>
      </c>
      <c r="D57" s="167"/>
      <c r="E57" s="169"/>
      <c r="F57" s="185"/>
      <c r="G57" s="169">
        <f t="shared" si="3"/>
        <v>0</v>
      </c>
      <c r="H57" s="182"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43</v>
      </c>
      <c r="B58" s="165" t="s">
        <v>3417</v>
      </c>
      <c r="C58" s="166" t="s">
        <v>3418</v>
      </c>
      <c r="D58" s="167" t="s">
        <v>330</v>
      </c>
      <c r="E58" s="169">
        <v>1</v>
      </c>
      <c r="F58" s="185"/>
      <c r="G58" s="169">
        <f t="shared" si="3"/>
        <v>0</v>
      </c>
      <c r="H58" s="182" t="s">
        <v>1744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44</v>
      </c>
      <c r="B59" s="165"/>
      <c r="C59" s="166" t="s">
        <v>3489</v>
      </c>
      <c r="D59" s="167"/>
      <c r="E59" s="169"/>
      <c r="F59" s="185"/>
      <c r="G59" s="169">
        <f t="shared" si="3"/>
        <v>0</v>
      </c>
      <c r="H59" s="182"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/>
      <c r="B60" s="165"/>
      <c r="C60" s="166"/>
      <c r="D60" s="167"/>
      <c r="E60" s="169"/>
      <c r="F60" s="185"/>
      <c r="G60" s="169">
        <f t="shared" si="3"/>
        <v>0</v>
      </c>
      <c r="H60" s="182">
        <v>0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4" t="s">
        <v>124</v>
      </c>
      <c r="B61" s="219">
        <v>4</v>
      </c>
      <c r="C61" s="126" t="s">
        <v>3419</v>
      </c>
      <c r="D61" s="145"/>
      <c r="E61" s="158"/>
      <c r="F61" s="158"/>
      <c r="G61" s="158">
        <f>SUM(G62:G81)</f>
        <v>0</v>
      </c>
      <c r="H61" s="13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/>
      <c r="B62" s="165"/>
      <c r="C62" s="166"/>
      <c r="D62" s="167"/>
      <c r="E62" s="169"/>
      <c r="F62" s="185"/>
      <c r="G62" s="169">
        <f t="shared" ref="G62:G81" si="4">F62*E62</f>
        <v>0</v>
      </c>
      <c r="H62" s="182">
        <v>0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45</v>
      </c>
      <c r="B63" s="165" t="s">
        <v>3420</v>
      </c>
      <c r="C63" s="166" t="s">
        <v>3421</v>
      </c>
      <c r="D63" s="167" t="s">
        <v>330</v>
      </c>
      <c r="E63" s="169">
        <v>1</v>
      </c>
      <c r="F63" s="185"/>
      <c r="G63" s="169">
        <f t="shared" si="4"/>
        <v>0</v>
      </c>
      <c r="H63" s="182" t="s">
        <v>1744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45" outlineLevel="1" x14ac:dyDescent="0.2">
      <c r="A64" s="164">
        <v>46</v>
      </c>
      <c r="B64" s="165"/>
      <c r="C64" s="166" t="s">
        <v>3490</v>
      </c>
      <c r="D64" s="167"/>
      <c r="E64" s="169"/>
      <c r="F64" s="185"/>
      <c r="G64" s="169">
        <f t="shared" si="4"/>
        <v>0</v>
      </c>
      <c r="H64" s="182">
        <v>0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outlineLevel="1" x14ac:dyDescent="0.2">
      <c r="A65" s="164">
        <v>47</v>
      </c>
      <c r="B65" s="165" t="s">
        <v>3422</v>
      </c>
      <c r="C65" s="166" t="s">
        <v>3423</v>
      </c>
      <c r="D65" s="167" t="s">
        <v>330</v>
      </c>
      <c r="E65" s="169">
        <v>1</v>
      </c>
      <c r="F65" s="185"/>
      <c r="G65" s="169">
        <f t="shared" si="4"/>
        <v>0</v>
      </c>
      <c r="H65" s="182" t="s">
        <v>1744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48</v>
      </c>
      <c r="B66" s="165"/>
      <c r="C66" s="166" t="s">
        <v>3478</v>
      </c>
      <c r="D66" s="167"/>
      <c r="E66" s="169"/>
      <c r="F66" s="185"/>
      <c r="G66" s="169">
        <f t="shared" si="4"/>
        <v>0</v>
      </c>
      <c r="H66" s="182"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49</v>
      </c>
      <c r="B67" s="165" t="s">
        <v>3424</v>
      </c>
      <c r="C67" s="166" t="s">
        <v>3425</v>
      </c>
      <c r="D67" s="167" t="s">
        <v>330</v>
      </c>
      <c r="E67" s="169">
        <v>1</v>
      </c>
      <c r="F67" s="185"/>
      <c r="G67" s="169">
        <f t="shared" si="4"/>
        <v>0</v>
      </c>
      <c r="H67" s="182" t="s">
        <v>1744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ht="56.25" outlineLevel="1" x14ac:dyDescent="0.2">
      <c r="A68" s="164">
        <v>50</v>
      </c>
      <c r="B68" s="165"/>
      <c r="C68" s="201" t="s">
        <v>3491</v>
      </c>
      <c r="D68" s="167"/>
      <c r="E68" s="169"/>
      <c r="F68" s="185"/>
      <c r="G68" s="169">
        <f t="shared" si="4"/>
        <v>0</v>
      </c>
      <c r="H68" s="182"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64">
        <v>51</v>
      </c>
      <c r="B69" s="165" t="s">
        <v>3426</v>
      </c>
      <c r="C69" s="166" t="s">
        <v>3427</v>
      </c>
      <c r="D69" s="167" t="s">
        <v>330</v>
      </c>
      <c r="E69" s="169">
        <v>1</v>
      </c>
      <c r="F69" s="185"/>
      <c r="G69" s="169">
        <f t="shared" si="4"/>
        <v>0</v>
      </c>
      <c r="H69" s="182" t="s">
        <v>1744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56.25" outlineLevel="1" x14ac:dyDescent="0.2">
      <c r="A70" s="164">
        <v>52</v>
      </c>
      <c r="B70" s="165"/>
      <c r="C70" s="201" t="s">
        <v>3492</v>
      </c>
      <c r="D70" s="167"/>
      <c r="E70" s="169"/>
      <c r="F70" s="185"/>
      <c r="G70" s="169">
        <f t="shared" si="4"/>
        <v>0</v>
      </c>
      <c r="H70" s="182"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53</v>
      </c>
      <c r="B71" s="165" t="s">
        <v>3428</v>
      </c>
      <c r="C71" s="166" t="s">
        <v>3429</v>
      </c>
      <c r="D71" s="167" t="s">
        <v>330</v>
      </c>
      <c r="E71" s="169">
        <v>1</v>
      </c>
      <c r="F71" s="185"/>
      <c r="G71" s="169">
        <f t="shared" si="4"/>
        <v>0</v>
      </c>
      <c r="H71" s="182" t="s">
        <v>1744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64">
        <v>54</v>
      </c>
      <c r="B72" s="165"/>
      <c r="C72" s="166" t="s">
        <v>3493</v>
      </c>
      <c r="D72" s="167"/>
      <c r="E72" s="169"/>
      <c r="F72" s="185"/>
      <c r="G72" s="169">
        <f t="shared" si="4"/>
        <v>0</v>
      </c>
      <c r="H72" s="182"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outlineLevel="1" x14ac:dyDescent="0.2">
      <c r="A73" s="164">
        <v>55</v>
      </c>
      <c r="B73" s="165" t="s">
        <v>3430</v>
      </c>
      <c r="C73" s="166" t="s">
        <v>3431</v>
      </c>
      <c r="D73" s="167" t="s">
        <v>330</v>
      </c>
      <c r="E73" s="169">
        <v>1</v>
      </c>
      <c r="F73" s="185"/>
      <c r="G73" s="169">
        <f t="shared" si="4"/>
        <v>0</v>
      </c>
      <c r="H73" s="182" t="s">
        <v>1744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ht="22.5" outlineLevel="1" x14ac:dyDescent="0.2">
      <c r="A74" s="164">
        <v>56</v>
      </c>
      <c r="B74" s="165"/>
      <c r="C74" s="166" t="s">
        <v>3494</v>
      </c>
      <c r="D74" s="167"/>
      <c r="E74" s="169"/>
      <c r="F74" s="185"/>
      <c r="G74" s="169">
        <f t="shared" si="4"/>
        <v>0</v>
      </c>
      <c r="H74" s="182">
        <v>0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64">
        <v>57</v>
      </c>
      <c r="B75" s="165" t="s">
        <v>3432</v>
      </c>
      <c r="C75" s="166" t="s">
        <v>3433</v>
      </c>
      <c r="D75" s="167" t="s">
        <v>330</v>
      </c>
      <c r="E75" s="169">
        <v>1</v>
      </c>
      <c r="F75" s="185"/>
      <c r="G75" s="169">
        <f t="shared" si="4"/>
        <v>0</v>
      </c>
      <c r="H75" s="182" t="s">
        <v>1744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45" outlineLevel="1" x14ac:dyDescent="0.2">
      <c r="A76" s="164">
        <v>58</v>
      </c>
      <c r="B76" s="165"/>
      <c r="C76" s="166" t="s">
        <v>3495</v>
      </c>
      <c r="D76" s="167"/>
      <c r="E76" s="169"/>
      <c r="F76" s="185"/>
      <c r="G76" s="169">
        <f t="shared" si="4"/>
        <v>0</v>
      </c>
      <c r="H76" s="182">
        <v>0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64">
        <v>59</v>
      </c>
      <c r="B77" s="165" t="s">
        <v>3434</v>
      </c>
      <c r="C77" s="166" t="s">
        <v>3408</v>
      </c>
      <c r="D77" s="167"/>
      <c r="E77" s="169"/>
      <c r="F77" s="185"/>
      <c r="G77" s="169"/>
      <c r="H77" s="182">
        <v>0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60</v>
      </c>
      <c r="B78" s="165"/>
      <c r="C78" s="166" t="s">
        <v>3476</v>
      </c>
      <c r="D78" s="167"/>
      <c r="E78" s="169"/>
      <c r="F78" s="185"/>
      <c r="G78" s="169">
        <f t="shared" si="4"/>
        <v>0</v>
      </c>
      <c r="H78" s="182">
        <v>0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64">
        <v>61</v>
      </c>
      <c r="B79" s="165" t="s">
        <v>3435</v>
      </c>
      <c r="C79" s="166" t="s">
        <v>3436</v>
      </c>
      <c r="D79" s="167"/>
      <c r="E79" s="169"/>
      <c r="F79" s="185"/>
      <c r="G79" s="169"/>
      <c r="H79" s="182">
        <v>0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/>
      <c r="B80" s="165"/>
      <c r="C80" s="166" t="s">
        <v>3476</v>
      </c>
      <c r="D80" s="167"/>
      <c r="E80" s="169"/>
      <c r="F80" s="185"/>
      <c r="G80" s="169">
        <f t="shared" si="4"/>
        <v>0</v>
      </c>
      <c r="H80" s="182">
        <v>0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64"/>
      <c r="B81" s="165"/>
      <c r="C81" s="166"/>
      <c r="D81" s="167"/>
      <c r="E81" s="169"/>
      <c r="F81" s="185"/>
      <c r="G81" s="169">
        <f t="shared" si="4"/>
        <v>0</v>
      </c>
      <c r="H81" s="182">
        <v>0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14" t="s">
        <v>124</v>
      </c>
      <c r="B82" s="219">
        <v>5</v>
      </c>
      <c r="C82" s="126" t="s">
        <v>3437</v>
      </c>
      <c r="D82" s="145"/>
      <c r="E82" s="158"/>
      <c r="F82" s="158"/>
      <c r="G82" s="158">
        <f>SUM(G83:G110)</f>
        <v>0</v>
      </c>
      <c r="H82" s="133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64"/>
      <c r="B83" s="165"/>
      <c r="C83" s="166"/>
      <c r="D83" s="167"/>
      <c r="E83" s="169"/>
      <c r="F83" s="185"/>
      <c r="G83" s="169">
        <f t="shared" ref="G83:G110" si="5">F83*E83</f>
        <v>0</v>
      </c>
      <c r="H83" s="182">
        <v>0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64">
        <v>62</v>
      </c>
      <c r="B84" s="165" t="s">
        <v>3438</v>
      </c>
      <c r="C84" s="166" t="s">
        <v>3439</v>
      </c>
      <c r="D84" s="167" t="s">
        <v>330</v>
      </c>
      <c r="E84" s="169">
        <v>1</v>
      </c>
      <c r="F84" s="185"/>
      <c r="G84" s="169">
        <f t="shared" si="5"/>
        <v>0</v>
      </c>
      <c r="H84" s="182" t="s">
        <v>1744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33.75" outlineLevel="1" x14ac:dyDescent="0.2">
      <c r="A85" s="164">
        <v>63</v>
      </c>
      <c r="B85" s="165"/>
      <c r="C85" s="166" t="s">
        <v>3496</v>
      </c>
      <c r="D85" s="167"/>
      <c r="E85" s="169"/>
      <c r="F85" s="185"/>
      <c r="G85" s="169">
        <f t="shared" si="5"/>
        <v>0</v>
      </c>
      <c r="H85" s="182">
        <v>0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64">
        <v>64</v>
      </c>
      <c r="B86" s="165" t="s">
        <v>3440</v>
      </c>
      <c r="C86" s="166" t="s">
        <v>3441</v>
      </c>
      <c r="D86" s="167" t="s">
        <v>330</v>
      </c>
      <c r="E86" s="169">
        <v>1</v>
      </c>
      <c r="F86" s="185"/>
      <c r="G86" s="169">
        <f t="shared" si="5"/>
        <v>0</v>
      </c>
      <c r="H86" s="182" t="s">
        <v>1744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outlineLevel="1" x14ac:dyDescent="0.2">
      <c r="A87" s="164">
        <v>65</v>
      </c>
      <c r="B87" s="165"/>
      <c r="C87" s="166" t="s">
        <v>3497</v>
      </c>
      <c r="D87" s="167"/>
      <c r="E87" s="169"/>
      <c r="F87" s="185"/>
      <c r="G87" s="169">
        <f t="shared" si="5"/>
        <v>0</v>
      </c>
      <c r="H87" s="182">
        <v>0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64">
        <v>66</v>
      </c>
      <c r="B88" s="165" t="s">
        <v>3442</v>
      </c>
      <c r="C88" s="166" t="s">
        <v>3443</v>
      </c>
      <c r="D88" s="167" t="s">
        <v>330</v>
      </c>
      <c r="E88" s="169">
        <v>1</v>
      </c>
      <c r="F88" s="185"/>
      <c r="G88" s="169">
        <f t="shared" si="5"/>
        <v>0</v>
      </c>
      <c r="H88" s="182" t="s">
        <v>1744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64">
        <v>67</v>
      </c>
      <c r="B89" s="165"/>
      <c r="C89" s="166" t="s">
        <v>3482</v>
      </c>
      <c r="D89" s="167"/>
      <c r="E89" s="169"/>
      <c r="F89" s="185"/>
      <c r="G89" s="169">
        <f t="shared" si="5"/>
        <v>0</v>
      </c>
      <c r="H89" s="182">
        <v>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64">
        <v>68</v>
      </c>
      <c r="B90" s="165" t="s">
        <v>3444</v>
      </c>
      <c r="C90" s="166" t="s">
        <v>3445</v>
      </c>
      <c r="D90" s="167"/>
      <c r="E90" s="169"/>
      <c r="F90" s="185"/>
      <c r="G90" s="169"/>
      <c r="H90" s="182">
        <v>0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64">
        <v>69</v>
      </c>
      <c r="B91" s="165"/>
      <c r="C91" s="166" t="s">
        <v>3476</v>
      </c>
      <c r="D91" s="167"/>
      <c r="E91" s="169"/>
      <c r="F91" s="185"/>
      <c r="G91" s="169">
        <f t="shared" si="5"/>
        <v>0</v>
      </c>
      <c r="H91" s="182">
        <v>0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64">
        <v>70</v>
      </c>
      <c r="B92" s="165" t="s">
        <v>3446</v>
      </c>
      <c r="C92" s="166" t="s">
        <v>3447</v>
      </c>
      <c r="D92" s="167" t="s">
        <v>330</v>
      </c>
      <c r="E92" s="169">
        <v>1</v>
      </c>
      <c r="F92" s="185"/>
      <c r="G92" s="169">
        <f t="shared" si="5"/>
        <v>0</v>
      </c>
      <c r="H92" s="182" t="s">
        <v>1744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ht="45" outlineLevel="1" x14ac:dyDescent="0.2">
      <c r="A93" s="164">
        <v>71</v>
      </c>
      <c r="B93" s="165"/>
      <c r="C93" s="166" t="s">
        <v>3498</v>
      </c>
      <c r="D93" s="167"/>
      <c r="E93" s="169"/>
      <c r="F93" s="185"/>
      <c r="G93" s="169">
        <f t="shared" si="5"/>
        <v>0</v>
      </c>
      <c r="H93" s="182">
        <v>0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64">
        <v>72</v>
      </c>
      <c r="B94" s="165" t="s">
        <v>3448</v>
      </c>
      <c r="C94" s="166" t="s">
        <v>3449</v>
      </c>
      <c r="D94" s="167" t="s">
        <v>330</v>
      </c>
      <c r="E94" s="169">
        <v>1</v>
      </c>
      <c r="F94" s="185"/>
      <c r="G94" s="169">
        <f t="shared" si="5"/>
        <v>0</v>
      </c>
      <c r="H94" s="182" t="s">
        <v>1744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33.75" outlineLevel="1" x14ac:dyDescent="0.2">
      <c r="A95" s="164">
        <v>73</v>
      </c>
      <c r="B95" s="165"/>
      <c r="C95" s="166" t="s">
        <v>3496</v>
      </c>
      <c r="D95" s="167"/>
      <c r="E95" s="169"/>
      <c r="F95" s="185"/>
      <c r="G95" s="169">
        <f t="shared" si="5"/>
        <v>0</v>
      </c>
      <c r="H95" s="182">
        <v>0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64">
        <v>74</v>
      </c>
      <c r="B96" s="165" t="s">
        <v>3450</v>
      </c>
      <c r="C96" s="166" t="s">
        <v>3451</v>
      </c>
      <c r="D96" s="167" t="s">
        <v>330</v>
      </c>
      <c r="E96" s="169">
        <v>1</v>
      </c>
      <c r="F96" s="185"/>
      <c r="G96" s="169">
        <f t="shared" si="5"/>
        <v>0</v>
      </c>
      <c r="H96" s="182" t="s">
        <v>1744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64">
        <v>75</v>
      </c>
      <c r="B97" s="165"/>
      <c r="C97" s="166" t="s">
        <v>3497</v>
      </c>
      <c r="D97" s="167"/>
      <c r="E97" s="169"/>
      <c r="F97" s="185"/>
      <c r="G97" s="169">
        <f t="shared" si="5"/>
        <v>0</v>
      </c>
      <c r="H97" s="182">
        <v>0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64">
        <v>76</v>
      </c>
      <c r="B98" s="165" t="s">
        <v>3452</v>
      </c>
      <c r="C98" s="166" t="s">
        <v>3453</v>
      </c>
      <c r="D98" s="167" t="s">
        <v>330</v>
      </c>
      <c r="E98" s="169">
        <v>1</v>
      </c>
      <c r="F98" s="185"/>
      <c r="G98" s="169">
        <f t="shared" si="5"/>
        <v>0</v>
      </c>
      <c r="H98" s="182" t="s">
        <v>1744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64">
        <v>77</v>
      </c>
      <c r="B99" s="165"/>
      <c r="C99" s="166" t="s">
        <v>3482</v>
      </c>
      <c r="D99" s="167"/>
      <c r="E99" s="169"/>
      <c r="F99" s="185"/>
      <c r="G99" s="169">
        <f t="shared" si="5"/>
        <v>0</v>
      </c>
      <c r="H99" s="182">
        <v>0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78</v>
      </c>
      <c r="B100" s="165" t="s">
        <v>3454</v>
      </c>
      <c r="C100" s="166" t="s">
        <v>3445</v>
      </c>
      <c r="D100" s="167"/>
      <c r="E100" s="169"/>
      <c r="F100" s="185"/>
      <c r="G100" s="169"/>
      <c r="H100" s="182">
        <v>0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79</v>
      </c>
      <c r="B101" s="165"/>
      <c r="C101" s="166" t="s">
        <v>3476</v>
      </c>
      <c r="D101" s="167"/>
      <c r="E101" s="169"/>
      <c r="F101" s="185"/>
      <c r="G101" s="169">
        <f t="shared" si="5"/>
        <v>0</v>
      </c>
      <c r="H101" s="182">
        <v>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80</v>
      </c>
      <c r="B102" s="165" t="s">
        <v>3455</v>
      </c>
      <c r="C102" s="166" t="s">
        <v>3456</v>
      </c>
      <c r="D102" s="167" t="s">
        <v>330</v>
      </c>
      <c r="E102" s="169">
        <v>1</v>
      </c>
      <c r="F102" s="185"/>
      <c r="G102" s="169">
        <f t="shared" si="5"/>
        <v>0</v>
      </c>
      <c r="H102" s="182" t="s">
        <v>1744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ht="33.75" outlineLevel="1" x14ac:dyDescent="0.2">
      <c r="A103" s="164">
        <v>81</v>
      </c>
      <c r="B103" s="165"/>
      <c r="C103" s="166" t="s">
        <v>3499</v>
      </c>
      <c r="D103" s="167"/>
      <c r="E103" s="169"/>
      <c r="F103" s="185"/>
      <c r="G103" s="169">
        <f t="shared" si="5"/>
        <v>0</v>
      </c>
      <c r="H103" s="182">
        <v>0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64">
        <v>82</v>
      </c>
      <c r="B104" s="165" t="s">
        <v>3457</v>
      </c>
      <c r="C104" s="166" t="s">
        <v>3408</v>
      </c>
      <c r="D104" s="167"/>
      <c r="E104" s="169"/>
      <c r="F104" s="185"/>
      <c r="G104" s="169"/>
      <c r="H104" s="182">
        <v>0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64">
        <v>83</v>
      </c>
      <c r="B105" s="165"/>
      <c r="C105" s="166" t="s">
        <v>3476</v>
      </c>
      <c r="D105" s="167"/>
      <c r="E105" s="169"/>
      <c r="F105" s="185"/>
      <c r="G105" s="169">
        <f t="shared" si="5"/>
        <v>0</v>
      </c>
      <c r="H105" s="182">
        <v>0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64">
        <v>84</v>
      </c>
      <c r="B106" s="165" t="s">
        <v>3458</v>
      </c>
      <c r="C106" s="166" t="s">
        <v>3459</v>
      </c>
      <c r="D106" s="167" t="s">
        <v>3542</v>
      </c>
      <c r="E106" s="169">
        <v>1</v>
      </c>
      <c r="F106" s="185"/>
      <c r="G106" s="169">
        <f t="shared" si="5"/>
        <v>0</v>
      </c>
      <c r="H106" s="182" t="s">
        <v>1744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22.5" outlineLevel="1" x14ac:dyDescent="0.2">
      <c r="A107" s="164">
        <v>85</v>
      </c>
      <c r="B107" s="165"/>
      <c r="C107" s="166" t="s">
        <v>3500</v>
      </c>
      <c r="D107" s="167"/>
      <c r="E107" s="169"/>
      <c r="F107" s="185"/>
      <c r="G107" s="169">
        <f t="shared" si="5"/>
        <v>0</v>
      </c>
      <c r="H107" s="182">
        <v>0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64">
        <v>86</v>
      </c>
      <c r="B108" s="165" t="s">
        <v>3460</v>
      </c>
      <c r="C108" s="166" t="s">
        <v>3461</v>
      </c>
      <c r="D108" s="167" t="s">
        <v>330</v>
      </c>
      <c r="E108" s="169">
        <v>1</v>
      </c>
      <c r="F108" s="185"/>
      <c r="G108" s="169">
        <f t="shared" si="5"/>
        <v>0</v>
      </c>
      <c r="H108" s="182" t="s">
        <v>1744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64">
        <v>87</v>
      </c>
      <c r="B109" s="165"/>
      <c r="C109" s="166" t="s">
        <v>3501</v>
      </c>
      <c r="D109" s="167"/>
      <c r="E109" s="169"/>
      <c r="F109" s="185"/>
      <c r="G109" s="169">
        <f t="shared" si="5"/>
        <v>0</v>
      </c>
      <c r="H109" s="182">
        <v>0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64"/>
      <c r="B110" s="165"/>
      <c r="C110" s="166"/>
      <c r="D110" s="167"/>
      <c r="E110" s="169"/>
      <c r="F110" s="185"/>
      <c r="G110" s="169">
        <f t="shared" si="5"/>
        <v>0</v>
      </c>
      <c r="H110" s="182">
        <v>0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14" t="s">
        <v>124</v>
      </c>
      <c r="B111" s="219">
        <v>6</v>
      </c>
      <c r="C111" s="126" t="s">
        <v>3462</v>
      </c>
      <c r="D111" s="145"/>
      <c r="E111" s="158"/>
      <c r="F111" s="158"/>
      <c r="G111" s="158">
        <f>SUM(G112:G119)</f>
        <v>0</v>
      </c>
      <c r="H111" s="133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64"/>
      <c r="B112" s="165"/>
      <c r="C112" s="166"/>
      <c r="D112" s="167"/>
      <c r="E112" s="169"/>
      <c r="F112" s="185"/>
      <c r="G112" s="169">
        <f t="shared" ref="G112:G119" si="6">F112*E112</f>
        <v>0</v>
      </c>
      <c r="H112" s="182">
        <v>0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64">
        <v>88</v>
      </c>
      <c r="B113" s="165" t="s">
        <v>3463</v>
      </c>
      <c r="C113" s="166" t="s">
        <v>3464</v>
      </c>
      <c r="D113" s="167" t="s">
        <v>330</v>
      </c>
      <c r="E113" s="169">
        <v>2</v>
      </c>
      <c r="F113" s="185"/>
      <c r="G113" s="169">
        <f t="shared" si="6"/>
        <v>0</v>
      </c>
      <c r="H113" s="182" t="s">
        <v>1744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ht="22.5" outlineLevel="1" x14ac:dyDescent="0.2">
      <c r="A114" s="164">
        <v>89</v>
      </c>
      <c r="B114" s="165"/>
      <c r="C114" s="166" t="s">
        <v>3502</v>
      </c>
      <c r="D114" s="167"/>
      <c r="E114" s="169"/>
      <c r="F114" s="185"/>
      <c r="G114" s="169">
        <f t="shared" si="6"/>
        <v>0</v>
      </c>
      <c r="H114" s="182">
        <v>0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22.5" outlineLevel="1" x14ac:dyDescent="0.2">
      <c r="A115" s="164">
        <v>90</v>
      </c>
      <c r="B115" s="165" t="s">
        <v>3465</v>
      </c>
      <c r="C115" s="166" t="s">
        <v>3466</v>
      </c>
      <c r="D115" s="167" t="s">
        <v>330</v>
      </c>
      <c r="E115" s="169">
        <v>2</v>
      </c>
      <c r="F115" s="185"/>
      <c r="G115" s="169">
        <f t="shared" si="6"/>
        <v>0</v>
      </c>
      <c r="H115" s="182" t="s">
        <v>1744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64">
        <v>91</v>
      </c>
      <c r="B116" s="165"/>
      <c r="C116" s="166" t="s">
        <v>3502</v>
      </c>
      <c r="D116" s="167"/>
      <c r="E116" s="169"/>
      <c r="F116" s="185"/>
      <c r="G116" s="169">
        <f t="shared" si="6"/>
        <v>0</v>
      </c>
      <c r="H116" s="182">
        <v>0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64">
        <v>92</v>
      </c>
      <c r="B117" s="165" t="s">
        <v>3467</v>
      </c>
      <c r="C117" s="166" t="s">
        <v>3468</v>
      </c>
      <c r="D117" s="167" t="s">
        <v>330</v>
      </c>
      <c r="E117" s="169">
        <v>4</v>
      </c>
      <c r="F117" s="185"/>
      <c r="G117" s="169">
        <f t="shared" si="6"/>
        <v>0</v>
      </c>
      <c r="H117" s="182" t="s">
        <v>1744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ht="56.25" outlineLevel="1" x14ac:dyDescent="0.2">
      <c r="A118" s="164">
        <v>93</v>
      </c>
      <c r="B118" s="165"/>
      <c r="C118" s="201" t="s">
        <v>3503</v>
      </c>
      <c r="D118" s="167"/>
      <c r="E118" s="169"/>
      <c r="F118" s="185"/>
      <c r="G118" s="169">
        <f t="shared" si="6"/>
        <v>0</v>
      </c>
      <c r="H118" s="182">
        <v>0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64"/>
      <c r="B119" s="165"/>
      <c r="C119" s="166"/>
      <c r="D119" s="167"/>
      <c r="E119" s="169"/>
      <c r="F119" s="185"/>
      <c r="G119" s="169">
        <f t="shared" si="6"/>
        <v>0</v>
      </c>
      <c r="H119" s="182">
        <v>0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14" t="s">
        <v>124</v>
      </c>
      <c r="B120" s="219">
        <v>7</v>
      </c>
      <c r="C120" s="126" t="s">
        <v>3469</v>
      </c>
      <c r="D120" s="145"/>
      <c r="E120" s="158"/>
      <c r="F120" s="158"/>
      <c r="G120" s="158">
        <f>SUM(G121:G125)</f>
        <v>0</v>
      </c>
      <c r="H120" s="133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64"/>
      <c r="B121" s="165"/>
      <c r="C121" s="166"/>
      <c r="D121" s="167"/>
      <c r="E121" s="169"/>
      <c r="F121" s="185"/>
      <c r="G121" s="169">
        <f t="shared" ref="G121:G125" si="7">F121*E121</f>
        <v>0</v>
      </c>
      <c r="H121" s="182">
        <v>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64">
        <v>94</v>
      </c>
      <c r="B122" s="165" t="s">
        <v>3470</v>
      </c>
      <c r="C122" s="166" t="s">
        <v>3471</v>
      </c>
      <c r="D122" s="167" t="s">
        <v>330</v>
      </c>
      <c r="E122" s="169">
        <v>1</v>
      </c>
      <c r="F122" s="185"/>
      <c r="G122" s="169">
        <f t="shared" si="7"/>
        <v>0</v>
      </c>
      <c r="H122" s="182" t="s">
        <v>1744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95</v>
      </c>
      <c r="B123" s="165" t="s">
        <v>3470</v>
      </c>
      <c r="C123" s="166" t="s">
        <v>3472</v>
      </c>
      <c r="D123" s="167" t="s">
        <v>330</v>
      </c>
      <c r="E123" s="169">
        <v>1</v>
      </c>
      <c r="F123" s="185"/>
      <c r="G123" s="169">
        <f t="shared" si="7"/>
        <v>0</v>
      </c>
      <c r="H123" s="182" t="s">
        <v>1744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96</v>
      </c>
      <c r="B124" s="165" t="s">
        <v>3470</v>
      </c>
      <c r="C124" s="166" t="s">
        <v>3473</v>
      </c>
      <c r="D124" s="167" t="s">
        <v>330</v>
      </c>
      <c r="E124" s="169">
        <v>1</v>
      </c>
      <c r="F124" s="185"/>
      <c r="G124" s="169">
        <f t="shared" si="7"/>
        <v>0</v>
      </c>
      <c r="H124" s="182" t="s">
        <v>1744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71">
        <v>97</v>
      </c>
      <c r="B125" s="172" t="s">
        <v>3470</v>
      </c>
      <c r="C125" s="173" t="s">
        <v>3474</v>
      </c>
      <c r="D125" s="174" t="s">
        <v>330</v>
      </c>
      <c r="E125" s="176">
        <v>1</v>
      </c>
      <c r="F125" s="186"/>
      <c r="G125" s="176">
        <f t="shared" si="7"/>
        <v>0</v>
      </c>
      <c r="H125" s="183" t="s">
        <v>1744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216"/>
      <c r="D126" s="217"/>
      <c r="E126" s="170"/>
      <c r="F126" s="218"/>
      <c r="G126" s="170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21"/>
      <c r="B127" s="156" t="s">
        <v>26</v>
      </c>
      <c r="C127" s="131"/>
      <c r="D127" s="148"/>
      <c r="E127" s="140"/>
      <c r="F127" s="122"/>
      <c r="G127" s="123">
        <f>G8+G27+G38+G61+G82+G111+G120</f>
        <v>0</v>
      </c>
      <c r="H127" s="9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</sheetData>
  <sheetProtection password="CCE1" sheet="1" objects="1" scenarios="1"/>
  <protectedRanges>
    <protectedRange sqref="F10:F12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AU38"/>
  <sheetViews>
    <sheetView showZeros="0" view="pageBreakPreview" zoomScale="60" zoomScaleNormal="100" workbookViewId="0">
      <selection activeCell="AF65" sqref="AF6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3504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3505</v>
      </c>
      <c r="D8" s="145"/>
      <c r="E8" s="158"/>
      <c r="F8" s="158"/>
      <c r="G8" s="158">
        <f>SUM(G9:G17)</f>
        <v>0</v>
      </c>
      <c r="H8" s="133"/>
      <c r="R8" t="s">
        <v>125</v>
      </c>
    </row>
    <row r="9" spans="1:47" outlineLevel="1" x14ac:dyDescent="0.2">
      <c r="A9" s="164">
        <v>1</v>
      </c>
      <c r="B9" s="165">
        <v>1</v>
      </c>
      <c r="C9" s="166" t="s">
        <v>3506</v>
      </c>
      <c r="D9" s="167" t="s">
        <v>128</v>
      </c>
      <c r="E9" s="169">
        <v>4.62</v>
      </c>
      <c r="F9" s="185"/>
      <c r="G9" s="169">
        <f>F9*E9</f>
        <v>0</v>
      </c>
      <c r="H9" s="182" t="s">
        <v>1751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>
        <v>2</v>
      </c>
      <c r="C10" s="166" t="s">
        <v>3507</v>
      </c>
      <c r="D10" s="167" t="s">
        <v>238</v>
      </c>
      <c r="E10" s="169">
        <v>6.07</v>
      </c>
      <c r="F10" s="185"/>
      <c r="G10" s="169">
        <f t="shared" ref="G10:G17" si="0">F10*E10</f>
        <v>0</v>
      </c>
      <c r="H10" s="182" t="s">
        <v>1751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>
        <v>3</v>
      </c>
      <c r="C11" s="166" t="s">
        <v>3508</v>
      </c>
      <c r="D11" s="167" t="s">
        <v>128</v>
      </c>
      <c r="E11" s="169">
        <v>2</v>
      </c>
      <c r="F11" s="185"/>
      <c r="G11" s="169">
        <f t="shared" si="0"/>
        <v>0</v>
      </c>
      <c r="H11" s="182" t="s">
        <v>1751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>
        <v>4</v>
      </c>
      <c r="C12" s="166" t="s">
        <v>3509</v>
      </c>
      <c r="D12" s="167" t="s">
        <v>135</v>
      </c>
      <c r="E12" s="169">
        <v>205.1</v>
      </c>
      <c r="F12" s="185"/>
      <c r="G12" s="169">
        <f t="shared" si="0"/>
        <v>0</v>
      </c>
      <c r="H12" s="182" t="s">
        <v>1751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>
        <v>5</v>
      </c>
      <c r="C13" s="166" t="s">
        <v>3510</v>
      </c>
      <c r="D13" s="167" t="s">
        <v>330</v>
      </c>
      <c r="E13" s="169">
        <v>247</v>
      </c>
      <c r="F13" s="185"/>
      <c r="G13" s="169">
        <f t="shared" si="0"/>
        <v>0</v>
      </c>
      <c r="H13" s="182" t="s">
        <v>1751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>
        <v>6</v>
      </c>
      <c r="C14" s="166" t="s">
        <v>3511</v>
      </c>
      <c r="D14" s="167" t="s">
        <v>135</v>
      </c>
      <c r="E14" s="169">
        <v>113.1</v>
      </c>
      <c r="F14" s="185"/>
      <c r="G14" s="169">
        <f t="shared" si="0"/>
        <v>0</v>
      </c>
      <c r="H14" s="182" t="s">
        <v>1751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7</v>
      </c>
      <c r="B15" s="165">
        <v>7</v>
      </c>
      <c r="C15" s="166" t="s">
        <v>3512</v>
      </c>
      <c r="D15" s="167" t="s">
        <v>135</v>
      </c>
      <c r="E15" s="169">
        <v>113.1</v>
      </c>
      <c r="F15" s="185"/>
      <c r="G15" s="169">
        <f t="shared" si="0"/>
        <v>0</v>
      </c>
      <c r="H15" s="182" t="s">
        <v>1751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8</v>
      </c>
      <c r="B16" s="165">
        <v>8</v>
      </c>
      <c r="C16" s="166" t="s">
        <v>3513</v>
      </c>
      <c r="D16" s="167" t="s">
        <v>128</v>
      </c>
      <c r="E16" s="169">
        <v>56.55</v>
      </c>
      <c r="F16" s="185"/>
      <c r="G16" s="169">
        <f t="shared" si="0"/>
        <v>0</v>
      </c>
      <c r="H16" s="182" t="s">
        <v>1751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9</v>
      </c>
      <c r="B17" s="165">
        <v>9</v>
      </c>
      <c r="C17" s="166" t="s">
        <v>3514</v>
      </c>
      <c r="D17" s="167" t="s">
        <v>1998</v>
      </c>
      <c r="E17" s="169">
        <v>75</v>
      </c>
      <c r="F17" s="185"/>
      <c r="G17" s="169">
        <f t="shared" si="0"/>
        <v>0</v>
      </c>
      <c r="H17" s="182" t="s">
        <v>1751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14" t="s">
        <v>124</v>
      </c>
      <c r="B18" s="219">
        <v>2</v>
      </c>
      <c r="C18" s="126" t="s">
        <v>3515</v>
      </c>
      <c r="D18" s="145"/>
      <c r="E18" s="158"/>
      <c r="F18" s="158"/>
      <c r="G18" s="158">
        <f>SUM(G19:G24)</f>
        <v>0</v>
      </c>
      <c r="H18" s="133"/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>
        <v>1</v>
      </c>
      <c r="C19" s="220" t="s">
        <v>3516</v>
      </c>
      <c r="D19" s="167"/>
      <c r="E19" s="169"/>
      <c r="F19" s="185"/>
      <c r="G19" s="169">
        <f t="shared" ref="G19:G20" si="1">F19*E19</f>
        <v>0</v>
      </c>
      <c r="H19" s="182"/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129</v>
      </c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>
        <v>2</v>
      </c>
      <c r="C20" s="166" t="s">
        <v>3517</v>
      </c>
      <c r="D20" s="167" t="s">
        <v>330</v>
      </c>
      <c r="E20" s="169">
        <v>36</v>
      </c>
      <c r="F20" s="185"/>
      <c r="G20" s="169">
        <f t="shared" si="1"/>
        <v>0</v>
      </c>
      <c r="H20" s="182" t="s">
        <v>1751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12</v>
      </c>
      <c r="B21" s="165">
        <v>3</v>
      </c>
      <c r="C21" s="166" t="s">
        <v>3518</v>
      </c>
      <c r="D21" s="167" t="s">
        <v>330</v>
      </c>
      <c r="E21" s="169">
        <v>22</v>
      </c>
      <c r="F21" s="185"/>
      <c r="G21" s="169">
        <f t="shared" ref="G21:G22" si="2">F21*E21</f>
        <v>0</v>
      </c>
      <c r="H21" s="182" t="s">
        <v>1751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13</v>
      </c>
      <c r="B22" s="165">
        <v>4</v>
      </c>
      <c r="C22" s="166" t="s">
        <v>3518</v>
      </c>
      <c r="D22" s="167" t="s">
        <v>330</v>
      </c>
      <c r="E22" s="169">
        <v>12</v>
      </c>
      <c r="F22" s="185"/>
      <c r="G22" s="169">
        <f t="shared" si="2"/>
        <v>0</v>
      </c>
      <c r="H22" s="182" t="s">
        <v>1751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14</v>
      </c>
      <c r="B23" s="165">
        <v>5</v>
      </c>
      <c r="C23" s="220" t="s">
        <v>3519</v>
      </c>
      <c r="D23" s="167" t="s">
        <v>330</v>
      </c>
      <c r="E23" s="169"/>
      <c r="F23" s="185"/>
      <c r="G23" s="169"/>
      <c r="H23" s="182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15</v>
      </c>
      <c r="B24" s="165">
        <v>6</v>
      </c>
      <c r="C24" s="166" t="s">
        <v>3520</v>
      </c>
      <c r="D24" s="167" t="s">
        <v>330</v>
      </c>
      <c r="E24" s="169">
        <v>177</v>
      </c>
      <c r="F24" s="185"/>
      <c r="G24" s="169">
        <f t="shared" ref="G24" si="3">F24*E24</f>
        <v>0</v>
      </c>
      <c r="H24" s="182" t="s">
        <v>1751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14" t="s">
        <v>124</v>
      </c>
      <c r="B25" s="219">
        <v>3</v>
      </c>
      <c r="C25" s="126" t="s">
        <v>3521</v>
      </c>
      <c r="D25" s="145"/>
      <c r="E25" s="158"/>
      <c r="F25" s="158"/>
      <c r="G25" s="158">
        <f>SUM(G26:G36)</f>
        <v>0</v>
      </c>
      <c r="H25" s="133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16</v>
      </c>
      <c r="B26" s="165">
        <v>1</v>
      </c>
      <c r="C26" s="166" t="s">
        <v>3522</v>
      </c>
      <c r="D26" s="167" t="s">
        <v>330</v>
      </c>
      <c r="E26" s="169">
        <v>1</v>
      </c>
      <c r="F26" s="185"/>
      <c r="G26" s="169">
        <f t="shared" ref="G26" si="4">F26*E26</f>
        <v>0</v>
      </c>
      <c r="H26" s="182" t="s">
        <v>1751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>
        <v>2</v>
      </c>
      <c r="C27" s="166" t="s">
        <v>3523</v>
      </c>
      <c r="D27" s="167" t="s">
        <v>135</v>
      </c>
      <c r="E27" s="169">
        <v>205.1</v>
      </c>
      <c r="F27" s="185"/>
      <c r="G27" s="169">
        <f t="shared" ref="G27:G36" si="5">F27*E27</f>
        <v>0</v>
      </c>
      <c r="H27" s="182" t="s">
        <v>1751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>
        <v>3</v>
      </c>
      <c r="C28" s="166" t="s">
        <v>3524</v>
      </c>
      <c r="D28" s="167" t="s">
        <v>135</v>
      </c>
      <c r="E28" s="169">
        <v>235.8</v>
      </c>
      <c r="F28" s="185"/>
      <c r="G28" s="169">
        <f t="shared" si="5"/>
        <v>0</v>
      </c>
      <c r="H28" s="182" t="s">
        <v>1751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19</v>
      </c>
      <c r="B29" s="165">
        <v>5</v>
      </c>
      <c r="C29" s="166" t="s">
        <v>3525</v>
      </c>
      <c r="D29" s="167" t="s">
        <v>330</v>
      </c>
      <c r="E29" s="169">
        <v>70</v>
      </c>
      <c r="F29" s="185"/>
      <c r="G29" s="169">
        <f t="shared" si="5"/>
        <v>0</v>
      </c>
      <c r="H29" s="182" t="s">
        <v>1751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20</v>
      </c>
      <c r="B30" s="165">
        <v>6</v>
      </c>
      <c r="C30" s="166" t="s">
        <v>3526</v>
      </c>
      <c r="D30" s="167" t="s">
        <v>330</v>
      </c>
      <c r="E30" s="169">
        <v>177</v>
      </c>
      <c r="F30" s="185"/>
      <c r="G30" s="169">
        <f t="shared" si="5"/>
        <v>0</v>
      </c>
      <c r="H30" s="182" t="s">
        <v>1751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21</v>
      </c>
      <c r="B31" s="165">
        <v>7</v>
      </c>
      <c r="C31" s="166" t="s">
        <v>3527</v>
      </c>
      <c r="D31" s="167" t="s">
        <v>135</v>
      </c>
      <c r="E31" s="169">
        <v>205.1</v>
      </c>
      <c r="F31" s="185"/>
      <c r="G31" s="169">
        <f t="shared" si="5"/>
        <v>0</v>
      </c>
      <c r="H31" s="182" t="s">
        <v>1751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22</v>
      </c>
      <c r="B32" s="165">
        <v>8</v>
      </c>
      <c r="C32" s="166" t="s">
        <v>3528</v>
      </c>
      <c r="D32" s="167" t="s">
        <v>135</v>
      </c>
      <c r="E32" s="169">
        <v>45.6</v>
      </c>
      <c r="F32" s="185"/>
      <c r="G32" s="169">
        <f t="shared" si="5"/>
        <v>0</v>
      </c>
      <c r="H32" s="182" t="s">
        <v>1751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23</v>
      </c>
      <c r="B33" s="165">
        <v>9</v>
      </c>
      <c r="C33" s="166" t="s">
        <v>3529</v>
      </c>
      <c r="D33" s="167" t="s">
        <v>330</v>
      </c>
      <c r="E33" s="169">
        <v>1</v>
      </c>
      <c r="F33" s="185"/>
      <c r="G33" s="169">
        <f t="shared" si="5"/>
        <v>0</v>
      </c>
      <c r="H33" s="182" t="s">
        <v>1751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24</v>
      </c>
      <c r="B34" s="165">
        <v>10</v>
      </c>
      <c r="C34" s="166" t="s">
        <v>3530</v>
      </c>
      <c r="D34" s="167" t="s">
        <v>135</v>
      </c>
      <c r="E34" s="169">
        <v>113.1</v>
      </c>
      <c r="F34" s="185"/>
      <c r="G34" s="169">
        <f t="shared" si="5"/>
        <v>0</v>
      </c>
      <c r="H34" s="182" t="s">
        <v>1751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25</v>
      </c>
      <c r="B35" s="165">
        <v>11</v>
      </c>
      <c r="C35" s="166" t="s">
        <v>3531</v>
      </c>
      <c r="D35" s="167" t="s">
        <v>135</v>
      </c>
      <c r="E35" s="169">
        <v>113.1</v>
      </c>
      <c r="F35" s="185"/>
      <c r="G35" s="169">
        <f t="shared" si="5"/>
        <v>0</v>
      </c>
      <c r="H35" s="182" t="s">
        <v>1751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71">
        <v>26</v>
      </c>
      <c r="B36" s="172">
        <v>12</v>
      </c>
      <c r="C36" s="173" t="s">
        <v>3532</v>
      </c>
      <c r="D36" s="174" t="s">
        <v>135</v>
      </c>
      <c r="E36" s="176">
        <v>113.1</v>
      </c>
      <c r="F36" s="186"/>
      <c r="G36" s="176">
        <f t="shared" si="5"/>
        <v>0</v>
      </c>
      <c r="H36" s="183" t="s">
        <v>1751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77"/>
      <c r="B37" s="178"/>
      <c r="C37" s="216"/>
      <c r="D37" s="217"/>
      <c r="E37" s="170"/>
      <c r="F37" s="218"/>
      <c r="G37" s="170"/>
      <c r="H37" s="184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21"/>
      <c r="B38" s="156" t="s">
        <v>26</v>
      </c>
      <c r="C38" s="131"/>
      <c r="D38" s="148"/>
      <c r="E38" s="140"/>
      <c r="F38" s="122"/>
      <c r="G38" s="123">
        <f>G8+G18+G25</f>
        <v>0</v>
      </c>
      <c r="H38" s="9"/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</sheetData>
  <sheetProtection password="CCE1" sheet="1" objects="1" scenarios="1"/>
  <protectedRanges>
    <protectedRange sqref="F9:F3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U35"/>
  <sheetViews>
    <sheetView showZeros="0" view="pageBreakPreview" topLeftCell="A7" zoomScaleNormal="85" zoomScaleSheetLayoutView="100" workbookViewId="0">
      <selection activeCell="G28" sqref="G28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510" t="s">
        <v>3543</v>
      </c>
      <c r="B1" s="510"/>
      <c r="C1" s="510"/>
      <c r="D1" s="510"/>
      <c r="E1" s="510"/>
      <c r="F1" s="510"/>
      <c r="G1" s="510"/>
      <c r="R1" t="s">
        <v>111</v>
      </c>
    </row>
    <row r="2" spans="1:47" ht="24.95" customHeight="1" x14ac:dyDescent="0.2">
      <c r="A2" s="149" t="s">
        <v>110</v>
      </c>
      <c r="B2" s="150"/>
      <c r="C2" s="520" t="s">
        <v>1738</v>
      </c>
      <c r="D2" s="521"/>
      <c r="E2" s="521"/>
      <c r="F2" s="521"/>
      <c r="G2" s="522"/>
      <c r="R2" t="s">
        <v>112</v>
      </c>
    </row>
    <row r="3" spans="1:47" ht="24.95" customHeight="1" x14ac:dyDescent="0.2">
      <c r="A3" s="151" t="s">
        <v>7</v>
      </c>
      <c r="B3" s="152"/>
      <c r="C3" s="520" t="s">
        <v>1739</v>
      </c>
      <c r="D3" s="521"/>
      <c r="E3" s="521"/>
      <c r="F3" s="521"/>
      <c r="G3" s="522"/>
      <c r="R3" t="s">
        <v>113</v>
      </c>
    </row>
    <row r="4" spans="1:47" ht="24.95" customHeight="1" x14ac:dyDescent="0.2">
      <c r="A4" s="151" t="s">
        <v>8</v>
      </c>
      <c r="B4" s="152"/>
      <c r="C4" s="520" t="s">
        <v>3234</v>
      </c>
      <c r="D4" s="521"/>
      <c r="E4" s="521"/>
      <c r="F4" s="521"/>
      <c r="G4" s="522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3237</v>
      </c>
      <c r="C8" s="126" t="s">
        <v>3236</v>
      </c>
      <c r="D8" s="145"/>
      <c r="E8" s="158"/>
      <c r="F8" s="158"/>
      <c r="G8" s="158">
        <f>SUM(G9:G31)</f>
        <v>0</v>
      </c>
      <c r="H8" s="133"/>
      <c r="R8" t="s">
        <v>125</v>
      </c>
    </row>
    <row r="9" spans="1:47" ht="33.75" outlineLevel="1" x14ac:dyDescent="0.2">
      <c r="A9" s="164">
        <v>1</v>
      </c>
      <c r="B9" s="165" t="s">
        <v>3238</v>
      </c>
      <c r="C9" s="166" t="s">
        <v>3239</v>
      </c>
      <c r="D9" s="167" t="s">
        <v>330</v>
      </c>
      <c r="E9" s="169">
        <v>1</v>
      </c>
      <c r="F9" s="185"/>
      <c r="G9" s="169">
        <f t="shared" ref="G9:G31" si="0">ROUND(E9*F9,2)</f>
        <v>0</v>
      </c>
      <c r="H9" s="182" t="s">
        <v>1751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ht="22.5" outlineLevel="1" x14ac:dyDescent="0.2">
      <c r="A10" s="164">
        <v>2</v>
      </c>
      <c r="B10" s="165" t="s">
        <v>3240</v>
      </c>
      <c r="C10" s="166" t="s">
        <v>3241</v>
      </c>
      <c r="D10" s="167" t="s">
        <v>330</v>
      </c>
      <c r="E10" s="169">
        <v>1</v>
      </c>
      <c r="F10" s="185"/>
      <c r="G10" s="169">
        <f t="shared" si="0"/>
        <v>0</v>
      </c>
      <c r="H10" s="182" t="s">
        <v>1751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 t="s">
        <v>3242</v>
      </c>
      <c r="C11" s="166" t="s">
        <v>3243</v>
      </c>
      <c r="D11" s="167" t="s">
        <v>330</v>
      </c>
      <c r="E11" s="169">
        <v>123</v>
      </c>
      <c r="F11" s="185"/>
      <c r="G11" s="169">
        <f t="shared" si="0"/>
        <v>0</v>
      </c>
      <c r="H11" s="182" t="s">
        <v>1751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 t="s">
        <v>3244</v>
      </c>
      <c r="C12" s="166" t="s">
        <v>3245</v>
      </c>
      <c r="D12" s="167" t="s">
        <v>330</v>
      </c>
      <c r="E12" s="169">
        <v>8</v>
      </c>
      <c r="F12" s="185"/>
      <c r="G12" s="169">
        <f t="shared" si="0"/>
        <v>0</v>
      </c>
      <c r="H12" s="182" t="s">
        <v>1751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 t="s">
        <v>3246</v>
      </c>
      <c r="C13" s="166" t="s">
        <v>3247</v>
      </c>
      <c r="D13" s="167" t="s">
        <v>330</v>
      </c>
      <c r="E13" s="169">
        <v>16</v>
      </c>
      <c r="F13" s="185"/>
      <c r="G13" s="169">
        <f t="shared" si="0"/>
        <v>0</v>
      </c>
      <c r="H13" s="182" t="s">
        <v>1751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 t="s">
        <v>3248</v>
      </c>
      <c r="C14" s="166" t="s">
        <v>3249</v>
      </c>
      <c r="D14" s="167" t="s">
        <v>330</v>
      </c>
      <c r="E14" s="169">
        <v>131</v>
      </c>
      <c r="F14" s="185"/>
      <c r="G14" s="169">
        <f t="shared" si="0"/>
        <v>0</v>
      </c>
      <c r="H14" s="182" t="s">
        <v>1751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22.5" outlineLevel="1" x14ac:dyDescent="0.2">
      <c r="A15" s="164">
        <v>7</v>
      </c>
      <c r="B15" s="165" t="s">
        <v>3250</v>
      </c>
      <c r="C15" s="166" t="s">
        <v>3251</v>
      </c>
      <c r="D15" s="167" t="s">
        <v>330</v>
      </c>
      <c r="E15" s="169">
        <v>1</v>
      </c>
      <c r="F15" s="185"/>
      <c r="G15" s="169">
        <f t="shared" si="0"/>
        <v>0</v>
      </c>
      <c r="H15" s="182" t="s">
        <v>1751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8</v>
      </c>
      <c r="B16" s="165" t="s">
        <v>3252</v>
      </c>
      <c r="C16" s="166" t="s">
        <v>3253</v>
      </c>
      <c r="D16" s="167" t="s">
        <v>337</v>
      </c>
      <c r="E16" s="169">
        <v>55</v>
      </c>
      <c r="F16" s="185"/>
      <c r="G16" s="169">
        <f t="shared" si="0"/>
        <v>0</v>
      </c>
      <c r="H16" s="182" t="s">
        <v>1751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9</v>
      </c>
      <c r="B17" s="165" t="s">
        <v>3254</v>
      </c>
      <c r="C17" s="166" t="s">
        <v>3255</v>
      </c>
      <c r="D17" s="167" t="s">
        <v>330</v>
      </c>
      <c r="E17" s="169">
        <v>55</v>
      </c>
      <c r="F17" s="185"/>
      <c r="G17" s="169">
        <f t="shared" si="0"/>
        <v>0</v>
      </c>
      <c r="H17" s="182" t="s">
        <v>1751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413">
        <v>10</v>
      </c>
      <c r="B18" s="414" t="s">
        <v>3256</v>
      </c>
      <c r="C18" s="421" t="s">
        <v>3257</v>
      </c>
      <c r="D18" s="167" t="s">
        <v>330</v>
      </c>
      <c r="E18" s="169">
        <v>4690</v>
      </c>
      <c r="F18" s="185">
        <v>0</v>
      </c>
      <c r="G18" s="169">
        <f t="shared" si="0"/>
        <v>0</v>
      </c>
      <c r="H18" s="182" t="s">
        <v>1751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420">
        <v>11</v>
      </c>
      <c r="B19" s="412" t="s">
        <v>3258</v>
      </c>
      <c r="C19" s="422" t="s">
        <v>3695</v>
      </c>
      <c r="D19" s="167" t="s">
        <v>330</v>
      </c>
      <c r="E19" s="416">
        <v>350</v>
      </c>
      <c r="F19" s="415"/>
      <c r="G19" s="169">
        <f t="shared" si="0"/>
        <v>0</v>
      </c>
      <c r="H19" s="182" t="s">
        <v>1751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ht="22.5" customHeight="1" outlineLevel="1" x14ac:dyDescent="0.2">
      <c r="A20" s="420" t="s">
        <v>3696</v>
      </c>
      <c r="B20" s="412" t="s">
        <v>3697</v>
      </c>
      <c r="C20" s="422" t="s">
        <v>3698</v>
      </c>
      <c r="D20" s="418" t="s">
        <v>330</v>
      </c>
      <c r="E20" s="416">
        <v>4340</v>
      </c>
      <c r="F20" s="416">
        <v>0</v>
      </c>
      <c r="G20" s="416">
        <f t="shared" si="0"/>
        <v>0</v>
      </c>
      <c r="H20" s="418" t="s">
        <v>1751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ht="22.5" outlineLevel="1" x14ac:dyDescent="0.2">
      <c r="A21" s="413">
        <v>12</v>
      </c>
      <c r="B21" s="414" t="s">
        <v>3259</v>
      </c>
      <c r="C21" s="421" t="s">
        <v>3260</v>
      </c>
      <c r="D21" s="167" t="s">
        <v>337</v>
      </c>
      <c r="E21" s="169">
        <v>55</v>
      </c>
      <c r="F21" s="185"/>
      <c r="G21" s="169">
        <f t="shared" si="0"/>
        <v>0</v>
      </c>
      <c r="H21" s="182" t="s">
        <v>1751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420">
        <v>13</v>
      </c>
      <c r="B22" s="412" t="s">
        <v>3261</v>
      </c>
      <c r="C22" s="422" t="s">
        <v>3699</v>
      </c>
      <c r="D22" s="167" t="s">
        <v>330</v>
      </c>
      <c r="E22" s="416">
        <v>10</v>
      </c>
      <c r="F22" s="185"/>
      <c r="G22" s="169">
        <f t="shared" si="0"/>
        <v>0</v>
      </c>
      <c r="H22" s="182" t="s">
        <v>1751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ht="22.5" outlineLevel="1" x14ac:dyDescent="0.2">
      <c r="A23" s="419" t="s">
        <v>3700</v>
      </c>
      <c r="B23" s="412" t="s">
        <v>3701</v>
      </c>
      <c r="C23" s="422" t="s">
        <v>3702</v>
      </c>
      <c r="D23" s="418" t="s">
        <v>330</v>
      </c>
      <c r="E23" s="416">
        <v>45</v>
      </c>
      <c r="F23" s="416"/>
      <c r="G23" s="416">
        <f t="shared" si="0"/>
        <v>0</v>
      </c>
      <c r="H23" s="418" t="s">
        <v>1751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413">
        <v>14</v>
      </c>
      <c r="B24" s="414" t="s">
        <v>3262</v>
      </c>
      <c r="C24" s="421" t="s">
        <v>3263</v>
      </c>
      <c r="D24" s="167" t="s">
        <v>330</v>
      </c>
      <c r="E24" s="169">
        <v>55</v>
      </c>
      <c r="F24" s="185"/>
      <c r="G24" s="169">
        <f t="shared" si="0"/>
        <v>0</v>
      </c>
      <c r="H24" s="182" t="s">
        <v>1751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413">
        <v>15</v>
      </c>
      <c r="B25" s="414" t="s">
        <v>3264</v>
      </c>
      <c r="C25" s="421" t="s">
        <v>3265</v>
      </c>
      <c r="D25" s="167" t="s">
        <v>926</v>
      </c>
      <c r="E25" s="169">
        <v>8</v>
      </c>
      <c r="F25" s="185"/>
      <c r="G25" s="169">
        <f t="shared" si="0"/>
        <v>0</v>
      </c>
      <c r="H25" s="182" t="s">
        <v>1751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413">
        <v>16</v>
      </c>
      <c r="B26" s="414" t="s">
        <v>3266</v>
      </c>
      <c r="C26" s="421" t="s">
        <v>3267</v>
      </c>
      <c r="D26" s="167" t="s">
        <v>330</v>
      </c>
      <c r="E26" s="169">
        <v>1</v>
      </c>
      <c r="F26" s="185"/>
      <c r="G26" s="169">
        <f t="shared" si="0"/>
        <v>0</v>
      </c>
      <c r="H26" s="182" t="s">
        <v>1751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 t="s">
        <v>3268</v>
      </c>
      <c r="C27" s="166" t="s">
        <v>3269</v>
      </c>
      <c r="D27" s="167" t="s">
        <v>330</v>
      </c>
      <c r="E27" s="169">
        <v>1</v>
      </c>
      <c r="F27" s="185"/>
      <c r="G27" s="169">
        <f t="shared" si="0"/>
        <v>0</v>
      </c>
      <c r="H27" s="182" t="s">
        <v>1751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 t="s">
        <v>3270</v>
      </c>
      <c r="C28" s="166" t="s">
        <v>3271</v>
      </c>
      <c r="D28" s="167" t="s">
        <v>330</v>
      </c>
      <c r="E28" s="169">
        <v>1</v>
      </c>
      <c r="F28" s="185"/>
      <c r="G28" s="169">
        <f t="shared" si="0"/>
        <v>0</v>
      </c>
      <c r="H28" s="182" t="s">
        <v>1751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s="230" customFormat="1" outlineLevel="1" x14ac:dyDescent="0.2">
      <c r="A29" s="171">
        <v>19</v>
      </c>
      <c r="B29" s="172" t="s">
        <v>3703</v>
      </c>
      <c r="C29" s="173" t="s">
        <v>3272</v>
      </c>
      <c r="D29" s="174" t="s">
        <v>330</v>
      </c>
      <c r="E29" s="176">
        <v>1</v>
      </c>
      <c r="F29" s="186"/>
      <c r="G29" s="176">
        <f t="shared" si="0"/>
        <v>0</v>
      </c>
      <c r="H29" s="183" t="s">
        <v>1751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s="230" customFormat="1" outlineLevel="1" x14ac:dyDescent="0.2">
      <c r="A30" s="412">
        <v>20</v>
      </c>
      <c r="B30" s="412" t="s">
        <v>3704</v>
      </c>
      <c r="C30" s="417" t="s">
        <v>3705</v>
      </c>
      <c r="D30" s="418" t="s">
        <v>926</v>
      </c>
      <c r="E30" s="416">
        <v>16</v>
      </c>
      <c r="F30" s="416"/>
      <c r="G30" s="416">
        <f t="shared" si="0"/>
        <v>0</v>
      </c>
      <c r="H30" s="418" t="s">
        <v>1751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s="230" customFormat="1" outlineLevel="1" x14ac:dyDescent="0.2">
      <c r="A31" s="412">
        <v>21</v>
      </c>
      <c r="B31" s="412" t="s">
        <v>3706</v>
      </c>
      <c r="C31" s="417" t="s">
        <v>3707</v>
      </c>
      <c r="D31" s="418" t="s">
        <v>330</v>
      </c>
      <c r="E31" s="416">
        <v>130</v>
      </c>
      <c r="F31" s="416"/>
      <c r="G31" s="416">
        <f t="shared" si="0"/>
        <v>0</v>
      </c>
      <c r="H31" s="418" t="s">
        <v>1751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s="230" customFormat="1" outlineLevel="1" x14ac:dyDescent="0.2">
      <c r="A32" s="6"/>
      <c r="B32" s="7"/>
      <c r="C32" s="130"/>
      <c r="D32" s="9"/>
      <c r="E32" s="139"/>
      <c r="F32" s="6"/>
      <c r="G32" s="6"/>
      <c r="H32" s="9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21"/>
      <c r="B33" s="156" t="s">
        <v>26</v>
      </c>
      <c r="C33" s="131"/>
      <c r="D33" s="148"/>
      <c r="E33" s="140"/>
      <c r="F33" s="122"/>
      <c r="G33" s="123">
        <f>G8</f>
        <v>0</v>
      </c>
      <c r="H33" s="9"/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5" spans="1:47" x14ac:dyDescent="0.2">
      <c r="B35" s="417"/>
      <c r="C35" s="7" t="s">
        <v>3708</v>
      </c>
    </row>
  </sheetData>
  <sheetProtection password="CCE1" sheet="1" objects="1" scenarios="1"/>
  <protectedRanges>
    <protectedRange sqref="F9:F31" name="Oblast1"/>
  </protectedRanges>
  <autoFilter ref="A8:H31" xr:uid="{00000000-0009-0000-0000-00000C000000}"/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958"/>
  <sheetViews>
    <sheetView showZeros="0" view="pageBreakPreview" topLeftCell="A8" zoomScale="75" zoomScaleNormal="100" zoomScaleSheetLayoutView="75" workbookViewId="0">
      <selection activeCell="F8" sqref="F8:F34"/>
    </sheetView>
  </sheetViews>
  <sheetFormatPr defaultRowHeight="12.75" x14ac:dyDescent="0.2"/>
  <cols>
    <col min="1" max="1" width="4.28515625" style="301" customWidth="1"/>
    <col min="2" max="2" width="63.7109375" style="352" customWidth="1"/>
    <col min="3" max="3" width="6.28515625" style="301" customWidth="1"/>
    <col min="4" max="4" width="10.5703125" style="301" customWidth="1"/>
    <col min="5" max="5" width="9.85546875" style="301" customWidth="1"/>
    <col min="6" max="6" width="13.140625" style="301" customWidth="1"/>
    <col min="7" max="7" width="10" style="300" customWidth="1"/>
    <col min="8" max="8" width="9.140625" style="301"/>
    <col min="9" max="9" width="13.140625" style="302" customWidth="1"/>
    <col min="10" max="16384" width="9.140625" style="301"/>
  </cols>
  <sheetData>
    <row r="1" spans="1:16" ht="16.5" thickBot="1" x14ac:dyDescent="0.3">
      <c r="A1" s="526" t="s">
        <v>3715</v>
      </c>
      <c r="B1" s="527"/>
      <c r="C1" s="527"/>
      <c r="D1" s="527"/>
      <c r="E1" s="527"/>
      <c r="F1" s="527"/>
    </row>
    <row r="2" spans="1:16" ht="15.75" thickTop="1" x14ac:dyDescent="0.25">
      <c r="A2" s="303" t="s">
        <v>110</v>
      </c>
      <c r="B2" s="528" t="s">
        <v>3533</v>
      </c>
      <c r="C2" s="529"/>
      <c r="D2" s="529"/>
      <c r="E2" s="529"/>
      <c r="F2" s="530"/>
    </row>
    <row r="3" spans="1:16" ht="15" x14ac:dyDescent="0.25">
      <c r="A3" s="304" t="s">
        <v>7</v>
      </c>
      <c r="B3" s="531" t="s">
        <v>3534</v>
      </c>
      <c r="C3" s="532"/>
      <c r="D3" s="532"/>
      <c r="E3" s="532"/>
      <c r="F3" s="533"/>
    </row>
    <row r="4" spans="1:16" ht="15.75" thickBot="1" x14ac:dyDescent="0.3">
      <c r="A4" s="305" t="s">
        <v>8</v>
      </c>
      <c r="B4" s="534" t="s">
        <v>3535</v>
      </c>
      <c r="C4" s="535"/>
      <c r="D4" s="535"/>
      <c r="E4" s="535"/>
      <c r="F4" s="536"/>
    </row>
    <row r="5" spans="1:16" ht="14.25" thickTop="1" thickBot="1" x14ac:dyDescent="0.25">
      <c r="B5" s="306"/>
      <c r="C5" s="300"/>
    </row>
    <row r="6" spans="1:16" s="313" customFormat="1" ht="31.5" customHeight="1" thickBot="1" x14ac:dyDescent="0.25">
      <c r="A6" s="307" t="s">
        <v>117</v>
      </c>
      <c r="B6" s="308" t="s">
        <v>119</v>
      </c>
      <c r="C6" s="309" t="s">
        <v>120</v>
      </c>
      <c r="D6" s="309" t="s">
        <v>121</v>
      </c>
      <c r="E6" s="310" t="s">
        <v>3536</v>
      </c>
      <c r="F6" s="311" t="s">
        <v>3537</v>
      </c>
      <c r="G6" s="312" t="s">
        <v>123</v>
      </c>
    </row>
    <row r="7" spans="1:16" ht="12.75" customHeight="1" x14ac:dyDescent="0.2">
      <c r="A7" s="314"/>
      <c r="B7" s="315"/>
      <c r="C7" s="316"/>
      <c r="D7" s="317"/>
      <c r="E7" s="318"/>
      <c r="F7" s="319"/>
      <c r="G7" s="320"/>
      <c r="H7" s="321"/>
      <c r="I7" s="322"/>
      <c r="J7" s="321"/>
      <c r="K7" s="321"/>
      <c r="L7" s="321"/>
      <c r="M7" s="321"/>
      <c r="N7" s="321"/>
      <c r="O7" s="321"/>
      <c r="P7" s="321"/>
    </row>
    <row r="8" spans="1:16" s="313" customFormat="1" ht="12.75" customHeight="1" x14ac:dyDescent="0.2">
      <c r="A8" s="323">
        <v>1</v>
      </c>
      <c r="B8" s="324" t="s">
        <v>3716</v>
      </c>
      <c r="C8" s="325" t="s">
        <v>3717</v>
      </c>
      <c r="D8" s="326">
        <v>1</v>
      </c>
      <c r="E8" s="327">
        <v>0</v>
      </c>
      <c r="F8" s="328">
        <f>D8*E8</f>
        <v>0</v>
      </c>
      <c r="G8" s="329" t="s">
        <v>1744</v>
      </c>
      <c r="H8" s="330"/>
      <c r="I8" s="331"/>
      <c r="J8" s="330"/>
      <c r="K8" s="330"/>
      <c r="L8" s="330"/>
      <c r="M8" s="330"/>
      <c r="N8" s="330"/>
      <c r="O8" s="330"/>
      <c r="P8" s="330"/>
    </row>
    <row r="9" spans="1:16" s="313" customFormat="1" ht="12.75" customHeight="1" x14ac:dyDescent="0.2">
      <c r="A9" s="323"/>
      <c r="B9" s="332" t="s">
        <v>3718</v>
      </c>
      <c r="C9" s="333"/>
      <c r="D9" s="334"/>
      <c r="E9" s="335"/>
      <c r="F9" s="336"/>
      <c r="G9" s="329"/>
      <c r="H9" s="330"/>
      <c r="I9" s="331"/>
      <c r="J9" s="330"/>
      <c r="K9" s="330"/>
      <c r="L9" s="330"/>
      <c r="M9" s="330"/>
      <c r="N9" s="330"/>
      <c r="O9" s="330"/>
      <c r="P9" s="330"/>
    </row>
    <row r="10" spans="1:16" s="313" customFormat="1" ht="12.75" customHeight="1" x14ac:dyDescent="0.2">
      <c r="A10" s="323">
        <v>2</v>
      </c>
      <c r="B10" s="324" t="s">
        <v>3719</v>
      </c>
      <c r="C10" s="325" t="s">
        <v>3717</v>
      </c>
      <c r="D10" s="326">
        <v>1</v>
      </c>
      <c r="E10" s="327">
        <v>0</v>
      </c>
      <c r="F10" s="328">
        <f>D10*E10</f>
        <v>0</v>
      </c>
      <c r="G10" s="329" t="s">
        <v>1744</v>
      </c>
      <c r="H10" s="330"/>
      <c r="I10" s="331"/>
      <c r="J10" s="330"/>
      <c r="K10" s="330"/>
      <c r="L10" s="330"/>
      <c r="M10" s="330"/>
      <c r="N10" s="330"/>
      <c r="O10" s="330"/>
      <c r="P10" s="330"/>
    </row>
    <row r="11" spans="1:16" s="313" customFormat="1" ht="33.75" customHeight="1" x14ac:dyDescent="0.2">
      <c r="A11" s="323"/>
      <c r="B11" s="337" t="s">
        <v>3720</v>
      </c>
      <c r="C11" s="325"/>
      <c r="D11" s="326"/>
      <c r="E11" s="338"/>
      <c r="F11" s="328"/>
      <c r="G11" s="329"/>
      <c r="H11" s="330"/>
      <c r="I11" s="330"/>
    </row>
    <row r="12" spans="1:16" s="313" customFormat="1" ht="12.75" customHeight="1" x14ac:dyDescent="0.2">
      <c r="A12" s="323">
        <v>3</v>
      </c>
      <c r="B12" s="324" t="s">
        <v>3721</v>
      </c>
      <c r="C12" s="325" t="s">
        <v>3717</v>
      </c>
      <c r="D12" s="326">
        <v>1</v>
      </c>
      <c r="E12" s="327">
        <v>0</v>
      </c>
      <c r="F12" s="328">
        <f>D12*E12</f>
        <v>0</v>
      </c>
      <c r="G12" s="329" t="s">
        <v>1744</v>
      </c>
      <c r="H12" s="330"/>
      <c r="I12" s="331"/>
      <c r="J12" s="330"/>
      <c r="K12" s="330"/>
      <c r="L12" s="330"/>
      <c r="M12" s="330"/>
      <c r="N12" s="330"/>
      <c r="O12" s="330"/>
      <c r="P12" s="330"/>
    </row>
    <row r="13" spans="1:16" s="313" customFormat="1" ht="12.75" customHeight="1" x14ac:dyDescent="0.2">
      <c r="A13" s="323"/>
      <c r="B13" s="332" t="s">
        <v>3722</v>
      </c>
      <c r="C13" s="325"/>
      <c r="D13" s="326"/>
      <c r="E13" s="338"/>
      <c r="F13" s="328"/>
      <c r="G13" s="329"/>
      <c r="H13" s="330"/>
      <c r="I13" s="330"/>
    </row>
    <row r="14" spans="1:16" s="313" customFormat="1" ht="12.75" customHeight="1" x14ac:dyDescent="0.2">
      <c r="A14" s="323">
        <v>4</v>
      </c>
      <c r="B14" s="324" t="s">
        <v>3538</v>
      </c>
      <c r="C14" s="325" t="s">
        <v>3717</v>
      </c>
      <c r="D14" s="326">
        <v>1</v>
      </c>
      <c r="E14" s="327">
        <v>0</v>
      </c>
      <c r="F14" s="328">
        <f>D14*E14</f>
        <v>0</v>
      </c>
      <c r="G14" s="329" t="s">
        <v>1744</v>
      </c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s="313" customFormat="1" ht="33.75" customHeight="1" x14ac:dyDescent="0.2">
      <c r="A15" s="323"/>
      <c r="B15" s="337" t="s">
        <v>3723</v>
      </c>
      <c r="C15" s="325"/>
      <c r="D15" s="326"/>
      <c r="E15" s="338"/>
      <c r="F15" s="328"/>
      <c r="G15" s="329"/>
      <c r="H15" s="330"/>
      <c r="I15" s="330"/>
    </row>
    <row r="16" spans="1:16" s="313" customFormat="1" ht="12.75" customHeight="1" x14ac:dyDescent="0.2">
      <c r="A16" s="323">
        <v>5</v>
      </c>
      <c r="B16" s="339" t="s">
        <v>3724</v>
      </c>
      <c r="C16" s="325" t="s">
        <v>3717</v>
      </c>
      <c r="D16" s="326">
        <v>1</v>
      </c>
      <c r="E16" s="327">
        <v>0</v>
      </c>
      <c r="F16" s="328">
        <f>D16*E16</f>
        <v>0</v>
      </c>
      <c r="G16" s="329" t="s">
        <v>1744</v>
      </c>
      <c r="H16" s="330"/>
      <c r="I16" s="330"/>
      <c r="J16" s="330"/>
      <c r="K16" s="330"/>
      <c r="L16" s="330"/>
      <c r="M16" s="330"/>
      <c r="N16" s="330"/>
      <c r="O16" s="330"/>
      <c r="P16" s="330"/>
    </row>
    <row r="17" spans="1:16" s="313" customFormat="1" ht="34.5" customHeight="1" x14ac:dyDescent="0.2">
      <c r="A17" s="323"/>
      <c r="B17" s="337" t="s">
        <v>3539</v>
      </c>
      <c r="C17" s="325"/>
      <c r="D17" s="326"/>
      <c r="E17" s="338"/>
      <c r="F17" s="328"/>
      <c r="G17" s="329"/>
      <c r="H17" s="330"/>
      <c r="I17" s="330"/>
    </row>
    <row r="18" spans="1:16" s="313" customFormat="1" ht="12.75" customHeight="1" x14ac:dyDescent="0.2">
      <c r="A18" s="323">
        <v>6</v>
      </c>
      <c r="B18" s="324" t="s">
        <v>3725</v>
      </c>
      <c r="C18" s="325" t="s">
        <v>3717</v>
      </c>
      <c r="D18" s="326">
        <v>1</v>
      </c>
      <c r="E18" s="327">
        <v>0</v>
      </c>
      <c r="F18" s="328">
        <f>D18*E18</f>
        <v>0</v>
      </c>
      <c r="G18" s="329" t="s">
        <v>1744</v>
      </c>
      <c r="H18" s="330"/>
      <c r="I18" s="330"/>
      <c r="J18" s="330"/>
      <c r="K18" s="330"/>
      <c r="L18" s="330"/>
      <c r="M18" s="330"/>
      <c r="N18" s="330"/>
      <c r="O18" s="330"/>
      <c r="P18" s="330"/>
    </row>
    <row r="19" spans="1:16" s="313" customFormat="1" ht="12.75" customHeight="1" x14ac:dyDescent="0.2">
      <c r="A19" s="323"/>
      <c r="B19" s="332" t="s">
        <v>3726</v>
      </c>
      <c r="C19" s="325"/>
      <c r="D19" s="340"/>
      <c r="E19" s="338"/>
      <c r="F19" s="328"/>
      <c r="G19" s="329"/>
      <c r="H19" s="330"/>
      <c r="I19" s="330"/>
      <c r="J19" s="330"/>
      <c r="K19" s="330"/>
      <c r="L19" s="330"/>
      <c r="M19" s="330"/>
      <c r="N19" s="330"/>
      <c r="O19" s="330"/>
      <c r="P19" s="330"/>
    </row>
    <row r="20" spans="1:16" s="313" customFormat="1" ht="12.75" customHeight="1" x14ac:dyDescent="0.2">
      <c r="A20" s="323">
        <v>7</v>
      </c>
      <c r="B20" s="324" t="s">
        <v>3727</v>
      </c>
      <c r="C20" s="325" t="s">
        <v>3717</v>
      </c>
      <c r="D20" s="326">
        <v>1</v>
      </c>
      <c r="E20" s="327">
        <v>0</v>
      </c>
      <c r="F20" s="328">
        <f>D20*E20</f>
        <v>0</v>
      </c>
      <c r="G20" s="329" t="s">
        <v>1744</v>
      </c>
      <c r="H20" s="330"/>
      <c r="I20" s="330"/>
      <c r="J20" s="330"/>
      <c r="K20" s="330"/>
      <c r="L20" s="330"/>
      <c r="M20" s="330"/>
      <c r="N20" s="330"/>
      <c r="O20" s="330"/>
      <c r="P20" s="330"/>
    </row>
    <row r="21" spans="1:16" s="313" customFormat="1" ht="25.5" customHeight="1" x14ac:dyDescent="0.2">
      <c r="A21" s="323"/>
      <c r="B21" s="337" t="s">
        <v>3728</v>
      </c>
      <c r="C21" s="325"/>
      <c r="D21" s="341"/>
      <c r="E21" s="338"/>
      <c r="F21" s="328"/>
      <c r="G21" s="329"/>
      <c r="H21" s="330"/>
      <c r="I21" s="330"/>
      <c r="J21" s="330"/>
      <c r="K21" s="330"/>
      <c r="L21" s="330"/>
      <c r="M21" s="330"/>
      <c r="N21" s="330"/>
      <c r="O21" s="330"/>
      <c r="P21" s="330"/>
    </row>
    <row r="22" spans="1:16" s="313" customFormat="1" ht="12.75" customHeight="1" x14ac:dyDescent="0.2">
      <c r="A22" s="323">
        <v>8</v>
      </c>
      <c r="B22" s="324" t="s">
        <v>3729</v>
      </c>
      <c r="C22" s="325" t="s">
        <v>3717</v>
      </c>
      <c r="D22" s="326">
        <v>1</v>
      </c>
      <c r="E22" s="327">
        <v>0</v>
      </c>
      <c r="F22" s="328">
        <f>D22*E22</f>
        <v>0</v>
      </c>
      <c r="G22" s="329" t="s">
        <v>1744</v>
      </c>
      <c r="I22" s="330"/>
      <c r="J22" s="330"/>
      <c r="K22" s="330"/>
      <c r="L22" s="330"/>
      <c r="M22" s="330"/>
      <c r="N22" s="330"/>
      <c r="O22" s="330"/>
      <c r="P22" s="330"/>
    </row>
    <row r="23" spans="1:16" s="313" customFormat="1" ht="24" customHeight="1" x14ac:dyDescent="0.2">
      <c r="A23" s="323"/>
      <c r="B23" s="337" t="s">
        <v>3730</v>
      </c>
      <c r="C23" s="325"/>
      <c r="D23" s="326"/>
      <c r="E23" s="338"/>
      <c r="F23" s="328"/>
      <c r="G23" s="329"/>
      <c r="I23" s="330"/>
      <c r="J23" s="330"/>
      <c r="K23" s="330"/>
      <c r="L23" s="330"/>
      <c r="M23" s="330"/>
      <c r="N23" s="330"/>
      <c r="O23" s="330"/>
      <c r="P23" s="330"/>
    </row>
    <row r="24" spans="1:16" s="313" customFormat="1" ht="12.75" customHeight="1" x14ac:dyDescent="0.2">
      <c r="A24" s="323"/>
      <c r="B24" s="332" t="s">
        <v>3731</v>
      </c>
      <c r="C24" s="325"/>
      <c r="D24" s="326"/>
      <c r="E24" s="338"/>
      <c r="F24" s="328"/>
      <c r="G24" s="329"/>
      <c r="I24" s="330"/>
      <c r="J24" s="330"/>
      <c r="K24" s="330"/>
      <c r="L24" s="330"/>
      <c r="M24" s="330"/>
      <c r="N24" s="330"/>
      <c r="O24" s="330"/>
      <c r="P24" s="330"/>
    </row>
    <row r="25" spans="1:16" s="313" customFormat="1" ht="12.75" customHeight="1" x14ac:dyDescent="0.2">
      <c r="A25" s="323">
        <v>9</v>
      </c>
      <c r="B25" s="324" t="s">
        <v>3732</v>
      </c>
      <c r="C25" s="325" t="s">
        <v>3717</v>
      </c>
      <c r="D25" s="326">
        <v>1</v>
      </c>
      <c r="E25" s="327">
        <v>0</v>
      </c>
      <c r="F25" s="328">
        <f>D25*E25</f>
        <v>0</v>
      </c>
      <c r="G25" s="329" t="s">
        <v>1744</v>
      </c>
      <c r="H25" s="330"/>
      <c r="I25" s="330"/>
      <c r="J25" s="330"/>
      <c r="K25" s="330"/>
      <c r="L25" s="330"/>
      <c r="M25" s="330"/>
      <c r="N25" s="330"/>
      <c r="O25" s="330"/>
      <c r="P25" s="330"/>
    </row>
    <row r="26" spans="1:16" s="313" customFormat="1" ht="12.75" customHeight="1" x14ac:dyDescent="0.2">
      <c r="A26" s="323"/>
      <c r="B26" s="332" t="s">
        <v>3722</v>
      </c>
      <c r="C26" s="325"/>
      <c r="D26" s="326"/>
      <c r="E26" s="338"/>
      <c r="F26" s="328"/>
      <c r="G26" s="329"/>
      <c r="H26" s="330"/>
      <c r="I26" s="330"/>
    </row>
    <row r="27" spans="1:16" s="313" customFormat="1" ht="12.75" customHeight="1" x14ac:dyDescent="0.2">
      <c r="A27" s="323">
        <v>10</v>
      </c>
      <c r="B27" s="324" t="s">
        <v>3733</v>
      </c>
      <c r="C27" s="325" t="s">
        <v>3717</v>
      </c>
      <c r="D27" s="326">
        <v>1</v>
      </c>
      <c r="E27" s="327">
        <v>0</v>
      </c>
      <c r="F27" s="328">
        <f>D27*E27</f>
        <v>0</v>
      </c>
      <c r="G27" s="329" t="s">
        <v>1744</v>
      </c>
      <c r="H27" s="330"/>
      <c r="I27" s="330"/>
      <c r="J27" s="330"/>
      <c r="K27" s="330"/>
      <c r="L27" s="330"/>
      <c r="M27" s="330"/>
      <c r="N27" s="330"/>
      <c r="O27" s="330"/>
      <c r="P27" s="330"/>
    </row>
    <row r="28" spans="1:16" s="313" customFormat="1" ht="12.75" customHeight="1" x14ac:dyDescent="0.2">
      <c r="A28" s="323"/>
      <c r="B28" s="332" t="s">
        <v>3734</v>
      </c>
      <c r="C28" s="325"/>
      <c r="D28" s="326"/>
      <c r="E28" s="338"/>
      <c r="F28" s="328"/>
      <c r="G28" s="329"/>
      <c r="H28" s="330"/>
      <c r="I28" s="330"/>
      <c r="J28" s="330"/>
      <c r="K28" s="330"/>
      <c r="L28" s="330"/>
      <c r="M28" s="330"/>
      <c r="N28" s="330"/>
      <c r="O28" s="330"/>
      <c r="P28" s="330"/>
    </row>
    <row r="29" spans="1:16" s="313" customFormat="1" ht="12.75" customHeight="1" x14ac:dyDescent="0.2">
      <c r="A29" s="323">
        <v>11</v>
      </c>
      <c r="B29" s="324" t="s">
        <v>3735</v>
      </c>
      <c r="C29" s="325" t="s">
        <v>3717</v>
      </c>
      <c r="D29" s="326">
        <v>1</v>
      </c>
      <c r="E29" s="327">
        <v>0</v>
      </c>
      <c r="F29" s="328">
        <f>D29*E29</f>
        <v>0</v>
      </c>
      <c r="G29" s="329" t="s">
        <v>1744</v>
      </c>
      <c r="H29" s="330"/>
      <c r="I29" s="330"/>
      <c r="J29" s="330"/>
      <c r="K29" s="330"/>
      <c r="L29" s="330"/>
      <c r="M29" s="330"/>
      <c r="N29" s="330"/>
      <c r="O29" s="330"/>
      <c r="P29" s="330"/>
    </row>
    <row r="30" spans="1:16" s="313" customFormat="1" ht="12.75" customHeight="1" x14ac:dyDescent="0.2">
      <c r="A30" s="323"/>
      <c r="B30" s="332" t="s">
        <v>3736</v>
      </c>
      <c r="C30" s="325"/>
      <c r="D30" s="326"/>
      <c r="E30" s="338"/>
      <c r="F30" s="328"/>
      <c r="G30" s="329"/>
      <c r="H30" s="330"/>
      <c r="I30" s="330"/>
      <c r="J30" s="330"/>
      <c r="K30" s="330"/>
      <c r="L30" s="330"/>
      <c r="M30" s="330"/>
      <c r="N30" s="330"/>
      <c r="O30" s="330"/>
      <c r="P30" s="330"/>
    </row>
    <row r="31" spans="1:16" s="313" customFormat="1" ht="12.75" customHeight="1" x14ac:dyDescent="0.2">
      <c r="A31" s="323">
        <v>12</v>
      </c>
      <c r="B31" s="324" t="s">
        <v>3737</v>
      </c>
      <c r="C31" s="325" t="s">
        <v>3717</v>
      </c>
      <c r="D31" s="326">
        <v>1</v>
      </c>
      <c r="E31" s="327">
        <v>0</v>
      </c>
      <c r="F31" s="328">
        <f>D31*E31</f>
        <v>0</v>
      </c>
      <c r="G31" s="329" t="s">
        <v>1744</v>
      </c>
      <c r="I31" s="330"/>
      <c r="J31" s="330"/>
      <c r="K31" s="330"/>
      <c r="L31" s="330"/>
      <c r="M31" s="330"/>
      <c r="N31" s="330"/>
      <c r="O31" s="330"/>
      <c r="P31" s="330"/>
    </row>
    <row r="32" spans="1:16" s="313" customFormat="1" ht="24" customHeight="1" x14ac:dyDescent="0.2">
      <c r="A32" s="323"/>
      <c r="B32" s="337" t="s">
        <v>3738</v>
      </c>
      <c r="C32" s="325"/>
      <c r="D32" s="326"/>
      <c r="E32" s="338"/>
      <c r="F32" s="328"/>
      <c r="G32" s="329"/>
      <c r="H32" s="330"/>
      <c r="I32" s="330"/>
      <c r="J32" s="330"/>
      <c r="K32" s="330"/>
      <c r="L32" s="330"/>
      <c r="M32" s="330"/>
      <c r="N32" s="330"/>
      <c r="O32" s="330"/>
      <c r="P32" s="330"/>
    </row>
    <row r="33" spans="1:16" s="313" customFormat="1" ht="12.75" customHeight="1" x14ac:dyDescent="0.2">
      <c r="A33" s="323"/>
      <c r="B33" s="332" t="s">
        <v>3739</v>
      </c>
      <c r="C33" s="325"/>
      <c r="D33" s="326"/>
      <c r="E33" s="338"/>
      <c r="F33" s="328"/>
      <c r="G33" s="329"/>
      <c r="H33" s="330"/>
      <c r="I33" s="330"/>
    </row>
    <row r="34" spans="1:16" s="313" customFormat="1" ht="12.75" customHeight="1" x14ac:dyDescent="0.2">
      <c r="A34" s="323">
        <v>13</v>
      </c>
      <c r="B34" s="324" t="s">
        <v>3740</v>
      </c>
      <c r="C34" s="325" t="s">
        <v>3717</v>
      </c>
      <c r="D34" s="326">
        <v>1</v>
      </c>
      <c r="E34" s="327">
        <v>0</v>
      </c>
      <c r="F34" s="328">
        <f>D34*E34</f>
        <v>0</v>
      </c>
      <c r="G34" s="329" t="s">
        <v>1744</v>
      </c>
      <c r="I34" s="330"/>
      <c r="J34" s="330"/>
      <c r="K34" s="330"/>
      <c r="L34" s="330"/>
      <c r="M34" s="330"/>
      <c r="N34" s="330"/>
      <c r="O34" s="330"/>
      <c r="P34" s="330"/>
    </row>
    <row r="35" spans="1:16" ht="12.75" customHeight="1" thickBot="1" x14ac:dyDescent="0.3">
      <c r="A35" s="342"/>
      <c r="B35" s="343"/>
      <c r="C35" s="344"/>
      <c r="D35" s="344"/>
      <c r="E35" s="344"/>
      <c r="F35" s="345"/>
      <c r="G35" s="346"/>
      <c r="H35" s="321"/>
      <c r="I35" s="301"/>
      <c r="J35" s="321"/>
      <c r="K35" s="321"/>
      <c r="L35" s="321"/>
      <c r="M35" s="321"/>
      <c r="N35" s="321"/>
      <c r="O35" s="321"/>
      <c r="P35" s="321"/>
    </row>
    <row r="36" spans="1:16" ht="15.75" thickBot="1" x14ac:dyDescent="0.3">
      <c r="A36" s="221"/>
      <c r="B36" s="347" t="s">
        <v>26</v>
      </c>
      <c r="C36" s="348"/>
      <c r="D36" s="349"/>
      <c r="E36" s="349"/>
      <c r="F36" s="350">
        <f>SUM(F8:F34)</f>
        <v>0</v>
      </c>
      <c r="H36" s="321"/>
      <c r="I36" s="351"/>
    </row>
    <row r="37" spans="1:16" x14ac:dyDescent="0.2">
      <c r="C37" s="300"/>
      <c r="H37" s="321"/>
    </row>
    <row r="38" spans="1:16" s="355" customFormat="1" ht="12.75" customHeight="1" x14ac:dyDescent="0.2">
      <c r="A38" s="353"/>
      <c r="B38" s="537" t="s">
        <v>3741</v>
      </c>
      <c r="C38" s="537"/>
      <c r="D38" s="537"/>
      <c r="E38" s="537"/>
      <c r="F38" s="537"/>
      <c r="G38" s="354"/>
      <c r="H38" s="353"/>
      <c r="I38" s="353"/>
    </row>
    <row r="39" spans="1:16" s="355" customFormat="1" ht="12.75" customHeight="1" x14ac:dyDescent="0.2">
      <c r="A39" s="353"/>
      <c r="B39" s="538" t="s">
        <v>3742</v>
      </c>
      <c r="C39" s="538"/>
      <c r="D39" s="538"/>
      <c r="E39" s="538"/>
      <c r="F39" s="538"/>
      <c r="G39" s="354"/>
      <c r="H39" s="353"/>
      <c r="I39" s="353"/>
    </row>
    <row r="40" spans="1:16" s="355" customFormat="1" ht="12.75" customHeight="1" x14ac:dyDescent="0.2">
      <c r="A40" s="353" t="s">
        <v>3743</v>
      </c>
      <c r="B40" s="539" t="s">
        <v>3744</v>
      </c>
      <c r="C40" s="539"/>
      <c r="D40" s="539"/>
      <c r="E40" s="539"/>
      <c r="F40" s="539"/>
      <c r="G40" s="354"/>
      <c r="H40" s="353"/>
      <c r="I40" s="353"/>
    </row>
    <row r="41" spans="1:16" s="355" customFormat="1" ht="12.75" customHeight="1" x14ac:dyDescent="0.2">
      <c r="A41" s="353" t="s">
        <v>3745</v>
      </c>
      <c r="B41" s="539" t="s">
        <v>3746</v>
      </c>
      <c r="C41" s="539"/>
      <c r="D41" s="539"/>
      <c r="E41" s="539"/>
      <c r="F41" s="539"/>
      <c r="G41" s="354"/>
      <c r="H41" s="353"/>
      <c r="I41" s="353"/>
    </row>
    <row r="42" spans="1:16" s="355" customFormat="1" ht="12.75" customHeight="1" x14ac:dyDescent="0.2">
      <c r="A42" s="353" t="s">
        <v>3747</v>
      </c>
      <c r="B42" s="539" t="s">
        <v>3748</v>
      </c>
      <c r="C42" s="539"/>
      <c r="D42" s="539"/>
      <c r="E42" s="539"/>
      <c r="F42" s="539"/>
      <c r="G42" s="354"/>
      <c r="H42" s="353"/>
      <c r="I42" s="353"/>
    </row>
    <row r="43" spans="1:16" s="355" customFormat="1" ht="12.75" customHeight="1" x14ac:dyDescent="0.2">
      <c r="A43" s="353" t="s">
        <v>3749</v>
      </c>
      <c r="B43" s="539" t="s">
        <v>3750</v>
      </c>
      <c r="C43" s="539"/>
      <c r="D43" s="539"/>
      <c r="E43" s="539"/>
      <c r="F43" s="539"/>
      <c r="G43" s="354"/>
      <c r="H43" s="353"/>
      <c r="J43" s="353"/>
      <c r="K43" s="353"/>
      <c r="L43" s="353"/>
      <c r="M43" s="353"/>
      <c r="N43" s="353"/>
      <c r="O43" s="353"/>
      <c r="P43" s="353"/>
    </row>
    <row r="44" spans="1:16" s="355" customFormat="1" ht="12.75" customHeight="1" x14ac:dyDescent="0.2">
      <c r="A44" s="353" t="s">
        <v>3751</v>
      </c>
      <c r="B44" s="539" t="s">
        <v>3752</v>
      </c>
      <c r="C44" s="539"/>
      <c r="D44" s="539"/>
      <c r="E44" s="539"/>
      <c r="F44" s="539"/>
      <c r="G44" s="354"/>
      <c r="H44" s="353"/>
      <c r="J44" s="353"/>
      <c r="K44" s="353"/>
      <c r="L44" s="353"/>
      <c r="M44" s="353"/>
      <c r="N44" s="353"/>
      <c r="O44" s="353"/>
      <c r="P44" s="353"/>
    </row>
    <row r="45" spans="1:16" s="355" customFormat="1" ht="12.75" customHeight="1" x14ac:dyDescent="0.2">
      <c r="B45" s="525"/>
      <c r="C45" s="525"/>
      <c r="D45" s="525"/>
      <c r="E45" s="525"/>
      <c r="F45" s="525"/>
      <c r="G45" s="356"/>
      <c r="H45" s="353"/>
    </row>
    <row r="46" spans="1:16" s="313" customFormat="1" ht="12.75" customHeight="1" x14ac:dyDescent="0.2">
      <c r="B46" s="538" t="s">
        <v>3753</v>
      </c>
      <c r="C46" s="538"/>
      <c r="D46" s="538"/>
      <c r="E46" s="538"/>
      <c r="F46" s="538"/>
      <c r="G46" s="357"/>
      <c r="H46" s="330"/>
    </row>
    <row r="47" spans="1:16" s="355" customFormat="1" ht="24" customHeight="1" x14ac:dyDescent="0.2">
      <c r="A47" s="358" t="s">
        <v>3754</v>
      </c>
      <c r="B47" s="540" t="s">
        <v>3755</v>
      </c>
      <c r="C47" s="540"/>
      <c r="D47" s="540"/>
      <c r="E47" s="540"/>
      <c r="F47" s="540"/>
      <c r="G47" s="540"/>
      <c r="H47" s="353"/>
      <c r="I47" s="353"/>
    </row>
    <row r="48" spans="1:16" s="355" customFormat="1" ht="24" customHeight="1" x14ac:dyDescent="0.2">
      <c r="A48" s="358" t="s">
        <v>3756</v>
      </c>
      <c r="B48" s="540" t="s">
        <v>3757</v>
      </c>
      <c r="C48" s="540"/>
      <c r="D48" s="540"/>
      <c r="E48" s="540"/>
      <c r="F48" s="540"/>
      <c r="G48" s="540"/>
      <c r="H48" s="353"/>
      <c r="I48" s="353"/>
    </row>
    <row r="49" spans="1:15" s="355" customFormat="1" ht="36" customHeight="1" x14ac:dyDescent="0.2">
      <c r="A49" s="358" t="s">
        <v>3758</v>
      </c>
      <c r="B49" s="540" t="s">
        <v>3759</v>
      </c>
      <c r="C49" s="540"/>
      <c r="D49" s="540"/>
      <c r="E49" s="540"/>
      <c r="F49" s="540"/>
      <c r="G49" s="540"/>
      <c r="H49" s="353"/>
      <c r="I49" s="353"/>
    </row>
    <row r="50" spans="1:15" x14ac:dyDescent="0.2">
      <c r="A50" s="359"/>
      <c r="B50" s="360"/>
      <c r="C50" s="361"/>
      <c r="D50" s="359"/>
      <c r="E50" s="359"/>
      <c r="F50" s="359"/>
      <c r="G50" s="361"/>
      <c r="H50" s="362"/>
    </row>
    <row r="51" spans="1:15" x14ac:dyDescent="0.2">
      <c r="A51" s="359"/>
      <c r="B51" s="360"/>
      <c r="C51" s="361"/>
      <c r="D51" s="359"/>
      <c r="E51" s="359"/>
      <c r="F51" s="359"/>
      <c r="G51" s="361"/>
      <c r="H51" s="362"/>
    </row>
    <row r="52" spans="1:15" ht="19.5" x14ac:dyDescent="0.3">
      <c r="A52" s="359"/>
      <c r="B52" s="363" t="s">
        <v>3760</v>
      </c>
      <c r="C52" s="361"/>
      <c r="D52" s="359"/>
      <c r="E52" s="359"/>
      <c r="F52" s="359"/>
      <c r="G52" s="361"/>
      <c r="H52" s="362"/>
    </row>
    <row r="53" spans="1:15" x14ac:dyDescent="0.2">
      <c r="A53" s="359"/>
      <c r="B53" s="360"/>
      <c r="C53" s="361"/>
      <c r="D53" s="359"/>
      <c r="E53" s="359"/>
      <c r="F53" s="359"/>
      <c r="G53" s="361"/>
      <c r="H53" s="362"/>
    </row>
    <row r="54" spans="1:15" ht="13.5" thickBot="1" x14ac:dyDescent="0.25">
      <c r="A54" s="359"/>
      <c r="B54" s="364" t="s">
        <v>3761</v>
      </c>
      <c r="C54" s="361"/>
      <c r="D54" s="359"/>
      <c r="E54" s="359"/>
      <c r="F54" s="359"/>
      <c r="G54" s="361"/>
      <c r="H54" s="362"/>
    </row>
    <row r="55" spans="1:15" s="357" customFormat="1" ht="12.75" customHeight="1" x14ac:dyDescent="0.2">
      <c r="A55" s="365"/>
      <c r="B55" s="541" t="s">
        <v>3762</v>
      </c>
      <c r="C55" s="543" t="s">
        <v>3763</v>
      </c>
      <c r="D55" s="544"/>
      <c r="E55" s="543" t="s">
        <v>3764</v>
      </c>
      <c r="F55" s="545"/>
      <c r="G55" s="366"/>
      <c r="H55" s="366"/>
      <c r="I55" s="367"/>
      <c r="J55" s="367"/>
      <c r="K55" s="367"/>
      <c r="L55" s="367"/>
      <c r="M55" s="367"/>
      <c r="N55" s="368"/>
      <c r="O55" s="368"/>
    </row>
    <row r="56" spans="1:15" s="357" customFormat="1" ht="12.75" customHeight="1" thickBot="1" x14ac:dyDescent="0.25">
      <c r="A56" s="365"/>
      <c r="B56" s="542"/>
      <c r="C56" s="369" t="s">
        <v>3765</v>
      </c>
      <c r="D56" s="370" t="s">
        <v>3766</v>
      </c>
      <c r="E56" s="371" t="s">
        <v>3767</v>
      </c>
      <c r="F56" s="372" t="s">
        <v>3768</v>
      </c>
      <c r="G56" s="365"/>
      <c r="H56" s="366"/>
      <c r="I56" s="367"/>
      <c r="J56" s="368"/>
      <c r="K56" s="367"/>
      <c r="L56" s="367"/>
      <c r="M56" s="367"/>
      <c r="N56" s="368"/>
      <c r="O56" s="368"/>
    </row>
    <row r="57" spans="1:15" s="383" customFormat="1" x14ac:dyDescent="0.2">
      <c r="A57" s="373"/>
      <c r="B57" s="374" t="s">
        <v>3769</v>
      </c>
      <c r="C57" s="375" t="s">
        <v>3770</v>
      </c>
      <c r="D57" s="376">
        <v>2441</v>
      </c>
      <c r="E57" s="375" t="s">
        <v>3771</v>
      </c>
      <c r="F57" s="377" t="s">
        <v>50</v>
      </c>
      <c r="G57" s="378"/>
      <c r="H57" s="379"/>
      <c r="I57" s="380"/>
      <c r="J57" s="381"/>
      <c r="K57" s="382"/>
      <c r="L57" s="382"/>
      <c r="M57" s="382"/>
      <c r="N57" s="380"/>
      <c r="O57" s="381"/>
    </row>
    <row r="58" spans="1:15" s="383" customFormat="1" x14ac:dyDescent="0.2">
      <c r="A58" s="373"/>
      <c r="B58" s="384" t="s">
        <v>3769</v>
      </c>
      <c r="C58" s="385" t="s">
        <v>3772</v>
      </c>
      <c r="D58" s="386">
        <v>186</v>
      </c>
      <c r="E58" s="387" t="s">
        <v>3773</v>
      </c>
      <c r="F58" s="388"/>
      <c r="G58" s="379" t="s">
        <v>3774</v>
      </c>
      <c r="H58" s="379"/>
      <c r="I58" s="380"/>
      <c r="J58" s="381"/>
      <c r="K58" s="382"/>
      <c r="L58" s="382"/>
      <c r="M58" s="382"/>
      <c r="N58" s="380"/>
      <c r="O58" s="381"/>
    </row>
    <row r="59" spans="1:15" s="383" customFormat="1" x14ac:dyDescent="0.2">
      <c r="A59" s="373"/>
      <c r="B59" s="389" t="s">
        <v>3769</v>
      </c>
      <c r="C59" s="385" t="s">
        <v>3775</v>
      </c>
      <c r="D59" s="386">
        <v>183</v>
      </c>
      <c r="E59" s="387" t="s">
        <v>3773</v>
      </c>
      <c r="F59" s="388"/>
      <c r="G59" s="379" t="s">
        <v>3774</v>
      </c>
      <c r="H59" s="379"/>
      <c r="I59" s="380"/>
      <c r="J59" s="381"/>
      <c r="K59" s="382"/>
      <c r="L59" s="382"/>
      <c r="M59" s="382"/>
      <c r="N59" s="380"/>
      <c r="O59" s="381"/>
    </row>
    <row r="60" spans="1:15" s="383" customFormat="1" ht="13.5" thickBot="1" x14ac:dyDescent="0.25">
      <c r="A60" s="373"/>
      <c r="B60" s="390" t="s">
        <v>3776</v>
      </c>
      <c r="C60" s="391">
        <v>1407</v>
      </c>
      <c r="D60" s="392"/>
      <c r="E60" s="392"/>
      <c r="F60" s="393"/>
      <c r="G60" s="379" t="s">
        <v>3777</v>
      </c>
      <c r="H60" s="379"/>
      <c r="I60" s="380"/>
      <c r="J60" s="381"/>
      <c r="K60" s="382"/>
      <c r="L60" s="382"/>
      <c r="M60" s="382"/>
      <c r="N60" s="380"/>
      <c r="O60" s="381"/>
    </row>
    <row r="61" spans="1:15" x14ac:dyDescent="0.2">
      <c r="A61" s="359"/>
      <c r="B61" s="360"/>
      <c r="C61" s="361"/>
      <c r="D61" s="359"/>
      <c r="E61" s="359"/>
      <c r="F61" s="359"/>
      <c r="G61" s="361"/>
      <c r="H61" s="394"/>
      <c r="I61" s="395"/>
      <c r="J61" s="396"/>
      <c r="K61" s="396"/>
      <c r="L61" s="396"/>
      <c r="M61" s="396"/>
      <c r="N61" s="396"/>
      <c r="O61" s="396"/>
    </row>
    <row r="62" spans="1:15" x14ac:dyDescent="0.2">
      <c r="A62" s="359"/>
      <c r="B62" s="360"/>
      <c r="C62" s="361"/>
      <c r="D62" s="359"/>
      <c r="E62" s="359"/>
      <c r="F62" s="359"/>
      <c r="G62" s="361"/>
      <c r="H62" s="362"/>
    </row>
    <row r="63" spans="1:15" x14ac:dyDescent="0.2">
      <c r="A63" s="359"/>
      <c r="B63" s="360"/>
      <c r="C63" s="361"/>
      <c r="D63" s="359"/>
      <c r="E63" s="359"/>
      <c r="F63" s="359"/>
      <c r="G63" s="361"/>
      <c r="H63" s="362"/>
    </row>
    <row r="64" spans="1:15" x14ac:dyDescent="0.2">
      <c r="A64" s="359"/>
      <c r="B64" s="360"/>
      <c r="C64" s="361"/>
      <c r="D64" s="359"/>
      <c r="E64" s="359"/>
      <c r="F64" s="359"/>
      <c r="G64" s="361"/>
      <c r="H64" s="362"/>
    </row>
    <row r="65" spans="1:16" x14ac:dyDescent="0.2">
      <c r="A65" s="359"/>
      <c r="B65" s="360"/>
      <c r="C65" s="361"/>
      <c r="D65" s="359"/>
      <c r="E65" s="359"/>
      <c r="F65" s="359"/>
      <c r="G65" s="361"/>
      <c r="H65" s="362"/>
    </row>
    <row r="66" spans="1:16" x14ac:dyDescent="0.2">
      <c r="A66" s="359"/>
      <c r="B66" s="360"/>
      <c r="C66" s="361"/>
      <c r="D66" s="359"/>
      <c r="E66" s="359"/>
      <c r="F66" s="359"/>
      <c r="G66" s="361"/>
      <c r="H66" s="362"/>
    </row>
    <row r="67" spans="1:16" x14ac:dyDescent="0.2">
      <c r="A67" s="359"/>
      <c r="B67" s="360"/>
      <c r="C67" s="361"/>
      <c r="D67" s="359"/>
      <c r="E67" s="359"/>
      <c r="F67" s="359"/>
      <c r="G67" s="361"/>
      <c r="H67" s="362"/>
    </row>
    <row r="68" spans="1:16" s="302" customFormat="1" x14ac:dyDescent="0.2">
      <c r="A68" s="359"/>
      <c r="B68" s="360"/>
      <c r="C68" s="361"/>
      <c r="D68" s="359"/>
      <c r="E68" s="359"/>
      <c r="F68" s="359"/>
      <c r="G68" s="361"/>
      <c r="H68" s="362"/>
      <c r="J68" s="301"/>
      <c r="K68" s="301"/>
      <c r="L68" s="301"/>
      <c r="M68" s="301"/>
      <c r="N68" s="301"/>
      <c r="O68" s="301"/>
      <c r="P68" s="301"/>
    </row>
    <row r="69" spans="1:16" s="302" customFormat="1" x14ac:dyDescent="0.2">
      <c r="A69" s="359"/>
      <c r="B69" s="360"/>
      <c r="C69" s="361"/>
      <c r="D69" s="359"/>
      <c r="E69" s="359"/>
      <c r="F69" s="359"/>
      <c r="G69" s="361"/>
      <c r="H69" s="362"/>
      <c r="J69" s="301"/>
      <c r="K69" s="301"/>
      <c r="L69" s="301"/>
      <c r="M69" s="301"/>
      <c r="N69" s="301"/>
      <c r="O69" s="301"/>
      <c r="P69" s="301"/>
    </row>
    <row r="70" spans="1:16" s="302" customFormat="1" x14ac:dyDescent="0.2">
      <c r="A70" s="359"/>
      <c r="B70" s="360"/>
      <c r="C70" s="361"/>
      <c r="D70" s="359"/>
      <c r="E70" s="359"/>
      <c r="F70" s="359"/>
      <c r="G70" s="361"/>
      <c r="H70" s="362"/>
      <c r="J70" s="301"/>
      <c r="K70" s="301"/>
      <c r="L70" s="301"/>
      <c r="M70" s="301"/>
      <c r="N70" s="301"/>
      <c r="O70" s="301"/>
      <c r="P70" s="301"/>
    </row>
    <row r="71" spans="1:16" s="302" customFormat="1" x14ac:dyDescent="0.2">
      <c r="A71" s="359"/>
      <c r="B71" s="360"/>
      <c r="C71" s="361"/>
      <c r="D71" s="359"/>
      <c r="E71" s="359"/>
      <c r="F71" s="359"/>
      <c r="G71" s="361"/>
      <c r="H71" s="362"/>
      <c r="J71" s="301"/>
      <c r="K71" s="301"/>
      <c r="L71" s="301"/>
      <c r="M71" s="301"/>
      <c r="N71" s="301"/>
      <c r="O71" s="301"/>
      <c r="P71" s="301"/>
    </row>
    <row r="72" spans="1:16" s="302" customFormat="1" x14ac:dyDescent="0.2">
      <c r="A72" s="359"/>
      <c r="B72" s="360"/>
      <c r="C72" s="361"/>
      <c r="D72" s="359"/>
      <c r="E72" s="359"/>
      <c r="F72" s="359"/>
      <c r="G72" s="361"/>
      <c r="H72" s="362"/>
      <c r="J72" s="301"/>
      <c r="K72" s="301"/>
      <c r="L72" s="301"/>
      <c r="M72" s="301"/>
      <c r="N72" s="301"/>
      <c r="O72" s="301"/>
      <c r="P72" s="301"/>
    </row>
    <row r="73" spans="1:16" s="302" customFormat="1" x14ac:dyDescent="0.2">
      <c r="A73" s="359"/>
      <c r="B73" s="360"/>
      <c r="C73" s="361"/>
      <c r="D73" s="359"/>
      <c r="E73" s="359"/>
      <c r="F73" s="359"/>
      <c r="G73" s="361"/>
      <c r="H73" s="362"/>
      <c r="J73" s="301"/>
      <c r="K73" s="301"/>
      <c r="L73" s="301"/>
      <c r="M73" s="301"/>
      <c r="N73" s="301"/>
      <c r="O73" s="301"/>
      <c r="P73" s="301"/>
    </row>
    <row r="74" spans="1:16" s="302" customFormat="1" x14ac:dyDescent="0.2">
      <c r="A74" s="359"/>
      <c r="B74" s="360"/>
      <c r="C74" s="361"/>
      <c r="D74" s="359"/>
      <c r="E74" s="359"/>
      <c r="F74" s="359"/>
      <c r="G74" s="361"/>
      <c r="H74" s="362"/>
      <c r="J74" s="301"/>
      <c r="K74" s="301"/>
      <c r="L74" s="301"/>
      <c r="M74" s="301"/>
      <c r="N74" s="301"/>
      <c r="O74" s="301"/>
      <c r="P74" s="301"/>
    </row>
    <row r="75" spans="1:16" s="302" customFormat="1" x14ac:dyDescent="0.2">
      <c r="A75" s="359"/>
      <c r="B75" s="360"/>
      <c r="C75" s="361"/>
      <c r="D75" s="359"/>
      <c r="E75" s="359"/>
      <c r="F75" s="359"/>
      <c r="G75" s="361"/>
      <c r="H75" s="362"/>
      <c r="J75" s="301"/>
      <c r="K75" s="301"/>
      <c r="L75" s="301"/>
      <c r="M75" s="301"/>
      <c r="N75" s="301"/>
      <c r="O75" s="301"/>
      <c r="P75" s="301"/>
    </row>
    <row r="76" spans="1:16" s="302" customFormat="1" x14ac:dyDescent="0.2">
      <c r="A76" s="359"/>
      <c r="B76" s="360"/>
      <c r="C76" s="361"/>
      <c r="D76" s="359"/>
      <c r="E76" s="359"/>
      <c r="F76" s="359"/>
      <c r="G76" s="361"/>
      <c r="H76" s="362"/>
      <c r="J76" s="301"/>
      <c r="K76" s="301"/>
      <c r="L76" s="301"/>
      <c r="M76" s="301"/>
      <c r="N76" s="301"/>
      <c r="O76" s="301"/>
      <c r="P76" s="301"/>
    </row>
    <row r="77" spans="1:16" s="302" customFormat="1" x14ac:dyDescent="0.2">
      <c r="A77" s="359"/>
      <c r="B77" s="360"/>
      <c r="C77" s="361"/>
      <c r="D77" s="359"/>
      <c r="E77" s="359"/>
      <c r="F77" s="359"/>
      <c r="G77" s="361"/>
      <c r="H77" s="362"/>
      <c r="J77" s="301"/>
      <c r="K77" s="301"/>
      <c r="L77" s="301"/>
      <c r="M77" s="301"/>
      <c r="N77" s="301"/>
      <c r="O77" s="301"/>
      <c r="P77" s="301"/>
    </row>
    <row r="78" spans="1:16" s="302" customFormat="1" x14ac:dyDescent="0.2">
      <c r="A78" s="359"/>
      <c r="B78" s="360"/>
      <c r="C78" s="361"/>
      <c r="D78" s="359"/>
      <c r="E78" s="359"/>
      <c r="F78" s="359"/>
      <c r="G78" s="361"/>
      <c r="H78" s="362"/>
      <c r="J78" s="301"/>
      <c r="K78" s="301"/>
      <c r="L78" s="301"/>
      <c r="M78" s="301"/>
      <c r="N78" s="301"/>
      <c r="O78" s="301"/>
      <c r="P78" s="301"/>
    </row>
    <row r="79" spans="1:16" s="302" customFormat="1" x14ac:dyDescent="0.2">
      <c r="A79" s="359"/>
      <c r="B79" s="360"/>
      <c r="C79" s="361"/>
      <c r="D79" s="359"/>
      <c r="E79" s="359"/>
      <c r="F79" s="359"/>
      <c r="G79" s="361"/>
      <c r="H79" s="362"/>
      <c r="J79" s="301"/>
      <c r="K79" s="301"/>
      <c r="L79" s="301"/>
      <c r="M79" s="301"/>
      <c r="N79" s="301"/>
      <c r="O79" s="301"/>
      <c r="P79" s="301"/>
    </row>
    <row r="80" spans="1:16" s="302" customFormat="1" x14ac:dyDescent="0.2">
      <c r="A80" s="359"/>
      <c r="B80" s="360"/>
      <c r="C80" s="361"/>
      <c r="D80" s="359"/>
      <c r="E80" s="359"/>
      <c r="F80" s="359"/>
      <c r="G80" s="361"/>
      <c r="H80" s="362"/>
      <c r="J80" s="301"/>
      <c r="K80" s="301"/>
      <c r="L80" s="301"/>
      <c r="M80" s="301"/>
      <c r="N80" s="301"/>
      <c r="O80" s="301"/>
      <c r="P80" s="301"/>
    </row>
    <row r="81" spans="1:16" s="302" customFormat="1" x14ac:dyDescent="0.2">
      <c r="A81" s="359"/>
      <c r="B81" s="360"/>
      <c r="C81" s="361"/>
      <c r="D81" s="359"/>
      <c r="E81" s="359"/>
      <c r="F81" s="359"/>
      <c r="G81" s="361"/>
      <c r="H81" s="362"/>
      <c r="J81" s="301"/>
      <c r="K81" s="301"/>
      <c r="L81" s="301"/>
      <c r="M81" s="301"/>
      <c r="N81" s="301"/>
      <c r="O81" s="301"/>
      <c r="P81" s="301"/>
    </row>
    <row r="82" spans="1:16" s="302" customFormat="1" x14ac:dyDescent="0.2">
      <c r="A82" s="359"/>
      <c r="B82" s="360"/>
      <c r="C82" s="361"/>
      <c r="D82" s="359"/>
      <c r="E82" s="359"/>
      <c r="F82" s="359"/>
      <c r="G82" s="361"/>
      <c r="H82" s="362"/>
      <c r="J82" s="301"/>
      <c r="K82" s="301"/>
      <c r="L82" s="301"/>
      <c r="M82" s="301"/>
      <c r="N82" s="301"/>
      <c r="O82" s="301"/>
      <c r="P82" s="301"/>
    </row>
    <row r="83" spans="1:16" s="302" customFormat="1" x14ac:dyDescent="0.2">
      <c r="A83" s="359"/>
      <c r="B83" s="360"/>
      <c r="C83" s="361"/>
      <c r="D83" s="359"/>
      <c r="E83" s="359"/>
      <c r="F83" s="359"/>
      <c r="G83" s="361"/>
      <c r="H83" s="362"/>
      <c r="J83" s="301"/>
      <c r="K83" s="301"/>
      <c r="L83" s="301"/>
      <c r="M83" s="301"/>
      <c r="N83" s="301"/>
      <c r="O83" s="301"/>
      <c r="P83" s="301"/>
    </row>
    <row r="84" spans="1:16" s="302" customFormat="1" x14ac:dyDescent="0.2">
      <c r="A84" s="359"/>
      <c r="B84" s="360"/>
      <c r="C84" s="361"/>
      <c r="D84" s="359"/>
      <c r="E84" s="359"/>
      <c r="F84" s="359"/>
      <c r="G84" s="361"/>
      <c r="H84" s="362"/>
      <c r="J84" s="301"/>
      <c r="K84" s="301"/>
      <c r="L84" s="301"/>
      <c r="M84" s="301"/>
      <c r="N84" s="301"/>
      <c r="O84" s="301"/>
      <c r="P84" s="301"/>
    </row>
    <row r="85" spans="1:16" s="302" customFormat="1" x14ac:dyDescent="0.2">
      <c r="A85" s="359"/>
      <c r="B85" s="360"/>
      <c r="C85" s="361"/>
      <c r="D85" s="359"/>
      <c r="E85" s="359"/>
      <c r="F85" s="359"/>
      <c r="G85" s="361"/>
      <c r="H85" s="362"/>
      <c r="J85" s="301"/>
      <c r="K85" s="301"/>
      <c r="L85" s="301"/>
      <c r="M85" s="301"/>
      <c r="N85" s="301"/>
      <c r="O85" s="301"/>
      <c r="P85" s="301"/>
    </row>
    <row r="86" spans="1:16" s="302" customFormat="1" x14ac:dyDescent="0.2">
      <c r="A86" s="359"/>
      <c r="B86" s="360"/>
      <c r="C86" s="361"/>
      <c r="D86" s="359"/>
      <c r="E86" s="359"/>
      <c r="F86" s="359"/>
      <c r="G86" s="361"/>
      <c r="H86" s="362"/>
      <c r="J86" s="301"/>
      <c r="K86" s="301"/>
      <c r="L86" s="301"/>
      <c r="M86" s="301"/>
      <c r="N86" s="301"/>
      <c r="O86" s="301"/>
      <c r="P86" s="301"/>
    </row>
    <row r="87" spans="1:16" s="302" customFormat="1" x14ac:dyDescent="0.2">
      <c r="A87" s="359"/>
      <c r="B87" s="360"/>
      <c r="C87" s="361"/>
      <c r="D87" s="359"/>
      <c r="E87" s="359"/>
      <c r="F87" s="359"/>
      <c r="G87" s="361"/>
      <c r="H87" s="362"/>
      <c r="J87" s="301"/>
      <c r="K87" s="301"/>
      <c r="L87" s="301"/>
      <c r="M87" s="301"/>
      <c r="N87" s="301"/>
      <c r="O87" s="301"/>
      <c r="P87" s="301"/>
    </row>
    <row r="88" spans="1:16" s="302" customFormat="1" x14ac:dyDescent="0.2">
      <c r="A88" s="359"/>
      <c r="B88" s="360"/>
      <c r="C88" s="361"/>
      <c r="D88" s="359"/>
      <c r="E88" s="359"/>
      <c r="F88" s="359"/>
      <c r="G88" s="361"/>
      <c r="H88" s="362"/>
      <c r="J88" s="301"/>
      <c r="K88" s="301"/>
      <c r="L88" s="301"/>
      <c r="M88" s="301"/>
      <c r="N88" s="301"/>
      <c r="O88" s="301"/>
      <c r="P88" s="301"/>
    </row>
    <row r="89" spans="1:16" s="302" customFormat="1" x14ac:dyDescent="0.2">
      <c r="A89" s="359"/>
      <c r="B89" s="360"/>
      <c r="C89" s="361"/>
      <c r="D89" s="359"/>
      <c r="E89" s="359"/>
      <c r="F89" s="359"/>
      <c r="G89" s="361"/>
      <c r="H89" s="362"/>
      <c r="J89" s="301"/>
      <c r="K89" s="301"/>
      <c r="L89" s="301"/>
      <c r="M89" s="301"/>
      <c r="N89" s="301"/>
      <c r="O89" s="301"/>
      <c r="P89" s="301"/>
    </row>
    <row r="90" spans="1:16" s="302" customFormat="1" x14ac:dyDescent="0.2">
      <c r="A90" s="301"/>
      <c r="B90" s="352"/>
      <c r="C90" s="300"/>
      <c r="D90" s="301"/>
      <c r="E90" s="301"/>
      <c r="F90" s="301"/>
      <c r="G90" s="300"/>
      <c r="H90" s="321"/>
      <c r="J90" s="301"/>
      <c r="K90" s="301"/>
      <c r="L90" s="301"/>
      <c r="M90" s="301"/>
      <c r="N90" s="301"/>
      <c r="O90" s="301"/>
      <c r="P90" s="301"/>
    </row>
    <row r="91" spans="1:16" s="302" customFormat="1" x14ac:dyDescent="0.2">
      <c r="A91" s="301"/>
      <c r="B91" s="352"/>
      <c r="C91" s="300"/>
      <c r="D91" s="301"/>
      <c r="E91" s="301"/>
      <c r="F91" s="301"/>
      <c r="G91" s="300"/>
      <c r="H91" s="321"/>
      <c r="J91" s="301"/>
      <c r="K91" s="301"/>
      <c r="L91" s="301"/>
      <c r="M91" s="301"/>
      <c r="N91" s="301"/>
      <c r="O91" s="301"/>
      <c r="P91" s="301"/>
    </row>
    <row r="92" spans="1:16" s="302" customFormat="1" x14ac:dyDescent="0.2">
      <c r="A92" s="301"/>
      <c r="B92" s="352"/>
      <c r="C92" s="300"/>
      <c r="D92" s="301"/>
      <c r="E92" s="301"/>
      <c r="F92" s="301"/>
      <c r="G92" s="300"/>
      <c r="H92" s="321"/>
      <c r="J92" s="301"/>
      <c r="K92" s="301"/>
      <c r="L92" s="301"/>
      <c r="M92" s="301"/>
      <c r="N92" s="301"/>
      <c r="O92" s="301"/>
      <c r="P92" s="301"/>
    </row>
    <row r="93" spans="1:16" s="302" customFormat="1" x14ac:dyDescent="0.2">
      <c r="A93" s="301"/>
      <c r="B93" s="352"/>
      <c r="C93" s="300"/>
      <c r="D93" s="301"/>
      <c r="E93" s="301"/>
      <c r="F93" s="301"/>
      <c r="G93" s="300"/>
      <c r="H93" s="321"/>
      <c r="J93" s="301"/>
      <c r="K93" s="301"/>
      <c r="L93" s="301"/>
      <c r="M93" s="301"/>
      <c r="N93" s="301"/>
      <c r="O93" s="301"/>
      <c r="P93" s="301"/>
    </row>
    <row r="94" spans="1:16" s="302" customFormat="1" x14ac:dyDescent="0.2">
      <c r="A94" s="301"/>
      <c r="B94" s="352"/>
      <c r="C94" s="300"/>
      <c r="D94" s="301"/>
      <c r="E94" s="301"/>
      <c r="F94" s="301"/>
      <c r="G94" s="300"/>
      <c r="H94" s="321"/>
      <c r="J94" s="301"/>
      <c r="K94" s="301"/>
      <c r="L94" s="301"/>
      <c r="M94" s="301"/>
      <c r="N94" s="301"/>
      <c r="O94" s="301"/>
      <c r="P94" s="301"/>
    </row>
    <row r="95" spans="1:16" s="302" customFormat="1" x14ac:dyDescent="0.2">
      <c r="A95" s="301"/>
      <c r="B95" s="352"/>
      <c r="C95" s="300"/>
      <c r="D95" s="301"/>
      <c r="E95" s="301"/>
      <c r="F95" s="301"/>
      <c r="G95" s="300"/>
      <c r="H95" s="321"/>
      <c r="J95" s="301"/>
      <c r="K95" s="301"/>
      <c r="L95" s="301"/>
      <c r="M95" s="301"/>
      <c r="N95" s="301"/>
      <c r="O95" s="301"/>
      <c r="P95" s="301"/>
    </row>
    <row r="96" spans="1:16" s="302" customFormat="1" x14ac:dyDescent="0.2">
      <c r="A96" s="301"/>
      <c r="B96" s="352"/>
      <c r="C96" s="300"/>
      <c r="D96" s="301"/>
      <c r="E96" s="301"/>
      <c r="F96" s="301"/>
      <c r="G96" s="300"/>
      <c r="H96" s="321"/>
      <c r="J96" s="301"/>
      <c r="K96" s="301"/>
      <c r="L96" s="301"/>
      <c r="M96" s="301"/>
      <c r="N96" s="301"/>
      <c r="O96" s="301"/>
      <c r="P96" s="301"/>
    </row>
    <row r="97" spans="1:16" s="302" customFormat="1" x14ac:dyDescent="0.2">
      <c r="A97" s="301"/>
      <c r="B97" s="352"/>
      <c r="C97" s="300"/>
      <c r="D97" s="301"/>
      <c r="E97" s="301"/>
      <c r="F97" s="301"/>
      <c r="G97" s="300"/>
      <c r="H97" s="321"/>
      <c r="J97" s="301"/>
      <c r="K97" s="301"/>
      <c r="L97" s="301"/>
      <c r="M97" s="301"/>
      <c r="N97" s="301"/>
      <c r="O97" s="301"/>
      <c r="P97" s="301"/>
    </row>
    <row r="98" spans="1:16" s="302" customFormat="1" x14ac:dyDescent="0.2">
      <c r="A98" s="301"/>
      <c r="B98" s="352"/>
      <c r="C98" s="300"/>
      <c r="D98" s="301"/>
      <c r="E98" s="301"/>
      <c r="F98" s="301"/>
      <c r="G98" s="300"/>
      <c r="H98" s="321"/>
      <c r="J98" s="301"/>
      <c r="K98" s="301"/>
      <c r="L98" s="301"/>
      <c r="M98" s="301"/>
      <c r="N98" s="301"/>
      <c r="O98" s="301"/>
      <c r="P98" s="301"/>
    </row>
    <row r="99" spans="1:16" s="302" customFormat="1" x14ac:dyDescent="0.2">
      <c r="A99" s="301"/>
      <c r="B99" s="352"/>
      <c r="C99" s="300"/>
      <c r="D99" s="301"/>
      <c r="E99" s="301"/>
      <c r="F99" s="301"/>
      <c r="G99" s="300"/>
      <c r="H99" s="321"/>
      <c r="J99" s="301"/>
      <c r="K99" s="301"/>
      <c r="L99" s="301"/>
      <c r="M99" s="301"/>
      <c r="N99" s="301"/>
      <c r="O99" s="301"/>
      <c r="P99" s="301"/>
    </row>
    <row r="100" spans="1:16" s="302" customFormat="1" x14ac:dyDescent="0.2">
      <c r="A100" s="301"/>
      <c r="B100" s="352"/>
      <c r="C100" s="300"/>
      <c r="D100" s="301"/>
      <c r="E100" s="301"/>
      <c r="F100" s="301"/>
      <c r="G100" s="300"/>
      <c r="H100" s="321"/>
      <c r="J100" s="301"/>
      <c r="K100" s="301"/>
      <c r="L100" s="301"/>
      <c r="M100" s="301"/>
      <c r="N100" s="301"/>
      <c r="O100" s="301"/>
      <c r="P100" s="301"/>
    </row>
    <row r="101" spans="1:16" s="302" customFormat="1" x14ac:dyDescent="0.2">
      <c r="A101" s="301"/>
      <c r="B101" s="352"/>
      <c r="C101" s="300"/>
      <c r="D101" s="301"/>
      <c r="E101" s="301"/>
      <c r="F101" s="301"/>
      <c r="G101" s="300"/>
      <c r="H101" s="321"/>
      <c r="J101" s="301"/>
      <c r="K101" s="301"/>
      <c r="L101" s="301"/>
      <c r="M101" s="301"/>
      <c r="N101" s="301"/>
      <c r="O101" s="301"/>
      <c r="P101" s="301"/>
    </row>
    <row r="102" spans="1:16" s="302" customFormat="1" x14ac:dyDescent="0.2">
      <c r="A102" s="301"/>
      <c r="B102" s="352"/>
      <c r="C102" s="300"/>
      <c r="D102" s="301"/>
      <c r="E102" s="301"/>
      <c r="F102" s="301"/>
      <c r="G102" s="300"/>
      <c r="H102" s="321"/>
      <c r="J102" s="301"/>
      <c r="K102" s="301"/>
      <c r="L102" s="301"/>
      <c r="M102" s="301"/>
      <c r="N102" s="301"/>
      <c r="O102" s="301"/>
      <c r="P102" s="301"/>
    </row>
    <row r="103" spans="1:16" s="302" customFormat="1" x14ac:dyDescent="0.2">
      <c r="A103" s="301"/>
      <c r="B103" s="352"/>
      <c r="C103" s="300"/>
      <c r="D103" s="301"/>
      <c r="E103" s="301"/>
      <c r="F103" s="301"/>
      <c r="G103" s="300"/>
      <c r="H103" s="321"/>
      <c r="J103" s="301"/>
      <c r="K103" s="301"/>
      <c r="L103" s="301"/>
      <c r="M103" s="301"/>
      <c r="N103" s="301"/>
      <c r="O103" s="301"/>
      <c r="P103" s="301"/>
    </row>
    <row r="104" spans="1:16" s="302" customFormat="1" x14ac:dyDescent="0.2">
      <c r="A104" s="301"/>
      <c r="B104" s="352"/>
      <c r="C104" s="300"/>
      <c r="D104" s="301"/>
      <c r="E104" s="301"/>
      <c r="F104" s="301"/>
      <c r="G104" s="300"/>
      <c r="H104" s="321"/>
      <c r="J104" s="301"/>
      <c r="K104" s="301"/>
      <c r="L104" s="301"/>
      <c r="M104" s="301"/>
      <c r="N104" s="301"/>
      <c r="O104" s="301"/>
      <c r="P104" s="301"/>
    </row>
    <row r="105" spans="1:16" s="302" customFormat="1" x14ac:dyDescent="0.2">
      <c r="A105" s="301"/>
      <c r="B105" s="352"/>
      <c r="C105" s="300"/>
      <c r="D105" s="301"/>
      <c r="E105" s="301"/>
      <c r="F105" s="301"/>
      <c r="G105" s="300"/>
      <c r="H105" s="321"/>
      <c r="J105" s="301"/>
      <c r="K105" s="301"/>
      <c r="L105" s="301"/>
      <c r="M105" s="301"/>
      <c r="N105" s="301"/>
      <c r="O105" s="301"/>
      <c r="P105" s="301"/>
    </row>
    <row r="106" spans="1:16" s="302" customFormat="1" x14ac:dyDescent="0.2">
      <c r="A106" s="301"/>
      <c r="B106" s="352"/>
      <c r="C106" s="300"/>
      <c r="D106" s="301"/>
      <c r="E106" s="301"/>
      <c r="F106" s="301"/>
      <c r="G106" s="300"/>
      <c r="H106" s="321"/>
      <c r="J106" s="301"/>
      <c r="K106" s="301"/>
      <c r="L106" s="301"/>
      <c r="M106" s="301"/>
      <c r="N106" s="301"/>
      <c r="O106" s="301"/>
      <c r="P106" s="301"/>
    </row>
    <row r="107" spans="1:16" s="302" customFormat="1" x14ac:dyDescent="0.2">
      <c r="A107" s="301"/>
      <c r="B107" s="352"/>
      <c r="C107" s="300"/>
      <c r="D107" s="301"/>
      <c r="E107" s="301"/>
      <c r="F107" s="301"/>
      <c r="G107" s="300"/>
      <c r="H107" s="321"/>
      <c r="J107" s="301"/>
      <c r="K107" s="301"/>
      <c r="L107" s="301"/>
      <c r="M107" s="301"/>
      <c r="N107" s="301"/>
      <c r="O107" s="301"/>
      <c r="P107" s="301"/>
    </row>
    <row r="108" spans="1:16" s="302" customFormat="1" x14ac:dyDescent="0.2">
      <c r="A108" s="301"/>
      <c r="B108" s="352"/>
      <c r="C108" s="300"/>
      <c r="D108" s="301"/>
      <c r="E108" s="301"/>
      <c r="F108" s="301"/>
      <c r="G108" s="300"/>
      <c r="H108" s="321"/>
      <c r="J108" s="301"/>
      <c r="K108" s="301"/>
      <c r="L108" s="301"/>
      <c r="M108" s="301"/>
      <c r="N108" s="301"/>
      <c r="O108" s="301"/>
      <c r="P108" s="301"/>
    </row>
    <row r="109" spans="1:16" s="302" customFormat="1" x14ac:dyDescent="0.2">
      <c r="A109" s="301"/>
      <c r="B109" s="352"/>
      <c r="C109" s="300"/>
      <c r="D109" s="301"/>
      <c r="E109" s="301"/>
      <c r="F109" s="301"/>
      <c r="G109" s="300"/>
      <c r="H109" s="321"/>
      <c r="J109" s="301"/>
      <c r="K109" s="301"/>
      <c r="L109" s="301"/>
      <c r="M109" s="301"/>
      <c r="N109" s="301"/>
      <c r="O109" s="301"/>
      <c r="P109" s="301"/>
    </row>
    <row r="110" spans="1:16" s="302" customFormat="1" x14ac:dyDescent="0.2">
      <c r="A110" s="301"/>
      <c r="B110" s="352"/>
      <c r="C110" s="300"/>
      <c r="D110" s="301"/>
      <c r="E110" s="301"/>
      <c r="F110" s="301"/>
      <c r="G110" s="300"/>
      <c r="H110" s="321"/>
      <c r="J110" s="301"/>
      <c r="K110" s="301"/>
      <c r="L110" s="301"/>
      <c r="M110" s="301"/>
      <c r="N110" s="301"/>
      <c r="O110" s="301"/>
      <c r="P110" s="301"/>
    </row>
    <row r="111" spans="1:16" s="302" customFormat="1" x14ac:dyDescent="0.2">
      <c r="A111" s="301"/>
      <c r="B111" s="352"/>
      <c r="C111" s="300"/>
      <c r="D111" s="301"/>
      <c r="E111" s="301"/>
      <c r="F111" s="301"/>
      <c r="G111" s="300"/>
      <c r="H111" s="321"/>
      <c r="J111" s="301"/>
      <c r="K111" s="301"/>
      <c r="L111" s="301"/>
      <c r="M111" s="301"/>
      <c r="N111" s="301"/>
      <c r="O111" s="301"/>
      <c r="P111" s="301"/>
    </row>
    <row r="112" spans="1:16" s="302" customFormat="1" x14ac:dyDescent="0.2">
      <c r="A112" s="301"/>
      <c r="B112" s="352"/>
      <c r="C112" s="300"/>
      <c r="D112" s="301"/>
      <c r="E112" s="301"/>
      <c r="F112" s="301"/>
      <c r="G112" s="300"/>
      <c r="H112" s="321"/>
      <c r="J112" s="301"/>
      <c r="K112" s="301"/>
      <c r="L112" s="301"/>
      <c r="M112" s="301"/>
      <c r="N112" s="301"/>
      <c r="O112" s="301"/>
      <c r="P112" s="301"/>
    </row>
    <row r="113" spans="1:16" s="302" customFormat="1" x14ac:dyDescent="0.2">
      <c r="A113" s="301"/>
      <c r="B113" s="352"/>
      <c r="C113" s="300"/>
      <c r="D113" s="301"/>
      <c r="E113" s="301"/>
      <c r="F113" s="301"/>
      <c r="G113" s="300"/>
      <c r="H113" s="321"/>
      <c r="J113" s="301"/>
      <c r="K113" s="301"/>
      <c r="L113" s="301"/>
      <c r="M113" s="301"/>
      <c r="N113" s="301"/>
      <c r="O113" s="301"/>
      <c r="P113" s="301"/>
    </row>
    <row r="114" spans="1:16" s="302" customFormat="1" x14ac:dyDescent="0.2">
      <c r="A114" s="301"/>
      <c r="B114" s="352"/>
      <c r="C114" s="300"/>
      <c r="D114" s="301"/>
      <c r="E114" s="301"/>
      <c r="F114" s="301"/>
      <c r="G114" s="300"/>
      <c r="H114" s="321"/>
      <c r="J114" s="301"/>
      <c r="K114" s="301"/>
      <c r="L114" s="301"/>
      <c r="M114" s="301"/>
      <c r="N114" s="301"/>
      <c r="O114" s="301"/>
      <c r="P114" s="301"/>
    </row>
    <row r="115" spans="1:16" s="302" customFormat="1" x14ac:dyDescent="0.2">
      <c r="A115" s="301"/>
      <c r="B115" s="352"/>
      <c r="C115" s="300"/>
      <c r="D115" s="301"/>
      <c r="E115" s="301"/>
      <c r="F115" s="301"/>
      <c r="G115" s="300"/>
      <c r="H115" s="321"/>
      <c r="J115" s="301"/>
      <c r="K115" s="301"/>
      <c r="L115" s="301"/>
      <c r="M115" s="301"/>
      <c r="N115" s="301"/>
      <c r="O115" s="301"/>
      <c r="P115" s="301"/>
    </row>
    <row r="116" spans="1:16" s="302" customFormat="1" x14ac:dyDescent="0.2">
      <c r="A116" s="301"/>
      <c r="B116" s="352"/>
      <c r="C116" s="300"/>
      <c r="D116" s="301"/>
      <c r="E116" s="301"/>
      <c r="F116" s="301"/>
      <c r="G116" s="300"/>
      <c r="H116" s="321"/>
      <c r="J116" s="301"/>
      <c r="K116" s="301"/>
      <c r="L116" s="301"/>
      <c r="M116" s="301"/>
      <c r="N116" s="301"/>
      <c r="O116" s="301"/>
      <c r="P116" s="301"/>
    </row>
    <row r="117" spans="1:16" s="302" customFormat="1" x14ac:dyDescent="0.2">
      <c r="A117" s="301"/>
      <c r="B117" s="352"/>
      <c r="C117" s="300"/>
      <c r="D117" s="301"/>
      <c r="E117" s="301"/>
      <c r="F117" s="301"/>
      <c r="G117" s="300"/>
      <c r="H117" s="321"/>
      <c r="J117" s="301"/>
      <c r="K117" s="301"/>
      <c r="L117" s="301"/>
      <c r="M117" s="301"/>
      <c r="N117" s="301"/>
      <c r="O117" s="301"/>
      <c r="P117" s="301"/>
    </row>
    <row r="118" spans="1:16" s="302" customFormat="1" x14ac:dyDescent="0.2">
      <c r="A118" s="301"/>
      <c r="B118" s="352"/>
      <c r="C118" s="300"/>
      <c r="D118" s="301"/>
      <c r="E118" s="301"/>
      <c r="F118" s="301"/>
      <c r="G118" s="300"/>
      <c r="H118" s="321"/>
      <c r="J118" s="301"/>
      <c r="K118" s="301"/>
      <c r="L118" s="301"/>
      <c r="M118" s="301"/>
      <c r="N118" s="301"/>
      <c r="O118" s="301"/>
      <c r="P118" s="301"/>
    </row>
    <row r="119" spans="1:16" s="302" customFormat="1" x14ac:dyDescent="0.2">
      <c r="A119" s="301"/>
      <c r="B119" s="352"/>
      <c r="C119" s="300"/>
      <c r="D119" s="301"/>
      <c r="E119" s="301"/>
      <c r="F119" s="301"/>
      <c r="G119" s="300"/>
      <c r="H119" s="321"/>
      <c r="J119" s="301"/>
      <c r="K119" s="301"/>
      <c r="L119" s="301"/>
      <c r="M119" s="301"/>
      <c r="N119" s="301"/>
      <c r="O119" s="301"/>
      <c r="P119" s="301"/>
    </row>
    <row r="120" spans="1:16" s="302" customFormat="1" x14ac:dyDescent="0.2">
      <c r="A120" s="301"/>
      <c r="B120" s="352"/>
      <c r="C120" s="300"/>
      <c r="D120" s="301"/>
      <c r="E120" s="301"/>
      <c r="F120" s="301"/>
      <c r="G120" s="300"/>
      <c r="H120" s="321"/>
      <c r="J120" s="301"/>
      <c r="K120" s="301"/>
      <c r="L120" s="301"/>
      <c r="M120" s="301"/>
      <c r="N120" s="301"/>
      <c r="O120" s="301"/>
      <c r="P120" s="301"/>
    </row>
    <row r="121" spans="1:16" s="302" customFormat="1" x14ac:dyDescent="0.2">
      <c r="A121" s="301"/>
      <c r="B121" s="352"/>
      <c r="C121" s="300"/>
      <c r="D121" s="301"/>
      <c r="E121" s="301"/>
      <c r="F121" s="301"/>
      <c r="G121" s="300"/>
      <c r="H121" s="321"/>
      <c r="J121" s="301"/>
      <c r="K121" s="301"/>
      <c r="L121" s="301"/>
      <c r="M121" s="301"/>
      <c r="N121" s="301"/>
      <c r="O121" s="301"/>
      <c r="P121" s="301"/>
    </row>
    <row r="122" spans="1:16" s="302" customFormat="1" x14ac:dyDescent="0.2">
      <c r="A122" s="301"/>
      <c r="B122" s="352"/>
      <c r="C122" s="300"/>
      <c r="D122" s="301"/>
      <c r="E122" s="301"/>
      <c r="F122" s="301"/>
      <c r="G122" s="300"/>
      <c r="H122" s="321"/>
      <c r="J122" s="301"/>
      <c r="K122" s="301"/>
      <c r="L122" s="301"/>
      <c r="M122" s="301"/>
      <c r="N122" s="301"/>
      <c r="O122" s="301"/>
      <c r="P122" s="301"/>
    </row>
    <row r="123" spans="1:16" s="302" customFormat="1" x14ac:dyDescent="0.2">
      <c r="A123" s="301"/>
      <c r="B123" s="352"/>
      <c r="C123" s="300"/>
      <c r="D123" s="301"/>
      <c r="E123" s="301"/>
      <c r="F123" s="301"/>
      <c r="G123" s="300"/>
      <c r="H123" s="321"/>
      <c r="J123" s="301"/>
      <c r="K123" s="301"/>
      <c r="L123" s="301"/>
      <c r="M123" s="301"/>
      <c r="N123" s="301"/>
      <c r="O123" s="301"/>
      <c r="P123" s="301"/>
    </row>
    <row r="124" spans="1:16" s="302" customFormat="1" x14ac:dyDescent="0.2">
      <c r="A124" s="301"/>
      <c r="B124" s="352"/>
      <c r="C124" s="300"/>
      <c r="D124" s="301"/>
      <c r="E124" s="301"/>
      <c r="F124" s="301"/>
      <c r="G124" s="300"/>
      <c r="H124" s="321"/>
      <c r="J124" s="301"/>
      <c r="K124" s="301"/>
      <c r="L124" s="301"/>
      <c r="M124" s="301"/>
      <c r="N124" s="301"/>
      <c r="O124" s="301"/>
      <c r="P124" s="301"/>
    </row>
    <row r="125" spans="1:16" s="302" customFormat="1" x14ac:dyDescent="0.2">
      <c r="A125" s="301"/>
      <c r="B125" s="352"/>
      <c r="C125" s="300"/>
      <c r="D125" s="301"/>
      <c r="E125" s="301"/>
      <c r="F125" s="301"/>
      <c r="G125" s="300"/>
      <c r="H125" s="321"/>
      <c r="J125" s="301"/>
      <c r="K125" s="301"/>
      <c r="L125" s="301"/>
      <c r="M125" s="301"/>
      <c r="N125" s="301"/>
      <c r="O125" s="301"/>
      <c r="P125" s="301"/>
    </row>
    <row r="126" spans="1:16" s="302" customFormat="1" x14ac:dyDescent="0.2">
      <c r="A126" s="301"/>
      <c r="B126" s="352"/>
      <c r="C126" s="300"/>
      <c r="D126" s="301"/>
      <c r="E126" s="301"/>
      <c r="F126" s="301"/>
      <c r="G126" s="300"/>
      <c r="H126" s="321"/>
      <c r="J126" s="301"/>
      <c r="K126" s="301"/>
      <c r="L126" s="301"/>
      <c r="M126" s="301"/>
      <c r="N126" s="301"/>
      <c r="O126" s="301"/>
      <c r="P126" s="301"/>
    </row>
    <row r="127" spans="1:16" s="302" customFormat="1" x14ac:dyDescent="0.2">
      <c r="A127" s="301"/>
      <c r="B127" s="352"/>
      <c r="C127" s="300"/>
      <c r="D127" s="301"/>
      <c r="E127" s="301"/>
      <c r="F127" s="301"/>
      <c r="G127" s="300"/>
      <c r="H127" s="321"/>
      <c r="J127" s="301"/>
      <c r="K127" s="301"/>
      <c r="L127" s="301"/>
      <c r="M127" s="301"/>
      <c r="N127" s="301"/>
      <c r="O127" s="301"/>
      <c r="P127" s="301"/>
    </row>
    <row r="128" spans="1:16" s="302" customFormat="1" x14ac:dyDescent="0.2">
      <c r="A128" s="301"/>
      <c r="B128" s="352"/>
      <c r="C128" s="300"/>
      <c r="D128" s="301"/>
      <c r="E128" s="301"/>
      <c r="F128" s="301"/>
      <c r="G128" s="300"/>
      <c r="H128" s="321"/>
      <c r="J128" s="301"/>
      <c r="K128" s="301"/>
      <c r="L128" s="301"/>
      <c r="M128" s="301"/>
      <c r="N128" s="301"/>
      <c r="O128" s="301"/>
      <c r="P128" s="301"/>
    </row>
    <row r="129" spans="1:16" s="302" customFormat="1" x14ac:dyDescent="0.2">
      <c r="A129" s="301"/>
      <c r="B129" s="352"/>
      <c r="C129" s="300"/>
      <c r="D129" s="301"/>
      <c r="E129" s="301"/>
      <c r="F129" s="301"/>
      <c r="G129" s="300"/>
      <c r="H129" s="321"/>
      <c r="J129" s="301"/>
      <c r="K129" s="301"/>
      <c r="L129" s="301"/>
      <c r="M129" s="301"/>
      <c r="N129" s="301"/>
      <c r="O129" s="301"/>
      <c r="P129" s="301"/>
    </row>
    <row r="130" spans="1:16" s="302" customFormat="1" x14ac:dyDescent="0.2">
      <c r="A130" s="301"/>
      <c r="B130" s="352"/>
      <c r="C130" s="300"/>
      <c r="D130" s="301"/>
      <c r="E130" s="301"/>
      <c r="F130" s="301"/>
      <c r="G130" s="300"/>
      <c r="H130" s="321"/>
      <c r="J130" s="301"/>
      <c r="K130" s="301"/>
      <c r="L130" s="301"/>
      <c r="M130" s="301"/>
      <c r="N130" s="301"/>
      <c r="O130" s="301"/>
      <c r="P130" s="301"/>
    </row>
    <row r="131" spans="1:16" s="302" customFormat="1" x14ac:dyDescent="0.2">
      <c r="A131" s="301"/>
      <c r="B131" s="352"/>
      <c r="C131" s="300"/>
      <c r="D131" s="301"/>
      <c r="E131" s="301"/>
      <c r="F131" s="301"/>
      <c r="G131" s="300"/>
      <c r="H131" s="321"/>
      <c r="J131" s="301"/>
      <c r="K131" s="301"/>
      <c r="L131" s="301"/>
      <c r="M131" s="301"/>
      <c r="N131" s="301"/>
      <c r="O131" s="301"/>
      <c r="P131" s="301"/>
    </row>
    <row r="132" spans="1:16" s="302" customFormat="1" x14ac:dyDescent="0.2">
      <c r="A132" s="301"/>
      <c r="B132" s="352"/>
      <c r="C132" s="300"/>
      <c r="D132" s="301"/>
      <c r="E132" s="301"/>
      <c r="F132" s="301"/>
      <c r="G132" s="300"/>
      <c r="H132" s="321"/>
      <c r="J132" s="301"/>
      <c r="K132" s="301"/>
      <c r="L132" s="301"/>
      <c r="M132" s="301"/>
      <c r="N132" s="301"/>
      <c r="O132" s="301"/>
      <c r="P132" s="301"/>
    </row>
    <row r="133" spans="1:16" s="302" customFormat="1" x14ac:dyDescent="0.2">
      <c r="A133" s="301"/>
      <c r="B133" s="352"/>
      <c r="C133" s="300"/>
      <c r="D133" s="301"/>
      <c r="E133" s="301"/>
      <c r="F133" s="301"/>
      <c r="G133" s="300"/>
      <c r="H133" s="321"/>
      <c r="J133" s="301"/>
      <c r="K133" s="301"/>
      <c r="L133" s="301"/>
      <c r="M133" s="301"/>
      <c r="N133" s="301"/>
      <c r="O133" s="301"/>
      <c r="P133" s="301"/>
    </row>
    <row r="134" spans="1:16" s="302" customFormat="1" x14ac:dyDescent="0.2">
      <c r="A134" s="301"/>
      <c r="B134" s="352"/>
      <c r="C134" s="300"/>
      <c r="D134" s="301"/>
      <c r="E134" s="301"/>
      <c r="F134" s="301"/>
      <c r="G134" s="300"/>
      <c r="H134" s="321"/>
      <c r="J134" s="301"/>
      <c r="K134" s="301"/>
      <c r="L134" s="301"/>
      <c r="M134" s="301"/>
      <c r="N134" s="301"/>
      <c r="O134" s="301"/>
      <c r="P134" s="301"/>
    </row>
    <row r="135" spans="1:16" s="302" customFormat="1" x14ac:dyDescent="0.2">
      <c r="A135" s="301"/>
      <c r="B135" s="352"/>
      <c r="C135" s="300"/>
      <c r="D135" s="301"/>
      <c r="E135" s="301"/>
      <c r="F135" s="301"/>
      <c r="G135" s="300"/>
      <c r="H135" s="321"/>
      <c r="J135" s="301"/>
      <c r="K135" s="301"/>
      <c r="L135" s="301"/>
      <c r="M135" s="301"/>
      <c r="N135" s="301"/>
      <c r="O135" s="301"/>
      <c r="P135" s="301"/>
    </row>
    <row r="136" spans="1:16" s="302" customFormat="1" x14ac:dyDescent="0.2">
      <c r="A136" s="301"/>
      <c r="B136" s="352"/>
      <c r="C136" s="300"/>
      <c r="D136" s="301"/>
      <c r="E136" s="301"/>
      <c r="F136" s="301"/>
      <c r="G136" s="300"/>
      <c r="H136" s="321"/>
      <c r="J136" s="301"/>
      <c r="K136" s="301"/>
      <c r="L136" s="301"/>
      <c r="M136" s="301"/>
      <c r="N136" s="301"/>
      <c r="O136" s="301"/>
      <c r="P136" s="301"/>
    </row>
    <row r="137" spans="1:16" s="302" customFormat="1" x14ac:dyDescent="0.2">
      <c r="A137" s="301"/>
      <c r="B137" s="352"/>
      <c r="C137" s="300"/>
      <c r="D137" s="301"/>
      <c r="E137" s="301"/>
      <c r="F137" s="301"/>
      <c r="G137" s="300"/>
      <c r="H137" s="321"/>
      <c r="J137" s="301"/>
      <c r="K137" s="301"/>
      <c r="L137" s="301"/>
      <c r="M137" s="301"/>
      <c r="N137" s="301"/>
      <c r="O137" s="301"/>
      <c r="P137" s="301"/>
    </row>
    <row r="138" spans="1:16" s="302" customFormat="1" x14ac:dyDescent="0.2">
      <c r="A138" s="301"/>
      <c r="B138" s="352"/>
      <c r="C138" s="300"/>
      <c r="D138" s="301"/>
      <c r="E138" s="301"/>
      <c r="F138" s="301"/>
      <c r="G138" s="300"/>
      <c r="H138" s="321"/>
      <c r="J138" s="301"/>
      <c r="K138" s="301"/>
      <c r="L138" s="301"/>
      <c r="M138" s="301"/>
      <c r="N138" s="301"/>
      <c r="O138" s="301"/>
      <c r="P138" s="301"/>
    </row>
    <row r="139" spans="1:16" s="302" customFormat="1" x14ac:dyDescent="0.2">
      <c r="A139" s="301"/>
      <c r="B139" s="352"/>
      <c r="C139" s="300"/>
      <c r="D139" s="301"/>
      <c r="E139" s="301"/>
      <c r="F139" s="301"/>
      <c r="G139" s="300"/>
      <c r="H139" s="321"/>
      <c r="J139" s="301"/>
      <c r="K139" s="301"/>
      <c r="L139" s="301"/>
      <c r="M139" s="301"/>
      <c r="N139" s="301"/>
      <c r="O139" s="301"/>
      <c r="P139" s="301"/>
    </row>
    <row r="140" spans="1:16" s="302" customFormat="1" x14ac:dyDescent="0.2">
      <c r="A140" s="301"/>
      <c r="B140" s="352"/>
      <c r="C140" s="300"/>
      <c r="D140" s="301"/>
      <c r="E140" s="301"/>
      <c r="F140" s="301"/>
      <c r="G140" s="300"/>
      <c r="H140" s="321"/>
      <c r="J140" s="301"/>
      <c r="K140" s="301"/>
      <c r="L140" s="301"/>
      <c r="M140" s="301"/>
      <c r="N140" s="301"/>
      <c r="O140" s="301"/>
      <c r="P140" s="301"/>
    </row>
    <row r="141" spans="1:16" s="302" customFormat="1" x14ac:dyDescent="0.2">
      <c r="A141" s="301"/>
      <c r="B141" s="352"/>
      <c r="C141" s="300"/>
      <c r="D141" s="301"/>
      <c r="E141" s="301"/>
      <c r="F141" s="301"/>
      <c r="G141" s="300"/>
      <c r="H141" s="321"/>
      <c r="J141" s="301"/>
      <c r="K141" s="301"/>
      <c r="L141" s="301"/>
      <c r="M141" s="301"/>
      <c r="N141" s="301"/>
      <c r="O141" s="301"/>
      <c r="P141" s="301"/>
    </row>
    <row r="142" spans="1:16" s="302" customFormat="1" x14ac:dyDescent="0.2">
      <c r="A142" s="301"/>
      <c r="B142" s="352"/>
      <c r="C142" s="300"/>
      <c r="D142" s="301"/>
      <c r="E142" s="301"/>
      <c r="F142" s="301"/>
      <c r="G142" s="300"/>
      <c r="H142" s="321"/>
      <c r="J142" s="301"/>
      <c r="K142" s="301"/>
      <c r="L142" s="301"/>
      <c r="M142" s="301"/>
      <c r="N142" s="301"/>
      <c r="O142" s="301"/>
      <c r="P142" s="301"/>
    </row>
    <row r="143" spans="1:16" s="302" customFormat="1" x14ac:dyDescent="0.2">
      <c r="A143" s="301"/>
      <c r="B143" s="352"/>
      <c r="C143" s="300"/>
      <c r="D143" s="301"/>
      <c r="E143" s="301"/>
      <c r="F143" s="301"/>
      <c r="G143" s="300"/>
      <c r="H143" s="321"/>
      <c r="J143" s="301"/>
      <c r="K143" s="301"/>
      <c r="L143" s="301"/>
      <c r="M143" s="301"/>
      <c r="N143" s="301"/>
      <c r="O143" s="301"/>
      <c r="P143" s="301"/>
    </row>
    <row r="144" spans="1:16" s="302" customFormat="1" x14ac:dyDescent="0.2">
      <c r="A144" s="301"/>
      <c r="B144" s="352"/>
      <c r="C144" s="300"/>
      <c r="D144" s="301"/>
      <c r="E144" s="301"/>
      <c r="F144" s="301"/>
      <c r="G144" s="300"/>
      <c r="H144" s="321"/>
      <c r="J144" s="301"/>
      <c r="K144" s="301"/>
      <c r="L144" s="301"/>
      <c r="M144" s="301"/>
      <c r="N144" s="301"/>
      <c r="O144" s="301"/>
      <c r="P144" s="301"/>
    </row>
    <row r="145" spans="1:16" s="302" customFormat="1" x14ac:dyDescent="0.2">
      <c r="A145" s="301"/>
      <c r="B145" s="352"/>
      <c r="C145" s="300"/>
      <c r="D145" s="301"/>
      <c r="E145" s="301"/>
      <c r="F145" s="301"/>
      <c r="G145" s="300"/>
      <c r="H145" s="321"/>
      <c r="J145" s="301"/>
      <c r="K145" s="301"/>
      <c r="L145" s="301"/>
      <c r="M145" s="301"/>
      <c r="N145" s="301"/>
      <c r="O145" s="301"/>
      <c r="P145" s="301"/>
    </row>
    <row r="146" spans="1:16" s="302" customFormat="1" x14ac:dyDescent="0.2">
      <c r="A146" s="301"/>
      <c r="B146" s="352"/>
      <c r="C146" s="300"/>
      <c r="D146" s="301"/>
      <c r="E146" s="301"/>
      <c r="F146" s="301"/>
      <c r="G146" s="300"/>
      <c r="H146" s="321"/>
      <c r="J146" s="301"/>
      <c r="K146" s="301"/>
      <c r="L146" s="301"/>
      <c r="M146" s="301"/>
      <c r="N146" s="301"/>
      <c r="O146" s="301"/>
      <c r="P146" s="301"/>
    </row>
    <row r="147" spans="1:16" s="302" customFormat="1" x14ac:dyDescent="0.2">
      <c r="A147" s="301"/>
      <c r="B147" s="352"/>
      <c r="C147" s="300"/>
      <c r="D147" s="301"/>
      <c r="E147" s="301"/>
      <c r="F147" s="301"/>
      <c r="G147" s="300"/>
      <c r="H147" s="321"/>
      <c r="J147" s="301"/>
      <c r="K147" s="301"/>
      <c r="L147" s="301"/>
      <c r="M147" s="301"/>
      <c r="N147" s="301"/>
      <c r="O147" s="301"/>
      <c r="P147" s="301"/>
    </row>
    <row r="148" spans="1:16" s="302" customFormat="1" x14ac:dyDescent="0.2">
      <c r="A148" s="301"/>
      <c r="B148" s="352"/>
      <c r="C148" s="300"/>
      <c r="D148" s="301"/>
      <c r="E148" s="301"/>
      <c r="F148" s="301"/>
      <c r="G148" s="300"/>
      <c r="H148" s="321"/>
      <c r="J148" s="301"/>
      <c r="K148" s="301"/>
      <c r="L148" s="301"/>
      <c r="M148" s="301"/>
      <c r="N148" s="301"/>
      <c r="O148" s="301"/>
      <c r="P148" s="301"/>
    </row>
    <row r="149" spans="1:16" s="302" customFormat="1" x14ac:dyDescent="0.2">
      <c r="A149" s="301"/>
      <c r="B149" s="352"/>
      <c r="C149" s="300"/>
      <c r="D149" s="301"/>
      <c r="E149" s="301"/>
      <c r="F149" s="301"/>
      <c r="G149" s="300"/>
      <c r="H149" s="321"/>
      <c r="J149" s="301"/>
      <c r="K149" s="301"/>
      <c r="L149" s="301"/>
      <c r="M149" s="301"/>
      <c r="N149" s="301"/>
      <c r="O149" s="301"/>
      <c r="P149" s="301"/>
    </row>
    <row r="150" spans="1:16" s="302" customFormat="1" x14ac:dyDescent="0.2">
      <c r="A150" s="301"/>
      <c r="B150" s="352"/>
      <c r="C150" s="300"/>
      <c r="D150" s="301"/>
      <c r="E150" s="301"/>
      <c r="F150" s="301"/>
      <c r="G150" s="300"/>
      <c r="H150" s="321"/>
      <c r="J150" s="301"/>
      <c r="K150" s="301"/>
      <c r="L150" s="301"/>
      <c r="M150" s="301"/>
      <c r="N150" s="301"/>
      <c r="O150" s="301"/>
      <c r="P150" s="301"/>
    </row>
    <row r="151" spans="1:16" s="302" customFormat="1" x14ac:dyDescent="0.2">
      <c r="A151" s="301"/>
      <c r="B151" s="352"/>
      <c r="C151" s="300"/>
      <c r="D151" s="301"/>
      <c r="E151" s="301"/>
      <c r="F151" s="301"/>
      <c r="G151" s="300"/>
      <c r="H151" s="321"/>
      <c r="J151" s="301"/>
      <c r="K151" s="301"/>
      <c r="L151" s="301"/>
      <c r="M151" s="301"/>
      <c r="N151" s="301"/>
      <c r="O151" s="301"/>
      <c r="P151" s="301"/>
    </row>
    <row r="152" spans="1:16" s="302" customFormat="1" x14ac:dyDescent="0.2">
      <c r="A152" s="301"/>
      <c r="B152" s="352"/>
      <c r="C152" s="300"/>
      <c r="D152" s="301"/>
      <c r="E152" s="301"/>
      <c r="F152" s="301"/>
      <c r="G152" s="300"/>
      <c r="H152" s="321"/>
      <c r="J152" s="301"/>
      <c r="K152" s="301"/>
      <c r="L152" s="301"/>
      <c r="M152" s="301"/>
      <c r="N152" s="301"/>
      <c r="O152" s="301"/>
      <c r="P152" s="301"/>
    </row>
    <row r="153" spans="1:16" s="302" customFormat="1" x14ac:dyDescent="0.2">
      <c r="A153" s="301"/>
      <c r="B153" s="352"/>
      <c r="C153" s="300"/>
      <c r="D153" s="301"/>
      <c r="E153" s="301"/>
      <c r="F153" s="301"/>
      <c r="G153" s="300"/>
      <c r="H153" s="321"/>
      <c r="J153" s="301"/>
      <c r="K153" s="301"/>
      <c r="L153" s="301"/>
      <c r="M153" s="301"/>
      <c r="N153" s="301"/>
      <c r="O153" s="301"/>
      <c r="P153" s="301"/>
    </row>
    <row r="154" spans="1:16" s="302" customFormat="1" x14ac:dyDescent="0.2">
      <c r="A154" s="301"/>
      <c r="B154" s="352"/>
      <c r="C154" s="300"/>
      <c r="D154" s="301"/>
      <c r="E154" s="301"/>
      <c r="F154" s="301"/>
      <c r="G154" s="300"/>
      <c r="H154" s="321"/>
      <c r="J154" s="301"/>
      <c r="K154" s="301"/>
      <c r="L154" s="301"/>
      <c r="M154" s="301"/>
      <c r="N154" s="301"/>
      <c r="O154" s="301"/>
      <c r="P154" s="301"/>
    </row>
    <row r="155" spans="1:16" s="302" customFormat="1" x14ac:dyDescent="0.2">
      <c r="A155" s="301"/>
      <c r="B155" s="352"/>
      <c r="C155" s="300"/>
      <c r="D155" s="301"/>
      <c r="E155" s="301"/>
      <c r="F155" s="301"/>
      <c r="G155" s="300"/>
      <c r="H155" s="321"/>
      <c r="J155" s="301"/>
      <c r="K155" s="301"/>
      <c r="L155" s="301"/>
      <c r="M155" s="301"/>
      <c r="N155" s="301"/>
      <c r="O155" s="301"/>
      <c r="P155" s="301"/>
    </row>
    <row r="156" spans="1:16" s="302" customFormat="1" x14ac:dyDescent="0.2">
      <c r="A156" s="301"/>
      <c r="B156" s="352"/>
      <c r="C156" s="300"/>
      <c r="D156" s="301"/>
      <c r="E156" s="301"/>
      <c r="F156" s="301"/>
      <c r="G156" s="300"/>
      <c r="H156" s="321"/>
      <c r="J156" s="301"/>
      <c r="K156" s="301"/>
      <c r="L156" s="301"/>
      <c r="M156" s="301"/>
      <c r="N156" s="301"/>
      <c r="O156" s="301"/>
      <c r="P156" s="301"/>
    </row>
    <row r="157" spans="1:16" s="302" customFormat="1" x14ac:dyDescent="0.2">
      <c r="A157" s="301"/>
      <c r="B157" s="352"/>
      <c r="C157" s="300"/>
      <c r="D157" s="301"/>
      <c r="E157" s="301"/>
      <c r="F157" s="301"/>
      <c r="G157" s="300"/>
      <c r="H157" s="321"/>
      <c r="J157" s="301"/>
      <c r="K157" s="301"/>
      <c r="L157" s="301"/>
      <c r="M157" s="301"/>
      <c r="N157" s="301"/>
      <c r="O157" s="301"/>
      <c r="P157" s="301"/>
    </row>
    <row r="158" spans="1:16" s="302" customFormat="1" x14ac:dyDescent="0.2">
      <c r="A158" s="301"/>
      <c r="B158" s="352"/>
      <c r="C158" s="300"/>
      <c r="D158" s="301"/>
      <c r="E158" s="301"/>
      <c r="F158" s="301"/>
      <c r="G158" s="300"/>
      <c r="H158" s="321"/>
      <c r="J158" s="301"/>
      <c r="K158" s="301"/>
      <c r="L158" s="301"/>
      <c r="M158" s="301"/>
      <c r="N158" s="301"/>
      <c r="O158" s="301"/>
      <c r="P158" s="301"/>
    </row>
    <row r="159" spans="1:16" s="302" customFormat="1" x14ac:dyDescent="0.2">
      <c r="A159" s="301"/>
      <c r="B159" s="352"/>
      <c r="C159" s="300"/>
      <c r="D159" s="301"/>
      <c r="E159" s="301"/>
      <c r="F159" s="301"/>
      <c r="G159" s="300"/>
      <c r="H159" s="321"/>
      <c r="J159" s="301"/>
      <c r="K159" s="301"/>
      <c r="L159" s="301"/>
      <c r="M159" s="301"/>
      <c r="N159" s="301"/>
      <c r="O159" s="301"/>
      <c r="P159" s="301"/>
    </row>
    <row r="160" spans="1:16" s="302" customFormat="1" x14ac:dyDescent="0.2">
      <c r="A160" s="301"/>
      <c r="B160" s="352"/>
      <c r="C160" s="300"/>
      <c r="D160" s="301"/>
      <c r="E160" s="301"/>
      <c r="F160" s="301"/>
      <c r="G160" s="300"/>
      <c r="H160" s="321"/>
      <c r="J160" s="301"/>
      <c r="K160" s="301"/>
      <c r="L160" s="301"/>
      <c r="M160" s="301"/>
      <c r="N160" s="301"/>
      <c r="O160" s="301"/>
      <c r="P160" s="301"/>
    </row>
    <row r="161" spans="1:16" s="302" customFormat="1" x14ac:dyDescent="0.2">
      <c r="A161" s="301"/>
      <c r="B161" s="352"/>
      <c r="C161" s="300"/>
      <c r="D161" s="301"/>
      <c r="E161" s="301"/>
      <c r="F161" s="301"/>
      <c r="G161" s="300"/>
      <c r="H161" s="321"/>
      <c r="J161" s="301"/>
      <c r="K161" s="301"/>
      <c r="L161" s="301"/>
      <c r="M161" s="301"/>
      <c r="N161" s="301"/>
      <c r="O161" s="301"/>
      <c r="P161" s="301"/>
    </row>
    <row r="162" spans="1:16" s="302" customFormat="1" x14ac:dyDescent="0.2">
      <c r="A162" s="301"/>
      <c r="B162" s="352"/>
      <c r="C162" s="300"/>
      <c r="D162" s="301"/>
      <c r="E162" s="301"/>
      <c r="F162" s="301"/>
      <c r="G162" s="300"/>
      <c r="H162" s="321"/>
      <c r="J162" s="301"/>
      <c r="K162" s="301"/>
      <c r="L162" s="301"/>
      <c r="M162" s="301"/>
      <c r="N162" s="301"/>
      <c r="O162" s="301"/>
      <c r="P162" s="301"/>
    </row>
    <row r="163" spans="1:16" s="302" customFormat="1" x14ac:dyDescent="0.2">
      <c r="A163" s="301"/>
      <c r="B163" s="352"/>
      <c r="C163" s="300"/>
      <c r="D163" s="301"/>
      <c r="E163" s="301"/>
      <c r="F163" s="301"/>
      <c r="G163" s="300"/>
      <c r="H163" s="321"/>
      <c r="J163" s="301"/>
      <c r="K163" s="301"/>
      <c r="L163" s="301"/>
      <c r="M163" s="301"/>
      <c r="N163" s="301"/>
      <c r="O163" s="301"/>
      <c r="P163" s="301"/>
    </row>
    <row r="164" spans="1:16" s="302" customFormat="1" x14ac:dyDescent="0.2">
      <c r="A164" s="301"/>
      <c r="B164" s="352"/>
      <c r="C164" s="300"/>
      <c r="D164" s="301"/>
      <c r="E164" s="301"/>
      <c r="F164" s="301"/>
      <c r="G164" s="300"/>
      <c r="H164" s="321"/>
      <c r="J164" s="301"/>
      <c r="K164" s="301"/>
      <c r="L164" s="301"/>
      <c r="M164" s="301"/>
      <c r="N164" s="301"/>
      <c r="O164" s="301"/>
      <c r="P164" s="301"/>
    </row>
    <row r="165" spans="1:16" s="302" customFormat="1" x14ac:dyDescent="0.2">
      <c r="A165" s="301"/>
      <c r="B165" s="352"/>
      <c r="C165" s="300"/>
      <c r="D165" s="301"/>
      <c r="E165" s="301"/>
      <c r="F165" s="301"/>
      <c r="G165" s="300"/>
      <c r="H165" s="321"/>
      <c r="J165" s="301"/>
      <c r="K165" s="301"/>
      <c r="L165" s="301"/>
      <c r="M165" s="301"/>
      <c r="N165" s="301"/>
      <c r="O165" s="301"/>
      <c r="P165" s="301"/>
    </row>
    <row r="166" spans="1:16" s="302" customFormat="1" x14ac:dyDescent="0.2">
      <c r="A166" s="301"/>
      <c r="B166" s="352"/>
      <c r="C166" s="300"/>
      <c r="D166" s="301"/>
      <c r="E166" s="301"/>
      <c r="F166" s="301"/>
      <c r="G166" s="300"/>
      <c r="H166" s="321"/>
      <c r="J166" s="301"/>
      <c r="K166" s="301"/>
      <c r="L166" s="301"/>
      <c r="M166" s="301"/>
      <c r="N166" s="301"/>
      <c r="O166" s="301"/>
      <c r="P166" s="301"/>
    </row>
    <row r="167" spans="1:16" s="302" customFormat="1" x14ac:dyDescent="0.2">
      <c r="A167" s="301"/>
      <c r="B167" s="352"/>
      <c r="C167" s="300"/>
      <c r="D167" s="301"/>
      <c r="E167" s="301"/>
      <c r="F167" s="301"/>
      <c r="G167" s="300"/>
      <c r="H167" s="321"/>
      <c r="J167" s="301"/>
      <c r="K167" s="301"/>
      <c r="L167" s="301"/>
      <c r="M167" s="301"/>
      <c r="N167" s="301"/>
      <c r="O167" s="301"/>
      <c r="P167" s="301"/>
    </row>
    <row r="168" spans="1:16" s="302" customFormat="1" x14ac:dyDescent="0.2">
      <c r="A168" s="301"/>
      <c r="B168" s="352"/>
      <c r="C168" s="300"/>
      <c r="D168" s="301"/>
      <c r="E168" s="301"/>
      <c r="F168" s="301"/>
      <c r="G168" s="300"/>
      <c r="H168" s="321"/>
      <c r="J168" s="301"/>
      <c r="K168" s="301"/>
      <c r="L168" s="301"/>
      <c r="M168" s="301"/>
      <c r="N168" s="301"/>
      <c r="O168" s="301"/>
      <c r="P168" s="301"/>
    </row>
    <row r="169" spans="1:16" s="302" customFormat="1" x14ac:dyDescent="0.2">
      <c r="A169" s="301"/>
      <c r="B169" s="352"/>
      <c r="C169" s="300"/>
      <c r="D169" s="301"/>
      <c r="E169" s="301"/>
      <c r="F169" s="301"/>
      <c r="G169" s="300"/>
      <c r="H169" s="321"/>
      <c r="J169" s="301"/>
      <c r="K169" s="301"/>
      <c r="L169" s="301"/>
      <c r="M169" s="301"/>
      <c r="N169" s="301"/>
      <c r="O169" s="301"/>
      <c r="P169" s="301"/>
    </row>
    <row r="170" spans="1:16" s="302" customFormat="1" x14ac:dyDescent="0.2">
      <c r="A170" s="301"/>
      <c r="B170" s="352"/>
      <c r="C170" s="300"/>
      <c r="D170" s="301"/>
      <c r="E170" s="301"/>
      <c r="F170" s="301"/>
      <c r="G170" s="300"/>
      <c r="H170" s="321"/>
      <c r="J170" s="301"/>
      <c r="K170" s="301"/>
      <c r="L170" s="301"/>
      <c r="M170" s="301"/>
      <c r="N170" s="301"/>
      <c r="O170" s="301"/>
      <c r="P170" s="301"/>
    </row>
    <row r="171" spans="1:16" s="302" customFormat="1" x14ac:dyDescent="0.2">
      <c r="A171" s="301"/>
      <c r="B171" s="352"/>
      <c r="C171" s="300"/>
      <c r="D171" s="301"/>
      <c r="E171" s="301"/>
      <c r="F171" s="301"/>
      <c r="G171" s="300"/>
      <c r="H171" s="321"/>
      <c r="J171" s="301"/>
      <c r="K171" s="301"/>
      <c r="L171" s="301"/>
      <c r="M171" s="301"/>
      <c r="N171" s="301"/>
      <c r="O171" s="301"/>
      <c r="P171" s="301"/>
    </row>
    <row r="172" spans="1:16" s="302" customFormat="1" x14ac:dyDescent="0.2">
      <c r="A172" s="301"/>
      <c r="B172" s="352"/>
      <c r="C172" s="300"/>
      <c r="D172" s="301"/>
      <c r="E172" s="301"/>
      <c r="F172" s="301"/>
      <c r="G172" s="300"/>
      <c r="H172" s="321"/>
      <c r="J172" s="301"/>
      <c r="K172" s="301"/>
      <c r="L172" s="301"/>
      <c r="M172" s="301"/>
      <c r="N172" s="301"/>
      <c r="O172" s="301"/>
      <c r="P172" s="301"/>
    </row>
    <row r="173" spans="1:16" s="302" customFormat="1" x14ac:dyDescent="0.2">
      <c r="A173" s="301"/>
      <c r="B173" s="352"/>
      <c r="C173" s="300"/>
      <c r="D173" s="301"/>
      <c r="E173" s="301"/>
      <c r="F173" s="301"/>
      <c r="G173" s="300"/>
      <c r="H173" s="321"/>
      <c r="J173" s="301"/>
      <c r="K173" s="301"/>
      <c r="L173" s="301"/>
      <c r="M173" s="301"/>
      <c r="N173" s="301"/>
      <c r="O173" s="301"/>
      <c r="P173" s="301"/>
    </row>
    <row r="174" spans="1:16" s="302" customFormat="1" x14ac:dyDescent="0.2">
      <c r="A174" s="301"/>
      <c r="B174" s="352"/>
      <c r="C174" s="300"/>
      <c r="D174" s="301"/>
      <c r="E174" s="301"/>
      <c r="F174" s="301"/>
      <c r="G174" s="300"/>
      <c r="H174" s="321"/>
      <c r="J174" s="301"/>
      <c r="K174" s="301"/>
      <c r="L174" s="301"/>
      <c r="M174" s="301"/>
      <c r="N174" s="301"/>
      <c r="O174" s="301"/>
      <c r="P174" s="301"/>
    </row>
    <row r="175" spans="1:16" s="302" customFormat="1" x14ac:dyDescent="0.2">
      <c r="A175" s="301"/>
      <c r="B175" s="352"/>
      <c r="C175" s="300"/>
      <c r="D175" s="301"/>
      <c r="E175" s="301"/>
      <c r="F175" s="301"/>
      <c r="G175" s="300"/>
      <c r="H175" s="321"/>
      <c r="J175" s="301"/>
      <c r="K175" s="301"/>
      <c r="L175" s="301"/>
      <c r="M175" s="301"/>
      <c r="N175" s="301"/>
      <c r="O175" s="301"/>
      <c r="P175" s="301"/>
    </row>
    <row r="176" spans="1:16" s="302" customFormat="1" x14ac:dyDescent="0.2">
      <c r="A176" s="301"/>
      <c r="B176" s="352"/>
      <c r="C176" s="300"/>
      <c r="D176" s="301"/>
      <c r="E176" s="301"/>
      <c r="F176" s="301"/>
      <c r="G176" s="300"/>
      <c r="H176" s="321"/>
      <c r="J176" s="301"/>
      <c r="K176" s="301"/>
      <c r="L176" s="301"/>
      <c r="M176" s="301"/>
      <c r="N176" s="301"/>
      <c r="O176" s="301"/>
      <c r="P176" s="301"/>
    </row>
    <row r="177" spans="1:16" s="302" customFormat="1" x14ac:dyDescent="0.2">
      <c r="A177" s="301"/>
      <c r="B177" s="352"/>
      <c r="C177" s="300"/>
      <c r="D177" s="301"/>
      <c r="E177" s="301"/>
      <c r="F177" s="301"/>
      <c r="G177" s="300"/>
      <c r="H177" s="321"/>
      <c r="J177" s="301"/>
      <c r="K177" s="301"/>
      <c r="L177" s="301"/>
      <c r="M177" s="301"/>
      <c r="N177" s="301"/>
      <c r="O177" s="301"/>
      <c r="P177" s="301"/>
    </row>
    <row r="178" spans="1:16" s="302" customFormat="1" x14ac:dyDescent="0.2">
      <c r="A178" s="301"/>
      <c r="B178" s="352"/>
      <c r="C178" s="300"/>
      <c r="D178" s="301"/>
      <c r="E178" s="301"/>
      <c r="F178" s="301"/>
      <c r="G178" s="300"/>
      <c r="H178" s="321"/>
      <c r="J178" s="301"/>
      <c r="K178" s="301"/>
      <c r="L178" s="301"/>
      <c r="M178" s="301"/>
      <c r="N178" s="301"/>
      <c r="O178" s="301"/>
      <c r="P178" s="301"/>
    </row>
    <row r="179" spans="1:16" s="302" customFormat="1" x14ac:dyDescent="0.2">
      <c r="A179" s="301"/>
      <c r="B179" s="352"/>
      <c r="C179" s="300"/>
      <c r="D179" s="301"/>
      <c r="E179" s="301"/>
      <c r="F179" s="301"/>
      <c r="G179" s="300"/>
      <c r="H179" s="321"/>
      <c r="J179" s="301"/>
      <c r="K179" s="301"/>
      <c r="L179" s="301"/>
      <c r="M179" s="301"/>
      <c r="N179" s="301"/>
      <c r="O179" s="301"/>
      <c r="P179" s="301"/>
    </row>
    <row r="180" spans="1:16" s="302" customFormat="1" x14ac:dyDescent="0.2">
      <c r="A180" s="301"/>
      <c r="B180" s="352"/>
      <c r="C180" s="300"/>
      <c r="D180" s="301"/>
      <c r="E180" s="301"/>
      <c r="F180" s="301"/>
      <c r="G180" s="300"/>
      <c r="H180" s="321"/>
      <c r="J180" s="301"/>
      <c r="K180" s="301"/>
      <c r="L180" s="301"/>
      <c r="M180" s="301"/>
      <c r="N180" s="301"/>
      <c r="O180" s="301"/>
      <c r="P180" s="301"/>
    </row>
    <row r="181" spans="1:16" s="302" customFormat="1" x14ac:dyDescent="0.2">
      <c r="A181" s="301"/>
      <c r="B181" s="352"/>
      <c r="C181" s="300"/>
      <c r="D181" s="301"/>
      <c r="E181" s="301"/>
      <c r="F181" s="301"/>
      <c r="G181" s="300"/>
      <c r="H181" s="321"/>
      <c r="J181" s="301"/>
      <c r="K181" s="301"/>
      <c r="L181" s="301"/>
      <c r="M181" s="301"/>
      <c r="N181" s="301"/>
      <c r="O181" s="301"/>
      <c r="P181" s="301"/>
    </row>
    <row r="182" spans="1:16" s="302" customFormat="1" x14ac:dyDescent="0.2">
      <c r="A182" s="301"/>
      <c r="B182" s="352"/>
      <c r="C182" s="300"/>
      <c r="D182" s="301"/>
      <c r="E182" s="301"/>
      <c r="F182" s="301"/>
      <c r="G182" s="300"/>
      <c r="H182" s="321"/>
      <c r="J182" s="301"/>
      <c r="K182" s="301"/>
      <c r="L182" s="301"/>
      <c r="M182" s="301"/>
      <c r="N182" s="301"/>
      <c r="O182" s="301"/>
      <c r="P182" s="301"/>
    </row>
    <row r="183" spans="1:16" s="302" customFormat="1" x14ac:dyDescent="0.2">
      <c r="A183" s="301"/>
      <c r="B183" s="352"/>
      <c r="C183" s="300"/>
      <c r="D183" s="301"/>
      <c r="E183" s="301"/>
      <c r="F183" s="301"/>
      <c r="G183" s="300"/>
      <c r="H183" s="321"/>
      <c r="J183" s="301"/>
      <c r="K183" s="301"/>
      <c r="L183" s="301"/>
      <c r="M183" s="301"/>
      <c r="N183" s="301"/>
      <c r="O183" s="301"/>
      <c r="P183" s="301"/>
    </row>
    <row r="184" spans="1:16" s="302" customFormat="1" x14ac:dyDescent="0.2">
      <c r="A184" s="301"/>
      <c r="B184" s="352"/>
      <c r="C184" s="300"/>
      <c r="D184" s="301"/>
      <c r="E184" s="301"/>
      <c r="F184" s="301"/>
      <c r="G184" s="300"/>
      <c r="H184" s="321"/>
      <c r="J184" s="301"/>
      <c r="K184" s="301"/>
      <c r="L184" s="301"/>
      <c r="M184" s="301"/>
      <c r="N184" s="301"/>
      <c r="O184" s="301"/>
      <c r="P184" s="301"/>
    </row>
    <row r="185" spans="1:16" s="302" customFormat="1" x14ac:dyDescent="0.2">
      <c r="A185" s="301"/>
      <c r="B185" s="352"/>
      <c r="C185" s="300"/>
      <c r="D185" s="301"/>
      <c r="E185" s="301"/>
      <c r="F185" s="301"/>
      <c r="G185" s="300"/>
      <c r="H185" s="301"/>
      <c r="J185" s="301"/>
      <c r="K185" s="301"/>
      <c r="L185" s="301"/>
      <c r="M185" s="301"/>
      <c r="N185" s="301"/>
      <c r="O185" s="301"/>
      <c r="P185" s="301"/>
    </row>
    <row r="186" spans="1:16" s="302" customFormat="1" x14ac:dyDescent="0.2">
      <c r="A186" s="301"/>
      <c r="B186" s="352"/>
      <c r="C186" s="300"/>
      <c r="D186" s="301"/>
      <c r="E186" s="301"/>
      <c r="F186" s="301"/>
      <c r="G186" s="300"/>
      <c r="H186" s="301"/>
      <c r="J186" s="301"/>
      <c r="K186" s="301"/>
      <c r="L186" s="301"/>
      <c r="M186" s="301"/>
      <c r="N186" s="301"/>
      <c r="O186" s="301"/>
      <c r="P186" s="301"/>
    </row>
    <row r="187" spans="1:16" s="302" customFormat="1" x14ac:dyDescent="0.2">
      <c r="A187" s="301"/>
      <c r="B187" s="352"/>
      <c r="C187" s="300"/>
      <c r="D187" s="301"/>
      <c r="E187" s="301"/>
      <c r="F187" s="301"/>
      <c r="G187" s="300"/>
      <c r="H187" s="301"/>
      <c r="J187" s="301"/>
      <c r="K187" s="301"/>
      <c r="L187" s="301"/>
      <c r="M187" s="301"/>
      <c r="N187" s="301"/>
      <c r="O187" s="301"/>
      <c r="P187" s="301"/>
    </row>
    <row r="188" spans="1:16" s="302" customFormat="1" x14ac:dyDescent="0.2">
      <c r="A188" s="301"/>
      <c r="B188" s="352"/>
      <c r="C188" s="300"/>
      <c r="D188" s="301"/>
      <c r="E188" s="301"/>
      <c r="F188" s="301"/>
      <c r="G188" s="300"/>
      <c r="H188" s="301"/>
      <c r="J188" s="301"/>
      <c r="K188" s="301"/>
      <c r="L188" s="301"/>
      <c r="M188" s="301"/>
      <c r="N188" s="301"/>
      <c r="O188" s="301"/>
      <c r="P188" s="301"/>
    </row>
    <row r="189" spans="1:16" s="302" customFormat="1" x14ac:dyDescent="0.2">
      <c r="A189" s="301"/>
      <c r="B189" s="352"/>
      <c r="C189" s="300"/>
      <c r="D189" s="301"/>
      <c r="E189" s="301"/>
      <c r="F189" s="301"/>
      <c r="G189" s="300"/>
      <c r="H189" s="301"/>
      <c r="J189" s="301"/>
      <c r="K189" s="301"/>
      <c r="L189" s="301"/>
      <c r="M189" s="301"/>
      <c r="N189" s="301"/>
      <c r="O189" s="301"/>
      <c r="P189" s="301"/>
    </row>
    <row r="190" spans="1:16" s="302" customFormat="1" x14ac:dyDescent="0.2">
      <c r="A190" s="301"/>
      <c r="B190" s="352"/>
      <c r="C190" s="300"/>
      <c r="D190" s="301"/>
      <c r="E190" s="301"/>
      <c r="F190" s="301"/>
      <c r="G190" s="300"/>
      <c r="H190" s="301"/>
      <c r="J190" s="301"/>
      <c r="K190" s="301"/>
      <c r="L190" s="301"/>
      <c r="M190" s="301"/>
      <c r="N190" s="301"/>
      <c r="O190" s="301"/>
      <c r="P190" s="301"/>
    </row>
    <row r="191" spans="1:16" s="302" customFormat="1" x14ac:dyDescent="0.2">
      <c r="A191" s="301"/>
      <c r="B191" s="352"/>
      <c r="C191" s="300"/>
      <c r="D191" s="301"/>
      <c r="E191" s="301"/>
      <c r="F191" s="301"/>
      <c r="G191" s="300"/>
      <c r="H191" s="301"/>
      <c r="J191" s="301"/>
      <c r="K191" s="301"/>
      <c r="L191" s="301"/>
      <c r="M191" s="301"/>
      <c r="N191" s="301"/>
      <c r="O191" s="301"/>
      <c r="P191" s="301"/>
    </row>
    <row r="192" spans="1:16" s="302" customFormat="1" x14ac:dyDescent="0.2">
      <c r="A192" s="301"/>
      <c r="B192" s="352"/>
      <c r="C192" s="300"/>
      <c r="D192" s="301"/>
      <c r="E192" s="301"/>
      <c r="F192" s="301"/>
      <c r="G192" s="300"/>
      <c r="H192" s="301"/>
      <c r="J192" s="301"/>
      <c r="K192" s="301"/>
      <c r="L192" s="301"/>
      <c r="M192" s="301"/>
      <c r="N192" s="301"/>
      <c r="O192" s="301"/>
      <c r="P192" s="301"/>
    </row>
    <row r="193" spans="1:16" s="302" customFormat="1" x14ac:dyDescent="0.2">
      <c r="A193" s="301"/>
      <c r="B193" s="352"/>
      <c r="C193" s="300"/>
      <c r="D193" s="301"/>
      <c r="E193" s="301"/>
      <c r="F193" s="301"/>
      <c r="G193" s="300"/>
      <c r="H193" s="301"/>
      <c r="J193" s="301"/>
      <c r="K193" s="301"/>
      <c r="L193" s="301"/>
      <c r="M193" s="301"/>
      <c r="N193" s="301"/>
      <c r="O193" s="301"/>
      <c r="P193" s="301"/>
    </row>
    <row r="194" spans="1:16" s="302" customFormat="1" x14ac:dyDescent="0.2">
      <c r="A194" s="301"/>
      <c r="B194" s="352"/>
      <c r="C194" s="300"/>
      <c r="D194" s="301"/>
      <c r="E194" s="301"/>
      <c r="F194" s="301"/>
      <c r="G194" s="300"/>
      <c r="H194" s="301"/>
      <c r="J194" s="301"/>
      <c r="K194" s="301"/>
      <c r="L194" s="301"/>
      <c r="M194" s="301"/>
      <c r="N194" s="301"/>
      <c r="O194" s="301"/>
      <c r="P194" s="301"/>
    </row>
    <row r="195" spans="1:16" s="302" customFormat="1" x14ac:dyDescent="0.2">
      <c r="A195" s="301"/>
      <c r="B195" s="352"/>
      <c r="C195" s="300"/>
      <c r="D195" s="301"/>
      <c r="E195" s="301"/>
      <c r="F195" s="301"/>
      <c r="G195" s="300"/>
      <c r="H195" s="301"/>
      <c r="J195" s="301"/>
      <c r="K195" s="301"/>
      <c r="L195" s="301"/>
      <c r="M195" s="301"/>
      <c r="N195" s="301"/>
      <c r="O195" s="301"/>
      <c r="P195" s="301"/>
    </row>
    <row r="196" spans="1:16" x14ac:dyDescent="0.2">
      <c r="C196" s="300"/>
    </row>
    <row r="197" spans="1:16" x14ac:dyDescent="0.2">
      <c r="C197" s="300"/>
    </row>
    <row r="198" spans="1:16" x14ac:dyDescent="0.2">
      <c r="C198" s="300"/>
    </row>
    <row r="199" spans="1:16" x14ac:dyDescent="0.2">
      <c r="C199" s="300"/>
    </row>
    <row r="200" spans="1:16" x14ac:dyDescent="0.2">
      <c r="C200" s="300"/>
    </row>
    <row r="201" spans="1:16" x14ac:dyDescent="0.2">
      <c r="C201" s="300"/>
    </row>
    <row r="202" spans="1:16" x14ac:dyDescent="0.2">
      <c r="C202" s="300"/>
    </row>
    <row r="203" spans="1:16" x14ac:dyDescent="0.2">
      <c r="C203" s="300"/>
    </row>
    <row r="204" spans="1:16" x14ac:dyDescent="0.2">
      <c r="C204" s="300"/>
    </row>
    <row r="205" spans="1:16" x14ac:dyDescent="0.2">
      <c r="C205" s="300"/>
    </row>
    <row r="206" spans="1:16" x14ac:dyDescent="0.2">
      <c r="C206" s="300"/>
    </row>
    <row r="207" spans="1:16" x14ac:dyDescent="0.2">
      <c r="C207" s="300"/>
    </row>
    <row r="208" spans="1:16" x14ac:dyDescent="0.2">
      <c r="C208" s="300"/>
    </row>
    <row r="209" spans="3:3" x14ac:dyDescent="0.2">
      <c r="C209" s="300"/>
    </row>
    <row r="210" spans="3:3" x14ac:dyDescent="0.2">
      <c r="C210" s="300"/>
    </row>
    <row r="211" spans="3:3" x14ac:dyDescent="0.2">
      <c r="C211" s="300"/>
    </row>
    <row r="212" spans="3:3" x14ac:dyDescent="0.2">
      <c r="C212" s="300"/>
    </row>
    <row r="213" spans="3:3" x14ac:dyDescent="0.2">
      <c r="C213" s="300"/>
    </row>
    <row r="214" spans="3:3" x14ac:dyDescent="0.2">
      <c r="C214" s="300"/>
    </row>
    <row r="215" spans="3:3" x14ac:dyDescent="0.2">
      <c r="C215" s="300"/>
    </row>
    <row r="216" spans="3:3" x14ac:dyDescent="0.2">
      <c r="C216" s="300"/>
    </row>
    <row r="217" spans="3:3" x14ac:dyDescent="0.2">
      <c r="C217" s="300"/>
    </row>
    <row r="218" spans="3:3" x14ac:dyDescent="0.2">
      <c r="C218" s="300"/>
    </row>
    <row r="219" spans="3:3" x14ac:dyDescent="0.2">
      <c r="C219" s="300"/>
    </row>
    <row r="220" spans="3:3" x14ac:dyDescent="0.2">
      <c r="C220" s="300"/>
    </row>
    <row r="221" spans="3:3" x14ac:dyDescent="0.2">
      <c r="C221" s="300"/>
    </row>
    <row r="222" spans="3:3" x14ac:dyDescent="0.2">
      <c r="C222" s="300"/>
    </row>
    <row r="223" spans="3:3" x14ac:dyDescent="0.2">
      <c r="C223" s="300"/>
    </row>
    <row r="224" spans="3:3" x14ac:dyDescent="0.2">
      <c r="C224" s="300"/>
    </row>
    <row r="225" spans="3:3" x14ac:dyDescent="0.2">
      <c r="C225" s="300"/>
    </row>
    <row r="226" spans="3:3" x14ac:dyDescent="0.2">
      <c r="C226" s="300"/>
    </row>
    <row r="227" spans="3:3" x14ac:dyDescent="0.2">
      <c r="C227" s="300"/>
    </row>
    <row r="228" spans="3:3" x14ac:dyDescent="0.2">
      <c r="C228" s="300"/>
    </row>
    <row r="229" spans="3:3" x14ac:dyDescent="0.2">
      <c r="C229" s="300"/>
    </row>
    <row r="230" spans="3:3" x14ac:dyDescent="0.2">
      <c r="C230" s="300"/>
    </row>
    <row r="231" spans="3:3" x14ac:dyDescent="0.2">
      <c r="C231" s="300"/>
    </row>
    <row r="232" spans="3:3" x14ac:dyDescent="0.2">
      <c r="C232" s="300"/>
    </row>
    <row r="233" spans="3:3" x14ac:dyDescent="0.2">
      <c r="C233" s="300"/>
    </row>
    <row r="234" spans="3:3" x14ac:dyDescent="0.2">
      <c r="C234" s="300"/>
    </row>
    <row r="235" spans="3:3" x14ac:dyDescent="0.2">
      <c r="C235" s="300"/>
    </row>
    <row r="236" spans="3:3" x14ac:dyDescent="0.2">
      <c r="C236" s="300"/>
    </row>
    <row r="237" spans="3:3" x14ac:dyDescent="0.2">
      <c r="C237" s="300"/>
    </row>
    <row r="238" spans="3:3" x14ac:dyDescent="0.2">
      <c r="C238" s="300"/>
    </row>
    <row r="239" spans="3:3" x14ac:dyDescent="0.2">
      <c r="C239" s="300"/>
    </row>
    <row r="240" spans="3:3" x14ac:dyDescent="0.2">
      <c r="C240" s="300"/>
    </row>
    <row r="241" spans="3:3" x14ac:dyDescent="0.2">
      <c r="C241" s="300"/>
    </row>
    <row r="242" spans="3:3" x14ac:dyDescent="0.2">
      <c r="C242" s="300"/>
    </row>
    <row r="243" spans="3:3" x14ac:dyDescent="0.2">
      <c r="C243" s="300"/>
    </row>
    <row r="244" spans="3:3" x14ac:dyDescent="0.2">
      <c r="C244" s="300"/>
    </row>
    <row r="245" spans="3:3" x14ac:dyDescent="0.2">
      <c r="C245" s="300"/>
    </row>
    <row r="246" spans="3:3" x14ac:dyDescent="0.2">
      <c r="C246" s="300"/>
    </row>
    <row r="247" spans="3:3" x14ac:dyDescent="0.2">
      <c r="C247" s="300"/>
    </row>
    <row r="248" spans="3:3" x14ac:dyDescent="0.2">
      <c r="C248" s="300"/>
    </row>
    <row r="249" spans="3:3" x14ac:dyDescent="0.2">
      <c r="C249" s="300"/>
    </row>
    <row r="250" spans="3:3" x14ac:dyDescent="0.2">
      <c r="C250" s="300"/>
    </row>
    <row r="251" spans="3:3" x14ac:dyDescent="0.2">
      <c r="C251" s="300"/>
    </row>
    <row r="252" spans="3:3" x14ac:dyDescent="0.2">
      <c r="C252" s="300"/>
    </row>
    <row r="253" spans="3:3" x14ac:dyDescent="0.2">
      <c r="C253" s="300"/>
    </row>
    <row r="254" spans="3:3" x14ac:dyDescent="0.2">
      <c r="C254" s="300"/>
    </row>
    <row r="255" spans="3:3" x14ac:dyDescent="0.2">
      <c r="C255" s="300"/>
    </row>
    <row r="256" spans="3:3" x14ac:dyDescent="0.2">
      <c r="C256" s="300"/>
    </row>
    <row r="257" spans="3:3" x14ac:dyDescent="0.2">
      <c r="C257" s="300"/>
    </row>
    <row r="258" spans="3:3" x14ac:dyDescent="0.2">
      <c r="C258" s="300"/>
    </row>
    <row r="259" spans="3:3" x14ac:dyDescent="0.2">
      <c r="C259" s="300"/>
    </row>
    <row r="260" spans="3:3" x14ac:dyDescent="0.2">
      <c r="C260" s="300"/>
    </row>
    <row r="261" spans="3:3" x14ac:dyDescent="0.2">
      <c r="C261" s="300"/>
    </row>
    <row r="262" spans="3:3" x14ac:dyDescent="0.2">
      <c r="C262" s="300"/>
    </row>
    <row r="263" spans="3:3" x14ac:dyDescent="0.2">
      <c r="C263" s="300"/>
    </row>
    <row r="264" spans="3:3" x14ac:dyDescent="0.2">
      <c r="C264" s="300"/>
    </row>
    <row r="265" spans="3:3" x14ac:dyDescent="0.2">
      <c r="C265" s="300"/>
    </row>
    <row r="266" spans="3:3" x14ac:dyDescent="0.2">
      <c r="C266" s="300"/>
    </row>
    <row r="267" spans="3:3" x14ac:dyDescent="0.2">
      <c r="C267" s="300"/>
    </row>
    <row r="268" spans="3:3" x14ac:dyDescent="0.2">
      <c r="C268" s="300"/>
    </row>
    <row r="269" spans="3:3" x14ac:dyDescent="0.2">
      <c r="C269" s="300"/>
    </row>
    <row r="270" spans="3:3" x14ac:dyDescent="0.2">
      <c r="C270" s="300"/>
    </row>
    <row r="271" spans="3:3" x14ac:dyDescent="0.2">
      <c r="C271" s="300"/>
    </row>
    <row r="272" spans="3:3" x14ac:dyDescent="0.2">
      <c r="C272" s="300"/>
    </row>
    <row r="273" spans="3:3" x14ac:dyDescent="0.2">
      <c r="C273" s="300"/>
    </row>
    <row r="274" spans="3:3" x14ac:dyDescent="0.2">
      <c r="C274" s="300"/>
    </row>
    <row r="275" spans="3:3" x14ac:dyDescent="0.2">
      <c r="C275" s="300"/>
    </row>
    <row r="276" spans="3:3" x14ac:dyDescent="0.2">
      <c r="C276" s="300"/>
    </row>
    <row r="277" spans="3:3" x14ac:dyDescent="0.2">
      <c r="C277" s="300"/>
    </row>
    <row r="278" spans="3:3" x14ac:dyDescent="0.2">
      <c r="C278" s="300"/>
    </row>
    <row r="279" spans="3:3" x14ac:dyDescent="0.2">
      <c r="C279" s="300"/>
    </row>
    <row r="280" spans="3:3" x14ac:dyDescent="0.2">
      <c r="C280" s="300"/>
    </row>
    <row r="281" spans="3:3" x14ac:dyDescent="0.2">
      <c r="C281" s="300"/>
    </row>
    <row r="282" spans="3:3" x14ac:dyDescent="0.2">
      <c r="C282" s="300"/>
    </row>
    <row r="283" spans="3:3" x14ac:dyDescent="0.2">
      <c r="C283" s="300"/>
    </row>
    <row r="284" spans="3:3" x14ac:dyDescent="0.2">
      <c r="C284" s="300"/>
    </row>
    <row r="285" spans="3:3" x14ac:dyDescent="0.2">
      <c r="C285" s="300"/>
    </row>
    <row r="286" spans="3:3" x14ac:dyDescent="0.2">
      <c r="C286" s="300"/>
    </row>
    <row r="287" spans="3:3" x14ac:dyDescent="0.2">
      <c r="C287" s="300"/>
    </row>
    <row r="288" spans="3:3" x14ac:dyDescent="0.2">
      <c r="C288" s="300"/>
    </row>
    <row r="289" spans="3:3" x14ac:dyDescent="0.2">
      <c r="C289" s="300"/>
    </row>
    <row r="290" spans="3:3" x14ac:dyDescent="0.2">
      <c r="C290" s="300"/>
    </row>
    <row r="291" spans="3:3" x14ac:dyDescent="0.2">
      <c r="C291" s="300"/>
    </row>
    <row r="292" spans="3:3" x14ac:dyDescent="0.2">
      <c r="C292" s="300"/>
    </row>
    <row r="293" spans="3:3" x14ac:dyDescent="0.2">
      <c r="C293" s="300"/>
    </row>
    <row r="294" spans="3:3" x14ac:dyDescent="0.2">
      <c r="C294" s="300"/>
    </row>
    <row r="295" spans="3:3" x14ac:dyDescent="0.2">
      <c r="C295" s="300"/>
    </row>
    <row r="296" spans="3:3" x14ac:dyDescent="0.2">
      <c r="C296" s="300"/>
    </row>
    <row r="297" spans="3:3" x14ac:dyDescent="0.2">
      <c r="C297" s="300"/>
    </row>
    <row r="298" spans="3:3" x14ac:dyDescent="0.2">
      <c r="C298" s="300"/>
    </row>
    <row r="299" spans="3:3" x14ac:dyDescent="0.2">
      <c r="C299" s="300"/>
    </row>
    <row r="300" spans="3:3" x14ac:dyDescent="0.2">
      <c r="C300" s="300"/>
    </row>
    <row r="301" spans="3:3" x14ac:dyDescent="0.2">
      <c r="C301" s="300"/>
    </row>
    <row r="302" spans="3:3" x14ac:dyDescent="0.2">
      <c r="C302" s="300"/>
    </row>
    <row r="303" spans="3:3" x14ac:dyDescent="0.2">
      <c r="C303" s="300"/>
    </row>
    <row r="304" spans="3:3" x14ac:dyDescent="0.2">
      <c r="C304" s="300"/>
    </row>
    <row r="305" spans="3:3" x14ac:dyDescent="0.2">
      <c r="C305" s="300"/>
    </row>
    <row r="306" spans="3:3" x14ac:dyDescent="0.2">
      <c r="C306" s="300"/>
    </row>
    <row r="307" spans="3:3" x14ac:dyDescent="0.2">
      <c r="C307" s="300"/>
    </row>
    <row r="308" spans="3:3" x14ac:dyDescent="0.2">
      <c r="C308" s="300"/>
    </row>
    <row r="309" spans="3:3" x14ac:dyDescent="0.2">
      <c r="C309" s="300"/>
    </row>
    <row r="310" spans="3:3" x14ac:dyDescent="0.2">
      <c r="C310" s="300"/>
    </row>
    <row r="311" spans="3:3" x14ac:dyDescent="0.2">
      <c r="C311" s="300"/>
    </row>
    <row r="312" spans="3:3" x14ac:dyDescent="0.2">
      <c r="C312" s="300"/>
    </row>
    <row r="313" spans="3:3" x14ac:dyDescent="0.2">
      <c r="C313" s="300"/>
    </row>
    <row r="314" spans="3:3" x14ac:dyDescent="0.2">
      <c r="C314" s="300"/>
    </row>
    <row r="315" spans="3:3" x14ac:dyDescent="0.2">
      <c r="C315" s="300"/>
    </row>
    <row r="316" spans="3:3" x14ac:dyDescent="0.2">
      <c r="C316" s="300"/>
    </row>
    <row r="317" spans="3:3" x14ac:dyDescent="0.2">
      <c r="C317" s="300"/>
    </row>
    <row r="318" spans="3:3" x14ac:dyDescent="0.2">
      <c r="C318" s="300"/>
    </row>
    <row r="319" spans="3:3" x14ac:dyDescent="0.2">
      <c r="C319" s="300"/>
    </row>
    <row r="320" spans="3:3" x14ac:dyDescent="0.2">
      <c r="C320" s="300"/>
    </row>
    <row r="321" spans="3:3" x14ac:dyDescent="0.2">
      <c r="C321" s="300"/>
    </row>
    <row r="322" spans="3:3" x14ac:dyDescent="0.2">
      <c r="C322" s="300"/>
    </row>
    <row r="323" spans="3:3" x14ac:dyDescent="0.2">
      <c r="C323" s="300"/>
    </row>
    <row r="324" spans="3:3" x14ac:dyDescent="0.2">
      <c r="C324" s="300"/>
    </row>
    <row r="325" spans="3:3" x14ac:dyDescent="0.2">
      <c r="C325" s="300"/>
    </row>
    <row r="326" spans="3:3" x14ac:dyDescent="0.2">
      <c r="C326" s="300"/>
    </row>
    <row r="327" spans="3:3" x14ac:dyDescent="0.2">
      <c r="C327" s="300"/>
    </row>
    <row r="328" spans="3:3" x14ac:dyDescent="0.2">
      <c r="C328" s="300"/>
    </row>
    <row r="329" spans="3:3" x14ac:dyDescent="0.2">
      <c r="C329" s="300"/>
    </row>
    <row r="330" spans="3:3" x14ac:dyDescent="0.2">
      <c r="C330" s="300"/>
    </row>
    <row r="331" spans="3:3" x14ac:dyDescent="0.2">
      <c r="C331" s="300"/>
    </row>
    <row r="332" spans="3:3" x14ac:dyDescent="0.2">
      <c r="C332" s="300"/>
    </row>
    <row r="333" spans="3:3" x14ac:dyDescent="0.2">
      <c r="C333" s="300"/>
    </row>
    <row r="334" spans="3:3" x14ac:dyDescent="0.2">
      <c r="C334" s="300"/>
    </row>
    <row r="335" spans="3:3" x14ac:dyDescent="0.2">
      <c r="C335" s="300"/>
    </row>
    <row r="336" spans="3:3" x14ac:dyDescent="0.2">
      <c r="C336" s="300"/>
    </row>
    <row r="337" spans="3:3" x14ac:dyDescent="0.2">
      <c r="C337" s="300"/>
    </row>
    <row r="338" spans="3:3" x14ac:dyDescent="0.2">
      <c r="C338" s="300"/>
    </row>
    <row r="339" spans="3:3" x14ac:dyDescent="0.2">
      <c r="C339" s="300"/>
    </row>
    <row r="340" spans="3:3" x14ac:dyDescent="0.2">
      <c r="C340" s="300"/>
    </row>
    <row r="341" spans="3:3" x14ac:dyDescent="0.2">
      <c r="C341" s="300"/>
    </row>
    <row r="342" spans="3:3" x14ac:dyDescent="0.2">
      <c r="C342" s="300"/>
    </row>
    <row r="343" spans="3:3" x14ac:dyDescent="0.2">
      <c r="C343" s="300"/>
    </row>
    <row r="344" spans="3:3" x14ac:dyDescent="0.2">
      <c r="C344" s="300"/>
    </row>
    <row r="345" spans="3:3" x14ac:dyDescent="0.2">
      <c r="C345" s="300"/>
    </row>
    <row r="346" spans="3:3" x14ac:dyDescent="0.2">
      <c r="C346" s="300"/>
    </row>
    <row r="347" spans="3:3" x14ac:dyDescent="0.2">
      <c r="C347" s="300"/>
    </row>
    <row r="348" spans="3:3" x14ac:dyDescent="0.2">
      <c r="C348" s="300"/>
    </row>
    <row r="349" spans="3:3" x14ac:dyDescent="0.2">
      <c r="C349" s="300"/>
    </row>
    <row r="350" spans="3:3" x14ac:dyDescent="0.2">
      <c r="C350" s="300"/>
    </row>
    <row r="351" spans="3:3" x14ac:dyDescent="0.2">
      <c r="C351" s="300"/>
    </row>
    <row r="352" spans="3:3" x14ac:dyDescent="0.2">
      <c r="C352" s="300"/>
    </row>
    <row r="353" spans="3:3" x14ac:dyDescent="0.2">
      <c r="C353" s="300"/>
    </row>
    <row r="354" spans="3:3" x14ac:dyDescent="0.2">
      <c r="C354" s="300"/>
    </row>
    <row r="355" spans="3:3" x14ac:dyDescent="0.2">
      <c r="C355" s="300"/>
    </row>
    <row r="356" spans="3:3" x14ac:dyDescent="0.2">
      <c r="C356" s="300"/>
    </row>
    <row r="357" spans="3:3" x14ac:dyDescent="0.2">
      <c r="C357" s="300"/>
    </row>
    <row r="358" spans="3:3" x14ac:dyDescent="0.2">
      <c r="C358" s="300"/>
    </row>
    <row r="359" spans="3:3" x14ac:dyDescent="0.2">
      <c r="C359" s="300"/>
    </row>
    <row r="360" spans="3:3" x14ac:dyDescent="0.2">
      <c r="C360" s="300"/>
    </row>
    <row r="361" spans="3:3" x14ac:dyDescent="0.2">
      <c r="C361" s="300"/>
    </row>
    <row r="362" spans="3:3" x14ac:dyDescent="0.2">
      <c r="C362" s="300"/>
    </row>
    <row r="363" spans="3:3" x14ac:dyDescent="0.2">
      <c r="C363" s="300"/>
    </row>
    <row r="364" spans="3:3" x14ac:dyDescent="0.2">
      <c r="C364" s="300"/>
    </row>
    <row r="365" spans="3:3" x14ac:dyDescent="0.2">
      <c r="C365" s="300"/>
    </row>
    <row r="366" spans="3:3" x14ac:dyDescent="0.2">
      <c r="C366" s="300"/>
    </row>
    <row r="367" spans="3:3" x14ac:dyDescent="0.2">
      <c r="C367" s="300"/>
    </row>
    <row r="368" spans="3:3" x14ac:dyDescent="0.2">
      <c r="C368" s="300"/>
    </row>
    <row r="369" spans="3:3" x14ac:dyDescent="0.2">
      <c r="C369" s="300"/>
    </row>
    <row r="370" spans="3:3" x14ac:dyDescent="0.2">
      <c r="C370" s="300"/>
    </row>
    <row r="371" spans="3:3" x14ac:dyDescent="0.2">
      <c r="C371" s="300"/>
    </row>
    <row r="372" spans="3:3" x14ac:dyDescent="0.2">
      <c r="C372" s="300"/>
    </row>
    <row r="373" spans="3:3" x14ac:dyDescent="0.2">
      <c r="C373" s="300"/>
    </row>
    <row r="374" spans="3:3" x14ac:dyDescent="0.2">
      <c r="C374" s="300"/>
    </row>
    <row r="375" spans="3:3" x14ac:dyDescent="0.2">
      <c r="C375" s="300"/>
    </row>
    <row r="376" spans="3:3" x14ac:dyDescent="0.2">
      <c r="C376" s="300"/>
    </row>
    <row r="377" spans="3:3" x14ac:dyDescent="0.2">
      <c r="C377" s="300"/>
    </row>
    <row r="378" spans="3:3" x14ac:dyDescent="0.2">
      <c r="C378" s="300"/>
    </row>
    <row r="379" spans="3:3" x14ac:dyDescent="0.2">
      <c r="C379" s="300"/>
    </row>
    <row r="380" spans="3:3" x14ac:dyDescent="0.2">
      <c r="C380" s="300"/>
    </row>
    <row r="381" spans="3:3" x14ac:dyDescent="0.2">
      <c r="C381" s="300"/>
    </row>
    <row r="382" spans="3:3" x14ac:dyDescent="0.2">
      <c r="C382" s="300"/>
    </row>
    <row r="383" spans="3:3" x14ac:dyDescent="0.2">
      <c r="C383" s="300"/>
    </row>
    <row r="384" spans="3:3" x14ac:dyDescent="0.2">
      <c r="C384" s="300"/>
    </row>
    <row r="385" spans="3:3" x14ac:dyDescent="0.2">
      <c r="C385" s="300"/>
    </row>
    <row r="386" spans="3:3" x14ac:dyDescent="0.2">
      <c r="C386" s="300"/>
    </row>
    <row r="387" spans="3:3" x14ac:dyDescent="0.2">
      <c r="C387" s="300"/>
    </row>
    <row r="388" spans="3:3" x14ac:dyDescent="0.2">
      <c r="C388" s="300"/>
    </row>
    <row r="389" spans="3:3" x14ac:dyDescent="0.2">
      <c r="C389" s="300"/>
    </row>
    <row r="390" spans="3:3" x14ac:dyDescent="0.2">
      <c r="C390" s="300"/>
    </row>
    <row r="391" spans="3:3" x14ac:dyDescent="0.2">
      <c r="C391" s="300"/>
    </row>
    <row r="392" spans="3:3" x14ac:dyDescent="0.2">
      <c r="C392" s="300"/>
    </row>
    <row r="393" spans="3:3" x14ac:dyDescent="0.2">
      <c r="C393" s="300"/>
    </row>
    <row r="394" spans="3:3" x14ac:dyDescent="0.2">
      <c r="C394" s="300"/>
    </row>
    <row r="395" spans="3:3" x14ac:dyDescent="0.2">
      <c r="C395" s="300"/>
    </row>
    <row r="396" spans="3:3" x14ac:dyDescent="0.2">
      <c r="C396" s="300"/>
    </row>
    <row r="397" spans="3:3" x14ac:dyDescent="0.2">
      <c r="C397" s="300"/>
    </row>
    <row r="398" spans="3:3" x14ac:dyDescent="0.2">
      <c r="C398" s="300"/>
    </row>
    <row r="399" spans="3:3" x14ac:dyDescent="0.2">
      <c r="C399" s="300"/>
    </row>
    <row r="400" spans="3:3" x14ac:dyDescent="0.2">
      <c r="C400" s="300"/>
    </row>
    <row r="401" spans="3:3" x14ac:dyDescent="0.2">
      <c r="C401" s="300"/>
    </row>
    <row r="402" spans="3:3" x14ac:dyDescent="0.2">
      <c r="C402" s="300"/>
    </row>
    <row r="403" spans="3:3" x14ac:dyDescent="0.2">
      <c r="C403" s="300"/>
    </row>
    <row r="404" spans="3:3" x14ac:dyDescent="0.2">
      <c r="C404" s="300"/>
    </row>
    <row r="405" spans="3:3" x14ac:dyDescent="0.2">
      <c r="C405" s="300"/>
    </row>
    <row r="406" spans="3:3" x14ac:dyDescent="0.2">
      <c r="C406" s="300"/>
    </row>
    <row r="407" spans="3:3" x14ac:dyDescent="0.2">
      <c r="C407" s="300"/>
    </row>
    <row r="408" spans="3:3" x14ac:dyDescent="0.2">
      <c r="C408" s="300"/>
    </row>
    <row r="409" spans="3:3" x14ac:dyDescent="0.2">
      <c r="C409" s="300"/>
    </row>
    <row r="410" spans="3:3" x14ac:dyDescent="0.2">
      <c r="C410" s="300"/>
    </row>
    <row r="411" spans="3:3" x14ac:dyDescent="0.2">
      <c r="C411" s="300"/>
    </row>
    <row r="412" spans="3:3" x14ac:dyDescent="0.2">
      <c r="C412" s="300"/>
    </row>
    <row r="413" spans="3:3" x14ac:dyDescent="0.2">
      <c r="C413" s="300"/>
    </row>
    <row r="414" spans="3:3" x14ac:dyDescent="0.2">
      <c r="C414" s="300"/>
    </row>
    <row r="415" spans="3:3" x14ac:dyDescent="0.2">
      <c r="C415" s="300"/>
    </row>
    <row r="416" spans="3:3" x14ac:dyDescent="0.2">
      <c r="C416" s="300"/>
    </row>
    <row r="417" spans="3:3" x14ac:dyDescent="0.2">
      <c r="C417" s="300"/>
    </row>
    <row r="418" spans="3:3" x14ac:dyDescent="0.2">
      <c r="C418" s="300"/>
    </row>
    <row r="419" spans="3:3" x14ac:dyDescent="0.2">
      <c r="C419" s="300"/>
    </row>
    <row r="420" spans="3:3" x14ac:dyDescent="0.2">
      <c r="C420" s="300"/>
    </row>
    <row r="421" spans="3:3" x14ac:dyDescent="0.2">
      <c r="C421" s="300"/>
    </row>
    <row r="422" spans="3:3" x14ac:dyDescent="0.2">
      <c r="C422" s="300"/>
    </row>
    <row r="423" spans="3:3" x14ac:dyDescent="0.2">
      <c r="C423" s="300"/>
    </row>
    <row r="424" spans="3:3" x14ac:dyDescent="0.2">
      <c r="C424" s="300"/>
    </row>
    <row r="425" spans="3:3" x14ac:dyDescent="0.2">
      <c r="C425" s="300"/>
    </row>
    <row r="426" spans="3:3" x14ac:dyDescent="0.2">
      <c r="C426" s="300"/>
    </row>
    <row r="427" spans="3:3" x14ac:dyDescent="0.2">
      <c r="C427" s="300"/>
    </row>
    <row r="428" spans="3:3" x14ac:dyDescent="0.2">
      <c r="C428" s="300"/>
    </row>
    <row r="429" spans="3:3" x14ac:dyDescent="0.2">
      <c r="C429" s="300"/>
    </row>
    <row r="430" spans="3:3" x14ac:dyDescent="0.2">
      <c r="C430" s="300"/>
    </row>
    <row r="431" spans="3:3" x14ac:dyDescent="0.2">
      <c r="C431" s="300"/>
    </row>
    <row r="432" spans="3:3" x14ac:dyDescent="0.2">
      <c r="C432" s="300"/>
    </row>
    <row r="433" spans="3:3" x14ac:dyDescent="0.2">
      <c r="C433" s="300"/>
    </row>
    <row r="434" spans="3:3" x14ac:dyDescent="0.2">
      <c r="C434" s="300"/>
    </row>
    <row r="435" spans="3:3" x14ac:dyDescent="0.2">
      <c r="C435" s="300"/>
    </row>
    <row r="436" spans="3:3" x14ac:dyDescent="0.2">
      <c r="C436" s="300"/>
    </row>
    <row r="437" spans="3:3" x14ac:dyDescent="0.2">
      <c r="C437" s="300"/>
    </row>
    <row r="438" spans="3:3" x14ac:dyDescent="0.2">
      <c r="C438" s="300"/>
    </row>
    <row r="439" spans="3:3" x14ac:dyDescent="0.2">
      <c r="C439" s="300"/>
    </row>
    <row r="440" spans="3:3" x14ac:dyDescent="0.2">
      <c r="C440" s="300"/>
    </row>
    <row r="441" spans="3:3" x14ac:dyDescent="0.2">
      <c r="C441" s="300"/>
    </row>
    <row r="442" spans="3:3" x14ac:dyDescent="0.2">
      <c r="C442" s="300"/>
    </row>
    <row r="443" spans="3:3" x14ac:dyDescent="0.2">
      <c r="C443" s="300"/>
    </row>
    <row r="444" spans="3:3" x14ac:dyDescent="0.2">
      <c r="C444" s="300"/>
    </row>
    <row r="445" spans="3:3" x14ac:dyDescent="0.2">
      <c r="C445" s="300"/>
    </row>
    <row r="446" spans="3:3" x14ac:dyDescent="0.2">
      <c r="C446" s="300"/>
    </row>
    <row r="447" spans="3:3" x14ac:dyDescent="0.2">
      <c r="C447" s="300"/>
    </row>
    <row r="448" spans="3:3" x14ac:dyDescent="0.2">
      <c r="C448" s="300"/>
    </row>
    <row r="449" spans="3:3" x14ac:dyDescent="0.2">
      <c r="C449" s="300"/>
    </row>
    <row r="450" spans="3:3" x14ac:dyDescent="0.2">
      <c r="C450" s="300"/>
    </row>
    <row r="451" spans="3:3" x14ac:dyDescent="0.2">
      <c r="C451" s="300"/>
    </row>
    <row r="452" spans="3:3" x14ac:dyDescent="0.2">
      <c r="C452" s="300"/>
    </row>
    <row r="453" spans="3:3" x14ac:dyDescent="0.2">
      <c r="C453" s="300"/>
    </row>
    <row r="454" spans="3:3" x14ac:dyDescent="0.2">
      <c r="C454" s="300"/>
    </row>
    <row r="455" spans="3:3" x14ac:dyDescent="0.2">
      <c r="C455" s="300"/>
    </row>
    <row r="456" spans="3:3" x14ac:dyDescent="0.2">
      <c r="C456" s="300"/>
    </row>
    <row r="457" spans="3:3" x14ac:dyDescent="0.2">
      <c r="C457" s="300"/>
    </row>
    <row r="458" spans="3:3" x14ac:dyDescent="0.2">
      <c r="C458" s="300"/>
    </row>
    <row r="459" spans="3:3" x14ac:dyDescent="0.2">
      <c r="C459" s="300"/>
    </row>
    <row r="460" spans="3:3" x14ac:dyDescent="0.2">
      <c r="C460" s="300"/>
    </row>
    <row r="461" spans="3:3" x14ac:dyDescent="0.2">
      <c r="C461" s="300"/>
    </row>
    <row r="462" spans="3:3" x14ac:dyDescent="0.2">
      <c r="C462" s="300"/>
    </row>
    <row r="463" spans="3:3" x14ac:dyDescent="0.2">
      <c r="C463" s="300"/>
    </row>
    <row r="464" spans="3:3" x14ac:dyDescent="0.2">
      <c r="C464" s="300"/>
    </row>
    <row r="465" spans="3:3" x14ac:dyDescent="0.2">
      <c r="C465" s="300"/>
    </row>
    <row r="466" spans="3:3" x14ac:dyDescent="0.2">
      <c r="C466" s="300"/>
    </row>
    <row r="467" spans="3:3" x14ac:dyDescent="0.2">
      <c r="C467" s="300"/>
    </row>
    <row r="468" spans="3:3" x14ac:dyDescent="0.2">
      <c r="C468" s="300"/>
    </row>
    <row r="469" spans="3:3" x14ac:dyDescent="0.2">
      <c r="C469" s="300"/>
    </row>
    <row r="470" spans="3:3" x14ac:dyDescent="0.2">
      <c r="C470" s="300"/>
    </row>
    <row r="471" spans="3:3" x14ac:dyDescent="0.2">
      <c r="C471" s="300"/>
    </row>
    <row r="472" spans="3:3" x14ac:dyDescent="0.2">
      <c r="C472" s="300"/>
    </row>
    <row r="473" spans="3:3" x14ac:dyDescent="0.2">
      <c r="C473" s="300"/>
    </row>
    <row r="474" spans="3:3" x14ac:dyDescent="0.2">
      <c r="C474" s="300"/>
    </row>
    <row r="475" spans="3:3" x14ac:dyDescent="0.2">
      <c r="C475" s="300"/>
    </row>
    <row r="476" spans="3:3" x14ac:dyDescent="0.2">
      <c r="C476" s="300"/>
    </row>
    <row r="477" spans="3:3" x14ac:dyDescent="0.2">
      <c r="C477" s="300"/>
    </row>
    <row r="478" spans="3:3" x14ac:dyDescent="0.2">
      <c r="C478" s="300"/>
    </row>
    <row r="479" spans="3:3" x14ac:dyDescent="0.2">
      <c r="C479" s="300"/>
    </row>
    <row r="480" spans="3:3" x14ac:dyDescent="0.2">
      <c r="C480" s="300"/>
    </row>
    <row r="481" spans="3:3" x14ac:dyDescent="0.2">
      <c r="C481" s="300"/>
    </row>
    <row r="482" spans="3:3" x14ac:dyDescent="0.2">
      <c r="C482" s="300"/>
    </row>
    <row r="483" spans="3:3" x14ac:dyDescent="0.2">
      <c r="C483" s="300"/>
    </row>
    <row r="484" spans="3:3" x14ac:dyDescent="0.2">
      <c r="C484" s="300"/>
    </row>
    <row r="485" spans="3:3" x14ac:dyDescent="0.2">
      <c r="C485" s="300"/>
    </row>
    <row r="486" spans="3:3" x14ac:dyDescent="0.2">
      <c r="C486" s="300"/>
    </row>
    <row r="487" spans="3:3" x14ac:dyDescent="0.2">
      <c r="C487" s="300"/>
    </row>
    <row r="488" spans="3:3" x14ac:dyDescent="0.2">
      <c r="C488" s="300"/>
    </row>
    <row r="489" spans="3:3" x14ac:dyDescent="0.2">
      <c r="C489" s="300"/>
    </row>
    <row r="490" spans="3:3" x14ac:dyDescent="0.2">
      <c r="C490" s="300"/>
    </row>
    <row r="491" spans="3:3" x14ac:dyDescent="0.2">
      <c r="C491" s="300"/>
    </row>
    <row r="492" spans="3:3" x14ac:dyDescent="0.2">
      <c r="C492" s="300"/>
    </row>
    <row r="493" spans="3:3" x14ac:dyDescent="0.2">
      <c r="C493" s="300"/>
    </row>
    <row r="494" spans="3:3" x14ac:dyDescent="0.2">
      <c r="C494" s="300"/>
    </row>
    <row r="495" spans="3:3" x14ac:dyDescent="0.2">
      <c r="C495" s="300"/>
    </row>
    <row r="496" spans="3:3" x14ac:dyDescent="0.2">
      <c r="C496" s="300"/>
    </row>
    <row r="497" spans="3:3" x14ac:dyDescent="0.2">
      <c r="C497" s="300"/>
    </row>
    <row r="498" spans="3:3" x14ac:dyDescent="0.2">
      <c r="C498" s="300"/>
    </row>
    <row r="499" spans="3:3" x14ac:dyDescent="0.2">
      <c r="C499" s="300"/>
    </row>
    <row r="500" spans="3:3" x14ac:dyDescent="0.2">
      <c r="C500" s="300"/>
    </row>
    <row r="501" spans="3:3" x14ac:dyDescent="0.2">
      <c r="C501" s="300"/>
    </row>
    <row r="502" spans="3:3" x14ac:dyDescent="0.2">
      <c r="C502" s="300"/>
    </row>
    <row r="503" spans="3:3" x14ac:dyDescent="0.2">
      <c r="C503" s="300"/>
    </row>
    <row r="504" spans="3:3" x14ac:dyDescent="0.2">
      <c r="C504" s="300"/>
    </row>
    <row r="505" spans="3:3" x14ac:dyDescent="0.2">
      <c r="C505" s="300"/>
    </row>
    <row r="506" spans="3:3" x14ac:dyDescent="0.2">
      <c r="C506" s="300"/>
    </row>
    <row r="507" spans="3:3" x14ac:dyDescent="0.2">
      <c r="C507" s="300"/>
    </row>
    <row r="508" spans="3:3" x14ac:dyDescent="0.2">
      <c r="C508" s="300"/>
    </row>
    <row r="509" spans="3:3" x14ac:dyDescent="0.2">
      <c r="C509" s="300"/>
    </row>
    <row r="510" spans="3:3" x14ac:dyDescent="0.2">
      <c r="C510" s="300"/>
    </row>
    <row r="511" spans="3:3" x14ac:dyDescent="0.2">
      <c r="C511" s="300"/>
    </row>
    <row r="512" spans="3:3" x14ac:dyDescent="0.2">
      <c r="C512" s="300"/>
    </row>
    <row r="513" spans="3:3" x14ac:dyDescent="0.2">
      <c r="C513" s="300"/>
    </row>
    <row r="514" spans="3:3" x14ac:dyDescent="0.2">
      <c r="C514" s="300"/>
    </row>
    <row r="515" spans="3:3" x14ac:dyDescent="0.2">
      <c r="C515" s="300"/>
    </row>
    <row r="516" spans="3:3" x14ac:dyDescent="0.2">
      <c r="C516" s="300"/>
    </row>
    <row r="517" spans="3:3" x14ac:dyDescent="0.2">
      <c r="C517" s="300"/>
    </row>
    <row r="518" spans="3:3" x14ac:dyDescent="0.2">
      <c r="C518" s="300"/>
    </row>
    <row r="519" spans="3:3" x14ac:dyDescent="0.2">
      <c r="C519" s="300"/>
    </row>
    <row r="520" spans="3:3" x14ac:dyDescent="0.2">
      <c r="C520" s="300"/>
    </row>
    <row r="521" spans="3:3" x14ac:dyDescent="0.2">
      <c r="C521" s="300"/>
    </row>
    <row r="522" spans="3:3" x14ac:dyDescent="0.2">
      <c r="C522" s="300"/>
    </row>
    <row r="523" spans="3:3" x14ac:dyDescent="0.2">
      <c r="C523" s="300"/>
    </row>
    <row r="524" spans="3:3" x14ac:dyDescent="0.2">
      <c r="C524" s="300"/>
    </row>
    <row r="525" spans="3:3" x14ac:dyDescent="0.2">
      <c r="C525" s="300"/>
    </row>
    <row r="526" spans="3:3" x14ac:dyDescent="0.2">
      <c r="C526" s="300"/>
    </row>
    <row r="527" spans="3:3" x14ac:dyDescent="0.2">
      <c r="C527" s="300"/>
    </row>
    <row r="528" spans="3:3" x14ac:dyDescent="0.2">
      <c r="C528" s="300"/>
    </row>
    <row r="529" spans="3:3" x14ac:dyDescent="0.2">
      <c r="C529" s="300"/>
    </row>
    <row r="530" spans="3:3" x14ac:dyDescent="0.2">
      <c r="C530" s="300"/>
    </row>
    <row r="531" spans="3:3" x14ac:dyDescent="0.2">
      <c r="C531" s="300"/>
    </row>
    <row r="532" spans="3:3" x14ac:dyDescent="0.2">
      <c r="C532" s="300"/>
    </row>
    <row r="533" spans="3:3" x14ac:dyDescent="0.2">
      <c r="C533" s="300"/>
    </row>
    <row r="534" spans="3:3" x14ac:dyDescent="0.2">
      <c r="C534" s="300"/>
    </row>
    <row r="535" spans="3:3" x14ac:dyDescent="0.2">
      <c r="C535" s="300"/>
    </row>
    <row r="536" spans="3:3" x14ac:dyDescent="0.2">
      <c r="C536" s="300"/>
    </row>
    <row r="537" spans="3:3" x14ac:dyDescent="0.2">
      <c r="C537" s="300"/>
    </row>
    <row r="538" spans="3:3" x14ac:dyDescent="0.2">
      <c r="C538" s="300"/>
    </row>
    <row r="539" spans="3:3" x14ac:dyDescent="0.2">
      <c r="C539" s="300"/>
    </row>
    <row r="540" spans="3:3" x14ac:dyDescent="0.2">
      <c r="C540" s="300"/>
    </row>
    <row r="541" spans="3:3" x14ac:dyDescent="0.2">
      <c r="C541" s="300"/>
    </row>
    <row r="542" spans="3:3" x14ac:dyDescent="0.2">
      <c r="C542" s="300"/>
    </row>
    <row r="543" spans="3:3" x14ac:dyDescent="0.2">
      <c r="C543" s="300"/>
    </row>
    <row r="544" spans="3:3" x14ac:dyDescent="0.2">
      <c r="C544" s="300"/>
    </row>
    <row r="545" spans="3:3" x14ac:dyDescent="0.2">
      <c r="C545" s="300"/>
    </row>
    <row r="546" spans="3:3" x14ac:dyDescent="0.2">
      <c r="C546" s="300"/>
    </row>
    <row r="547" spans="3:3" x14ac:dyDescent="0.2">
      <c r="C547" s="300"/>
    </row>
    <row r="548" spans="3:3" x14ac:dyDescent="0.2">
      <c r="C548" s="300"/>
    </row>
    <row r="549" spans="3:3" x14ac:dyDescent="0.2">
      <c r="C549" s="300"/>
    </row>
    <row r="550" spans="3:3" x14ac:dyDescent="0.2">
      <c r="C550" s="300"/>
    </row>
    <row r="551" spans="3:3" x14ac:dyDescent="0.2">
      <c r="C551" s="300"/>
    </row>
    <row r="552" spans="3:3" x14ac:dyDescent="0.2">
      <c r="C552" s="300"/>
    </row>
    <row r="553" spans="3:3" x14ac:dyDescent="0.2">
      <c r="C553" s="300"/>
    </row>
    <row r="554" spans="3:3" x14ac:dyDescent="0.2">
      <c r="C554" s="300"/>
    </row>
    <row r="555" spans="3:3" x14ac:dyDescent="0.2">
      <c r="C555" s="300"/>
    </row>
    <row r="556" spans="3:3" x14ac:dyDescent="0.2">
      <c r="C556" s="300"/>
    </row>
    <row r="557" spans="3:3" x14ac:dyDescent="0.2">
      <c r="C557" s="300"/>
    </row>
    <row r="558" spans="3:3" x14ac:dyDescent="0.2">
      <c r="C558" s="300"/>
    </row>
    <row r="559" spans="3:3" x14ac:dyDescent="0.2">
      <c r="C559" s="300"/>
    </row>
    <row r="560" spans="3:3" x14ac:dyDescent="0.2">
      <c r="C560" s="300"/>
    </row>
    <row r="561" spans="3:3" x14ac:dyDescent="0.2">
      <c r="C561" s="300"/>
    </row>
    <row r="562" spans="3:3" x14ac:dyDescent="0.2">
      <c r="C562" s="300"/>
    </row>
    <row r="563" spans="3:3" x14ac:dyDescent="0.2">
      <c r="C563" s="300"/>
    </row>
    <row r="564" spans="3:3" x14ac:dyDescent="0.2">
      <c r="C564" s="300"/>
    </row>
    <row r="565" spans="3:3" x14ac:dyDescent="0.2">
      <c r="C565" s="300"/>
    </row>
    <row r="566" spans="3:3" x14ac:dyDescent="0.2">
      <c r="C566" s="300"/>
    </row>
    <row r="567" spans="3:3" x14ac:dyDescent="0.2">
      <c r="C567" s="300"/>
    </row>
    <row r="568" spans="3:3" x14ac:dyDescent="0.2">
      <c r="C568" s="300"/>
    </row>
    <row r="569" spans="3:3" x14ac:dyDescent="0.2">
      <c r="C569" s="300"/>
    </row>
    <row r="570" spans="3:3" x14ac:dyDescent="0.2">
      <c r="C570" s="300"/>
    </row>
    <row r="571" spans="3:3" x14ac:dyDescent="0.2">
      <c r="C571" s="300"/>
    </row>
    <row r="572" spans="3:3" x14ac:dyDescent="0.2">
      <c r="C572" s="300"/>
    </row>
    <row r="573" spans="3:3" x14ac:dyDescent="0.2">
      <c r="C573" s="300"/>
    </row>
    <row r="574" spans="3:3" x14ac:dyDescent="0.2">
      <c r="C574" s="300"/>
    </row>
    <row r="575" spans="3:3" x14ac:dyDescent="0.2">
      <c r="C575" s="300"/>
    </row>
    <row r="576" spans="3:3" x14ac:dyDescent="0.2">
      <c r="C576" s="300"/>
    </row>
    <row r="577" spans="3:3" x14ac:dyDescent="0.2">
      <c r="C577" s="300"/>
    </row>
    <row r="578" spans="3:3" x14ac:dyDescent="0.2">
      <c r="C578" s="300"/>
    </row>
    <row r="579" spans="3:3" x14ac:dyDescent="0.2">
      <c r="C579" s="300"/>
    </row>
    <row r="580" spans="3:3" x14ac:dyDescent="0.2">
      <c r="C580" s="300"/>
    </row>
    <row r="581" spans="3:3" x14ac:dyDescent="0.2">
      <c r="C581" s="300"/>
    </row>
    <row r="582" spans="3:3" x14ac:dyDescent="0.2">
      <c r="C582" s="300"/>
    </row>
    <row r="583" spans="3:3" x14ac:dyDescent="0.2">
      <c r="C583" s="300"/>
    </row>
    <row r="584" spans="3:3" x14ac:dyDescent="0.2">
      <c r="C584" s="300"/>
    </row>
    <row r="585" spans="3:3" x14ac:dyDescent="0.2">
      <c r="C585" s="300"/>
    </row>
    <row r="586" spans="3:3" x14ac:dyDescent="0.2">
      <c r="C586" s="300"/>
    </row>
    <row r="587" spans="3:3" x14ac:dyDescent="0.2">
      <c r="C587" s="300"/>
    </row>
    <row r="588" spans="3:3" x14ac:dyDescent="0.2">
      <c r="C588" s="300"/>
    </row>
    <row r="589" spans="3:3" x14ac:dyDescent="0.2">
      <c r="C589" s="300"/>
    </row>
    <row r="590" spans="3:3" x14ac:dyDescent="0.2">
      <c r="C590" s="300"/>
    </row>
    <row r="591" spans="3:3" x14ac:dyDescent="0.2">
      <c r="C591" s="300"/>
    </row>
    <row r="592" spans="3:3" x14ac:dyDescent="0.2">
      <c r="C592" s="300"/>
    </row>
    <row r="593" spans="3:3" x14ac:dyDescent="0.2">
      <c r="C593" s="300"/>
    </row>
    <row r="594" spans="3:3" x14ac:dyDescent="0.2">
      <c r="C594" s="300"/>
    </row>
    <row r="595" spans="3:3" x14ac:dyDescent="0.2">
      <c r="C595" s="300"/>
    </row>
    <row r="596" spans="3:3" x14ac:dyDescent="0.2">
      <c r="C596" s="300"/>
    </row>
    <row r="597" spans="3:3" x14ac:dyDescent="0.2">
      <c r="C597" s="300"/>
    </row>
    <row r="598" spans="3:3" x14ac:dyDescent="0.2">
      <c r="C598" s="300"/>
    </row>
    <row r="599" spans="3:3" x14ac:dyDescent="0.2">
      <c r="C599" s="300"/>
    </row>
    <row r="600" spans="3:3" x14ac:dyDescent="0.2">
      <c r="C600" s="300"/>
    </row>
    <row r="601" spans="3:3" x14ac:dyDescent="0.2">
      <c r="C601" s="300"/>
    </row>
    <row r="602" spans="3:3" x14ac:dyDescent="0.2">
      <c r="C602" s="300"/>
    </row>
    <row r="603" spans="3:3" x14ac:dyDescent="0.2">
      <c r="C603" s="300"/>
    </row>
    <row r="604" spans="3:3" x14ac:dyDescent="0.2">
      <c r="C604" s="300"/>
    </row>
    <row r="605" spans="3:3" x14ac:dyDescent="0.2">
      <c r="C605" s="300"/>
    </row>
    <row r="606" spans="3:3" x14ac:dyDescent="0.2">
      <c r="C606" s="300"/>
    </row>
    <row r="607" spans="3:3" x14ac:dyDescent="0.2">
      <c r="C607" s="300"/>
    </row>
    <row r="608" spans="3:3" x14ac:dyDescent="0.2">
      <c r="C608" s="300"/>
    </row>
    <row r="609" spans="3:3" x14ac:dyDescent="0.2">
      <c r="C609" s="300"/>
    </row>
    <row r="610" spans="3:3" x14ac:dyDescent="0.2">
      <c r="C610" s="300"/>
    </row>
    <row r="611" spans="3:3" x14ac:dyDescent="0.2">
      <c r="C611" s="300"/>
    </row>
    <row r="612" spans="3:3" x14ac:dyDescent="0.2">
      <c r="C612" s="300"/>
    </row>
    <row r="613" spans="3:3" x14ac:dyDescent="0.2">
      <c r="C613" s="300"/>
    </row>
    <row r="614" spans="3:3" x14ac:dyDescent="0.2">
      <c r="C614" s="300"/>
    </row>
    <row r="615" spans="3:3" x14ac:dyDescent="0.2">
      <c r="C615" s="300"/>
    </row>
    <row r="616" spans="3:3" x14ac:dyDescent="0.2">
      <c r="C616" s="300"/>
    </row>
    <row r="617" spans="3:3" x14ac:dyDescent="0.2">
      <c r="C617" s="300"/>
    </row>
    <row r="618" spans="3:3" x14ac:dyDescent="0.2">
      <c r="C618" s="300"/>
    </row>
    <row r="619" spans="3:3" x14ac:dyDescent="0.2">
      <c r="C619" s="300"/>
    </row>
    <row r="620" spans="3:3" x14ac:dyDescent="0.2">
      <c r="C620" s="300"/>
    </row>
    <row r="621" spans="3:3" x14ac:dyDescent="0.2">
      <c r="C621" s="300"/>
    </row>
    <row r="622" spans="3:3" x14ac:dyDescent="0.2">
      <c r="C622" s="300"/>
    </row>
    <row r="623" spans="3:3" x14ac:dyDescent="0.2">
      <c r="C623" s="300"/>
    </row>
    <row r="624" spans="3:3" x14ac:dyDescent="0.2">
      <c r="C624" s="300"/>
    </row>
    <row r="625" spans="3:3" x14ac:dyDescent="0.2">
      <c r="C625" s="300"/>
    </row>
    <row r="626" spans="3:3" x14ac:dyDescent="0.2">
      <c r="C626" s="300"/>
    </row>
    <row r="627" spans="3:3" x14ac:dyDescent="0.2">
      <c r="C627" s="300"/>
    </row>
    <row r="628" spans="3:3" x14ac:dyDescent="0.2">
      <c r="C628" s="300"/>
    </row>
    <row r="629" spans="3:3" x14ac:dyDescent="0.2">
      <c r="C629" s="300"/>
    </row>
    <row r="630" spans="3:3" x14ac:dyDescent="0.2">
      <c r="C630" s="300"/>
    </row>
    <row r="631" spans="3:3" x14ac:dyDescent="0.2">
      <c r="C631" s="300"/>
    </row>
    <row r="632" spans="3:3" x14ac:dyDescent="0.2">
      <c r="C632" s="300"/>
    </row>
    <row r="633" spans="3:3" x14ac:dyDescent="0.2">
      <c r="C633" s="300"/>
    </row>
    <row r="634" spans="3:3" x14ac:dyDescent="0.2">
      <c r="C634" s="300"/>
    </row>
    <row r="635" spans="3:3" x14ac:dyDescent="0.2">
      <c r="C635" s="300"/>
    </row>
    <row r="636" spans="3:3" x14ac:dyDescent="0.2">
      <c r="C636" s="300"/>
    </row>
    <row r="637" spans="3:3" x14ac:dyDescent="0.2">
      <c r="C637" s="300"/>
    </row>
    <row r="638" spans="3:3" x14ac:dyDescent="0.2">
      <c r="C638" s="300"/>
    </row>
    <row r="639" spans="3:3" x14ac:dyDescent="0.2">
      <c r="C639" s="300"/>
    </row>
    <row r="640" spans="3:3" x14ac:dyDescent="0.2">
      <c r="C640" s="300"/>
    </row>
    <row r="641" spans="3:3" x14ac:dyDescent="0.2">
      <c r="C641" s="300"/>
    </row>
    <row r="642" spans="3:3" x14ac:dyDescent="0.2">
      <c r="C642" s="300"/>
    </row>
    <row r="643" spans="3:3" x14ac:dyDescent="0.2">
      <c r="C643" s="300"/>
    </row>
    <row r="644" spans="3:3" x14ac:dyDescent="0.2">
      <c r="C644" s="300"/>
    </row>
    <row r="645" spans="3:3" x14ac:dyDescent="0.2">
      <c r="C645" s="300"/>
    </row>
    <row r="646" spans="3:3" x14ac:dyDescent="0.2">
      <c r="C646" s="300"/>
    </row>
    <row r="647" spans="3:3" x14ac:dyDescent="0.2">
      <c r="C647" s="300"/>
    </row>
    <row r="648" spans="3:3" x14ac:dyDescent="0.2">
      <c r="C648" s="300"/>
    </row>
    <row r="649" spans="3:3" x14ac:dyDescent="0.2">
      <c r="C649" s="300"/>
    </row>
    <row r="650" spans="3:3" x14ac:dyDescent="0.2">
      <c r="C650" s="300"/>
    </row>
    <row r="651" spans="3:3" x14ac:dyDescent="0.2">
      <c r="C651" s="300"/>
    </row>
    <row r="652" spans="3:3" x14ac:dyDescent="0.2">
      <c r="C652" s="300"/>
    </row>
    <row r="653" spans="3:3" x14ac:dyDescent="0.2">
      <c r="C653" s="300"/>
    </row>
    <row r="654" spans="3:3" x14ac:dyDescent="0.2">
      <c r="C654" s="300"/>
    </row>
    <row r="655" spans="3:3" x14ac:dyDescent="0.2">
      <c r="C655" s="300"/>
    </row>
    <row r="656" spans="3:3" x14ac:dyDescent="0.2">
      <c r="C656" s="300"/>
    </row>
    <row r="657" spans="3:3" x14ac:dyDescent="0.2">
      <c r="C657" s="300"/>
    </row>
    <row r="658" spans="3:3" x14ac:dyDescent="0.2">
      <c r="C658" s="300"/>
    </row>
    <row r="659" spans="3:3" x14ac:dyDescent="0.2">
      <c r="C659" s="300"/>
    </row>
    <row r="660" spans="3:3" x14ac:dyDescent="0.2">
      <c r="C660" s="300"/>
    </row>
    <row r="661" spans="3:3" x14ac:dyDescent="0.2">
      <c r="C661" s="300"/>
    </row>
    <row r="662" spans="3:3" x14ac:dyDescent="0.2">
      <c r="C662" s="300"/>
    </row>
    <row r="663" spans="3:3" x14ac:dyDescent="0.2">
      <c r="C663" s="300"/>
    </row>
    <row r="664" spans="3:3" x14ac:dyDescent="0.2">
      <c r="C664" s="300"/>
    </row>
    <row r="665" spans="3:3" x14ac:dyDescent="0.2">
      <c r="C665" s="300"/>
    </row>
    <row r="666" spans="3:3" x14ac:dyDescent="0.2">
      <c r="C666" s="300"/>
    </row>
    <row r="667" spans="3:3" x14ac:dyDescent="0.2">
      <c r="C667" s="300"/>
    </row>
    <row r="668" spans="3:3" x14ac:dyDescent="0.2">
      <c r="C668" s="300"/>
    </row>
    <row r="669" spans="3:3" x14ac:dyDescent="0.2">
      <c r="C669" s="300"/>
    </row>
    <row r="670" spans="3:3" x14ac:dyDescent="0.2">
      <c r="C670" s="300"/>
    </row>
    <row r="671" spans="3:3" x14ac:dyDescent="0.2">
      <c r="C671" s="300"/>
    </row>
    <row r="672" spans="3:3" x14ac:dyDescent="0.2">
      <c r="C672" s="300"/>
    </row>
    <row r="673" spans="3:3" x14ac:dyDescent="0.2">
      <c r="C673" s="300"/>
    </row>
    <row r="674" spans="3:3" x14ac:dyDescent="0.2">
      <c r="C674" s="300"/>
    </row>
    <row r="675" spans="3:3" x14ac:dyDescent="0.2">
      <c r="C675" s="300"/>
    </row>
    <row r="676" spans="3:3" x14ac:dyDescent="0.2">
      <c r="C676" s="300"/>
    </row>
    <row r="677" spans="3:3" x14ac:dyDescent="0.2">
      <c r="C677" s="300"/>
    </row>
    <row r="678" spans="3:3" x14ac:dyDescent="0.2">
      <c r="C678" s="300"/>
    </row>
    <row r="679" spans="3:3" x14ac:dyDescent="0.2">
      <c r="C679" s="300"/>
    </row>
    <row r="680" spans="3:3" x14ac:dyDescent="0.2">
      <c r="C680" s="300"/>
    </row>
    <row r="681" spans="3:3" x14ac:dyDescent="0.2">
      <c r="C681" s="300"/>
    </row>
    <row r="682" spans="3:3" x14ac:dyDescent="0.2">
      <c r="C682" s="300"/>
    </row>
    <row r="683" spans="3:3" x14ac:dyDescent="0.2">
      <c r="C683" s="300"/>
    </row>
    <row r="684" spans="3:3" x14ac:dyDescent="0.2">
      <c r="C684" s="300"/>
    </row>
    <row r="685" spans="3:3" x14ac:dyDescent="0.2">
      <c r="C685" s="300"/>
    </row>
    <row r="686" spans="3:3" x14ac:dyDescent="0.2">
      <c r="C686" s="300"/>
    </row>
    <row r="687" spans="3:3" x14ac:dyDescent="0.2">
      <c r="C687" s="300"/>
    </row>
    <row r="688" spans="3:3" x14ac:dyDescent="0.2">
      <c r="C688" s="300"/>
    </row>
    <row r="689" spans="3:3" x14ac:dyDescent="0.2">
      <c r="C689" s="300"/>
    </row>
    <row r="690" spans="3:3" x14ac:dyDescent="0.2">
      <c r="C690" s="300"/>
    </row>
    <row r="691" spans="3:3" x14ac:dyDescent="0.2">
      <c r="C691" s="300"/>
    </row>
    <row r="692" spans="3:3" x14ac:dyDescent="0.2">
      <c r="C692" s="300"/>
    </row>
    <row r="693" spans="3:3" x14ac:dyDescent="0.2">
      <c r="C693" s="300"/>
    </row>
    <row r="694" spans="3:3" x14ac:dyDescent="0.2">
      <c r="C694" s="300"/>
    </row>
    <row r="695" spans="3:3" x14ac:dyDescent="0.2">
      <c r="C695" s="300"/>
    </row>
    <row r="696" spans="3:3" x14ac:dyDescent="0.2">
      <c r="C696" s="300"/>
    </row>
    <row r="697" spans="3:3" x14ac:dyDescent="0.2">
      <c r="C697" s="300"/>
    </row>
    <row r="698" spans="3:3" x14ac:dyDescent="0.2">
      <c r="C698" s="300"/>
    </row>
    <row r="699" spans="3:3" x14ac:dyDescent="0.2">
      <c r="C699" s="300"/>
    </row>
    <row r="700" spans="3:3" x14ac:dyDescent="0.2">
      <c r="C700" s="300"/>
    </row>
    <row r="701" spans="3:3" x14ac:dyDescent="0.2">
      <c r="C701" s="300"/>
    </row>
    <row r="702" spans="3:3" x14ac:dyDescent="0.2">
      <c r="C702" s="300"/>
    </row>
    <row r="703" spans="3:3" x14ac:dyDescent="0.2">
      <c r="C703" s="300"/>
    </row>
    <row r="704" spans="3:3" x14ac:dyDescent="0.2">
      <c r="C704" s="300"/>
    </row>
    <row r="705" spans="3:3" x14ac:dyDescent="0.2">
      <c r="C705" s="300"/>
    </row>
    <row r="706" spans="3:3" x14ac:dyDescent="0.2">
      <c r="C706" s="300"/>
    </row>
    <row r="707" spans="3:3" x14ac:dyDescent="0.2">
      <c r="C707" s="300"/>
    </row>
    <row r="708" spans="3:3" x14ac:dyDescent="0.2">
      <c r="C708" s="300"/>
    </row>
    <row r="709" spans="3:3" x14ac:dyDescent="0.2">
      <c r="C709" s="300"/>
    </row>
    <row r="710" spans="3:3" x14ac:dyDescent="0.2">
      <c r="C710" s="300"/>
    </row>
    <row r="711" spans="3:3" x14ac:dyDescent="0.2">
      <c r="C711" s="300"/>
    </row>
    <row r="712" spans="3:3" x14ac:dyDescent="0.2">
      <c r="C712" s="300"/>
    </row>
    <row r="713" spans="3:3" x14ac:dyDescent="0.2">
      <c r="C713" s="300"/>
    </row>
    <row r="714" spans="3:3" x14ac:dyDescent="0.2">
      <c r="C714" s="300"/>
    </row>
    <row r="715" spans="3:3" x14ac:dyDescent="0.2">
      <c r="C715" s="300"/>
    </row>
    <row r="716" spans="3:3" x14ac:dyDescent="0.2">
      <c r="C716" s="300"/>
    </row>
    <row r="717" spans="3:3" x14ac:dyDescent="0.2">
      <c r="C717" s="300"/>
    </row>
    <row r="718" spans="3:3" x14ac:dyDescent="0.2">
      <c r="C718" s="300"/>
    </row>
    <row r="719" spans="3:3" x14ac:dyDescent="0.2">
      <c r="C719" s="300"/>
    </row>
    <row r="720" spans="3:3" x14ac:dyDescent="0.2">
      <c r="C720" s="300"/>
    </row>
    <row r="721" spans="3:3" x14ac:dyDescent="0.2">
      <c r="C721" s="300"/>
    </row>
    <row r="722" spans="3:3" x14ac:dyDescent="0.2">
      <c r="C722" s="300"/>
    </row>
    <row r="723" spans="3:3" x14ac:dyDescent="0.2">
      <c r="C723" s="300"/>
    </row>
    <row r="724" spans="3:3" x14ac:dyDescent="0.2">
      <c r="C724" s="300"/>
    </row>
    <row r="725" spans="3:3" x14ac:dyDescent="0.2">
      <c r="C725" s="300"/>
    </row>
    <row r="726" spans="3:3" x14ac:dyDescent="0.2">
      <c r="C726" s="300"/>
    </row>
    <row r="727" spans="3:3" x14ac:dyDescent="0.2">
      <c r="C727" s="300"/>
    </row>
    <row r="728" spans="3:3" x14ac:dyDescent="0.2">
      <c r="C728" s="300"/>
    </row>
    <row r="729" spans="3:3" x14ac:dyDescent="0.2">
      <c r="C729" s="300"/>
    </row>
    <row r="730" spans="3:3" x14ac:dyDescent="0.2">
      <c r="C730" s="300"/>
    </row>
    <row r="731" spans="3:3" x14ac:dyDescent="0.2">
      <c r="C731" s="300"/>
    </row>
    <row r="732" spans="3:3" x14ac:dyDescent="0.2">
      <c r="C732" s="300"/>
    </row>
    <row r="733" spans="3:3" x14ac:dyDescent="0.2">
      <c r="C733" s="300"/>
    </row>
    <row r="734" spans="3:3" x14ac:dyDescent="0.2">
      <c r="C734" s="300"/>
    </row>
    <row r="735" spans="3:3" x14ac:dyDescent="0.2">
      <c r="C735" s="300"/>
    </row>
    <row r="736" spans="3:3" x14ac:dyDescent="0.2">
      <c r="C736" s="300"/>
    </row>
    <row r="737" spans="3:3" x14ac:dyDescent="0.2">
      <c r="C737" s="300"/>
    </row>
    <row r="738" spans="3:3" x14ac:dyDescent="0.2">
      <c r="C738" s="300"/>
    </row>
    <row r="739" spans="3:3" x14ac:dyDescent="0.2">
      <c r="C739" s="300"/>
    </row>
    <row r="740" spans="3:3" x14ac:dyDescent="0.2">
      <c r="C740" s="300"/>
    </row>
    <row r="741" spans="3:3" x14ac:dyDescent="0.2">
      <c r="C741" s="300"/>
    </row>
    <row r="742" spans="3:3" x14ac:dyDescent="0.2">
      <c r="C742" s="300"/>
    </row>
    <row r="743" spans="3:3" x14ac:dyDescent="0.2">
      <c r="C743" s="300"/>
    </row>
    <row r="744" spans="3:3" x14ac:dyDescent="0.2">
      <c r="C744" s="300"/>
    </row>
    <row r="745" spans="3:3" x14ac:dyDescent="0.2">
      <c r="C745" s="300"/>
    </row>
    <row r="746" spans="3:3" x14ac:dyDescent="0.2">
      <c r="C746" s="300"/>
    </row>
    <row r="747" spans="3:3" x14ac:dyDescent="0.2">
      <c r="C747" s="300"/>
    </row>
    <row r="748" spans="3:3" x14ac:dyDescent="0.2">
      <c r="C748" s="300"/>
    </row>
    <row r="749" spans="3:3" x14ac:dyDescent="0.2">
      <c r="C749" s="300"/>
    </row>
    <row r="750" spans="3:3" x14ac:dyDescent="0.2">
      <c r="C750" s="300"/>
    </row>
    <row r="751" spans="3:3" x14ac:dyDescent="0.2">
      <c r="C751" s="300"/>
    </row>
    <row r="752" spans="3:3" x14ac:dyDescent="0.2">
      <c r="C752" s="300"/>
    </row>
    <row r="753" spans="3:3" x14ac:dyDescent="0.2">
      <c r="C753" s="300"/>
    </row>
    <row r="754" spans="3:3" x14ac:dyDescent="0.2">
      <c r="C754" s="300"/>
    </row>
    <row r="755" spans="3:3" x14ac:dyDescent="0.2">
      <c r="C755" s="300"/>
    </row>
    <row r="756" spans="3:3" x14ac:dyDescent="0.2">
      <c r="C756" s="300"/>
    </row>
    <row r="757" spans="3:3" x14ac:dyDescent="0.2">
      <c r="C757" s="300"/>
    </row>
    <row r="758" spans="3:3" x14ac:dyDescent="0.2">
      <c r="C758" s="300"/>
    </row>
    <row r="759" spans="3:3" x14ac:dyDescent="0.2">
      <c r="C759" s="300"/>
    </row>
    <row r="760" spans="3:3" x14ac:dyDescent="0.2">
      <c r="C760" s="300"/>
    </row>
    <row r="761" spans="3:3" x14ac:dyDescent="0.2">
      <c r="C761" s="300"/>
    </row>
    <row r="762" spans="3:3" x14ac:dyDescent="0.2">
      <c r="C762" s="300"/>
    </row>
    <row r="763" spans="3:3" x14ac:dyDescent="0.2">
      <c r="C763" s="300"/>
    </row>
    <row r="764" spans="3:3" x14ac:dyDescent="0.2">
      <c r="C764" s="300"/>
    </row>
    <row r="765" spans="3:3" x14ac:dyDescent="0.2">
      <c r="C765" s="300"/>
    </row>
    <row r="766" spans="3:3" x14ac:dyDescent="0.2">
      <c r="C766" s="300"/>
    </row>
    <row r="767" spans="3:3" x14ac:dyDescent="0.2">
      <c r="C767" s="300"/>
    </row>
    <row r="768" spans="3:3" x14ac:dyDescent="0.2">
      <c r="C768" s="300"/>
    </row>
    <row r="769" spans="3:3" x14ac:dyDescent="0.2">
      <c r="C769" s="300"/>
    </row>
    <row r="770" spans="3:3" x14ac:dyDescent="0.2">
      <c r="C770" s="300"/>
    </row>
    <row r="771" spans="3:3" x14ac:dyDescent="0.2">
      <c r="C771" s="300"/>
    </row>
    <row r="772" spans="3:3" x14ac:dyDescent="0.2">
      <c r="C772" s="300"/>
    </row>
    <row r="773" spans="3:3" x14ac:dyDescent="0.2">
      <c r="C773" s="300"/>
    </row>
    <row r="774" spans="3:3" x14ac:dyDescent="0.2">
      <c r="C774" s="300"/>
    </row>
    <row r="775" spans="3:3" x14ac:dyDescent="0.2">
      <c r="C775" s="300"/>
    </row>
    <row r="776" spans="3:3" x14ac:dyDescent="0.2">
      <c r="C776" s="300"/>
    </row>
    <row r="777" spans="3:3" x14ac:dyDescent="0.2">
      <c r="C777" s="300"/>
    </row>
    <row r="778" spans="3:3" x14ac:dyDescent="0.2">
      <c r="C778" s="300"/>
    </row>
    <row r="779" spans="3:3" x14ac:dyDescent="0.2">
      <c r="C779" s="300"/>
    </row>
    <row r="780" spans="3:3" x14ac:dyDescent="0.2">
      <c r="C780" s="300"/>
    </row>
    <row r="781" spans="3:3" x14ac:dyDescent="0.2">
      <c r="C781" s="300"/>
    </row>
    <row r="782" spans="3:3" x14ac:dyDescent="0.2">
      <c r="C782" s="300"/>
    </row>
    <row r="783" spans="3:3" x14ac:dyDescent="0.2">
      <c r="C783" s="300"/>
    </row>
    <row r="784" spans="3:3" x14ac:dyDescent="0.2">
      <c r="C784" s="300"/>
    </row>
    <row r="785" spans="3:3" x14ac:dyDescent="0.2">
      <c r="C785" s="300"/>
    </row>
    <row r="786" spans="3:3" x14ac:dyDescent="0.2">
      <c r="C786" s="300"/>
    </row>
    <row r="787" spans="3:3" x14ac:dyDescent="0.2">
      <c r="C787" s="300"/>
    </row>
    <row r="788" spans="3:3" x14ac:dyDescent="0.2">
      <c r="C788" s="300"/>
    </row>
    <row r="789" spans="3:3" x14ac:dyDescent="0.2">
      <c r="C789" s="300"/>
    </row>
    <row r="790" spans="3:3" x14ac:dyDescent="0.2">
      <c r="C790" s="300"/>
    </row>
    <row r="791" spans="3:3" x14ac:dyDescent="0.2">
      <c r="C791" s="300"/>
    </row>
    <row r="792" spans="3:3" x14ac:dyDescent="0.2">
      <c r="C792" s="300"/>
    </row>
    <row r="793" spans="3:3" x14ac:dyDescent="0.2">
      <c r="C793" s="300"/>
    </row>
    <row r="794" spans="3:3" x14ac:dyDescent="0.2">
      <c r="C794" s="300"/>
    </row>
    <row r="795" spans="3:3" x14ac:dyDescent="0.2">
      <c r="C795" s="300"/>
    </row>
    <row r="796" spans="3:3" x14ac:dyDescent="0.2">
      <c r="C796" s="300"/>
    </row>
    <row r="797" spans="3:3" x14ac:dyDescent="0.2">
      <c r="C797" s="300"/>
    </row>
    <row r="798" spans="3:3" x14ac:dyDescent="0.2">
      <c r="C798" s="300"/>
    </row>
    <row r="799" spans="3:3" x14ac:dyDescent="0.2">
      <c r="C799" s="300"/>
    </row>
    <row r="800" spans="3:3" x14ac:dyDescent="0.2">
      <c r="C800" s="300"/>
    </row>
    <row r="801" spans="3:3" x14ac:dyDescent="0.2">
      <c r="C801" s="300"/>
    </row>
    <row r="802" spans="3:3" x14ac:dyDescent="0.2">
      <c r="C802" s="300"/>
    </row>
    <row r="803" spans="3:3" x14ac:dyDescent="0.2">
      <c r="C803" s="300"/>
    </row>
    <row r="804" spans="3:3" x14ac:dyDescent="0.2">
      <c r="C804" s="300"/>
    </row>
    <row r="805" spans="3:3" x14ac:dyDescent="0.2">
      <c r="C805" s="300"/>
    </row>
    <row r="806" spans="3:3" x14ac:dyDescent="0.2">
      <c r="C806" s="300"/>
    </row>
    <row r="807" spans="3:3" x14ac:dyDescent="0.2">
      <c r="C807" s="300"/>
    </row>
    <row r="808" spans="3:3" x14ac:dyDescent="0.2">
      <c r="C808" s="300"/>
    </row>
    <row r="809" spans="3:3" x14ac:dyDescent="0.2">
      <c r="C809" s="300"/>
    </row>
    <row r="810" spans="3:3" x14ac:dyDescent="0.2">
      <c r="C810" s="300"/>
    </row>
    <row r="811" spans="3:3" x14ac:dyDescent="0.2">
      <c r="C811" s="300"/>
    </row>
    <row r="812" spans="3:3" x14ac:dyDescent="0.2">
      <c r="C812" s="300"/>
    </row>
    <row r="813" spans="3:3" x14ac:dyDescent="0.2">
      <c r="C813" s="300"/>
    </row>
    <row r="814" spans="3:3" x14ac:dyDescent="0.2">
      <c r="C814" s="300"/>
    </row>
    <row r="815" spans="3:3" x14ac:dyDescent="0.2">
      <c r="C815" s="300"/>
    </row>
    <row r="816" spans="3:3" x14ac:dyDescent="0.2">
      <c r="C816" s="300"/>
    </row>
    <row r="817" spans="3:3" x14ac:dyDescent="0.2">
      <c r="C817" s="300"/>
    </row>
    <row r="818" spans="3:3" x14ac:dyDescent="0.2">
      <c r="C818" s="300"/>
    </row>
    <row r="819" spans="3:3" x14ac:dyDescent="0.2">
      <c r="C819" s="300"/>
    </row>
    <row r="820" spans="3:3" x14ac:dyDescent="0.2">
      <c r="C820" s="300"/>
    </row>
    <row r="821" spans="3:3" x14ac:dyDescent="0.2">
      <c r="C821" s="300"/>
    </row>
    <row r="822" spans="3:3" x14ac:dyDescent="0.2">
      <c r="C822" s="300"/>
    </row>
    <row r="823" spans="3:3" x14ac:dyDescent="0.2">
      <c r="C823" s="300"/>
    </row>
    <row r="824" spans="3:3" x14ac:dyDescent="0.2">
      <c r="C824" s="300"/>
    </row>
    <row r="825" spans="3:3" x14ac:dyDescent="0.2">
      <c r="C825" s="300"/>
    </row>
    <row r="826" spans="3:3" x14ac:dyDescent="0.2">
      <c r="C826" s="300"/>
    </row>
    <row r="827" spans="3:3" x14ac:dyDescent="0.2">
      <c r="C827" s="300"/>
    </row>
    <row r="828" spans="3:3" x14ac:dyDescent="0.2">
      <c r="C828" s="300"/>
    </row>
    <row r="829" spans="3:3" x14ac:dyDescent="0.2">
      <c r="C829" s="300"/>
    </row>
    <row r="830" spans="3:3" x14ac:dyDescent="0.2">
      <c r="C830" s="300"/>
    </row>
    <row r="831" spans="3:3" x14ac:dyDescent="0.2">
      <c r="C831" s="300"/>
    </row>
    <row r="832" spans="3:3" x14ac:dyDescent="0.2">
      <c r="C832" s="300"/>
    </row>
    <row r="833" spans="3:3" x14ac:dyDescent="0.2">
      <c r="C833" s="300"/>
    </row>
    <row r="834" spans="3:3" x14ac:dyDescent="0.2">
      <c r="C834" s="300"/>
    </row>
    <row r="835" spans="3:3" x14ac:dyDescent="0.2">
      <c r="C835" s="300"/>
    </row>
    <row r="836" spans="3:3" x14ac:dyDescent="0.2">
      <c r="C836" s="300"/>
    </row>
    <row r="837" spans="3:3" x14ac:dyDescent="0.2">
      <c r="C837" s="300"/>
    </row>
    <row r="838" spans="3:3" x14ac:dyDescent="0.2">
      <c r="C838" s="300"/>
    </row>
    <row r="839" spans="3:3" x14ac:dyDescent="0.2">
      <c r="C839" s="300"/>
    </row>
    <row r="840" spans="3:3" x14ac:dyDescent="0.2">
      <c r="C840" s="300"/>
    </row>
    <row r="841" spans="3:3" x14ac:dyDescent="0.2">
      <c r="C841" s="300"/>
    </row>
    <row r="842" spans="3:3" x14ac:dyDescent="0.2">
      <c r="C842" s="300"/>
    </row>
    <row r="843" spans="3:3" x14ac:dyDescent="0.2">
      <c r="C843" s="300"/>
    </row>
    <row r="844" spans="3:3" x14ac:dyDescent="0.2">
      <c r="C844" s="300"/>
    </row>
    <row r="845" spans="3:3" x14ac:dyDescent="0.2">
      <c r="C845" s="300"/>
    </row>
    <row r="846" spans="3:3" x14ac:dyDescent="0.2">
      <c r="C846" s="300"/>
    </row>
    <row r="847" spans="3:3" x14ac:dyDescent="0.2">
      <c r="C847" s="300"/>
    </row>
    <row r="848" spans="3:3" x14ac:dyDescent="0.2">
      <c r="C848" s="300"/>
    </row>
    <row r="849" spans="3:3" x14ac:dyDescent="0.2">
      <c r="C849" s="300"/>
    </row>
    <row r="850" spans="3:3" x14ac:dyDescent="0.2">
      <c r="C850" s="300"/>
    </row>
    <row r="851" spans="3:3" x14ac:dyDescent="0.2">
      <c r="C851" s="300"/>
    </row>
    <row r="852" spans="3:3" x14ac:dyDescent="0.2">
      <c r="C852" s="300"/>
    </row>
    <row r="853" spans="3:3" x14ac:dyDescent="0.2">
      <c r="C853" s="300"/>
    </row>
    <row r="854" spans="3:3" x14ac:dyDescent="0.2">
      <c r="C854" s="300"/>
    </row>
    <row r="855" spans="3:3" x14ac:dyDescent="0.2">
      <c r="C855" s="300"/>
    </row>
    <row r="856" spans="3:3" x14ac:dyDescent="0.2">
      <c r="C856" s="300"/>
    </row>
    <row r="857" spans="3:3" x14ac:dyDescent="0.2">
      <c r="C857" s="300"/>
    </row>
    <row r="858" spans="3:3" x14ac:dyDescent="0.2">
      <c r="C858" s="300"/>
    </row>
    <row r="859" spans="3:3" x14ac:dyDescent="0.2">
      <c r="C859" s="300"/>
    </row>
    <row r="860" spans="3:3" x14ac:dyDescent="0.2">
      <c r="C860" s="300"/>
    </row>
    <row r="861" spans="3:3" x14ac:dyDescent="0.2">
      <c r="C861" s="300"/>
    </row>
    <row r="862" spans="3:3" x14ac:dyDescent="0.2">
      <c r="C862" s="300"/>
    </row>
    <row r="863" spans="3:3" x14ac:dyDescent="0.2">
      <c r="C863" s="300"/>
    </row>
    <row r="864" spans="3:3" x14ac:dyDescent="0.2">
      <c r="C864" s="300"/>
    </row>
    <row r="865" spans="3:3" x14ac:dyDescent="0.2">
      <c r="C865" s="300"/>
    </row>
    <row r="866" spans="3:3" x14ac:dyDescent="0.2">
      <c r="C866" s="300"/>
    </row>
    <row r="867" spans="3:3" x14ac:dyDescent="0.2">
      <c r="C867" s="300"/>
    </row>
    <row r="868" spans="3:3" x14ac:dyDescent="0.2">
      <c r="C868" s="300"/>
    </row>
    <row r="869" spans="3:3" x14ac:dyDescent="0.2">
      <c r="C869" s="300"/>
    </row>
    <row r="870" spans="3:3" x14ac:dyDescent="0.2">
      <c r="C870" s="300"/>
    </row>
    <row r="871" spans="3:3" x14ac:dyDescent="0.2">
      <c r="C871" s="300"/>
    </row>
    <row r="872" spans="3:3" x14ac:dyDescent="0.2">
      <c r="C872" s="300"/>
    </row>
    <row r="873" spans="3:3" x14ac:dyDescent="0.2">
      <c r="C873" s="300"/>
    </row>
    <row r="874" spans="3:3" x14ac:dyDescent="0.2">
      <c r="C874" s="300"/>
    </row>
    <row r="875" spans="3:3" x14ac:dyDescent="0.2">
      <c r="C875" s="300"/>
    </row>
    <row r="876" spans="3:3" x14ac:dyDescent="0.2">
      <c r="C876" s="300"/>
    </row>
    <row r="877" spans="3:3" x14ac:dyDescent="0.2">
      <c r="C877" s="300"/>
    </row>
    <row r="878" spans="3:3" x14ac:dyDescent="0.2">
      <c r="C878" s="300"/>
    </row>
    <row r="879" spans="3:3" x14ac:dyDescent="0.2">
      <c r="C879" s="300"/>
    </row>
    <row r="880" spans="3:3" x14ac:dyDescent="0.2">
      <c r="C880" s="300"/>
    </row>
    <row r="881" spans="3:3" x14ac:dyDescent="0.2">
      <c r="C881" s="300"/>
    </row>
    <row r="882" spans="3:3" x14ac:dyDescent="0.2">
      <c r="C882" s="300"/>
    </row>
    <row r="883" spans="3:3" x14ac:dyDescent="0.2">
      <c r="C883" s="300"/>
    </row>
    <row r="884" spans="3:3" x14ac:dyDescent="0.2">
      <c r="C884" s="300"/>
    </row>
    <row r="885" spans="3:3" x14ac:dyDescent="0.2">
      <c r="C885" s="300"/>
    </row>
    <row r="886" spans="3:3" x14ac:dyDescent="0.2">
      <c r="C886" s="300"/>
    </row>
    <row r="887" spans="3:3" x14ac:dyDescent="0.2">
      <c r="C887" s="300"/>
    </row>
    <row r="888" spans="3:3" x14ac:dyDescent="0.2">
      <c r="C888" s="300"/>
    </row>
    <row r="889" spans="3:3" x14ac:dyDescent="0.2">
      <c r="C889" s="300"/>
    </row>
    <row r="890" spans="3:3" x14ac:dyDescent="0.2">
      <c r="C890" s="300"/>
    </row>
    <row r="891" spans="3:3" x14ac:dyDescent="0.2">
      <c r="C891" s="300"/>
    </row>
    <row r="892" spans="3:3" x14ac:dyDescent="0.2">
      <c r="C892" s="300"/>
    </row>
    <row r="893" spans="3:3" x14ac:dyDescent="0.2">
      <c r="C893" s="300"/>
    </row>
    <row r="894" spans="3:3" x14ac:dyDescent="0.2">
      <c r="C894" s="300"/>
    </row>
    <row r="895" spans="3:3" x14ac:dyDescent="0.2">
      <c r="C895" s="300"/>
    </row>
    <row r="896" spans="3:3" x14ac:dyDescent="0.2">
      <c r="C896" s="300"/>
    </row>
    <row r="897" spans="3:3" x14ac:dyDescent="0.2">
      <c r="C897" s="300"/>
    </row>
    <row r="898" spans="3:3" x14ac:dyDescent="0.2">
      <c r="C898" s="300"/>
    </row>
    <row r="899" spans="3:3" x14ac:dyDescent="0.2">
      <c r="C899" s="300"/>
    </row>
    <row r="900" spans="3:3" x14ac:dyDescent="0.2">
      <c r="C900" s="300"/>
    </row>
    <row r="901" spans="3:3" x14ac:dyDescent="0.2">
      <c r="C901" s="300"/>
    </row>
    <row r="902" spans="3:3" x14ac:dyDescent="0.2">
      <c r="C902" s="300"/>
    </row>
    <row r="903" spans="3:3" x14ac:dyDescent="0.2">
      <c r="C903" s="300"/>
    </row>
    <row r="904" spans="3:3" x14ac:dyDescent="0.2">
      <c r="C904" s="300"/>
    </row>
    <row r="905" spans="3:3" x14ac:dyDescent="0.2">
      <c r="C905" s="300"/>
    </row>
    <row r="906" spans="3:3" x14ac:dyDescent="0.2">
      <c r="C906" s="300"/>
    </row>
    <row r="907" spans="3:3" x14ac:dyDescent="0.2">
      <c r="C907" s="300"/>
    </row>
    <row r="908" spans="3:3" x14ac:dyDescent="0.2">
      <c r="C908" s="300"/>
    </row>
    <row r="909" spans="3:3" x14ac:dyDescent="0.2">
      <c r="C909" s="300"/>
    </row>
    <row r="910" spans="3:3" x14ac:dyDescent="0.2">
      <c r="C910" s="300"/>
    </row>
    <row r="911" spans="3:3" x14ac:dyDescent="0.2">
      <c r="C911" s="300"/>
    </row>
    <row r="912" spans="3:3" x14ac:dyDescent="0.2">
      <c r="C912" s="300"/>
    </row>
    <row r="913" spans="3:3" x14ac:dyDescent="0.2">
      <c r="C913" s="300"/>
    </row>
    <row r="914" spans="3:3" x14ac:dyDescent="0.2">
      <c r="C914" s="300"/>
    </row>
    <row r="915" spans="3:3" x14ac:dyDescent="0.2">
      <c r="C915" s="300"/>
    </row>
    <row r="916" spans="3:3" x14ac:dyDescent="0.2">
      <c r="C916" s="300"/>
    </row>
    <row r="917" spans="3:3" x14ac:dyDescent="0.2">
      <c r="C917" s="300"/>
    </row>
    <row r="918" spans="3:3" x14ac:dyDescent="0.2">
      <c r="C918" s="300"/>
    </row>
    <row r="919" spans="3:3" x14ac:dyDescent="0.2">
      <c r="C919" s="300"/>
    </row>
    <row r="920" spans="3:3" x14ac:dyDescent="0.2">
      <c r="C920" s="300"/>
    </row>
    <row r="921" spans="3:3" x14ac:dyDescent="0.2">
      <c r="C921" s="300"/>
    </row>
    <row r="922" spans="3:3" x14ac:dyDescent="0.2">
      <c r="C922" s="300"/>
    </row>
    <row r="923" spans="3:3" x14ac:dyDescent="0.2">
      <c r="C923" s="300"/>
    </row>
    <row r="924" spans="3:3" x14ac:dyDescent="0.2">
      <c r="C924" s="300"/>
    </row>
    <row r="925" spans="3:3" x14ac:dyDescent="0.2">
      <c r="C925" s="300"/>
    </row>
    <row r="926" spans="3:3" x14ac:dyDescent="0.2">
      <c r="C926" s="300"/>
    </row>
    <row r="927" spans="3:3" x14ac:dyDescent="0.2">
      <c r="C927" s="300"/>
    </row>
    <row r="928" spans="3:3" x14ac:dyDescent="0.2">
      <c r="C928" s="300"/>
    </row>
    <row r="929" spans="3:3" x14ac:dyDescent="0.2">
      <c r="C929" s="300"/>
    </row>
    <row r="930" spans="3:3" x14ac:dyDescent="0.2">
      <c r="C930" s="300"/>
    </row>
    <row r="931" spans="3:3" x14ac:dyDescent="0.2">
      <c r="C931" s="300"/>
    </row>
    <row r="932" spans="3:3" x14ac:dyDescent="0.2">
      <c r="C932" s="300"/>
    </row>
    <row r="933" spans="3:3" x14ac:dyDescent="0.2">
      <c r="C933" s="300"/>
    </row>
    <row r="934" spans="3:3" x14ac:dyDescent="0.2">
      <c r="C934" s="300"/>
    </row>
    <row r="935" spans="3:3" x14ac:dyDescent="0.2">
      <c r="C935" s="300"/>
    </row>
    <row r="936" spans="3:3" x14ac:dyDescent="0.2">
      <c r="C936" s="300"/>
    </row>
    <row r="937" spans="3:3" x14ac:dyDescent="0.2">
      <c r="C937" s="300"/>
    </row>
    <row r="938" spans="3:3" x14ac:dyDescent="0.2">
      <c r="C938" s="300"/>
    </row>
    <row r="939" spans="3:3" x14ac:dyDescent="0.2">
      <c r="C939" s="300"/>
    </row>
    <row r="940" spans="3:3" x14ac:dyDescent="0.2">
      <c r="C940" s="300"/>
    </row>
    <row r="941" spans="3:3" x14ac:dyDescent="0.2">
      <c r="C941" s="300"/>
    </row>
    <row r="942" spans="3:3" x14ac:dyDescent="0.2">
      <c r="C942" s="300"/>
    </row>
    <row r="943" spans="3:3" x14ac:dyDescent="0.2">
      <c r="C943" s="300"/>
    </row>
    <row r="944" spans="3:3" x14ac:dyDescent="0.2">
      <c r="C944" s="300"/>
    </row>
    <row r="945" spans="3:3" x14ac:dyDescent="0.2">
      <c r="C945" s="300"/>
    </row>
    <row r="946" spans="3:3" x14ac:dyDescent="0.2">
      <c r="C946" s="300"/>
    </row>
    <row r="947" spans="3:3" x14ac:dyDescent="0.2">
      <c r="C947" s="300"/>
    </row>
    <row r="948" spans="3:3" x14ac:dyDescent="0.2">
      <c r="C948" s="300"/>
    </row>
    <row r="949" spans="3:3" x14ac:dyDescent="0.2">
      <c r="C949" s="300"/>
    </row>
    <row r="950" spans="3:3" x14ac:dyDescent="0.2">
      <c r="C950" s="300"/>
    </row>
    <row r="951" spans="3:3" x14ac:dyDescent="0.2">
      <c r="C951" s="300"/>
    </row>
    <row r="952" spans="3:3" x14ac:dyDescent="0.2">
      <c r="C952" s="300"/>
    </row>
    <row r="953" spans="3:3" x14ac:dyDescent="0.2">
      <c r="C953" s="300"/>
    </row>
    <row r="954" spans="3:3" x14ac:dyDescent="0.2">
      <c r="C954" s="300"/>
    </row>
    <row r="955" spans="3:3" x14ac:dyDescent="0.2">
      <c r="C955" s="300"/>
    </row>
    <row r="956" spans="3:3" x14ac:dyDescent="0.2">
      <c r="C956" s="300"/>
    </row>
    <row r="957" spans="3:3" x14ac:dyDescent="0.2">
      <c r="C957" s="300"/>
    </row>
    <row r="958" spans="3:3" x14ac:dyDescent="0.2">
      <c r="C958" s="300"/>
    </row>
    <row r="959" spans="3:3" x14ac:dyDescent="0.2">
      <c r="C959" s="300"/>
    </row>
    <row r="960" spans="3:3" x14ac:dyDescent="0.2">
      <c r="C960" s="300"/>
    </row>
    <row r="961" spans="3:3" x14ac:dyDescent="0.2">
      <c r="C961" s="300"/>
    </row>
    <row r="962" spans="3:3" x14ac:dyDescent="0.2">
      <c r="C962" s="300"/>
    </row>
    <row r="963" spans="3:3" x14ac:dyDescent="0.2">
      <c r="C963" s="300"/>
    </row>
    <row r="964" spans="3:3" x14ac:dyDescent="0.2">
      <c r="C964" s="300"/>
    </row>
    <row r="965" spans="3:3" x14ac:dyDescent="0.2">
      <c r="C965" s="300"/>
    </row>
    <row r="966" spans="3:3" x14ac:dyDescent="0.2">
      <c r="C966" s="300"/>
    </row>
    <row r="967" spans="3:3" x14ac:dyDescent="0.2">
      <c r="C967" s="300"/>
    </row>
    <row r="968" spans="3:3" x14ac:dyDescent="0.2">
      <c r="C968" s="300"/>
    </row>
    <row r="969" spans="3:3" x14ac:dyDescent="0.2">
      <c r="C969" s="300"/>
    </row>
    <row r="970" spans="3:3" x14ac:dyDescent="0.2">
      <c r="C970" s="300"/>
    </row>
    <row r="971" spans="3:3" x14ac:dyDescent="0.2">
      <c r="C971" s="300"/>
    </row>
    <row r="972" spans="3:3" x14ac:dyDescent="0.2">
      <c r="C972" s="300"/>
    </row>
    <row r="973" spans="3:3" x14ac:dyDescent="0.2">
      <c r="C973" s="300"/>
    </row>
    <row r="974" spans="3:3" x14ac:dyDescent="0.2">
      <c r="C974" s="300"/>
    </row>
    <row r="975" spans="3:3" x14ac:dyDescent="0.2">
      <c r="C975" s="300"/>
    </row>
    <row r="976" spans="3:3" x14ac:dyDescent="0.2">
      <c r="C976" s="300"/>
    </row>
    <row r="977" spans="3:3" x14ac:dyDescent="0.2">
      <c r="C977" s="300"/>
    </row>
    <row r="978" spans="3:3" x14ac:dyDescent="0.2">
      <c r="C978" s="300"/>
    </row>
    <row r="979" spans="3:3" x14ac:dyDescent="0.2">
      <c r="C979" s="300"/>
    </row>
    <row r="980" spans="3:3" x14ac:dyDescent="0.2">
      <c r="C980" s="300"/>
    </row>
    <row r="981" spans="3:3" x14ac:dyDescent="0.2">
      <c r="C981" s="300"/>
    </row>
    <row r="982" spans="3:3" x14ac:dyDescent="0.2">
      <c r="C982" s="300"/>
    </row>
    <row r="983" spans="3:3" x14ac:dyDescent="0.2">
      <c r="C983" s="300"/>
    </row>
    <row r="984" spans="3:3" x14ac:dyDescent="0.2">
      <c r="C984" s="300"/>
    </row>
    <row r="985" spans="3:3" x14ac:dyDescent="0.2">
      <c r="C985" s="300"/>
    </row>
    <row r="986" spans="3:3" x14ac:dyDescent="0.2">
      <c r="C986" s="300"/>
    </row>
    <row r="987" spans="3:3" x14ac:dyDescent="0.2">
      <c r="C987" s="300"/>
    </row>
    <row r="988" spans="3:3" x14ac:dyDescent="0.2">
      <c r="C988" s="300"/>
    </row>
    <row r="989" spans="3:3" x14ac:dyDescent="0.2">
      <c r="C989" s="300"/>
    </row>
    <row r="990" spans="3:3" x14ac:dyDescent="0.2">
      <c r="C990" s="300"/>
    </row>
    <row r="991" spans="3:3" x14ac:dyDescent="0.2">
      <c r="C991" s="300"/>
    </row>
    <row r="992" spans="3:3" x14ac:dyDescent="0.2">
      <c r="C992" s="300"/>
    </row>
    <row r="993" spans="3:3" x14ac:dyDescent="0.2">
      <c r="C993" s="300"/>
    </row>
    <row r="994" spans="3:3" x14ac:dyDescent="0.2">
      <c r="C994" s="300"/>
    </row>
    <row r="995" spans="3:3" x14ac:dyDescent="0.2">
      <c r="C995" s="300"/>
    </row>
    <row r="996" spans="3:3" x14ac:dyDescent="0.2">
      <c r="C996" s="300"/>
    </row>
    <row r="997" spans="3:3" x14ac:dyDescent="0.2">
      <c r="C997" s="300"/>
    </row>
    <row r="998" spans="3:3" x14ac:dyDescent="0.2">
      <c r="C998" s="300"/>
    </row>
    <row r="999" spans="3:3" x14ac:dyDescent="0.2">
      <c r="C999" s="300"/>
    </row>
    <row r="1000" spans="3:3" x14ac:dyDescent="0.2">
      <c r="C1000" s="300"/>
    </row>
    <row r="1001" spans="3:3" x14ac:dyDescent="0.2">
      <c r="C1001" s="300"/>
    </row>
    <row r="1002" spans="3:3" x14ac:dyDescent="0.2">
      <c r="C1002" s="300"/>
    </row>
    <row r="1003" spans="3:3" x14ac:dyDescent="0.2">
      <c r="C1003" s="300"/>
    </row>
    <row r="1004" spans="3:3" x14ac:dyDescent="0.2">
      <c r="C1004" s="300"/>
    </row>
    <row r="1005" spans="3:3" x14ac:dyDescent="0.2">
      <c r="C1005" s="300"/>
    </row>
    <row r="1006" spans="3:3" x14ac:dyDescent="0.2">
      <c r="C1006" s="300"/>
    </row>
    <row r="1007" spans="3:3" x14ac:dyDescent="0.2">
      <c r="C1007" s="300"/>
    </row>
    <row r="1008" spans="3:3" x14ac:dyDescent="0.2">
      <c r="C1008" s="300"/>
    </row>
    <row r="1009" spans="3:3" x14ac:dyDescent="0.2">
      <c r="C1009" s="300"/>
    </row>
    <row r="1010" spans="3:3" x14ac:dyDescent="0.2">
      <c r="C1010" s="300"/>
    </row>
    <row r="1011" spans="3:3" x14ac:dyDescent="0.2">
      <c r="C1011" s="300"/>
    </row>
    <row r="1012" spans="3:3" x14ac:dyDescent="0.2">
      <c r="C1012" s="300"/>
    </row>
    <row r="1013" spans="3:3" x14ac:dyDescent="0.2">
      <c r="C1013" s="300"/>
    </row>
    <row r="1014" spans="3:3" x14ac:dyDescent="0.2">
      <c r="C1014" s="300"/>
    </row>
    <row r="1015" spans="3:3" x14ac:dyDescent="0.2">
      <c r="C1015" s="300"/>
    </row>
    <row r="1016" spans="3:3" x14ac:dyDescent="0.2">
      <c r="C1016" s="300"/>
    </row>
    <row r="1017" spans="3:3" x14ac:dyDescent="0.2">
      <c r="C1017" s="300"/>
    </row>
    <row r="1018" spans="3:3" x14ac:dyDescent="0.2">
      <c r="C1018" s="300"/>
    </row>
    <row r="1019" spans="3:3" x14ac:dyDescent="0.2">
      <c r="C1019" s="300"/>
    </row>
    <row r="1020" spans="3:3" x14ac:dyDescent="0.2">
      <c r="C1020" s="300"/>
    </row>
    <row r="1021" spans="3:3" x14ac:dyDescent="0.2">
      <c r="C1021" s="300"/>
    </row>
    <row r="1022" spans="3:3" x14ac:dyDescent="0.2">
      <c r="C1022" s="300"/>
    </row>
    <row r="1023" spans="3:3" x14ac:dyDescent="0.2">
      <c r="C1023" s="300"/>
    </row>
    <row r="1024" spans="3:3" x14ac:dyDescent="0.2">
      <c r="C1024" s="300"/>
    </row>
    <row r="1025" spans="3:3" x14ac:dyDescent="0.2">
      <c r="C1025" s="300"/>
    </row>
    <row r="1026" spans="3:3" x14ac:dyDescent="0.2">
      <c r="C1026" s="300"/>
    </row>
    <row r="1027" spans="3:3" x14ac:dyDescent="0.2">
      <c r="C1027" s="300"/>
    </row>
    <row r="1028" spans="3:3" x14ac:dyDescent="0.2">
      <c r="C1028" s="300"/>
    </row>
    <row r="1029" spans="3:3" x14ac:dyDescent="0.2">
      <c r="C1029" s="300"/>
    </row>
    <row r="1030" spans="3:3" x14ac:dyDescent="0.2">
      <c r="C1030" s="300"/>
    </row>
    <row r="1031" spans="3:3" x14ac:dyDescent="0.2">
      <c r="C1031" s="300"/>
    </row>
    <row r="1032" spans="3:3" x14ac:dyDescent="0.2">
      <c r="C1032" s="300"/>
    </row>
    <row r="1033" spans="3:3" x14ac:dyDescent="0.2">
      <c r="C1033" s="300"/>
    </row>
    <row r="1034" spans="3:3" x14ac:dyDescent="0.2">
      <c r="C1034" s="300"/>
    </row>
    <row r="1035" spans="3:3" x14ac:dyDescent="0.2">
      <c r="C1035" s="300"/>
    </row>
    <row r="1036" spans="3:3" x14ac:dyDescent="0.2">
      <c r="C1036" s="300"/>
    </row>
    <row r="1037" spans="3:3" x14ac:dyDescent="0.2">
      <c r="C1037" s="300"/>
    </row>
    <row r="1038" spans="3:3" x14ac:dyDescent="0.2">
      <c r="C1038" s="300"/>
    </row>
    <row r="1039" spans="3:3" x14ac:dyDescent="0.2">
      <c r="C1039" s="300"/>
    </row>
    <row r="1040" spans="3:3" x14ac:dyDescent="0.2">
      <c r="C1040" s="300"/>
    </row>
    <row r="1041" spans="3:3" x14ac:dyDescent="0.2">
      <c r="C1041" s="300"/>
    </row>
    <row r="1042" spans="3:3" x14ac:dyDescent="0.2">
      <c r="C1042" s="300"/>
    </row>
    <row r="1043" spans="3:3" x14ac:dyDescent="0.2">
      <c r="C1043" s="300"/>
    </row>
    <row r="1044" spans="3:3" x14ac:dyDescent="0.2">
      <c r="C1044" s="300"/>
    </row>
    <row r="1045" spans="3:3" x14ac:dyDescent="0.2">
      <c r="C1045" s="300"/>
    </row>
    <row r="1046" spans="3:3" x14ac:dyDescent="0.2">
      <c r="C1046" s="300"/>
    </row>
    <row r="1047" spans="3:3" x14ac:dyDescent="0.2">
      <c r="C1047" s="300"/>
    </row>
    <row r="1048" spans="3:3" x14ac:dyDescent="0.2">
      <c r="C1048" s="300"/>
    </row>
    <row r="1049" spans="3:3" x14ac:dyDescent="0.2">
      <c r="C1049" s="300"/>
    </row>
    <row r="1050" spans="3:3" x14ac:dyDescent="0.2">
      <c r="C1050" s="300"/>
    </row>
    <row r="1051" spans="3:3" x14ac:dyDescent="0.2">
      <c r="C1051" s="300"/>
    </row>
    <row r="1052" spans="3:3" x14ac:dyDescent="0.2">
      <c r="C1052" s="300"/>
    </row>
    <row r="1053" spans="3:3" x14ac:dyDescent="0.2">
      <c r="C1053" s="300"/>
    </row>
    <row r="1054" spans="3:3" x14ac:dyDescent="0.2">
      <c r="C1054" s="300"/>
    </row>
    <row r="1055" spans="3:3" x14ac:dyDescent="0.2">
      <c r="C1055" s="300"/>
    </row>
    <row r="1056" spans="3:3" x14ac:dyDescent="0.2">
      <c r="C1056" s="300"/>
    </row>
    <row r="1057" spans="3:3" x14ac:dyDescent="0.2">
      <c r="C1057" s="300"/>
    </row>
    <row r="1058" spans="3:3" x14ac:dyDescent="0.2">
      <c r="C1058" s="300"/>
    </row>
    <row r="1059" spans="3:3" x14ac:dyDescent="0.2">
      <c r="C1059" s="300"/>
    </row>
    <row r="1060" spans="3:3" x14ac:dyDescent="0.2">
      <c r="C1060" s="300"/>
    </row>
    <row r="1061" spans="3:3" x14ac:dyDescent="0.2">
      <c r="C1061" s="300"/>
    </row>
    <row r="1062" spans="3:3" x14ac:dyDescent="0.2">
      <c r="C1062" s="300"/>
    </row>
    <row r="1063" spans="3:3" x14ac:dyDescent="0.2">
      <c r="C1063" s="300"/>
    </row>
    <row r="1064" spans="3:3" x14ac:dyDescent="0.2">
      <c r="C1064" s="300"/>
    </row>
    <row r="1065" spans="3:3" x14ac:dyDescent="0.2">
      <c r="C1065" s="300"/>
    </row>
    <row r="1066" spans="3:3" x14ac:dyDescent="0.2">
      <c r="C1066" s="300"/>
    </row>
    <row r="1067" spans="3:3" x14ac:dyDescent="0.2">
      <c r="C1067" s="300"/>
    </row>
    <row r="1068" spans="3:3" x14ac:dyDescent="0.2">
      <c r="C1068" s="300"/>
    </row>
    <row r="1069" spans="3:3" x14ac:dyDescent="0.2">
      <c r="C1069" s="300"/>
    </row>
    <row r="1070" spans="3:3" x14ac:dyDescent="0.2">
      <c r="C1070" s="300"/>
    </row>
    <row r="1071" spans="3:3" x14ac:dyDescent="0.2">
      <c r="C1071" s="300"/>
    </row>
    <row r="1072" spans="3:3" x14ac:dyDescent="0.2">
      <c r="C1072" s="300"/>
    </row>
    <row r="1073" spans="3:3" x14ac:dyDescent="0.2">
      <c r="C1073" s="300"/>
    </row>
    <row r="1074" spans="3:3" x14ac:dyDescent="0.2">
      <c r="C1074" s="300"/>
    </row>
    <row r="1075" spans="3:3" x14ac:dyDescent="0.2">
      <c r="C1075" s="300"/>
    </row>
    <row r="1076" spans="3:3" x14ac:dyDescent="0.2">
      <c r="C1076" s="300"/>
    </row>
    <row r="1077" spans="3:3" x14ac:dyDescent="0.2">
      <c r="C1077" s="300"/>
    </row>
    <row r="1078" spans="3:3" x14ac:dyDescent="0.2">
      <c r="C1078" s="300"/>
    </row>
    <row r="1079" spans="3:3" x14ac:dyDescent="0.2">
      <c r="C1079" s="300"/>
    </row>
    <row r="1080" spans="3:3" x14ac:dyDescent="0.2">
      <c r="C1080" s="300"/>
    </row>
    <row r="1081" spans="3:3" x14ac:dyDescent="0.2">
      <c r="C1081" s="300"/>
    </row>
    <row r="1082" spans="3:3" x14ac:dyDescent="0.2">
      <c r="C1082" s="300"/>
    </row>
    <row r="1083" spans="3:3" x14ac:dyDescent="0.2">
      <c r="C1083" s="300"/>
    </row>
    <row r="1084" spans="3:3" x14ac:dyDescent="0.2">
      <c r="C1084" s="300"/>
    </row>
    <row r="1085" spans="3:3" x14ac:dyDescent="0.2">
      <c r="C1085" s="300"/>
    </row>
    <row r="1086" spans="3:3" x14ac:dyDescent="0.2">
      <c r="C1086" s="300"/>
    </row>
    <row r="1087" spans="3:3" x14ac:dyDescent="0.2">
      <c r="C1087" s="300"/>
    </row>
    <row r="1088" spans="3:3" x14ac:dyDescent="0.2">
      <c r="C1088" s="300"/>
    </row>
    <row r="1089" spans="3:3" x14ac:dyDescent="0.2">
      <c r="C1089" s="300"/>
    </row>
    <row r="1090" spans="3:3" x14ac:dyDescent="0.2">
      <c r="C1090" s="300"/>
    </row>
    <row r="1091" spans="3:3" x14ac:dyDescent="0.2">
      <c r="C1091" s="300"/>
    </row>
    <row r="1092" spans="3:3" x14ac:dyDescent="0.2">
      <c r="C1092" s="300"/>
    </row>
    <row r="1093" spans="3:3" x14ac:dyDescent="0.2">
      <c r="C1093" s="300"/>
    </row>
    <row r="1094" spans="3:3" x14ac:dyDescent="0.2">
      <c r="C1094" s="300"/>
    </row>
    <row r="1095" spans="3:3" x14ac:dyDescent="0.2">
      <c r="C1095" s="300"/>
    </row>
    <row r="1096" spans="3:3" x14ac:dyDescent="0.2">
      <c r="C1096" s="300"/>
    </row>
    <row r="1097" spans="3:3" x14ac:dyDescent="0.2">
      <c r="C1097" s="300"/>
    </row>
    <row r="1098" spans="3:3" x14ac:dyDescent="0.2">
      <c r="C1098" s="300"/>
    </row>
    <row r="1099" spans="3:3" x14ac:dyDescent="0.2">
      <c r="C1099" s="300"/>
    </row>
    <row r="1100" spans="3:3" x14ac:dyDescent="0.2">
      <c r="C1100" s="300"/>
    </row>
    <row r="1101" spans="3:3" x14ac:dyDescent="0.2">
      <c r="C1101" s="300"/>
    </row>
    <row r="1102" spans="3:3" x14ac:dyDescent="0.2">
      <c r="C1102" s="300"/>
    </row>
    <row r="1103" spans="3:3" x14ac:dyDescent="0.2">
      <c r="C1103" s="300"/>
    </row>
    <row r="1104" spans="3:3" x14ac:dyDescent="0.2">
      <c r="C1104" s="300"/>
    </row>
    <row r="1105" spans="3:3" x14ac:dyDescent="0.2">
      <c r="C1105" s="300"/>
    </row>
    <row r="1106" spans="3:3" x14ac:dyDescent="0.2">
      <c r="C1106" s="300"/>
    </row>
    <row r="1107" spans="3:3" x14ac:dyDescent="0.2">
      <c r="C1107" s="300"/>
    </row>
    <row r="1108" spans="3:3" x14ac:dyDescent="0.2">
      <c r="C1108" s="300"/>
    </row>
    <row r="1109" spans="3:3" x14ac:dyDescent="0.2">
      <c r="C1109" s="300"/>
    </row>
    <row r="1110" spans="3:3" x14ac:dyDescent="0.2">
      <c r="C1110" s="300"/>
    </row>
    <row r="1111" spans="3:3" x14ac:dyDescent="0.2">
      <c r="C1111" s="300"/>
    </row>
    <row r="1112" spans="3:3" x14ac:dyDescent="0.2">
      <c r="C1112" s="300"/>
    </row>
    <row r="1113" spans="3:3" x14ac:dyDescent="0.2">
      <c r="C1113" s="300"/>
    </row>
    <row r="1114" spans="3:3" x14ac:dyDescent="0.2">
      <c r="C1114" s="300"/>
    </row>
    <row r="1115" spans="3:3" x14ac:dyDescent="0.2">
      <c r="C1115" s="300"/>
    </row>
    <row r="1116" spans="3:3" x14ac:dyDescent="0.2">
      <c r="C1116" s="300"/>
    </row>
    <row r="1117" spans="3:3" x14ac:dyDescent="0.2">
      <c r="C1117" s="300"/>
    </row>
    <row r="1118" spans="3:3" x14ac:dyDescent="0.2">
      <c r="C1118" s="300"/>
    </row>
    <row r="1119" spans="3:3" x14ac:dyDescent="0.2">
      <c r="C1119" s="300"/>
    </row>
    <row r="1120" spans="3:3" x14ac:dyDescent="0.2">
      <c r="C1120" s="300"/>
    </row>
    <row r="1121" spans="3:3" x14ac:dyDescent="0.2">
      <c r="C1121" s="300"/>
    </row>
    <row r="1122" spans="3:3" x14ac:dyDescent="0.2">
      <c r="C1122" s="300"/>
    </row>
    <row r="1123" spans="3:3" x14ac:dyDescent="0.2">
      <c r="C1123" s="300"/>
    </row>
    <row r="1124" spans="3:3" x14ac:dyDescent="0.2">
      <c r="C1124" s="300"/>
    </row>
    <row r="1125" spans="3:3" x14ac:dyDescent="0.2">
      <c r="C1125" s="300"/>
    </row>
    <row r="1126" spans="3:3" x14ac:dyDescent="0.2">
      <c r="C1126" s="300"/>
    </row>
    <row r="1127" spans="3:3" x14ac:dyDescent="0.2">
      <c r="C1127" s="300"/>
    </row>
    <row r="1128" spans="3:3" x14ac:dyDescent="0.2">
      <c r="C1128" s="300"/>
    </row>
    <row r="1129" spans="3:3" x14ac:dyDescent="0.2">
      <c r="C1129" s="300"/>
    </row>
    <row r="1130" spans="3:3" x14ac:dyDescent="0.2">
      <c r="C1130" s="300"/>
    </row>
    <row r="1131" spans="3:3" x14ac:dyDescent="0.2">
      <c r="C1131" s="300"/>
    </row>
    <row r="1132" spans="3:3" x14ac:dyDescent="0.2">
      <c r="C1132" s="300"/>
    </row>
    <row r="1133" spans="3:3" x14ac:dyDescent="0.2">
      <c r="C1133" s="300"/>
    </row>
    <row r="1134" spans="3:3" x14ac:dyDescent="0.2">
      <c r="C1134" s="300"/>
    </row>
    <row r="1135" spans="3:3" x14ac:dyDescent="0.2">
      <c r="C1135" s="300"/>
    </row>
    <row r="1136" spans="3:3" x14ac:dyDescent="0.2">
      <c r="C1136" s="300"/>
    </row>
    <row r="1137" spans="3:3" x14ac:dyDescent="0.2">
      <c r="C1137" s="300"/>
    </row>
    <row r="1138" spans="3:3" x14ac:dyDescent="0.2">
      <c r="C1138" s="300"/>
    </row>
    <row r="1139" spans="3:3" x14ac:dyDescent="0.2">
      <c r="C1139" s="300"/>
    </row>
    <row r="1140" spans="3:3" x14ac:dyDescent="0.2">
      <c r="C1140" s="300"/>
    </row>
    <row r="1141" spans="3:3" x14ac:dyDescent="0.2">
      <c r="C1141" s="300"/>
    </row>
    <row r="1142" spans="3:3" x14ac:dyDescent="0.2">
      <c r="C1142" s="300"/>
    </row>
    <row r="1143" spans="3:3" x14ac:dyDescent="0.2">
      <c r="C1143" s="300"/>
    </row>
    <row r="1144" spans="3:3" x14ac:dyDescent="0.2">
      <c r="C1144" s="300"/>
    </row>
    <row r="1145" spans="3:3" x14ac:dyDescent="0.2">
      <c r="C1145" s="300"/>
    </row>
    <row r="1146" spans="3:3" x14ac:dyDescent="0.2">
      <c r="C1146" s="300"/>
    </row>
    <row r="1147" spans="3:3" x14ac:dyDescent="0.2">
      <c r="C1147" s="300"/>
    </row>
    <row r="1148" spans="3:3" x14ac:dyDescent="0.2">
      <c r="C1148" s="300"/>
    </row>
    <row r="1149" spans="3:3" x14ac:dyDescent="0.2">
      <c r="C1149" s="300"/>
    </row>
    <row r="1150" spans="3:3" x14ac:dyDescent="0.2">
      <c r="C1150" s="300"/>
    </row>
    <row r="1151" spans="3:3" x14ac:dyDescent="0.2">
      <c r="C1151" s="300"/>
    </row>
    <row r="1152" spans="3:3" x14ac:dyDescent="0.2">
      <c r="C1152" s="300"/>
    </row>
    <row r="1153" spans="3:3" x14ac:dyDescent="0.2">
      <c r="C1153" s="300"/>
    </row>
    <row r="1154" spans="3:3" x14ac:dyDescent="0.2">
      <c r="C1154" s="300"/>
    </row>
    <row r="1155" spans="3:3" x14ac:dyDescent="0.2">
      <c r="C1155" s="300"/>
    </row>
    <row r="1156" spans="3:3" x14ac:dyDescent="0.2">
      <c r="C1156" s="300"/>
    </row>
    <row r="1157" spans="3:3" x14ac:dyDescent="0.2">
      <c r="C1157" s="300"/>
    </row>
    <row r="1158" spans="3:3" x14ac:dyDescent="0.2">
      <c r="C1158" s="300"/>
    </row>
    <row r="1159" spans="3:3" x14ac:dyDescent="0.2">
      <c r="C1159" s="300"/>
    </row>
    <row r="1160" spans="3:3" x14ac:dyDescent="0.2">
      <c r="C1160" s="300"/>
    </row>
    <row r="1161" spans="3:3" x14ac:dyDescent="0.2">
      <c r="C1161" s="300"/>
    </row>
    <row r="1162" spans="3:3" x14ac:dyDescent="0.2">
      <c r="C1162" s="300"/>
    </row>
    <row r="1163" spans="3:3" x14ac:dyDescent="0.2">
      <c r="C1163" s="300"/>
    </row>
    <row r="1164" spans="3:3" x14ac:dyDescent="0.2">
      <c r="C1164" s="300"/>
    </row>
    <row r="1165" spans="3:3" x14ac:dyDescent="0.2">
      <c r="C1165" s="300"/>
    </row>
    <row r="1166" spans="3:3" x14ac:dyDescent="0.2">
      <c r="C1166" s="300"/>
    </row>
    <row r="1167" spans="3:3" x14ac:dyDescent="0.2">
      <c r="C1167" s="300"/>
    </row>
    <row r="1168" spans="3:3" x14ac:dyDescent="0.2">
      <c r="C1168" s="300"/>
    </row>
    <row r="1169" spans="3:3" x14ac:dyDescent="0.2">
      <c r="C1169" s="300"/>
    </row>
    <row r="1170" spans="3:3" x14ac:dyDescent="0.2">
      <c r="C1170" s="300"/>
    </row>
    <row r="1171" spans="3:3" x14ac:dyDescent="0.2">
      <c r="C1171" s="300"/>
    </row>
    <row r="1172" spans="3:3" x14ac:dyDescent="0.2">
      <c r="C1172" s="300"/>
    </row>
    <row r="1173" spans="3:3" x14ac:dyDescent="0.2">
      <c r="C1173" s="300"/>
    </row>
    <row r="1174" spans="3:3" x14ac:dyDescent="0.2">
      <c r="C1174" s="300"/>
    </row>
    <row r="1175" spans="3:3" x14ac:dyDescent="0.2">
      <c r="C1175" s="300"/>
    </row>
    <row r="1176" spans="3:3" x14ac:dyDescent="0.2">
      <c r="C1176" s="300"/>
    </row>
    <row r="1177" spans="3:3" x14ac:dyDescent="0.2">
      <c r="C1177" s="300"/>
    </row>
    <row r="1178" spans="3:3" x14ac:dyDescent="0.2">
      <c r="C1178" s="300"/>
    </row>
    <row r="1179" spans="3:3" x14ac:dyDescent="0.2">
      <c r="C1179" s="300"/>
    </row>
    <row r="1180" spans="3:3" x14ac:dyDescent="0.2">
      <c r="C1180" s="300"/>
    </row>
    <row r="1181" spans="3:3" x14ac:dyDescent="0.2">
      <c r="C1181" s="300"/>
    </row>
    <row r="1182" spans="3:3" x14ac:dyDescent="0.2">
      <c r="C1182" s="300"/>
    </row>
    <row r="1183" spans="3:3" x14ac:dyDescent="0.2">
      <c r="C1183" s="300"/>
    </row>
    <row r="1184" spans="3:3" x14ac:dyDescent="0.2">
      <c r="C1184" s="300"/>
    </row>
    <row r="1185" spans="3:3" x14ac:dyDescent="0.2">
      <c r="C1185" s="300"/>
    </row>
    <row r="1186" spans="3:3" x14ac:dyDescent="0.2">
      <c r="C1186" s="300"/>
    </row>
    <row r="1187" spans="3:3" x14ac:dyDescent="0.2">
      <c r="C1187" s="300"/>
    </row>
    <row r="1188" spans="3:3" x14ac:dyDescent="0.2">
      <c r="C1188" s="300"/>
    </row>
    <row r="1189" spans="3:3" x14ac:dyDescent="0.2">
      <c r="C1189" s="300"/>
    </row>
    <row r="1190" spans="3:3" x14ac:dyDescent="0.2">
      <c r="C1190" s="300"/>
    </row>
    <row r="1191" spans="3:3" x14ac:dyDescent="0.2">
      <c r="C1191" s="300"/>
    </row>
    <row r="1192" spans="3:3" x14ac:dyDescent="0.2">
      <c r="C1192" s="300"/>
    </row>
    <row r="1193" spans="3:3" x14ac:dyDescent="0.2">
      <c r="C1193" s="300"/>
    </row>
    <row r="1194" spans="3:3" x14ac:dyDescent="0.2">
      <c r="C1194" s="300"/>
    </row>
    <row r="1195" spans="3:3" x14ac:dyDescent="0.2">
      <c r="C1195" s="300"/>
    </row>
    <row r="1196" spans="3:3" x14ac:dyDescent="0.2">
      <c r="C1196" s="300"/>
    </row>
    <row r="1197" spans="3:3" x14ac:dyDescent="0.2">
      <c r="C1197" s="300"/>
    </row>
    <row r="1198" spans="3:3" x14ac:dyDescent="0.2">
      <c r="C1198" s="300"/>
    </row>
    <row r="1199" spans="3:3" x14ac:dyDescent="0.2">
      <c r="C1199" s="300"/>
    </row>
    <row r="1200" spans="3:3" x14ac:dyDescent="0.2">
      <c r="C1200" s="300"/>
    </row>
    <row r="1201" spans="3:3" x14ac:dyDescent="0.2">
      <c r="C1201" s="300"/>
    </row>
    <row r="1202" spans="3:3" x14ac:dyDescent="0.2">
      <c r="C1202" s="300"/>
    </row>
    <row r="1203" spans="3:3" x14ac:dyDescent="0.2">
      <c r="C1203" s="300"/>
    </row>
    <row r="1204" spans="3:3" x14ac:dyDescent="0.2">
      <c r="C1204" s="300"/>
    </row>
    <row r="1205" spans="3:3" x14ac:dyDescent="0.2">
      <c r="C1205" s="300"/>
    </row>
    <row r="1206" spans="3:3" x14ac:dyDescent="0.2">
      <c r="C1206" s="300"/>
    </row>
    <row r="1207" spans="3:3" x14ac:dyDescent="0.2">
      <c r="C1207" s="300"/>
    </row>
    <row r="1208" spans="3:3" x14ac:dyDescent="0.2">
      <c r="C1208" s="300"/>
    </row>
    <row r="1209" spans="3:3" x14ac:dyDescent="0.2">
      <c r="C1209" s="300"/>
    </row>
    <row r="1210" spans="3:3" x14ac:dyDescent="0.2">
      <c r="C1210" s="300"/>
    </row>
    <row r="1211" spans="3:3" x14ac:dyDescent="0.2">
      <c r="C1211" s="300"/>
    </row>
    <row r="1212" spans="3:3" x14ac:dyDescent="0.2">
      <c r="C1212" s="300"/>
    </row>
    <row r="1213" spans="3:3" x14ac:dyDescent="0.2">
      <c r="C1213" s="300"/>
    </row>
    <row r="1214" spans="3:3" x14ac:dyDescent="0.2">
      <c r="C1214" s="300"/>
    </row>
    <row r="1215" spans="3:3" x14ac:dyDescent="0.2">
      <c r="C1215" s="300"/>
    </row>
    <row r="1216" spans="3:3" x14ac:dyDescent="0.2">
      <c r="C1216" s="300"/>
    </row>
    <row r="1217" spans="3:3" x14ac:dyDescent="0.2">
      <c r="C1217" s="300"/>
    </row>
    <row r="1218" spans="3:3" x14ac:dyDescent="0.2">
      <c r="C1218" s="300"/>
    </row>
    <row r="1219" spans="3:3" x14ac:dyDescent="0.2">
      <c r="C1219" s="300"/>
    </row>
    <row r="1220" spans="3:3" x14ac:dyDescent="0.2">
      <c r="C1220" s="300"/>
    </row>
    <row r="1221" spans="3:3" x14ac:dyDescent="0.2">
      <c r="C1221" s="300"/>
    </row>
    <row r="1222" spans="3:3" x14ac:dyDescent="0.2">
      <c r="C1222" s="300"/>
    </row>
    <row r="1223" spans="3:3" x14ac:dyDescent="0.2">
      <c r="C1223" s="300"/>
    </row>
    <row r="1224" spans="3:3" x14ac:dyDescent="0.2">
      <c r="C1224" s="300"/>
    </row>
    <row r="1225" spans="3:3" x14ac:dyDescent="0.2">
      <c r="C1225" s="300"/>
    </row>
    <row r="1226" spans="3:3" x14ac:dyDescent="0.2">
      <c r="C1226" s="300"/>
    </row>
    <row r="1227" spans="3:3" x14ac:dyDescent="0.2">
      <c r="C1227" s="300"/>
    </row>
    <row r="1228" spans="3:3" x14ac:dyDescent="0.2">
      <c r="C1228" s="300"/>
    </row>
    <row r="1229" spans="3:3" x14ac:dyDescent="0.2">
      <c r="C1229" s="300"/>
    </row>
    <row r="1230" spans="3:3" x14ac:dyDescent="0.2">
      <c r="C1230" s="300"/>
    </row>
    <row r="1231" spans="3:3" x14ac:dyDescent="0.2">
      <c r="C1231" s="300"/>
    </row>
    <row r="1232" spans="3:3" x14ac:dyDescent="0.2">
      <c r="C1232" s="300"/>
    </row>
    <row r="1233" spans="3:3" x14ac:dyDescent="0.2">
      <c r="C1233" s="300"/>
    </row>
    <row r="1234" spans="3:3" x14ac:dyDescent="0.2">
      <c r="C1234" s="300"/>
    </row>
    <row r="1235" spans="3:3" x14ac:dyDescent="0.2">
      <c r="C1235" s="300"/>
    </row>
    <row r="1236" spans="3:3" x14ac:dyDescent="0.2">
      <c r="C1236" s="300"/>
    </row>
    <row r="1237" spans="3:3" x14ac:dyDescent="0.2">
      <c r="C1237" s="300"/>
    </row>
    <row r="1238" spans="3:3" x14ac:dyDescent="0.2">
      <c r="C1238" s="300"/>
    </row>
    <row r="1239" spans="3:3" x14ac:dyDescent="0.2">
      <c r="C1239" s="300"/>
    </row>
    <row r="1240" spans="3:3" x14ac:dyDescent="0.2">
      <c r="C1240" s="300"/>
    </row>
    <row r="1241" spans="3:3" x14ac:dyDescent="0.2">
      <c r="C1241" s="300"/>
    </row>
    <row r="1242" spans="3:3" x14ac:dyDescent="0.2">
      <c r="C1242" s="300"/>
    </row>
    <row r="1243" spans="3:3" x14ac:dyDescent="0.2">
      <c r="C1243" s="300"/>
    </row>
    <row r="1244" spans="3:3" x14ac:dyDescent="0.2">
      <c r="C1244" s="300"/>
    </row>
    <row r="1245" spans="3:3" x14ac:dyDescent="0.2">
      <c r="C1245" s="300"/>
    </row>
    <row r="1246" spans="3:3" x14ac:dyDescent="0.2">
      <c r="C1246" s="300"/>
    </row>
    <row r="1247" spans="3:3" x14ac:dyDescent="0.2">
      <c r="C1247" s="300"/>
    </row>
    <row r="1248" spans="3:3" x14ac:dyDescent="0.2">
      <c r="C1248" s="300"/>
    </row>
    <row r="1249" spans="3:3" x14ac:dyDescent="0.2">
      <c r="C1249" s="300"/>
    </row>
    <row r="1250" spans="3:3" x14ac:dyDescent="0.2">
      <c r="C1250" s="300"/>
    </row>
    <row r="1251" spans="3:3" x14ac:dyDescent="0.2">
      <c r="C1251" s="300"/>
    </row>
    <row r="1252" spans="3:3" x14ac:dyDescent="0.2">
      <c r="C1252" s="300"/>
    </row>
    <row r="1253" spans="3:3" x14ac:dyDescent="0.2">
      <c r="C1253" s="300"/>
    </row>
    <row r="1254" spans="3:3" x14ac:dyDescent="0.2">
      <c r="C1254" s="300"/>
    </row>
    <row r="1255" spans="3:3" x14ac:dyDescent="0.2">
      <c r="C1255" s="300"/>
    </row>
    <row r="1256" spans="3:3" x14ac:dyDescent="0.2">
      <c r="C1256" s="300"/>
    </row>
    <row r="1257" spans="3:3" x14ac:dyDescent="0.2">
      <c r="C1257" s="300"/>
    </row>
    <row r="1258" spans="3:3" x14ac:dyDescent="0.2">
      <c r="C1258" s="300"/>
    </row>
    <row r="1259" spans="3:3" x14ac:dyDescent="0.2">
      <c r="C1259" s="300"/>
    </row>
    <row r="1260" spans="3:3" x14ac:dyDescent="0.2">
      <c r="C1260" s="300"/>
    </row>
    <row r="1261" spans="3:3" x14ac:dyDescent="0.2">
      <c r="C1261" s="300"/>
    </row>
    <row r="1262" spans="3:3" x14ac:dyDescent="0.2">
      <c r="C1262" s="300"/>
    </row>
    <row r="1263" spans="3:3" x14ac:dyDescent="0.2">
      <c r="C1263" s="300"/>
    </row>
    <row r="1264" spans="3:3" x14ac:dyDescent="0.2">
      <c r="C1264" s="300"/>
    </row>
    <row r="1265" spans="3:3" x14ac:dyDescent="0.2">
      <c r="C1265" s="300"/>
    </row>
    <row r="1266" spans="3:3" x14ac:dyDescent="0.2">
      <c r="C1266" s="300"/>
    </row>
    <row r="1267" spans="3:3" x14ac:dyDescent="0.2">
      <c r="C1267" s="300"/>
    </row>
    <row r="1268" spans="3:3" x14ac:dyDescent="0.2">
      <c r="C1268" s="300"/>
    </row>
    <row r="1269" spans="3:3" x14ac:dyDescent="0.2">
      <c r="C1269" s="300"/>
    </row>
    <row r="1270" spans="3:3" x14ac:dyDescent="0.2">
      <c r="C1270" s="300"/>
    </row>
    <row r="1271" spans="3:3" x14ac:dyDescent="0.2">
      <c r="C1271" s="300"/>
    </row>
    <row r="1272" spans="3:3" x14ac:dyDescent="0.2">
      <c r="C1272" s="300"/>
    </row>
    <row r="1273" spans="3:3" x14ac:dyDescent="0.2">
      <c r="C1273" s="300"/>
    </row>
    <row r="1274" spans="3:3" x14ac:dyDescent="0.2">
      <c r="C1274" s="300"/>
    </row>
    <row r="1275" spans="3:3" x14ac:dyDescent="0.2">
      <c r="C1275" s="300"/>
    </row>
    <row r="1276" spans="3:3" x14ac:dyDescent="0.2">
      <c r="C1276" s="300"/>
    </row>
    <row r="1277" spans="3:3" x14ac:dyDescent="0.2">
      <c r="C1277" s="300"/>
    </row>
    <row r="1278" spans="3:3" x14ac:dyDescent="0.2">
      <c r="C1278" s="300"/>
    </row>
    <row r="1279" spans="3:3" x14ac:dyDescent="0.2">
      <c r="C1279" s="300"/>
    </row>
    <row r="1280" spans="3:3" x14ac:dyDescent="0.2">
      <c r="C1280" s="300"/>
    </row>
    <row r="1281" spans="3:3" x14ac:dyDescent="0.2">
      <c r="C1281" s="300"/>
    </row>
    <row r="1282" spans="3:3" x14ac:dyDescent="0.2">
      <c r="C1282" s="300"/>
    </row>
    <row r="1283" spans="3:3" x14ac:dyDescent="0.2">
      <c r="C1283" s="300"/>
    </row>
    <row r="1284" spans="3:3" x14ac:dyDescent="0.2">
      <c r="C1284" s="300"/>
    </row>
    <row r="1285" spans="3:3" x14ac:dyDescent="0.2">
      <c r="C1285" s="300"/>
    </row>
    <row r="1286" spans="3:3" x14ac:dyDescent="0.2">
      <c r="C1286" s="300"/>
    </row>
    <row r="1287" spans="3:3" x14ac:dyDescent="0.2">
      <c r="C1287" s="300"/>
    </row>
    <row r="1288" spans="3:3" x14ac:dyDescent="0.2">
      <c r="C1288" s="300"/>
    </row>
    <row r="1289" spans="3:3" x14ac:dyDescent="0.2">
      <c r="C1289" s="300"/>
    </row>
    <row r="1290" spans="3:3" x14ac:dyDescent="0.2">
      <c r="C1290" s="300"/>
    </row>
    <row r="1291" spans="3:3" x14ac:dyDescent="0.2">
      <c r="C1291" s="300"/>
    </row>
    <row r="1292" spans="3:3" x14ac:dyDescent="0.2">
      <c r="C1292" s="300"/>
    </row>
    <row r="1293" spans="3:3" x14ac:dyDescent="0.2">
      <c r="C1293" s="300"/>
    </row>
    <row r="1294" spans="3:3" x14ac:dyDescent="0.2">
      <c r="C1294" s="300"/>
    </row>
    <row r="1295" spans="3:3" x14ac:dyDescent="0.2">
      <c r="C1295" s="300"/>
    </row>
    <row r="1296" spans="3:3" x14ac:dyDescent="0.2">
      <c r="C1296" s="300"/>
    </row>
    <row r="1297" spans="3:3" x14ac:dyDescent="0.2">
      <c r="C1297" s="300"/>
    </row>
    <row r="1298" spans="3:3" x14ac:dyDescent="0.2">
      <c r="C1298" s="300"/>
    </row>
    <row r="1299" spans="3:3" x14ac:dyDescent="0.2">
      <c r="C1299" s="300"/>
    </row>
    <row r="1300" spans="3:3" x14ac:dyDescent="0.2">
      <c r="C1300" s="300"/>
    </row>
    <row r="1301" spans="3:3" x14ac:dyDescent="0.2">
      <c r="C1301" s="300"/>
    </row>
    <row r="1302" spans="3:3" x14ac:dyDescent="0.2">
      <c r="C1302" s="300"/>
    </row>
    <row r="1303" spans="3:3" x14ac:dyDescent="0.2">
      <c r="C1303" s="300"/>
    </row>
    <row r="1304" spans="3:3" x14ac:dyDescent="0.2">
      <c r="C1304" s="300"/>
    </row>
    <row r="1305" spans="3:3" x14ac:dyDescent="0.2">
      <c r="C1305" s="300"/>
    </row>
    <row r="1306" spans="3:3" x14ac:dyDescent="0.2">
      <c r="C1306" s="300"/>
    </row>
    <row r="1307" spans="3:3" x14ac:dyDescent="0.2">
      <c r="C1307" s="300"/>
    </row>
    <row r="1308" spans="3:3" x14ac:dyDescent="0.2">
      <c r="C1308" s="300"/>
    </row>
    <row r="1309" spans="3:3" x14ac:dyDescent="0.2">
      <c r="C1309" s="300"/>
    </row>
    <row r="1310" spans="3:3" x14ac:dyDescent="0.2">
      <c r="C1310" s="300"/>
    </row>
    <row r="1311" spans="3:3" x14ac:dyDescent="0.2">
      <c r="C1311" s="300"/>
    </row>
    <row r="1312" spans="3:3" x14ac:dyDescent="0.2">
      <c r="C1312" s="300"/>
    </row>
    <row r="1313" spans="3:3" x14ac:dyDescent="0.2">
      <c r="C1313" s="300"/>
    </row>
    <row r="1314" spans="3:3" x14ac:dyDescent="0.2">
      <c r="C1314" s="300"/>
    </row>
    <row r="1315" spans="3:3" x14ac:dyDescent="0.2">
      <c r="C1315" s="300"/>
    </row>
    <row r="1316" spans="3:3" x14ac:dyDescent="0.2">
      <c r="C1316" s="300"/>
    </row>
    <row r="1317" spans="3:3" x14ac:dyDescent="0.2">
      <c r="C1317" s="300"/>
    </row>
    <row r="1318" spans="3:3" x14ac:dyDescent="0.2">
      <c r="C1318" s="300"/>
    </row>
    <row r="1319" spans="3:3" x14ac:dyDescent="0.2">
      <c r="C1319" s="300"/>
    </row>
    <row r="1320" spans="3:3" x14ac:dyDescent="0.2">
      <c r="C1320" s="300"/>
    </row>
    <row r="1321" spans="3:3" x14ac:dyDescent="0.2">
      <c r="C1321" s="300"/>
    </row>
    <row r="1322" spans="3:3" x14ac:dyDescent="0.2">
      <c r="C1322" s="300"/>
    </row>
    <row r="1323" spans="3:3" x14ac:dyDescent="0.2">
      <c r="C1323" s="300"/>
    </row>
    <row r="1324" spans="3:3" x14ac:dyDescent="0.2">
      <c r="C1324" s="300"/>
    </row>
    <row r="1325" spans="3:3" x14ac:dyDescent="0.2">
      <c r="C1325" s="300"/>
    </row>
    <row r="1326" spans="3:3" x14ac:dyDescent="0.2">
      <c r="C1326" s="300"/>
    </row>
    <row r="1327" spans="3:3" x14ac:dyDescent="0.2">
      <c r="C1327" s="300"/>
    </row>
    <row r="1328" spans="3:3" x14ac:dyDescent="0.2">
      <c r="C1328" s="300"/>
    </row>
    <row r="1329" spans="3:3" x14ac:dyDescent="0.2">
      <c r="C1329" s="300"/>
    </row>
    <row r="1330" spans="3:3" x14ac:dyDescent="0.2">
      <c r="C1330" s="300"/>
    </row>
    <row r="1331" spans="3:3" x14ac:dyDescent="0.2">
      <c r="C1331" s="300"/>
    </row>
    <row r="1332" spans="3:3" x14ac:dyDescent="0.2">
      <c r="C1332" s="300"/>
    </row>
    <row r="1333" spans="3:3" x14ac:dyDescent="0.2">
      <c r="C1333" s="300"/>
    </row>
    <row r="1334" spans="3:3" x14ac:dyDescent="0.2">
      <c r="C1334" s="300"/>
    </row>
    <row r="1335" spans="3:3" x14ac:dyDescent="0.2">
      <c r="C1335" s="300"/>
    </row>
    <row r="1336" spans="3:3" x14ac:dyDescent="0.2">
      <c r="C1336" s="300"/>
    </row>
    <row r="1337" spans="3:3" x14ac:dyDescent="0.2">
      <c r="C1337" s="300"/>
    </row>
    <row r="1338" spans="3:3" x14ac:dyDescent="0.2">
      <c r="C1338" s="300"/>
    </row>
    <row r="1339" spans="3:3" x14ac:dyDescent="0.2">
      <c r="C1339" s="300"/>
    </row>
    <row r="1340" spans="3:3" x14ac:dyDescent="0.2">
      <c r="C1340" s="300"/>
    </row>
    <row r="1341" spans="3:3" x14ac:dyDescent="0.2">
      <c r="C1341" s="300"/>
    </row>
    <row r="1342" spans="3:3" x14ac:dyDescent="0.2">
      <c r="C1342" s="300"/>
    </row>
    <row r="1343" spans="3:3" x14ac:dyDescent="0.2">
      <c r="C1343" s="300"/>
    </row>
    <row r="1344" spans="3:3" x14ac:dyDescent="0.2">
      <c r="C1344" s="300"/>
    </row>
    <row r="1345" spans="3:3" x14ac:dyDescent="0.2">
      <c r="C1345" s="300"/>
    </row>
    <row r="1346" spans="3:3" x14ac:dyDescent="0.2">
      <c r="C1346" s="300"/>
    </row>
    <row r="1347" spans="3:3" x14ac:dyDescent="0.2">
      <c r="C1347" s="300"/>
    </row>
    <row r="1348" spans="3:3" x14ac:dyDescent="0.2">
      <c r="C1348" s="300"/>
    </row>
    <row r="1349" spans="3:3" x14ac:dyDescent="0.2">
      <c r="C1349" s="300"/>
    </row>
    <row r="1350" spans="3:3" x14ac:dyDescent="0.2">
      <c r="C1350" s="300"/>
    </row>
    <row r="1351" spans="3:3" x14ac:dyDescent="0.2">
      <c r="C1351" s="300"/>
    </row>
    <row r="1352" spans="3:3" x14ac:dyDescent="0.2">
      <c r="C1352" s="300"/>
    </row>
    <row r="1353" spans="3:3" x14ac:dyDescent="0.2">
      <c r="C1353" s="300"/>
    </row>
    <row r="1354" spans="3:3" x14ac:dyDescent="0.2">
      <c r="C1354" s="300"/>
    </row>
    <row r="1355" spans="3:3" x14ac:dyDescent="0.2">
      <c r="C1355" s="300"/>
    </row>
    <row r="1356" spans="3:3" x14ac:dyDescent="0.2">
      <c r="C1356" s="300"/>
    </row>
    <row r="1357" spans="3:3" x14ac:dyDescent="0.2">
      <c r="C1357" s="300"/>
    </row>
    <row r="1358" spans="3:3" x14ac:dyDescent="0.2">
      <c r="C1358" s="300"/>
    </row>
    <row r="1359" spans="3:3" x14ac:dyDescent="0.2">
      <c r="C1359" s="300"/>
    </row>
    <row r="1360" spans="3:3" x14ac:dyDescent="0.2">
      <c r="C1360" s="300"/>
    </row>
    <row r="1361" spans="3:3" x14ac:dyDescent="0.2">
      <c r="C1361" s="300"/>
    </row>
    <row r="1362" spans="3:3" x14ac:dyDescent="0.2">
      <c r="C1362" s="300"/>
    </row>
    <row r="1363" spans="3:3" x14ac:dyDescent="0.2">
      <c r="C1363" s="300"/>
    </row>
    <row r="1364" spans="3:3" x14ac:dyDescent="0.2">
      <c r="C1364" s="300"/>
    </row>
    <row r="1365" spans="3:3" x14ac:dyDescent="0.2">
      <c r="C1365" s="300"/>
    </row>
    <row r="1366" spans="3:3" x14ac:dyDescent="0.2">
      <c r="C1366" s="300"/>
    </row>
    <row r="1367" spans="3:3" x14ac:dyDescent="0.2">
      <c r="C1367" s="300"/>
    </row>
    <row r="1368" spans="3:3" x14ac:dyDescent="0.2">
      <c r="C1368" s="300"/>
    </row>
    <row r="1369" spans="3:3" x14ac:dyDescent="0.2">
      <c r="C1369" s="300"/>
    </row>
    <row r="1370" spans="3:3" x14ac:dyDescent="0.2">
      <c r="C1370" s="300"/>
    </row>
    <row r="1371" spans="3:3" x14ac:dyDescent="0.2">
      <c r="C1371" s="300"/>
    </row>
    <row r="1372" spans="3:3" x14ac:dyDescent="0.2">
      <c r="C1372" s="300"/>
    </row>
    <row r="1373" spans="3:3" x14ac:dyDescent="0.2">
      <c r="C1373" s="300"/>
    </row>
    <row r="1374" spans="3:3" x14ac:dyDescent="0.2">
      <c r="C1374" s="300"/>
    </row>
    <row r="1375" spans="3:3" x14ac:dyDescent="0.2">
      <c r="C1375" s="300"/>
    </row>
    <row r="1376" spans="3:3" x14ac:dyDescent="0.2">
      <c r="C1376" s="300"/>
    </row>
    <row r="1377" spans="3:3" x14ac:dyDescent="0.2">
      <c r="C1377" s="300"/>
    </row>
    <row r="1378" spans="3:3" x14ac:dyDescent="0.2">
      <c r="C1378" s="300"/>
    </row>
    <row r="1379" spans="3:3" x14ac:dyDescent="0.2">
      <c r="C1379" s="300"/>
    </row>
    <row r="1380" spans="3:3" x14ac:dyDescent="0.2">
      <c r="C1380" s="300"/>
    </row>
    <row r="1381" spans="3:3" x14ac:dyDescent="0.2">
      <c r="C1381" s="300"/>
    </row>
    <row r="1382" spans="3:3" x14ac:dyDescent="0.2">
      <c r="C1382" s="300"/>
    </row>
    <row r="1383" spans="3:3" x14ac:dyDescent="0.2">
      <c r="C1383" s="300"/>
    </row>
    <row r="1384" spans="3:3" x14ac:dyDescent="0.2">
      <c r="C1384" s="300"/>
    </row>
    <row r="1385" spans="3:3" x14ac:dyDescent="0.2">
      <c r="C1385" s="300"/>
    </row>
    <row r="1386" spans="3:3" x14ac:dyDescent="0.2">
      <c r="C1386" s="300"/>
    </row>
    <row r="1387" spans="3:3" x14ac:dyDescent="0.2">
      <c r="C1387" s="300"/>
    </row>
    <row r="1388" spans="3:3" x14ac:dyDescent="0.2">
      <c r="C1388" s="300"/>
    </row>
    <row r="1389" spans="3:3" x14ac:dyDescent="0.2">
      <c r="C1389" s="300"/>
    </row>
    <row r="1390" spans="3:3" x14ac:dyDescent="0.2">
      <c r="C1390" s="300"/>
    </row>
    <row r="1391" spans="3:3" x14ac:dyDescent="0.2">
      <c r="C1391" s="300"/>
    </row>
    <row r="1392" spans="3:3" x14ac:dyDescent="0.2">
      <c r="C1392" s="300"/>
    </row>
    <row r="1393" spans="3:3" x14ac:dyDescent="0.2">
      <c r="C1393" s="300"/>
    </row>
    <row r="1394" spans="3:3" x14ac:dyDescent="0.2">
      <c r="C1394" s="300"/>
    </row>
    <row r="1395" spans="3:3" x14ac:dyDescent="0.2">
      <c r="C1395" s="300"/>
    </row>
    <row r="1396" spans="3:3" x14ac:dyDescent="0.2">
      <c r="C1396" s="300"/>
    </row>
    <row r="1397" spans="3:3" x14ac:dyDescent="0.2">
      <c r="C1397" s="300"/>
    </row>
    <row r="1398" spans="3:3" x14ac:dyDescent="0.2">
      <c r="C1398" s="300"/>
    </row>
    <row r="1399" spans="3:3" x14ac:dyDescent="0.2">
      <c r="C1399" s="300"/>
    </row>
    <row r="1400" spans="3:3" x14ac:dyDescent="0.2">
      <c r="C1400" s="300"/>
    </row>
    <row r="1401" spans="3:3" x14ac:dyDescent="0.2">
      <c r="C1401" s="300"/>
    </row>
    <row r="1402" spans="3:3" x14ac:dyDescent="0.2">
      <c r="C1402" s="300"/>
    </row>
    <row r="1403" spans="3:3" x14ac:dyDescent="0.2">
      <c r="C1403" s="300"/>
    </row>
    <row r="1404" spans="3:3" x14ac:dyDescent="0.2">
      <c r="C1404" s="300"/>
    </row>
    <row r="1405" spans="3:3" x14ac:dyDescent="0.2">
      <c r="C1405" s="300"/>
    </row>
    <row r="1406" spans="3:3" x14ac:dyDescent="0.2">
      <c r="C1406" s="300"/>
    </row>
    <row r="1407" spans="3:3" x14ac:dyDescent="0.2">
      <c r="C1407" s="300"/>
    </row>
    <row r="1408" spans="3:3" x14ac:dyDescent="0.2">
      <c r="C1408" s="300"/>
    </row>
    <row r="1409" spans="3:3" x14ac:dyDescent="0.2">
      <c r="C1409" s="300"/>
    </row>
    <row r="1410" spans="3:3" x14ac:dyDescent="0.2">
      <c r="C1410" s="300"/>
    </row>
    <row r="1411" spans="3:3" x14ac:dyDescent="0.2">
      <c r="C1411" s="300"/>
    </row>
    <row r="1412" spans="3:3" x14ac:dyDescent="0.2">
      <c r="C1412" s="300"/>
    </row>
    <row r="1413" spans="3:3" x14ac:dyDescent="0.2">
      <c r="C1413" s="300"/>
    </row>
    <row r="1414" spans="3:3" x14ac:dyDescent="0.2">
      <c r="C1414" s="300"/>
    </row>
    <row r="1415" spans="3:3" x14ac:dyDescent="0.2">
      <c r="C1415" s="300"/>
    </row>
    <row r="1416" spans="3:3" x14ac:dyDescent="0.2">
      <c r="C1416" s="300"/>
    </row>
    <row r="1417" spans="3:3" x14ac:dyDescent="0.2">
      <c r="C1417" s="300"/>
    </row>
    <row r="1418" spans="3:3" x14ac:dyDescent="0.2">
      <c r="C1418" s="300"/>
    </row>
    <row r="1419" spans="3:3" x14ac:dyDescent="0.2">
      <c r="C1419" s="300"/>
    </row>
    <row r="1420" spans="3:3" x14ac:dyDescent="0.2">
      <c r="C1420" s="300"/>
    </row>
    <row r="1421" spans="3:3" x14ac:dyDescent="0.2">
      <c r="C1421" s="300"/>
    </row>
    <row r="1422" spans="3:3" x14ac:dyDescent="0.2">
      <c r="C1422" s="300"/>
    </row>
    <row r="1423" spans="3:3" x14ac:dyDescent="0.2">
      <c r="C1423" s="300"/>
    </row>
    <row r="1424" spans="3:3" x14ac:dyDescent="0.2">
      <c r="C1424" s="300"/>
    </row>
    <row r="1425" spans="3:3" x14ac:dyDescent="0.2">
      <c r="C1425" s="300"/>
    </row>
    <row r="1426" spans="3:3" x14ac:dyDescent="0.2">
      <c r="C1426" s="300"/>
    </row>
    <row r="1427" spans="3:3" x14ac:dyDescent="0.2">
      <c r="C1427" s="300"/>
    </row>
    <row r="1428" spans="3:3" x14ac:dyDescent="0.2">
      <c r="C1428" s="300"/>
    </row>
    <row r="1429" spans="3:3" x14ac:dyDescent="0.2">
      <c r="C1429" s="300"/>
    </row>
    <row r="1430" spans="3:3" x14ac:dyDescent="0.2">
      <c r="C1430" s="300"/>
    </row>
    <row r="1431" spans="3:3" x14ac:dyDescent="0.2">
      <c r="C1431" s="300"/>
    </row>
    <row r="1432" spans="3:3" x14ac:dyDescent="0.2">
      <c r="C1432" s="300"/>
    </row>
    <row r="1433" spans="3:3" x14ac:dyDescent="0.2">
      <c r="C1433" s="300"/>
    </row>
    <row r="1434" spans="3:3" x14ac:dyDescent="0.2">
      <c r="C1434" s="300"/>
    </row>
    <row r="1435" spans="3:3" x14ac:dyDescent="0.2">
      <c r="C1435" s="300"/>
    </row>
    <row r="1436" spans="3:3" x14ac:dyDescent="0.2">
      <c r="C1436" s="300"/>
    </row>
    <row r="1437" spans="3:3" x14ac:dyDescent="0.2">
      <c r="C1437" s="300"/>
    </row>
    <row r="1438" spans="3:3" x14ac:dyDescent="0.2">
      <c r="C1438" s="300"/>
    </row>
    <row r="1439" spans="3:3" x14ac:dyDescent="0.2">
      <c r="C1439" s="300"/>
    </row>
    <row r="1440" spans="3:3" x14ac:dyDescent="0.2">
      <c r="C1440" s="300"/>
    </row>
    <row r="1441" spans="3:3" x14ac:dyDescent="0.2">
      <c r="C1441" s="300"/>
    </row>
    <row r="1442" spans="3:3" x14ac:dyDescent="0.2">
      <c r="C1442" s="300"/>
    </row>
    <row r="1443" spans="3:3" x14ac:dyDescent="0.2">
      <c r="C1443" s="300"/>
    </row>
    <row r="1444" spans="3:3" x14ac:dyDescent="0.2">
      <c r="C1444" s="300"/>
    </row>
    <row r="1445" spans="3:3" x14ac:dyDescent="0.2">
      <c r="C1445" s="300"/>
    </row>
    <row r="1446" spans="3:3" x14ac:dyDescent="0.2">
      <c r="C1446" s="300"/>
    </row>
    <row r="1447" spans="3:3" x14ac:dyDescent="0.2">
      <c r="C1447" s="300"/>
    </row>
    <row r="1448" spans="3:3" x14ac:dyDescent="0.2">
      <c r="C1448" s="300"/>
    </row>
    <row r="1449" spans="3:3" x14ac:dyDescent="0.2">
      <c r="C1449" s="300"/>
    </row>
    <row r="1450" spans="3:3" x14ac:dyDescent="0.2">
      <c r="C1450" s="300"/>
    </row>
    <row r="1451" spans="3:3" x14ac:dyDescent="0.2">
      <c r="C1451" s="300"/>
    </row>
    <row r="1452" spans="3:3" x14ac:dyDescent="0.2">
      <c r="C1452" s="300"/>
    </row>
    <row r="1453" spans="3:3" x14ac:dyDescent="0.2">
      <c r="C1453" s="300"/>
    </row>
    <row r="1454" spans="3:3" x14ac:dyDescent="0.2">
      <c r="C1454" s="300"/>
    </row>
    <row r="1455" spans="3:3" x14ac:dyDescent="0.2">
      <c r="C1455" s="300"/>
    </row>
    <row r="1456" spans="3:3" x14ac:dyDescent="0.2">
      <c r="C1456" s="300"/>
    </row>
    <row r="1457" spans="3:3" x14ac:dyDescent="0.2">
      <c r="C1457" s="300"/>
    </row>
    <row r="1458" spans="3:3" x14ac:dyDescent="0.2">
      <c r="C1458" s="300"/>
    </row>
    <row r="1459" spans="3:3" x14ac:dyDescent="0.2">
      <c r="C1459" s="300"/>
    </row>
    <row r="1460" spans="3:3" x14ac:dyDescent="0.2">
      <c r="C1460" s="300"/>
    </row>
    <row r="1461" spans="3:3" x14ac:dyDescent="0.2">
      <c r="C1461" s="300"/>
    </row>
    <row r="1462" spans="3:3" x14ac:dyDescent="0.2">
      <c r="C1462" s="300"/>
    </row>
    <row r="1463" spans="3:3" x14ac:dyDescent="0.2">
      <c r="C1463" s="300"/>
    </row>
    <row r="1464" spans="3:3" x14ac:dyDescent="0.2">
      <c r="C1464" s="300"/>
    </row>
    <row r="1465" spans="3:3" x14ac:dyDescent="0.2">
      <c r="C1465" s="300"/>
    </row>
    <row r="1466" spans="3:3" x14ac:dyDescent="0.2">
      <c r="C1466" s="300"/>
    </row>
    <row r="1467" spans="3:3" x14ac:dyDescent="0.2">
      <c r="C1467" s="300"/>
    </row>
    <row r="1468" spans="3:3" x14ac:dyDescent="0.2">
      <c r="C1468" s="300"/>
    </row>
    <row r="1469" spans="3:3" x14ac:dyDescent="0.2">
      <c r="C1469" s="300"/>
    </row>
    <row r="1470" spans="3:3" x14ac:dyDescent="0.2">
      <c r="C1470" s="300"/>
    </row>
    <row r="1471" spans="3:3" x14ac:dyDescent="0.2">
      <c r="C1471" s="300"/>
    </row>
    <row r="1472" spans="3:3" x14ac:dyDescent="0.2">
      <c r="C1472" s="300"/>
    </row>
    <row r="1473" spans="3:3" x14ac:dyDescent="0.2">
      <c r="C1473" s="300"/>
    </row>
    <row r="1474" spans="3:3" x14ac:dyDescent="0.2">
      <c r="C1474" s="300"/>
    </row>
    <row r="1475" spans="3:3" x14ac:dyDescent="0.2">
      <c r="C1475" s="300"/>
    </row>
    <row r="1476" spans="3:3" x14ac:dyDescent="0.2">
      <c r="C1476" s="300"/>
    </row>
    <row r="1477" spans="3:3" x14ac:dyDescent="0.2">
      <c r="C1477" s="300"/>
    </row>
    <row r="1478" spans="3:3" x14ac:dyDescent="0.2">
      <c r="C1478" s="300"/>
    </row>
    <row r="1479" spans="3:3" x14ac:dyDescent="0.2">
      <c r="C1479" s="300"/>
    </row>
    <row r="1480" spans="3:3" x14ac:dyDescent="0.2">
      <c r="C1480" s="300"/>
    </row>
    <row r="1481" spans="3:3" x14ac:dyDescent="0.2">
      <c r="C1481" s="300"/>
    </row>
    <row r="1482" spans="3:3" x14ac:dyDescent="0.2">
      <c r="C1482" s="300"/>
    </row>
    <row r="1483" spans="3:3" x14ac:dyDescent="0.2">
      <c r="C1483" s="300"/>
    </row>
    <row r="1484" spans="3:3" x14ac:dyDescent="0.2">
      <c r="C1484" s="300"/>
    </row>
    <row r="1485" spans="3:3" x14ac:dyDescent="0.2">
      <c r="C1485" s="300"/>
    </row>
    <row r="1486" spans="3:3" x14ac:dyDescent="0.2">
      <c r="C1486" s="300"/>
    </row>
    <row r="1487" spans="3:3" x14ac:dyDescent="0.2">
      <c r="C1487" s="300"/>
    </row>
    <row r="1488" spans="3:3" x14ac:dyDescent="0.2">
      <c r="C1488" s="300"/>
    </row>
    <row r="1489" spans="3:3" x14ac:dyDescent="0.2">
      <c r="C1489" s="300"/>
    </row>
    <row r="1490" spans="3:3" x14ac:dyDescent="0.2">
      <c r="C1490" s="300"/>
    </row>
    <row r="1491" spans="3:3" x14ac:dyDescent="0.2">
      <c r="C1491" s="300"/>
    </row>
    <row r="1492" spans="3:3" x14ac:dyDescent="0.2">
      <c r="C1492" s="300"/>
    </row>
    <row r="1493" spans="3:3" x14ac:dyDescent="0.2">
      <c r="C1493" s="300"/>
    </row>
    <row r="1494" spans="3:3" x14ac:dyDescent="0.2">
      <c r="C1494" s="300"/>
    </row>
    <row r="1495" spans="3:3" x14ac:dyDescent="0.2">
      <c r="C1495" s="300"/>
    </row>
    <row r="1496" spans="3:3" x14ac:dyDescent="0.2">
      <c r="C1496" s="300"/>
    </row>
    <row r="1497" spans="3:3" x14ac:dyDescent="0.2">
      <c r="C1497" s="300"/>
    </row>
    <row r="1498" spans="3:3" x14ac:dyDescent="0.2">
      <c r="C1498" s="300"/>
    </row>
    <row r="1499" spans="3:3" x14ac:dyDescent="0.2">
      <c r="C1499" s="300"/>
    </row>
    <row r="1500" spans="3:3" x14ac:dyDescent="0.2">
      <c r="C1500" s="300"/>
    </row>
    <row r="1501" spans="3:3" x14ac:dyDescent="0.2">
      <c r="C1501" s="300"/>
    </row>
    <row r="1502" spans="3:3" x14ac:dyDescent="0.2">
      <c r="C1502" s="300"/>
    </row>
    <row r="1503" spans="3:3" x14ac:dyDescent="0.2">
      <c r="C1503" s="300"/>
    </row>
    <row r="1504" spans="3:3" x14ac:dyDescent="0.2">
      <c r="C1504" s="300"/>
    </row>
    <row r="1505" spans="3:3" x14ac:dyDescent="0.2">
      <c r="C1505" s="300"/>
    </row>
    <row r="1506" spans="3:3" x14ac:dyDescent="0.2">
      <c r="C1506" s="300"/>
    </row>
    <row r="1507" spans="3:3" x14ac:dyDescent="0.2">
      <c r="C1507" s="300"/>
    </row>
    <row r="1508" spans="3:3" x14ac:dyDescent="0.2">
      <c r="C1508" s="300"/>
    </row>
    <row r="1509" spans="3:3" x14ac:dyDescent="0.2">
      <c r="C1509" s="300"/>
    </row>
    <row r="1510" spans="3:3" x14ac:dyDescent="0.2">
      <c r="C1510" s="300"/>
    </row>
    <row r="1511" spans="3:3" x14ac:dyDescent="0.2">
      <c r="C1511" s="300"/>
    </row>
    <row r="1512" spans="3:3" x14ac:dyDescent="0.2">
      <c r="C1512" s="300"/>
    </row>
    <row r="1513" spans="3:3" x14ac:dyDescent="0.2">
      <c r="C1513" s="300"/>
    </row>
    <row r="1514" spans="3:3" x14ac:dyDescent="0.2">
      <c r="C1514" s="300"/>
    </row>
    <row r="1515" spans="3:3" x14ac:dyDescent="0.2">
      <c r="C1515" s="300"/>
    </row>
    <row r="1516" spans="3:3" x14ac:dyDescent="0.2">
      <c r="C1516" s="300"/>
    </row>
    <row r="1517" spans="3:3" x14ac:dyDescent="0.2">
      <c r="C1517" s="300"/>
    </row>
    <row r="1518" spans="3:3" x14ac:dyDescent="0.2">
      <c r="C1518" s="300"/>
    </row>
    <row r="1519" spans="3:3" x14ac:dyDescent="0.2">
      <c r="C1519" s="300"/>
    </row>
    <row r="1520" spans="3:3" x14ac:dyDescent="0.2">
      <c r="C1520" s="300"/>
    </row>
    <row r="1521" spans="3:3" x14ac:dyDescent="0.2">
      <c r="C1521" s="300"/>
    </row>
    <row r="1522" spans="3:3" x14ac:dyDescent="0.2">
      <c r="C1522" s="300"/>
    </row>
    <row r="1523" spans="3:3" x14ac:dyDescent="0.2">
      <c r="C1523" s="300"/>
    </row>
    <row r="1524" spans="3:3" x14ac:dyDescent="0.2">
      <c r="C1524" s="300"/>
    </row>
    <row r="1525" spans="3:3" x14ac:dyDescent="0.2">
      <c r="C1525" s="300"/>
    </row>
    <row r="1526" spans="3:3" x14ac:dyDescent="0.2">
      <c r="C1526" s="300"/>
    </row>
    <row r="1527" spans="3:3" x14ac:dyDescent="0.2">
      <c r="C1527" s="300"/>
    </row>
    <row r="1528" spans="3:3" x14ac:dyDescent="0.2">
      <c r="C1528" s="300"/>
    </row>
    <row r="1529" spans="3:3" x14ac:dyDescent="0.2">
      <c r="C1529" s="300"/>
    </row>
    <row r="1530" spans="3:3" x14ac:dyDescent="0.2">
      <c r="C1530" s="300"/>
    </row>
    <row r="1531" spans="3:3" x14ac:dyDescent="0.2">
      <c r="C1531" s="300"/>
    </row>
    <row r="1532" spans="3:3" x14ac:dyDescent="0.2">
      <c r="C1532" s="300"/>
    </row>
    <row r="1533" spans="3:3" x14ac:dyDescent="0.2">
      <c r="C1533" s="300"/>
    </row>
    <row r="1534" spans="3:3" x14ac:dyDescent="0.2">
      <c r="C1534" s="300"/>
    </row>
    <row r="1535" spans="3:3" x14ac:dyDescent="0.2">
      <c r="C1535" s="300"/>
    </row>
    <row r="1536" spans="3:3" x14ac:dyDescent="0.2">
      <c r="C1536" s="300"/>
    </row>
    <row r="1537" spans="3:3" x14ac:dyDescent="0.2">
      <c r="C1537" s="300"/>
    </row>
    <row r="1538" spans="3:3" x14ac:dyDescent="0.2">
      <c r="C1538" s="300"/>
    </row>
    <row r="1539" spans="3:3" x14ac:dyDescent="0.2">
      <c r="C1539" s="300"/>
    </row>
    <row r="1540" spans="3:3" x14ac:dyDescent="0.2">
      <c r="C1540" s="300"/>
    </row>
    <row r="1541" spans="3:3" x14ac:dyDescent="0.2">
      <c r="C1541" s="300"/>
    </row>
    <row r="1542" spans="3:3" x14ac:dyDescent="0.2">
      <c r="C1542" s="300"/>
    </row>
    <row r="1543" spans="3:3" x14ac:dyDescent="0.2">
      <c r="C1543" s="300"/>
    </row>
    <row r="1544" spans="3:3" x14ac:dyDescent="0.2">
      <c r="C1544" s="300"/>
    </row>
    <row r="1545" spans="3:3" x14ac:dyDescent="0.2">
      <c r="C1545" s="300"/>
    </row>
    <row r="1546" spans="3:3" x14ac:dyDescent="0.2">
      <c r="C1546" s="300"/>
    </row>
    <row r="1547" spans="3:3" x14ac:dyDescent="0.2">
      <c r="C1547" s="300"/>
    </row>
    <row r="1548" spans="3:3" x14ac:dyDescent="0.2">
      <c r="C1548" s="300"/>
    </row>
    <row r="1549" spans="3:3" x14ac:dyDescent="0.2">
      <c r="C1549" s="300"/>
    </row>
    <row r="1550" spans="3:3" x14ac:dyDescent="0.2">
      <c r="C1550" s="300"/>
    </row>
    <row r="1551" spans="3:3" x14ac:dyDescent="0.2">
      <c r="C1551" s="300"/>
    </row>
    <row r="1552" spans="3:3" x14ac:dyDescent="0.2">
      <c r="C1552" s="300"/>
    </row>
    <row r="1553" spans="3:3" x14ac:dyDescent="0.2">
      <c r="C1553" s="300"/>
    </row>
    <row r="1554" spans="3:3" x14ac:dyDescent="0.2">
      <c r="C1554" s="300"/>
    </row>
    <row r="1555" spans="3:3" x14ac:dyDescent="0.2">
      <c r="C1555" s="300"/>
    </row>
    <row r="1556" spans="3:3" x14ac:dyDescent="0.2">
      <c r="C1556" s="300"/>
    </row>
    <row r="1557" spans="3:3" x14ac:dyDescent="0.2">
      <c r="C1557" s="300"/>
    </row>
    <row r="1558" spans="3:3" x14ac:dyDescent="0.2">
      <c r="C1558" s="300"/>
    </row>
    <row r="1559" spans="3:3" x14ac:dyDescent="0.2">
      <c r="C1559" s="300"/>
    </row>
    <row r="1560" spans="3:3" x14ac:dyDescent="0.2">
      <c r="C1560" s="300"/>
    </row>
    <row r="1561" spans="3:3" x14ac:dyDescent="0.2">
      <c r="C1561" s="300"/>
    </row>
    <row r="1562" spans="3:3" x14ac:dyDescent="0.2">
      <c r="C1562" s="300"/>
    </row>
    <row r="1563" spans="3:3" x14ac:dyDescent="0.2">
      <c r="C1563" s="300"/>
    </row>
    <row r="1564" spans="3:3" x14ac:dyDescent="0.2">
      <c r="C1564" s="300"/>
    </row>
    <row r="1565" spans="3:3" x14ac:dyDescent="0.2">
      <c r="C1565" s="300"/>
    </row>
    <row r="1566" spans="3:3" x14ac:dyDescent="0.2">
      <c r="C1566" s="300"/>
    </row>
    <row r="1567" spans="3:3" x14ac:dyDescent="0.2">
      <c r="C1567" s="300"/>
    </row>
    <row r="1568" spans="3:3" x14ac:dyDescent="0.2">
      <c r="C1568" s="300"/>
    </row>
    <row r="1569" spans="3:3" x14ac:dyDescent="0.2">
      <c r="C1569" s="300"/>
    </row>
    <row r="1570" spans="3:3" x14ac:dyDescent="0.2">
      <c r="C1570" s="300"/>
    </row>
    <row r="1571" spans="3:3" x14ac:dyDescent="0.2">
      <c r="C1571" s="300"/>
    </row>
    <row r="1572" spans="3:3" x14ac:dyDescent="0.2">
      <c r="C1572" s="300"/>
    </row>
    <row r="1573" spans="3:3" x14ac:dyDescent="0.2">
      <c r="C1573" s="300"/>
    </row>
    <row r="1574" spans="3:3" x14ac:dyDescent="0.2">
      <c r="C1574" s="300"/>
    </row>
    <row r="1575" spans="3:3" x14ac:dyDescent="0.2">
      <c r="C1575" s="300"/>
    </row>
    <row r="1576" spans="3:3" x14ac:dyDescent="0.2">
      <c r="C1576" s="300"/>
    </row>
    <row r="1577" spans="3:3" x14ac:dyDescent="0.2">
      <c r="C1577" s="300"/>
    </row>
    <row r="1578" spans="3:3" x14ac:dyDescent="0.2">
      <c r="C1578" s="300"/>
    </row>
    <row r="1579" spans="3:3" x14ac:dyDescent="0.2">
      <c r="C1579" s="300"/>
    </row>
    <row r="1580" spans="3:3" x14ac:dyDescent="0.2">
      <c r="C1580" s="300"/>
    </row>
    <row r="1581" spans="3:3" x14ac:dyDescent="0.2">
      <c r="C1581" s="300"/>
    </row>
    <row r="1582" spans="3:3" x14ac:dyDescent="0.2">
      <c r="C1582" s="300"/>
    </row>
    <row r="1583" spans="3:3" x14ac:dyDescent="0.2">
      <c r="C1583" s="300"/>
    </row>
    <row r="1584" spans="3:3" x14ac:dyDescent="0.2">
      <c r="C1584" s="300"/>
    </row>
    <row r="1585" spans="3:3" x14ac:dyDescent="0.2">
      <c r="C1585" s="300"/>
    </row>
    <row r="1586" spans="3:3" x14ac:dyDescent="0.2">
      <c r="C1586" s="300"/>
    </row>
    <row r="1587" spans="3:3" x14ac:dyDescent="0.2">
      <c r="C1587" s="300"/>
    </row>
    <row r="1588" spans="3:3" x14ac:dyDescent="0.2">
      <c r="C1588" s="300"/>
    </row>
    <row r="1589" spans="3:3" x14ac:dyDescent="0.2">
      <c r="C1589" s="300"/>
    </row>
    <row r="1590" spans="3:3" x14ac:dyDescent="0.2">
      <c r="C1590" s="300"/>
    </row>
    <row r="1591" spans="3:3" x14ac:dyDescent="0.2">
      <c r="C1591" s="300"/>
    </row>
    <row r="1592" spans="3:3" x14ac:dyDescent="0.2">
      <c r="C1592" s="300"/>
    </row>
    <row r="1593" spans="3:3" x14ac:dyDescent="0.2">
      <c r="C1593" s="300"/>
    </row>
    <row r="1594" spans="3:3" x14ac:dyDescent="0.2">
      <c r="C1594" s="300"/>
    </row>
    <row r="1595" spans="3:3" x14ac:dyDescent="0.2">
      <c r="C1595" s="300"/>
    </row>
    <row r="1596" spans="3:3" x14ac:dyDescent="0.2">
      <c r="C1596" s="300"/>
    </row>
    <row r="1597" spans="3:3" x14ac:dyDescent="0.2">
      <c r="C1597" s="300"/>
    </row>
    <row r="1598" spans="3:3" x14ac:dyDescent="0.2">
      <c r="C1598" s="300"/>
    </row>
    <row r="1599" spans="3:3" x14ac:dyDescent="0.2">
      <c r="C1599" s="300"/>
    </row>
    <row r="1600" spans="3:3" x14ac:dyDescent="0.2">
      <c r="C1600" s="300"/>
    </row>
    <row r="1601" spans="3:3" x14ac:dyDescent="0.2">
      <c r="C1601" s="300"/>
    </row>
    <row r="1602" spans="3:3" x14ac:dyDescent="0.2">
      <c r="C1602" s="300"/>
    </row>
    <row r="1603" spans="3:3" x14ac:dyDescent="0.2">
      <c r="C1603" s="300"/>
    </row>
    <row r="1604" spans="3:3" x14ac:dyDescent="0.2">
      <c r="C1604" s="300"/>
    </row>
    <row r="1605" spans="3:3" x14ac:dyDescent="0.2">
      <c r="C1605" s="300"/>
    </row>
    <row r="1606" spans="3:3" x14ac:dyDescent="0.2">
      <c r="C1606" s="300"/>
    </row>
    <row r="1607" spans="3:3" x14ac:dyDescent="0.2">
      <c r="C1607" s="300"/>
    </row>
    <row r="1608" spans="3:3" x14ac:dyDescent="0.2">
      <c r="C1608" s="300"/>
    </row>
    <row r="1609" spans="3:3" x14ac:dyDescent="0.2">
      <c r="C1609" s="300"/>
    </row>
    <row r="1610" spans="3:3" x14ac:dyDescent="0.2">
      <c r="C1610" s="300"/>
    </row>
    <row r="1611" spans="3:3" x14ac:dyDescent="0.2">
      <c r="C1611" s="300"/>
    </row>
    <row r="1612" spans="3:3" x14ac:dyDescent="0.2">
      <c r="C1612" s="300"/>
    </row>
    <row r="1613" spans="3:3" x14ac:dyDescent="0.2">
      <c r="C1613" s="300"/>
    </row>
    <row r="1614" spans="3:3" x14ac:dyDescent="0.2">
      <c r="C1614" s="300"/>
    </row>
    <row r="1615" spans="3:3" x14ac:dyDescent="0.2">
      <c r="C1615" s="300"/>
    </row>
    <row r="1616" spans="3:3" x14ac:dyDescent="0.2">
      <c r="C1616" s="300"/>
    </row>
    <row r="1617" spans="3:3" x14ac:dyDescent="0.2">
      <c r="C1617" s="300"/>
    </row>
    <row r="1618" spans="3:3" x14ac:dyDescent="0.2">
      <c r="C1618" s="300"/>
    </row>
    <row r="1619" spans="3:3" x14ac:dyDescent="0.2">
      <c r="C1619" s="300"/>
    </row>
    <row r="1620" spans="3:3" x14ac:dyDescent="0.2">
      <c r="C1620" s="300"/>
    </row>
    <row r="1621" spans="3:3" x14ac:dyDescent="0.2">
      <c r="C1621" s="300"/>
    </row>
    <row r="1622" spans="3:3" x14ac:dyDescent="0.2">
      <c r="C1622" s="300"/>
    </row>
    <row r="1623" spans="3:3" x14ac:dyDescent="0.2">
      <c r="C1623" s="300"/>
    </row>
    <row r="1624" spans="3:3" x14ac:dyDescent="0.2">
      <c r="C1624" s="300"/>
    </row>
    <row r="1625" spans="3:3" x14ac:dyDescent="0.2">
      <c r="C1625" s="300"/>
    </row>
    <row r="1626" spans="3:3" x14ac:dyDescent="0.2">
      <c r="C1626" s="300"/>
    </row>
    <row r="1627" spans="3:3" x14ac:dyDescent="0.2">
      <c r="C1627" s="300"/>
    </row>
    <row r="1628" spans="3:3" x14ac:dyDescent="0.2">
      <c r="C1628" s="300"/>
    </row>
    <row r="1629" spans="3:3" x14ac:dyDescent="0.2">
      <c r="C1629" s="300"/>
    </row>
    <row r="1630" spans="3:3" x14ac:dyDescent="0.2">
      <c r="C1630" s="300"/>
    </row>
    <row r="1631" spans="3:3" x14ac:dyDescent="0.2">
      <c r="C1631" s="300"/>
    </row>
    <row r="1632" spans="3:3" x14ac:dyDescent="0.2">
      <c r="C1632" s="300"/>
    </row>
    <row r="1633" spans="3:3" x14ac:dyDescent="0.2">
      <c r="C1633" s="300"/>
    </row>
    <row r="1634" spans="3:3" x14ac:dyDescent="0.2">
      <c r="C1634" s="300"/>
    </row>
    <row r="1635" spans="3:3" x14ac:dyDescent="0.2">
      <c r="C1635" s="300"/>
    </row>
    <row r="1636" spans="3:3" x14ac:dyDescent="0.2">
      <c r="C1636" s="300"/>
    </row>
    <row r="1637" spans="3:3" x14ac:dyDescent="0.2">
      <c r="C1637" s="300"/>
    </row>
    <row r="1638" spans="3:3" x14ac:dyDescent="0.2">
      <c r="C1638" s="300"/>
    </row>
    <row r="1639" spans="3:3" x14ac:dyDescent="0.2">
      <c r="C1639" s="300"/>
    </row>
    <row r="1640" spans="3:3" x14ac:dyDescent="0.2">
      <c r="C1640" s="300"/>
    </row>
    <row r="1641" spans="3:3" x14ac:dyDescent="0.2">
      <c r="C1641" s="300"/>
    </row>
    <row r="1642" spans="3:3" x14ac:dyDescent="0.2">
      <c r="C1642" s="300"/>
    </row>
    <row r="1643" spans="3:3" x14ac:dyDescent="0.2">
      <c r="C1643" s="300"/>
    </row>
    <row r="1644" spans="3:3" x14ac:dyDescent="0.2">
      <c r="C1644" s="300"/>
    </row>
    <row r="1645" spans="3:3" x14ac:dyDescent="0.2">
      <c r="C1645" s="300"/>
    </row>
    <row r="1646" spans="3:3" x14ac:dyDescent="0.2">
      <c r="C1646" s="300"/>
    </row>
    <row r="1647" spans="3:3" x14ac:dyDescent="0.2">
      <c r="C1647" s="300"/>
    </row>
    <row r="1648" spans="3:3" x14ac:dyDescent="0.2">
      <c r="C1648" s="300"/>
    </row>
    <row r="1649" spans="3:3" x14ac:dyDescent="0.2">
      <c r="C1649" s="300"/>
    </row>
    <row r="1650" spans="3:3" x14ac:dyDescent="0.2">
      <c r="C1650" s="300"/>
    </row>
    <row r="1651" spans="3:3" x14ac:dyDescent="0.2">
      <c r="C1651" s="300"/>
    </row>
    <row r="1652" spans="3:3" x14ac:dyDescent="0.2">
      <c r="C1652" s="300"/>
    </row>
    <row r="1653" spans="3:3" x14ac:dyDescent="0.2">
      <c r="C1653" s="300"/>
    </row>
    <row r="1654" spans="3:3" x14ac:dyDescent="0.2">
      <c r="C1654" s="300"/>
    </row>
    <row r="1655" spans="3:3" x14ac:dyDescent="0.2">
      <c r="C1655" s="300"/>
    </row>
    <row r="1656" spans="3:3" x14ac:dyDescent="0.2">
      <c r="C1656" s="300"/>
    </row>
    <row r="1657" spans="3:3" x14ac:dyDescent="0.2">
      <c r="C1657" s="300"/>
    </row>
    <row r="1658" spans="3:3" x14ac:dyDescent="0.2">
      <c r="C1658" s="300"/>
    </row>
    <row r="1659" spans="3:3" x14ac:dyDescent="0.2">
      <c r="C1659" s="300"/>
    </row>
    <row r="1660" spans="3:3" x14ac:dyDescent="0.2">
      <c r="C1660" s="300"/>
    </row>
    <row r="1661" spans="3:3" x14ac:dyDescent="0.2">
      <c r="C1661" s="300"/>
    </row>
    <row r="1662" spans="3:3" x14ac:dyDescent="0.2">
      <c r="C1662" s="300"/>
    </row>
    <row r="1663" spans="3:3" x14ac:dyDescent="0.2">
      <c r="C1663" s="300"/>
    </row>
    <row r="1664" spans="3:3" x14ac:dyDescent="0.2">
      <c r="C1664" s="300"/>
    </row>
    <row r="1665" spans="3:3" x14ac:dyDescent="0.2">
      <c r="C1665" s="300"/>
    </row>
    <row r="1666" spans="3:3" x14ac:dyDescent="0.2">
      <c r="C1666" s="300"/>
    </row>
    <row r="1667" spans="3:3" x14ac:dyDescent="0.2">
      <c r="C1667" s="300"/>
    </row>
    <row r="1668" spans="3:3" x14ac:dyDescent="0.2">
      <c r="C1668" s="300"/>
    </row>
    <row r="1669" spans="3:3" x14ac:dyDescent="0.2">
      <c r="C1669" s="300"/>
    </row>
    <row r="1670" spans="3:3" x14ac:dyDescent="0.2">
      <c r="C1670" s="300"/>
    </row>
    <row r="1671" spans="3:3" x14ac:dyDescent="0.2">
      <c r="C1671" s="300"/>
    </row>
    <row r="1672" spans="3:3" x14ac:dyDescent="0.2">
      <c r="C1672" s="300"/>
    </row>
    <row r="1673" spans="3:3" x14ac:dyDescent="0.2">
      <c r="C1673" s="300"/>
    </row>
    <row r="1674" spans="3:3" x14ac:dyDescent="0.2">
      <c r="C1674" s="300"/>
    </row>
    <row r="1675" spans="3:3" x14ac:dyDescent="0.2">
      <c r="C1675" s="300"/>
    </row>
    <row r="1676" spans="3:3" x14ac:dyDescent="0.2">
      <c r="C1676" s="300"/>
    </row>
    <row r="1677" spans="3:3" x14ac:dyDescent="0.2">
      <c r="C1677" s="300"/>
    </row>
    <row r="1678" spans="3:3" x14ac:dyDescent="0.2">
      <c r="C1678" s="300"/>
    </row>
    <row r="1679" spans="3:3" x14ac:dyDescent="0.2">
      <c r="C1679" s="300"/>
    </row>
    <row r="1680" spans="3:3" x14ac:dyDescent="0.2">
      <c r="C1680" s="300"/>
    </row>
    <row r="1681" spans="3:3" x14ac:dyDescent="0.2">
      <c r="C1681" s="300"/>
    </row>
    <row r="1682" spans="3:3" x14ac:dyDescent="0.2">
      <c r="C1682" s="300"/>
    </row>
    <row r="1683" spans="3:3" x14ac:dyDescent="0.2">
      <c r="C1683" s="300"/>
    </row>
    <row r="1684" spans="3:3" x14ac:dyDescent="0.2">
      <c r="C1684" s="300"/>
    </row>
    <row r="1685" spans="3:3" x14ac:dyDescent="0.2">
      <c r="C1685" s="300"/>
    </row>
    <row r="1686" spans="3:3" x14ac:dyDescent="0.2">
      <c r="C1686" s="300"/>
    </row>
    <row r="1687" spans="3:3" x14ac:dyDescent="0.2">
      <c r="C1687" s="300"/>
    </row>
    <row r="1688" spans="3:3" x14ac:dyDescent="0.2">
      <c r="C1688" s="300"/>
    </row>
    <row r="1689" spans="3:3" x14ac:dyDescent="0.2">
      <c r="C1689" s="300"/>
    </row>
    <row r="1690" spans="3:3" x14ac:dyDescent="0.2">
      <c r="C1690" s="300"/>
    </row>
    <row r="1691" spans="3:3" x14ac:dyDescent="0.2">
      <c r="C1691" s="300"/>
    </row>
    <row r="1692" spans="3:3" x14ac:dyDescent="0.2">
      <c r="C1692" s="300"/>
    </row>
    <row r="1693" spans="3:3" x14ac:dyDescent="0.2">
      <c r="C1693" s="300"/>
    </row>
    <row r="1694" spans="3:3" x14ac:dyDescent="0.2">
      <c r="C1694" s="300"/>
    </row>
    <row r="1695" spans="3:3" x14ac:dyDescent="0.2">
      <c r="C1695" s="300"/>
    </row>
    <row r="1696" spans="3:3" x14ac:dyDescent="0.2">
      <c r="C1696" s="300"/>
    </row>
    <row r="1697" spans="3:3" x14ac:dyDescent="0.2">
      <c r="C1697" s="300"/>
    </row>
    <row r="1698" spans="3:3" x14ac:dyDescent="0.2">
      <c r="C1698" s="300"/>
    </row>
    <row r="1699" spans="3:3" x14ac:dyDescent="0.2">
      <c r="C1699" s="300"/>
    </row>
    <row r="1700" spans="3:3" x14ac:dyDescent="0.2">
      <c r="C1700" s="300"/>
    </row>
    <row r="1701" spans="3:3" x14ac:dyDescent="0.2">
      <c r="C1701" s="300"/>
    </row>
    <row r="1702" spans="3:3" x14ac:dyDescent="0.2">
      <c r="C1702" s="300"/>
    </row>
    <row r="1703" spans="3:3" x14ac:dyDescent="0.2">
      <c r="C1703" s="300"/>
    </row>
    <row r="1704" spans="3:3" x14ac:dyDescent="0.2">
      <c r="C1704" s="300"/>
    </row>
    <row r="1705" spans="3:3" x14ac:dyDescent="0.2">
      <c r="C1705" s="300"/>
    </row>
    <row r="1706" spans="3:3" x14ac:dyDescent="0.2">
      <c r="C1706" s="300"/>
    </row>
    <row r="1707" spans="3:3" x14ac:dyDescent="0.2">
      <c r="C1707" s="300"/>
    </row>
    <row r="1708" spans="3:3" x14ac:dyDescent="0.2">
      <c r="C1708" s="300"/>
    </row>
    <row r="1709" spans="3:3" x14ac:dyDescent="0.2">
      <c r="C1709" s="300"/>
    </row>
    <row r="1710" spans="3:3" x14ac:dyDescent="0.2">
      <c r="C1710" s="300"/>
    </row>
    <row r="1711" spans="3:3" x14ac:dyDescent="0.2">
      <c r="C1711" s="300"/>
    </row>
    <row r="1712" spans="3:3" x14ac:dyDescent="0.2">
      <c r="C1712" s="300"/>
    </row>
    <row r="1713" spans="3:3" x14ac:dyDescent="0.2">
      <c r="C1713" s="300"/>
    </row>
    <row r="1714" spans="3:3" x14ac:dyDescent="0.2">
      <c r="C1714" s="300"/>
    </row>
    <row r="1715" spans="3:3" x14ac:dyDescent="0.2">
      <c r="C1715" s="300"/>
    </row>
    <row r="1716" spans="3:3" x14ac:dyDescent="0.2">
      <c r="C1716" s="300"/>
    </row>
    <row r="1717" spans="3:3" x14ac:dyDescent="0.2">
      <c r="C1717" s="300"/>
    </row>
    <row r="1718" spans="3:3" x14ac:dyDescent="0.2">
      <c r="C1718" s="300"/>
    </row>
    <row r="1719" spans="3:3" x14ac:dyDescent="0.2">
      <c r="C1719" s="300"/>
    </row>
    <row r="1720" spans="3:3" x14ac:dyDescent="0.2">
      <c r="C1720" s="300"/>
    </row>
    <row r="1721" spans="3:3" x14ac:dyDescent="0.2">
      <c r="C1721" s="300"/>
    </row>
    <row r="1722" spans="3:3" x14ac:dyDescent="0.2">
      <c r="C1722" s="300"/>
    </row>
    <row r="1723" spans="3:3" x14ac:dyDescent="0.2">
      <c r="C1723" s="300"/>
    </row>
    <row r="1724" spans="3:3" x14ac:dyDescent="0.2">
      <c r="C1724" s="300"/>
    </row>
    <row r="1725" spans="3:3" x14ac:dyDescent="0.2">
      <c r="C1725" s="300"/>
    </row>
    <row r="1726" spans="3:3" x14ac:dyDescent="0.2">
      <c r="C1726" s="300"/>
    </row>
    <row r="1727" spans="3:3" x14ac:dyDescent="0.2">
      <c r="C1727" s="300"/>
    </row>
    <row r="1728" spans="3:3" x14ac:dyDescent="0.2">
      <c r="C1728" s="300"/>
    </row>
    <row r="1729" spans="3:3" x14ac:dyDescent="0.2">
      <c r="C1729" s="300"/>
    </row>
    <row r="1730" spans="3:3" x14ac:dyDescent="0.2">
      <c r="C1730" s="300"/>
    </row>
    <row r="1731" spans="3:3" x14ac:dyDescent="0.2">
      <c r="C1731" s="300"/>
    </row>
    <row r="1732" spans="3:3" x14ac:dyDescent="0.2">
      <c r="C1732" s="300"/>
    </row>
    <row r="1733" spans="3:3" x14ac:dyDescent="0.2">
      <c r="C1733" s="300"/>
    </row>
    <row r="1734" spans="3:3" x14ac:dyDescent="0.2">
      <c r="C1734" s="300"/>
    </row>
    <row r="1735" spans="3:3" x14ac:dyDescent="0.2">
      <c r="C1735" s="300"/>
    </row>
    <row r="1736" spans="3:3" x14ac:dyDescent="0.2">
      <c r="C1736" s="300"/>
    </row>
    <row r="1737" spans="3:3" x14ac:dyDescent="0.2">
      <c r="C1737" s="300"/>
    </row>
    <row r="1738" spans="3:3" x14ac:dyDescent="0.2">
      <c r="C1738" s="300"/>
    </row>
    <row r="1739" spans="3:3" x14ac:dyDescent="0.2">
      <c r="C1739" s="300"/>
    </row>
    <row r="1740" spans="3:3" x14ac:dyDescent="0.2">
      <c r="C1740" s="300"/>
    </row>
    <row r="1741" spans="3:3" x14ac:dyDescent="0.2">
      <c r="C1741" s="300"/>
    </row>
    <row r="1742" spans="3:3" x14ac:dyDescent="0.2">
      <c r="C1742" s="300"/>
    </row>
    <row r="1743" spans="3:3" x14ac:dyDescent="0.2">
      <c r="C1743" s="300"/>
    </row>
    <row r="1744" spans="3:3" x14ac:dyDescent="0.2">
      <c r="C1744" s="300"/>
    </row>
    <row r="1745" spans="3:3" x14ac:dyDescent="0.2">
      <c r="C1745" s="300"/>
    </row>
    <row r="1746" spans="3:3" x14ac:dyDescent="0.2">
      <c r="C1746" s="300"/>
    </row>
    <row r="1747" spans="3:3" x14ac:dyDescent="0.2">
      <c r="C1747" s="300"/>
    </row>
    <row r="1748" spans="3:3" x14ac:dyDescent="0.2">
      <c r="C1748" s="300"/>
    </row>
    <row r="1749" spans="3:3" x14ac:dyDescent="0.2">
      <c r="C1749" s="300"/>
    </row>
    <row r="1750" spans="3:3" x14ac:dyDescent="0.2">
      <c r="C1750" s="300"/>
    </row>
    <row r="1751" spans="3:3" x14ac:dyDescent="0.2">
      <c r="C1751" s="300"/>
    </row>
    <row r="1752" spans="3:3" x14ac:dyDescent="0.2">
      <c r="C1752" s="300"/>
    </row>
    <row r="1753" spans="3:3" x14ac:dyDescent="0.2">
      <c r="C1753" s="300"/>
    </row>
    <row r="1754" spans="3:3" x14ac:dyDescent="0.2">
      <c r="C1754" s="300"/>
    </row>
    <row r="1755" spans="3:3" x14ac:dyDescent="0.2">
      <c r="C1755" s="300"/>
    </row>
    <row r="1756" spans="3:3" x14ac:dyDescent="0.2">
      <c r="C1756" s="300"/>
    </row>
    <row r="1757" spans="3:3" x14ac:dyDescent="0.2">
      <c r="C1757" s="300"/>
    </row>
    <row r="1758" spans="3:3" x14ac:dyDescent="0.2">
      <c r="C1758" s="300"/>
    </row>
    <row r="1759" spans="3:3" x14ac:dyDescent="0.2">
      <c r="C1759" s="300"/>
    </row>
    <row r="1760" spans="3:3" x14ac:dyDescent="0.2">
      <c r="C1760" s="300"/>
    </row>
    <row r="1761" spans="3:3" x14ac:dyDescent="0.2">
      <c r="C1761" s="300"/>
    </row>
    <row r="1762" spans="3:3" x14ac:dyDescent="0.2">
      <c r="C1762" s="300"/>
    </row>
    <row r="1763" spans="3:3" x14ac:dyDescent="0.2">
      <c r="C1763" s="300"/>
    </row>
    <row r="1764" spans="3:3" x14ac:dyDescent="0.2">
      <c r="C1764" s="300"/>
    </row>
    <row r="1765" spans="3:3" x14ac:dyDescent="0.2">
      <c r="C1765" s="300"/>
    </row>
    <row r="1766" spans="3:3" x14ac:dyDescent="0.2">
      <c r="C1766" s="300"/>
    </row>
    <row r="1767" spans="3:3" x14ac:dyDescent="0.2">
      <c r="C1767" s="300"/>
    </row>
    <row r="1768" spans="3:3" x14ac:dyDescent="0.2">
      <c r="C1768" s="300"/>
    </row>
    <row r="1769" spans="3:3" x14ac:dyDescent="0.2">
      <c r="C1769" s="300"/>
    </row>
    <row r="1770" spans="3:3" x14ac:dyDescent="0.2">
      <c r="C1770" s="300"/>
    </row>
    <row r="1771" spans="3:3" x14ac:dyDescent="0.2">
      <c r="C1771" s="300"/>
    </row>
    <row r="1772" spans="3:3" x14ac:dyDescent="0.2">
      <c r="C1772" s="300"/>
    </row>
    <row r="1773" spans="3:3" x14ac:dyDescent="0.2">
      <c r="C1773" s="300"/>
    </row>
    <row r="1774" spans="3:3" x14ac:dyDescent="0.2">
      <c r="C1774" s="300"/>
    </row>
    <row r="1775" spans="3:3" x14ac:dyDescent="0.2">
      <c r="C1775" s="300"/>
    </row>
    <row r="1776" spans="3:3" x14ac:dyDescent="0.2">
      <c r="C1776" s="300"/>
    </row>
    <row r="1777" spans="3:3" x14ac:dyDescent="0.2">
      <c r="C1777" s="300"/>
    </row>
    <row r="1778" spans="3:3" x14ac:dyDescent="0.2">
      <c r="C1778" s="300"/>
    </row>
    <row r="1779" spans="3:3" x14ac:dyDescent="0.2">
      <c r="C1779" s="300"/>
    </row>
    <row r="1780" spans="3:3" x14ac:dyDescent="0.2">
      <c r="C1780" s="300"/>
    </row>
    <row r="1781" spans="3:3" x14ac:dyDescent="0.2">
      <c r="C1781" s="300"/>
    </row>
    <row r="1782" spans="3:3" x14ac:dyDescent="0.2">
      <c r="C1782" s="300"/>
    </row>
    <row r="1783" spans="3:3" x14ac:dyDescent="0.2">
      <c r="C1783" s="300"/>
    </row>
    <row r="1784" spans="3:3" x14ac:dyDescent="0.2">
      <c r="C1784" s="300"/>
    </row>
    <row r="1785" spans="3:3" x14ac:dyDescent="0.2">
      <c r="C1785" s="300"/>
    </row>
    <row r="1786" spans="3:3" x14ac:dyDescent="0.2">
      <c r="C1786" s="300"/>
    </row>
    <row r="1787" spans="3:3" x14ac:dyDescent="0.2">
      <c r="C1787" s="300"/>
    </row>
    <row r="1788" spans="3:3" x14ac:dyDescent="0.2">
      <c r="C1788" s="300"/>
    </row>
    <row r="1789" spans="3:3" x14ac:dyDescent="0.2">
      <c r="C1789" s="300"/>
    </row>
    <row r="1790" spans="3:3" x14ac:dyDescent="0.2">
      <c r="C1790" s="300"/>
    </row>
    <row r="1791" spans="3:3" x14ac:dyDescent="0.2">
      <c r="C1791" s="300"/>
    </row>
    <row r="1792" spans="3:3" x14ac:dyDescent="0.2">
      <c r="C1792" s="300"/>
    </row>
    <row r="1793" spans="3:3" x14ac:dyDescent="0.2">
      <c r="C1793" s="300"/>
    </row>
    <row r="1794" spans="3:3" x14ac:dyDescent="0.2">
      <c r="C1794" s="300"/>
    </row>
    <row r="1795" spans="3:3" x14ac:dyDescent="0.2">
      <c r="C1795" s="300"/>
    </row>
    <row r="1796" spans="3:3" x14ac:dyDescent="0.2">
      <c r="C1796" s="300"/>
    </row>
    <row r="1797" spans="3:3" x14ac:dyDescent="0.2">
      <c r="C1797" s="300"/>
    </row>
    <row r="1798" spans="3:3" x14ac:dyDescent="0.2">
      <c r="C1798" s="300"/>
    </row>
    <row r="1799" spans="3:3" x14ac:dyDescent="0.2">
      <c r="C1799" s="300"/>
    </row>
    <row r="1800" spans="3:3" x14ac:dyDescent="0.2">
      <c r="C1800" s="300"/>
    </row>
    <row r="1801" spans="3:3" x14ac:dyDescent="0.2">
      <c r="C1801" s="300"/>
    </row>
    <row r="1802" spans="3:3" x14ac:dyDescent="0.2">
      <c r="C1802" s="300"/>
    </row>
    <row r="1803" spans="3:3" x14ac:dyDescent="0.2">
      <c r="C1803" s="300"/>
    </row>
    <row r="1804" spans="3:3" x14ac:dyDescent="0.2">
      <c r="C1804" s="300"/>
    </row>
    <row r="1805" spans="3:3" x14ac:dyDescent="0.2">
      <c r="C1805" s="300"/>
    </row>
    <row r="1806" spans="3:3" x14ac:dyDescent="0.2">
      <c r="C1806" s="300"/>
    </row>
    <row r="1807" spans="3:3" x14ac:dyDescent="0.2">
      <c r="C1807" s="300"/>
    </row>
    <row r="1808" spans="3:3" x14ac:dyDescent="0.2">
      <c r="C1808" s="300"/>
    </row>
    <row r="1809" spans="3:3" x14ac:dyDescent="0.2">
      <c r="C1809" s="300"/>
    </row>
    <row r="1810" spans="3:3" x14ac:dyDescent="0.2">
      <c r="C1810" s="300"/>
    </row>
    <row r="1811" spans="3:3" x14ac:dyDescent="0.2">
      <c r="C1811" s="300"/>
    </row>
    <row r="1812" spans="3:3" x14ac:dyDescent="0.2">
      <c r="C1812" s="300"/>
    </row>
    <row r="1813" spans="3:3" x14ac:dyDescent="0.2">
      <c r="C1813" s="300"/>
    </row>
    <row r="1814" spans="3:3" x14ac:dyDescent="0.2">
      <c r="C1814" s="300"/>
    </row>
    <row r="1815" spans="3:3" x14ac:dyDescent="0.2">
      <c r="C1815" s="300"/>
    </row>
    <row r="1816" spans="3:3" x14ac:dyDescent="0.2">
      <c r="C1816" s="300"/>
    </row>
    <row r="1817" spans="3:3" x14ac:dyDescent="0.2">
      <c r="C1817" s="300"/>
    </row>
    <row r="1818" spans="3:3" x14ac:dyDescent="0.2">
      <c r="C1818" s="300"/>
    </row>
    <row r="1819" spans="3:3" x14ac:dyDescent="0.2">
      <c r="C1819" s="300"/>
    </row>
    <row r="1820" spans="3:3" x14ac:dyDescent="0.2">
      <c r="C1820" s="300"/>
    </row>
    <row r="1821" spans="3:3" x14ac:dyDescent="0.2">
      <c r="C1821" s="300"/>
    </row>
    <row r="1822" spans="3:3" x14ac:dyDescent="0.2">
      <c r="C1822" s="300"/>
    </row>
    <row r="1823" spans="3:3" x14ac:dyDescent="0.2">
      <c r="C1823" s="300"/>
    </row>
    <row r="1824" spans="3:3" x14ac:dyDescent="0.2">
      <c r="C1824" s="300"/>
    </row>
    <row r="1825" spans="3:3" x14ac:dyDescent="0.2">
      <c r="C1825" s="300"/>
    </row>
    <row r="1826" spans="3:3" x14ac:dyDescent="0.2">
      <c r="C1826" s="300"/>
    </row>
    <row r="1827" spans="3:3" x14ac:dyDescent="0.2">
      <c r="C1827" s="300"/>
    </row>
    <row r="1828" spans="3:3" x14ac:dyDescent="0.2">
      <c r="C1828" s="300"/>
    </row>
    <row r="1829" spans="3:3" x14ac:dyDescent="0.2">
      <c r="C1829" s="300"/>
    </row>
    <row r="1830" spans="3:3" x14ac:dyDescent="0.2">
      <c r="C1830" s="300"/>
    </row>
    <row r="1831" spans="3:3" x14ac:dyDescent="0.2">
      <c r="C1831" s="300"/>
    </row>
    <row r="1832" spans="3:3" x14ac:dyDescent="0.2">
      <c r="C1832" s="300"/>
    </row>
    <row r="1833" spans="3:3" x14ac:dyDescent="0.2">
      <c r="C1833" s="300"/>
    </row>
    <row r="1834" spans="3:3" x14ac:dyDescent="0.2">
      <c r="C1834" s="300"/>
    </row>
    <row r="1835" spans="3:3" x14ac:dyDescent="0.2">
      <c r="C1835" s="300"/>
    </row>
    <row r="1836" spans="3:3" x14ac:dyDescent="0.2">
      <c r="C1836" s="300"/>
    </row>
    <row r="1837" spans="3:3" x14ac:dyDescent="0.2">
      <c r="C1837" s="300"/>
    </row>
    <row r="1838" spans="3:3" x14ac:dyDescent="0.2">
      <c r="C1838" s="300"/>
    </row>
    <row r="1839" spans="3:3" x14ac:dyDescent="0.2">
      <c r="C1839" s="300"/>
    </row>
    <row r="1840" spans="3:3" x14ac:dyDescent="0.2">
      <c r="C1840" s="300"/>
    </row>
    <row r="1841" spans="3:3" x14ac:dyDescent="0.2">
      <c r="C1841" s="300"/>
    </row>
    <row r="1842" spans="3:3" x14ac:dyDescent="0.2">
      <c r="C1842" s="300"/>
    </row>
    <row r="1843" spans="3:3" x14ac:dyDescent="0.2">
      <c r="C1843" s="300"/>
    </row>
    <row r="1844" spans="3:3" x14ac:dyDescent="0.2">
      <c r="C1844" s="300"/>
    </row>
    <row r="1845" spans="3:3" x14ac:dyDescent="0.2">
      <c r="C1845" s="300"/>
    </row>
    <row r="1846" spans="3:3" x14ac:dyDescent="0.2">
      <c r="C1846" s="300"/>
    </row>
    <row r="1847" spans="3:3" x14ac:dyDescent="0.2">
      <c r="C1847" s="300"/>
    </row>
    <row r="1848" spans="3:3" x14ac:dyDescent="0.2">
      <c r="C1848" s="300"/>
    </row>
    <row r="1849" spans="3:3" x14ac:dyDescent="0.2">
      <c r="C1849" s="300"/>
    </row>
    <row r="1850" spans="3:3" x14ac:dyDescent="0.2">
      <c r="C1850" s="300"/>
    </row>
    <row r="1851" spans="3:3" x14ac:dyDescent="0.2">
      <c r="C1851" s="300"/>
    </row>
    <row r="1852" spans="3:3" x14ac:dyDescent="0.2">
      <c r="C1852" s="300"/>
    </row>
    <row r="1853" spans="3:3" x14ac:dyDescent="0.2">
      <c r="C1853" s="300"/>
    </row>
    <row r="1854" spans="3:3" x14ac:dyDescent="0.2">
      <c r="C1854" s="300"/>
    </row>
    <row r="1855" spans="3:3" x14ac:dyDescent="0.2">
      <c r="C1855" s="300"/>
    </row>
    <row r="1856" spans="3:3" x14ac:dyDescent="0.2">
      <c r="C1856" s="300"/>
    </row>
    <row r="1857" spans="3:3" x14ac:dyDescent="0.2">
      <c r="C1857" s="300"/>
    </row>
    <row r="1858" spans="3:3" x14ac:dyDescent="0.2">
      <c r="C1858" s="300"/>
    </row>
    <row r="1859" spans="3:3" x14ac:dyDescent="0.2">
      <c r="C1859" s="300"/>
    </row>
    <row r="1860" spans="3:3" x14ac:dyDescent="0.2">
      <c r="C1860" s="300"/>
    </row>
    <row r="1861" spans="3:3" x14ac:dyDescent="0.2">
      <c r="C1861" s="300"/>
    </row>
    <row r="1862" spans="3:3" x14ac:dyDescent="0.2">
      <c r="C1862" s="300"/>
    </row>
    <row r="1863" spans="3:3" x14ac:dyDescent="0.2">
      <c r="C1863" s="300"/>
    </row>
    <row r="1864" spans="3:3" x14ac:dyDescent="0.2">
      <c r="C1864" s="300"/>
    </row>
    <row r="1865" spans="3:3" x14ac:dyDescent="0.2">
      <c r="C1865" s="300"/>
    </row>
    <row r="1866" spans="3:3" x14ac:dyDescent="0.2">
      <c r="C1866" s="300"/>
    </row>
    <row r="1867" spans="3:3" x14ac:dyDescent="0.2">
      <c r="C1867" s="300"/>
    </row>
    <row r="1868" spans="3:3" x14ac:dyDescent="0.2">
      <c r="C1868" s="300"/>
    </row>
    <row r="1869" spans="3:3" x14ac:dyDescent="0.2">
      <c r="C1869" s="300"/>
    </row>
    <row r="1870" spans="3:3" x14ac:dyDescent="0.2">
      <c r="C1870" s="300"/>
    </row>
    <row r="1871" spans="3:3" x14ac:dyDescent="0.2">
      <c r="C1871" s="300"/>
    </row>
    <row r="1872" spans="3:3" x14ac:dyDescent="0.2">
      <c r="C1872" s="300"/>
    </row>
    <row r="1873" spans="3:3" x14ac:dyDescent="0.2">
      <c r="C1873" s="300"/>
    </row>
    <row r="1874" spans="3:3" x14ac:dyDescent="0.2">
      <c r="C1874" s="300"/>
    </row>
    <row r="1875" spans="3:3" x14ac:dyDescent="0.2">
      <c r="C1875" s="300"/>
    </row>
    <row r="1876" spans="3:3" x14ac:dyDescent="0.2">
      <c r="C1876" s="300"/>
    </row>
    <row r="1877" spans="3:3" x14ac:dyDescent="0.2">
      <c r="C1877" s="300"/>
    </row>
    <row r="1878" spans="3:3" x14ac:dyDescent="0.2">
      <c r="C1878" s="300"/>
    </row>
    <row r="1879" spans="3:3" x14ac:dyDescent="0.2">
      <c r="C1879" s="300"/>
    </row>
    <row r="1880" spans="3:3" x14ac:dyDescent="0.2">
      <c r="C1880" s="300"/>
    </row>
    <row r="1881" spans="3:3" x14ac:dyDescent="0.2">
      <c r="C1881" s="300"/>
    </row>
    <row r="1882" spans="3:3" x14ac:dyDescent="0.2">
      <c r="C1882" s="300"/>
    </row>
    <row r="1883" spans="3:3" x14ac:dyDescent="0.2">
      <c r="C1883" s="300"/>
    </row>
    <row r="1884" spans="3:3" x14ac:dyDescent="0.2">
      <c r="C1884" s="300"/>
    </row>
    <row r="1885" spans="3:3" x14ac:dyDescent="0.2">
      <c r="C1885" s="300"/>
    </row>
    <row r="1886" spans="3:3" x14ac:dyDescent="0.2">
      <c r="C1886" s="300"/>
    </row>
    <row r="1887" spans="3:3" x14ac:dyDescent="0.2">
      <c r="C1887" s="300"/>
    </row>
    <row r="1888" spans="3:3" x14ac:dyDescent="0.2">
      <c r="C1888" s="300"/>
    </row>
    <row r="1889" spans="3:3" x14ac:dyDescent="0.2">
      <c r="C1889" s="300"/>
    </row>
    <row r="1890" spans="3:3" x14ac:dyDescent="0.2">
      <c r="C1890" s="300"/>
    </row>
    <row r="1891" spans="3:3" x14ac:dyDescent="0.2">
      <c r="C1891" s="300"/>
    </row>
    <row r="1892" spans="3:3" x14ac:dyDescent="0.2">
      <c r="C1892" s="300"/>
    </row>
    <row r="1893" spans="3:3" x14ac:dyDescent="0.2">
      <c r="C1893" s="300"/>
    </row>
    <row r="1894" spans="3:3" x14ac:dyDescent="0.2">
      <c r="C1894" s="300"/>
    </row>
    <row r="1895" spans="3:3" x14ac:dyDescent="0.2">
      <c r="C1895" s="300"/>
    </row>
    <row r="1896" spans="3:3" x14ac:dyDescent="0.2">
      <c r="C1896" s="300"/>
    </row>
    <row r="1897" spans="3:3" x14ac:dyDescent="0.2">
      <c r="C1897" s="300"/>
    </row>
    <row r="1898" spans="3:3" x14ac:dyDescent="0.2">
      <c r="C1898" s="300"/>
    </row>
    <row r="1899" spans="3:3" x14ac:dyDescent="0.2">
      <c r="C1899" s="300"/>
    </row>
    <row r="1900" spans="3:3" x14ac:dyDescent="0.2">
      <c r="C1900" s="300"/>
    </row>
    <row r="1901" spans="3:3" x14ac:dyDescent="0.2">
      <c r="C1901" s="300"/>
    </row>
    <row r="1902" spans="3:3" x14ac:dyDescent="0.2">
      <c r="C1902" s="300"/>
    </row>
    <row r="1903" spans="3:3" x14ac:dyDescent="0.2">
      <c r="C1903" s="300"/>
    </row>
    <row r="1904" spans="3:3" x14ac:dyDescent="0.2">
      <c r="C1904" s="300"/>
    </row>
    <row r="1905" spans="3:3" x14ac:dyDescent="0.2">
      <c r="C1905" s="300"/>
    </row>
    <row r="1906" spans="3:3" x14ac:dyDescent="0.2">
      <c r="C1906" s="300"/>
    </row>
    <row r="1907" spans="3:3" x14ac:dyDescent="0.2">
      <c r="C1907" s="300"/>
    </row>
    <row r="1908" spans="3:3" x14ac:dyDescent="0.2">
      <c r="C1908" s="300"/>
    </row>
    <row r="1909" spans="3:3" x14ac:dyDescent="0.2">
      <c r="C1909" s="300"/>
    </row>
    <row r="1910" spans="3:3" x14ac:dyDescent="0.2">
      <c r="C1910" s="300"/>
    </row>
    <row r="1911" spans="3:3" x14ac:dyDescent="0.2">
      <c r="C1911" s="300"/>
    </row>
    <row r="1912" spans="3:3" x14ac:dyDescent="0.2">
      <c r="C1912" s="300"/>
    </row>
    <row r="1913" spans="3:3" x14ac:dyDescent="0.2">
      <c r="C1913" s="300"/>
    </row>
    <row r="1914" spans="3:3" x14ac:dyDescent="0.2">
      <c r="C1914" s="300"/>
    </row>
    <row r="1915" spans="3:3" x14ac:dyDescent="0.2">
      <c r="C1915" s="300"/>
    </row>
    <row r="1916" spans="3:3" x14ac:dyDescent="0.2">
      <c r="C1916" s="300"/>
    </row>
    <row r="1917" spans="3:3" x14ac:dyDescent="0.2">
      <c r="C1917" s="300"/>
    </row>
    <row r="1918" spans="3:3" x14ac:dyDescent="0.2">
      <c r="C1918" s="300"/>
    </row>
    <row r="1919" spans="3:3" x14ac:dyDescent="0.2">
      <c r="C1919" s="300"/>
    </row>
    <row r="1920" spans="3:3" x14ac:dyDescent="0.2">
      <c r="C1920" s="300"/>
    </row>
    <row r="1921" spans="3:3" x14ac:dyDescent="0.2">
      <c r="C1921" s="300"/>
    </row>
    <row r="1922" spans="3:3" x14ac:dyDescent="0.2">
      <c r="C1922" s="300"/>
    </row>
    <row r="1923" spans="3:3" x14ac:dyDescent="0.2">
      <c r="C1923" s="300"/>
    </row>
    <row r="1924" spans="3:3" x14ac:dyDescent="0.2">
      <c r="C1924" s="300"/>
    </row>
    <row r="1925" spans="3:3" x14ac:dyDescent="0.2">
      <c r="C1925" s="300"/>
    </row>
    <row r="1926" spans="3:3" x14ac:dyDescent="0.2">
      <c r="C1926" s="300"/>
    </row>
    <row r="1927" spans="3:3" x14ac:dyDescent="0.2">
      <c r="C1927" s="300"/>
    </row>
    <row r="1928" spans="3:3" x14ac:dyDescent="0.2">
      <c r="C1928" s="300"/>
    </row>
    <row r="1929" spans="3:3" x14ac:dyDescent="0.2">
      <c r="C1929" s="300"/>
    </row>
    <row r="1930" spans="3:3" x14ac:dyDescent="0.2">
      <c r="C1930" s="300"/>
    </row>
    <row r="1931" spans="3:3" x14ac:dyDescent="0.2">
      <c r="C1931" s="300"/>
    </row>
    <row r="1932" spans="3:3" x14ac:dyDescent="0.2">
      <c r="C1932" s="300"/>
    </row>
    <row r="1933" spans="3:3" x14ac:dyDescent="0.2">
      <c r="C1933" s="300"/>
    </row>
    <row r="1934" spans="3:3" x14ac:dyDescent="0.2">
      <c r="C1934" s="300"/>
    </row>
    <row r="1935" spans="3:3" x14ac:dyDescent="0.2">
      <c r="C1935" s="300"/>
    </row>
    <row r="1936" spans="3:3" x14ac:dyDescent="0.2">
      <c r="C1936" s="300"/>
    </row>
    <row r="1937" spans="3:3" x14ac:dyDescent="0.2">
      <c r="C1937" s="300"/>
    </row>
    <row r="1938" spans="3:3" x14ac:dyDescent="0.2">
      <c r="C1938" s="300"/>
    </row>
    <row r="1939" spans="3:3" x14ac:dyDescent="0.2">
      <c r="C1939" s="300"/>
    </row>
    <row r="1940" spans="3:3" x14ac:dyDescent="0.2">
      <c r="C1940" s="300"/>
    </row>
    <row r="1941" spans="3:3" x14ac:dyDescent="0.2">
      <c r="C1941" s="300"/>
    </row>
    <row r="1942" spans="3:3" x14ac:dyDescent="0.2">
      <c r="C1942" s="300"/>
    </row>
    <row r="1943" spans="3:3" x14ac:dyDescent="0.2">
      <c r="C1943" s="300"/>
    </row>
    <row r="1944" spans="3:3" x14ac:dyDescent="0.2">
      <c r="C1944" s="300"/>
    </row>
    <row r="1945" spans="3:3" x14ac:dyDescent="0.2">
      <c r="C1945" s="300"/>
    </row>
    <row r="1946" spans="3:3" x14ac:dyDescent="0.2">
      <c r="C1946" s="300"/>
    </row>
    <row r="1947" spans="3:3" x14ac:dyDescent="0.2">
      <c r="C1947" s="300"/>
    </row>
    <row r="1948" spans="3:3" x14ac:dyDescent="0.2">
      <c r="C1948" s="300"/>
    </row>
    <row r="1949" spans="3:3" x14ac:dyDescent="0.2">
      <c r="C1949" s="300"/>
    </row>
    <row r="1950" spans="3:3" x14ac:dyDescent="0.2">
      <c r="C1950" s="300"/>
    </row>
    <row r="1951" spans="3:3" x14ac:dyDescent="0.2">
      <c r="C1951" s="300"/>
    </row>
    <row r="1952" spans="3:3" x14ac:dyDescent="0.2">
      <c r="C1952" s="300"/>
    </row>
    <row r="1953" spans="3:3" x14ac:dyDescent="0.2">
      <c r="C1953" s="300"/>
    </row>
    <row r="1954" spans="3:3" x14ac:dyDescent="0.2">
      <c r="C1954" s="300"/>
    </row>
    <row r="1955" spans="3:3" x14ac:dyDescent="0.2">
      <c r="C1955" s="300"/>
    </row>
    <row r="1956" spans="3:3" x14ac:dyDescent="0.2">
      <c r="C1956" s="300"/>
    </row>
    <row r="1957" spans="3:3" x14ac:dyDescent="0.2">
      <c r="C1957" s="300"/>
    </row>
    <row r="1958" spans="3:3" x14ac:dyDescent="0.2">
      <c r="C1958" s="300"/>
    </row>
    <row r="1959" spans="3:3" x14ac:dyDescent="0.2">
      <c r="C1959" s="300"/>
    </row>
    <row r="1960" spans="3:3" x14ac:dyDescent="0.2">
      <c r="C1960" s="300"/>
    </row>
    <row r="1961" spans="3:3" x14ac:dyDescent="0.2">
      <c r="C1961" s="300"/>
    </row>
    <row r="1962" spans="3:3" x14ac:dyDescent="0.2">
      <c r="C1962" s="300"/>
    </row>
    <row r="1963" spans="3:3" x14ac:dyDescent="0.2">
      <c r="C1963" s="300"/>
    </row>
    <row r="1964" spans="3:3" x14ac:dyDescent="0.2">
      <c r="C1964" s="300"/>
    </row>
    <row r="1965" spans="3:3" x14ac:dyDescent="0.2">
      <c r="C1965" s="300"/>
    </row>
    <row r="1966" spans="3:3" x14ac:dyDescent="0.2">
      <c r="C1966" s="300"/>
    </row>
    <row r="1967" spans="3:3" x14ac:dyDescent="0.2">
      <c r="C1967" s="300"/>
    </row>
    <row r="1968" spans="3:3" x14ac:dyDescent="0.2">
      <c r="C1968" s="300"/>
    </row>
    <row r="1969" spans="3:3" x14ac:dyDescent="0.2">
      <c r="C1969" s="300"/>
    </row>
    <row r="1970" spans="3:3" x14ac:dyDescent="0.2">
      <c r="C1970" s="300"/>
    </row>
    <row r="1971" spans="3:3" x14ac:dyDescent="0.2">
      <c r="C1971" s="300"/>
    </row>
    <row r="1972" spans="3:3" x14ac:dyDescent="0.2">
      <c r="C1972" s="300"/>
    </row>
    <row r="1973" spans="3:3" x14ac:dyDescent="0.2">
      <c r="C1973" s="300"/>
    </row>
    <row r="1974" spans="3:3" x14ac:dyDescent="0.2">
      <c r="C1974" s="300"/>
    </row>
    <row r="1975" spans="3:3" x14ac:dyDescent="0.2">
      <c r="C1975" s="300"/>
    </row>
    <row r="1976" spans="3:3" x14ac:dyDescent="0.2">
      <c r="C1976" s="300"/>
    </row>
    <row r="1977" spans="3:3" x14ac:dyDescent="0.2">
      <c r="C1977" s="300"/>
    </row>
    <row r="1978" spans="3:3" x14ac:dyDescent="0.2">
      <c r="C1978" s="300"/>
    </row>
    <row r="1979" spans="3:3" x14ac:dyDescent="0.2">
      <c r="C1979" s="300"/>
    </row>
    <row r="1980" spans="3:3" x14ac:dyDescent="0.2">
      <c r="C1980" s="300"/>
    </row>
    <row r="1981" spans="3:3" x14ac:dyDescent="0.2">
      <c r="C1981" s="300"/>
    </row>
    <row r="1982" spans="3:3" x14ac:dyDescent="0.2">
      <c r="C1982" s="300"/>
    </row>
    <row r="1983" spans="3:3" x14ac:dyDescent="0.2">
      <c r="C1983" s="300"/>
    </row>
    <row r="1984" spans="3:3" x14ac:dyDescent="0.2">
      <c r="C1984" s="300"/>
    </row>
    <row r="1985" spans="3:3" x14ac:dyDescent="0.2">
      <c r="C1985" s="300"/>
    </row>
    <row r="1986" spans="3:3" x14ac:dyDescent="0.2">
      <c r="C1986" s="300"/>
    </row>
    <row r="1987" spans="3:3" x14ac:dyDescent="0.2">
      <c r="C1987" s="300"/>
    </row>
    <row r="1988" spans="3:3" x14ac:dyDescent="0.2">
      <c r="C1988" s="300"/>
    </row>
    <row r="1989" spans="3:3" x14ac:dyDescent="0.2">
      <c r="C1989" s="300"/>
    </row>
    <row r="1990" spans="3:3" x14ac:dyDescent="0.2">
      <c r="C1990" s="300"/>
    </row>
    <row r="1991" spans="3:3" x14ac:dyDescent="0.2">
      <c r="C1991" s="300"/>
    </row>
    <row r="1992" spans="3:3" x14ac:dyDescent="0.2">
      <c r="C1992" s="300"/>
    </row>
    <row r="1993" spans="3:3" x14ac:dyDescent="0.2">
      <c r="C1993" s="300"/>
    </row>
    <row r="1994" spans="3:3" x14ac:dyDescent="0.2">
      <c r="C1994" s="300"/>
    </row>
    <row r="1995" spans="3:3" x14ac:dyDescent="0.2">
      <c r="C1995" s="300"/>
    </row>
    <row r="1996" spans="3:3" x14ac:dyDescent="0.2">
      <c r="C1996" s="300"/>
    </row>
    <row r="1997" spans="3:3" x14ac:dyDescent="0.2">
      <c r="C1997" s="300"/>
    </row>
    <row r="1998" spans="3:3" x14ac:dyDescent="0.2">
      <c r="C1998" s="300"/>
    </row>
    <row r="1999" spans="3:3" x14ac:dyDescent="0.2">
      <c r="C1999" s="300"/>
    </row>
    <row r="2000" spans="3:3" x14ac:dyDescent="0.2">
      <c r="C2000" s="300"/>
    </row>
    <row r="2001" spans="3:3" x14ac:dyDescent="0.2">
      <c r="C2001" s="300"/>
    </row>
    <row r="2002" spans="3:3" x14ac:dyDescent="0.2">
      <c r="C2002" s="300"/>
    </row>
    <row r="2003" spans="3:3" x14ac:dyDescent="0.2">
      <c r="C2003" s="300"/>
    </row>
    <row r="2004" spans="3:3" x14ac:dyDescent="0.2">
      <c r="C2004" s="300"/>
    </row>
    <row r="2005" spans="3:3" x14ac:dyDescent="0.2">
      <c r="C2005" s="300"/>
    </row>
    <row r="2006" spans="3:3" x14ac:dyDescent="0.2">
      <c r="C2006" s="300"/>
    </row>
    <row r="2007" spans="3:3" x14ac:dyDescent="0.2">
      <c r="C2007" s="300"/>
    </row>
    <row r="2008" spans="3:3" x14ac:dyDescent="0.2">
      <c r="C2008" s="300"/>
    </row>
    <row r="2009" spans="3:3" x14ac:dyDescent="0.2">
      <c r="C2009" s="300"/>
    </row>
    <row r="2010" spans="3:3" x14ac:dyDescent="0.2">
      <c r="C2010" s="300"/>
    </row>
    <row r="2011" spans="3:3" x14ac:dyDescent="0.2">
      <c r="C2011" s="300"/>
    </row>
    <row r="2012" spans="3:3" x14ac:dyDescent="0.2">
      <c r="C2012" s="300"/>
    </row>
    <row r="2013" spans="3:3" x14ac:dyDescent="0.2">
      <c r="C2013" s="300"/>
    </row>
    <row r="2014" spans="3:3" x14ac:dyDescent="0.2">
      <c r="C2014" s="300"/>
    </row>
    <row r="2015" spans="3:3" x14ac:dyDescent="0.2">
      <c r="C2015" s="300"/>
    </row>
    <row r="2016" spans="3:3" x14ac:dyDescent="0.2">
      <c r="C2016" s="300"/>
    </row>
    <row r="2017" spans="3:3" x14ac:dyDescent="0.2">
      <c r="C2017" s="300"/>
    </row>
    <row r="2018" spans="3:3" x14ac:dyDescent="0.2">
      <c r="C2018" s="300"/>
    </row>
    <row r="2019" spans="3:3" x14ac:dyDescent="0.2">
      <c r="C2019" s="300"/>
    </row>
    <row r="2020" spans="3:3" x14ac:dyDescent="0.2">
      <c r="C2020" s="300"/>
    </row>
    <row r="2021" spans="3:3" x14ac:dyDescent="0.2">
      <c r="C2021" s="300"/>
    </row>
    <row r="2022" spans="3:3" x14ac:dyDescent="0.2">
      <c r="C2022" s="300"/>
    </row>
    <row r="2023" spans="3:3" x14ac:dyDescent="0.2">
      <c r="C2023" s="300"/>
    </row>
    <row r="2024" spans="3:3" x14ac:dyDescent="0.2">
      <c r="C2024" s="300"/>
    </row>
    <row r="2025" spans="3:3" x14ac:dyDescent="0.2">
      <c r="C2025" s="300"/>
    </row>
    <row r="2026" spans="3:3" x14ac:dyDescent="0.2">
      <c r="C2026" s="300"/>
    </row>
    <row r="2027" spans="3:3" x14ac:dyDescent="0.2">
      <c r="C2027" s="300"/>
    </row>
    <row r="2028" spans="3:3" x14ac:dyDescent="0.2">
      <c r="C2028" s="300"/>
    </row>
    <row r="2029" spans="3:3" x14ac:dyDescent="0.2">
      <c r="C2029" s="300"/>
    </row>
    <row r="2030" spans="3:3" x14ac:dyDescent="0.2">
      <c r="C2030" s="300"/>
    </row>
    <row r="2031" spans="3:3" x14ac:dyDescent="0.2">
      <c r="C2031" s="300"/>
    </row>
    <row r="2032" spans="3:3" x14ac:dyDescent="0.2">
      <c r="C2032" s="300"/>
    </row>
    <row r="2033" spans="3:3" x14ac:dyDescent="0.2">
      <c r="C2033" s="300"/>
    </row>
    <row r="2034" spans="3:3" x14ac:dyDescent="0.2">
      <c r="C2034" s="300"/>
    </row>
    <row r="2035" spans="3:3" x14ac:dyDescent="0.2">
      <c r="C2035" s="300"/>
    </row>
    <row r="2036" spans="3:3" x14ac:dyDescent="0.2">
      <c r="C2036" s="300"/>
    </row>
    <row r="2037" spans="3:3" x14ac:dyDescent="0.2">
      <c r="C2037" s="300"/>
    </row>
    <row r="2038" spans="3:3" x14ac:dyDescent="0.2">
      <c r="C2038" s="300"/>
    </row>
    <row r="2039" spans="3:3" x14ac:dyDescent="0.2">
      <c r="C2039" s="300"/>
    </row>
    <row r="2040" spans="3:3" x14ac:dyDescent="0.2">
      <c r="C2040" s="300"/>
    </row>
    <row r="2041" spans="3:3" x14ac:dyDescent="0.2">
      <c r="C2041" s="300"/>
    </row>
    <row r="2042" spans="3:3" x14ac:dyDescent="0.2">
      <c r="C2042" s="300"/>
    </row>
    <row r="2043" spans="3:3" x14ac:dyDescent="0.2">
      <c r="C2043" s="300"/>
    </row>
    <row r="2044" spans="3:3" x14ac:dyDescent="0.2">
      <c r="C2044" s="300"/>
    </row>
    <row r="2045" spans="3:3" x14ac:dyDescent="0.2">
      <c r="C2045" s="300"/>
    </row>
    <row r="2046" spans="3:3" x14ac:dyDescent="0.2">
      <c r="C2046" s="300"/>
    </row>
    <row r="2047" spans="3:3" x14ac:dyDescent="0.2">
      <c r="C2047" s="300"/>
    </row>
    <row r="2048" spans="3:3" x14ac:dyDescent="0.2">
      <c r="C2048" s="300"/>
    </row>
    <row r="2049" spans="3:3" x14ac:dyDescent="0.2">
      <c r="C2049" s="300"/>
    </row>
    <row r="2050" spans="3:3" x14ac:dyDescent="0.2">
      <c r="C2050" s="300"/>
    </row>
    <row r="2051" spans="3:3" x14ac:dyDescent="0.2">
      <c r="C2051" s="300"/>
    </row>
    <row r="2052" spans="3:3" x14ac:dyDescent="0.2">
      <c r="C2052" s="300"/>
    </row>
    <row r="2053" spans="3:3" x14ac:dyDescent="0.2">
      <c r="C2053" s="300"/>
    </row>
    <row r="2054" spans="3:3" x14ac:dyDescent="0.2">
      <c r="C2054" s="300"/>
    </row>
    <row r="2055" spans="3:3" x14ac:dyDescent="0.2">
      <c r="C2055" s="300"/>
    </row>
    <row r="2056" spans="3:3" x14ac:dyDescent="0.2">
      <c r="C2056" s="300"/>
    </row>
    <row r="2057" spans="3:3" x14ac:dyDescent="0.2">
      <c r="C2057" s="300"/>
    </row>
    <row r="2058" spans="3:3" x14ac:dyDescent="0.2">
      <c r="C2058" s="300"/>
    </row>
    <row r="2059" spans="3:3" x14ac:dyDescent="0.2">
      <c r="C2059" s="300"/>
    </row>
    <row r="2060" spans="3:3" x14ac:dyDescent="0.2">
      <c r="C2060" s="300"/>
    </row>
    <row r="2061" spans="3:3" x14ac:dyDescent="0.2">
      <c r="C2061" s="300"/>
    </row>
    <row r="2062" spans="3:3" x14ac:dyDescent="0.2">
      <c r="C2062" s="300"/>
    </row>
    <row r="2063" spans="3:3" x14ac:dyDescent="0.2">
      <c r="C2063" s="300"/>
    </row>
    <row r="2064" spans="3:3" x14ac:dyDescent="0.2">
      <c r="C2064" s="300"/>
    </row>
    <row r="2065" spans="3:3" x14ac:dyDescent="0.2">
      <c r="C2065" s="300"/>
    </row>
    <row r="2066" spans="3:3" x14ac:dyDescent="0.2">
      <c r="C2066" s="300"/>
    </row>
    <row r="2067" spans="3:3" x14ac:dyDescent="0.2">
      <c r="C2067" s="300"/>
    </row>
    <row r="2068" spans="3:3" x14ac:dyDescent="0.2">
      <c r="C2068" s="300"/>
    </row>
    <row r="2069" spans="3:3" x14ac:dyDescent="0.2">
      <c r="C2069" s="300"/>
    </row>
    <row r="2070" spans="3:3" x14ac:dyDescent="0.2">
      <c r="C2070" s="300"/>
    </row>
    <row r="2071" spans="3:3" x14ac:dyDescent="0.2">
      <c r="C2071" s="300"/>
    </row>
    <row r="2072" spans="3:3" x14ac:dyDescent="0.2">
      <c r="C2072" s="300"/>
    </row>
    <row r="2073" spans="3:3" x14ac:dyDescent="0.2">
      <c r="C2073" s="300"/>
    </row>
    <row r="2074" spans="3:3" x14ac:dyDescent="0.2">
      <c r="C2074" s="300"/>
    </row>
    <row r="2075" spans="3:3" x14ac:dyDescent="0.2">
      <c r="C2075" s="300"/>
    </row>
    <row r="2076" spans="3:3" x14ac:dyDescent="0.2">
      <c r="C2076" s="300"/>
    </row>
    <row r="2077" spans="3:3" x14ac:dyDescent="0.2">
      <c r="C2077" s="300"/>
    </row>
    <row r="2078" spans="3:3" x14ac:dyDescent="0.2">
      <c r="C2078" s="300"/>
    </row>
    <row r="2079" spans="3:3" x14ac:dyDescent="0.2">
      <c r="C2079" s="300"/>
    </row>
    <row r="2080" spans="3:3" x14ac:dyDescent="0.2">
      <c r="C2080" s="300"/>
    </row>
    <row r="2081" spans="3:3" x14ac:dyDescent="0.2">
      <c r="C2081" s="300"/>
    </row>
    <row r="2082" spans="3:3" x14ac:dyDescent="0.2">
      <c r="C2082" s="300"/>
    </row>
    <row r="2083" spans="3:3" x14ac:dyDescent="0.2">
      <c r="C2083" s="300"/>
    </row>
    <row r="2084" spans="3:3" x14ac:dyDescent="0.2">
      <c r="C2084" s="300"/>
    </row>
    <row r="2085" spans="3:3" x14ac:dyDescent="0.2">
      <c r="C2085" s="300"/>
    </row>
    <row r="2086" spans="3:3" x14ac:dyDescent="0.2">
      <c r="C2086" s="300"/>
    </row>
    <row r="2087" spans="3:3" x14ac:dyDescent="0.2">
      <c r="C2087" s="300"/>
    </row>
    <row r="2088" spans="3:3" x14ac:dyDescent="0.2">
      <c r="C2088" s="300"/>
    </row>
    <row r="2089" spans="3:3" x14ac:dyDescent="0.2">
      <c r="C2089" s="300"/>
    </row>
    <row r="2090" spans="3:3" x14ac:dyDescent="0.2">
      <c r="C2090" s="300"/>
    </row>
    <row r="2091" spans="3:3" x14ac:dyDescent="0.2">
      <c r="C2091" s="300"/>
    </row>
    <row r="2092" spans="3:3" x14ac:dyDescent="0.2">
      <c r="C2092" s="300"/>
    </row>
    <row r="2093" spans="3:3" x14ac:dyDescent="0.2">
      <c r="C2093" s="300"/>
    </row>
    <row r="2094" spans="3:3" x14ac:dyDescent="0.2">
      <c r="C2094" s="300"/>
    </row>
    <row r="2095" spans="3:3" x14ac:dyDescent="0.2">
      <c r="C2095" s="300"/>
    </row>
    <row r="2096" spans="3:3" x14ac:dyDescent="0.2">
      <c r="C2096" s="300"/>
    </row>
    <row r="2097" spans="3:3" x14ac:dyDescent="0.2">
      <c r="C2097" s="300"/>
    </row>
    <row r="2098" spans="3:3" x14ac:dyDescent="0.2">
      <c r="C2098" s="300"/>
    </row>
    <row r="2099" spans="3:3" x14ac:dyDescent="0.2">
      <c r="C2099" s="300"/>
    </row>
    <row r="2100" spans="3:3" x14ac:dyDescent="0.2">
      <c r="C2100" s="300"/>
    </row>
    <row r="2101" spans="3:3" x14ac:dyDescent="0.2">
      <c r="C2101" s="300"/>
    </row>
    <row r="2102" spans="3:3" x14ac:dyDescent="0.2">
      <c r="C2102" s="300"/>
    </row>
    <row r="2103" spans="3:3" x14ac:dyDescent="0.2">
      <c r="C2103" s="300"/>
    </row>
    <row r="2104" spans="3:3" x14ac:dyDescent="0.2">
      <c r="C2104" s="300"/>
    </row>
    <row r="2105" spans="3:3" x14ac:dyDescent="0.2">
      <c r="C2105" s="300"/>
    </row>
    <row r="2106" spans="3:3" x14ac:dyDescent="0.2">
      <c r="C2106" s="300"/>
    </row>
    <row r="2107" spans="3:3" x14ac:dyDescent="0.2">
      <c r="C2107" s="300"/>
    </row>
    <row r="2108" spans="3:3" x14ac:dyDescent="0.2">
      <c r="C2108" s="300"/>
    </row>
    <row r="2109" spans="3:3" x14ac:dyDescent="0.2">
      <c r="C2109" s="300"/>
    </row>
    <row r="2110" spans="3:3" x14ac:dyDescent="0.2">
      <c r="C2110" s="300"/>
    </row>
    <row r="2111" spans="3:3" x14ac:dyDescent="0.2">
      <c r="C2111" s="300"/>
    </row>
    <row r="2112" spans="3:3" x14ac:dyDescent="0.2">
      <c r="C2112" s="300"/>
    </row>
    <row r="2113" spans="3:3" x14ac:dyDescent="0.2">
      <c r="C2113" s="300"/>
    </row>
    <row r="2114" spans="3:3" x14ac:dyDescent="0.2">
      <c r="C2114" s="300"/>
    </row>
    <row r="2115" spans="3:3" x14ac:dyDescent="0.2">
      <c r="C2115" s="300"/>
    </row>
    <row r="2116" spans="3:3" x14ac:dyDescent="0.2">
      <c r="C2116" s="300"/>
    </row>
    <row r="2117" spans="3:3" x14ac:dyDescent="0.2">
      <c r="C2117" s="300"/>
    </row>
    <row r="2118" spans="3:3" x14ac:dyDescent="0.2">
      <c r="C2118" s="300"/>
    </row>
    <row r="2119" spans="3:3" x14ac:dyDescent="0.2">
      <c r="C2119" s="300"/>
    </row>
    <row r="2120" spans="3:3" x14ac:dyDescent="0.2">
      <c r="C2120" s="300"/>
    </row>
    <row r="2121" spans="3:3" x14ac:dyDescent="0.2">
      <c r="C2121" s="300"/>
    </row>
    <row r="2122" spans="3:3" x14ac:dyDescent="0.2">
      <c r="C2122" s="300"/>
    </row>
    <row r="2123" spans="3:3" x14ac:dyDescent="0.2">
      <c r="C2123" s="300"/>
    </row>
    <row r="2124" spans="3:3" x14ac:dyDescent="0.2">
      <c r="C2124" s="300"/>
    </row>
    <row r="2125" spans="3:3" x14ac:dyDescent="0.2">
      <c r="C2125" s="300"/>
    </row>
    <row r="2126" spans="3:3" x14ac:dyDescent="0.2">
      <c r="C2126" s="300"/>
    </row>
    <row r="2127" spans="3:3" x14ac:dyDescent="0.2">
      <c r="C2127" s="300"/>
    </row>
    <row r="2128" spans="3:3" x14ac:dyDescent="0.2">
      <c r="C2128" s="300"/>
    </row>
    <row r="2129" spans="3:3" x14ac:dyDescent="0.2">
      <c r="C2129" s="300"/>
    </row>
    <row r="2130" spans="3:3" x14ac:dyDescent="0.2">
      <c r="C2130" s="300"/>
    </row>
    <row r="2131" spans="3:3" x14ac:dyDescent="0.2">
      <c r="C2131" s="300"/>
    </row>
    <row r="2132" spans="3:3" x14ac:dyDescent="0.2">
      <c r="C2132" s="300"/>
    </row>
    <row r="2133" spans="3:3" x14ac:dyDescent="0.2">
      <c r="C2133" s="300"/>
    </row>
    <row r="2134" spans="3:3" x14ac:dyDescent="0.2">
      <c r="C2134" s="300"/>
    </row>
    <row r="2135" spans="3:3" x14ac:dyDescent="0.2">
      <c r="C2135" s="300"/>
    </row>
    <row r="2136" spans="3:3" x14ac:dyDescent="0.2">
      <c r="C2136" s="300"/>
    </row>
    <row r="2137" spans="3:3" x14ac:dyDescent="0.2">
      <c r="C2137" s="300"/>
    </row>
    <row r="2138" spans="3:3" x14ac:dyDescent="0.2">
      <c r="C2138" s="300"/>
    </row>
    <row r="2139" spans="3:3" x14ac:dyDescent="0.2">
      <c r="C2139" s="300"/>
    </row>
    <row r="2140" spans="3:3" x14ac:dyDescent="0.2">
      <c r="C2140" s="300"/>
    </row>
    <row r="2141" spans="3:3" x14ac:dyDescent="0.2">
      <c r="C2141" s="300"/>
    </row>
    <row r="2142" spans="3:3" x14ac:dyDescent="0.2">
      <c r="C2142" s="300"/>
    </row>
    <row r="2143" spans="3:3" x14ac:dyDescent="0.2">
      <c r="C2143" s="300"/>
    </row>
    <row r="2144" spans="3:3" x14ac:dyDescent="0.2">
      <c r="C2144" s="300"/>
    </row>
    <row r="2145" spans="3:3" x14ac:dyDescent="0.2">
      <c r="C2145" s="300"/>
    </row>
    <row r="2146" spans="3:3" x14ac:dyDescent="0.2">
      <c r="C2146" s="300"/>
    </row>
    <row r="2147" spans="3:3" x14ac:dyDescent="0.2">
      <c r="C2147" s="300"/>
    </row>
    <row r="2148" spans="3:3" x14ac:dyDescent="0.2">
      <c r="C2148" s="300"/>
    </row>
    <row r="2149" spans="3:3" x14ac:dyDescent="0.2">
      <c r="C2149" s="300"/>
    </row>
    <row r="2150" spans="3:3" x14ac:dyDescent="0.2">
      <c r="C2150" s="300"/>
    </row>
    <row r="2151" spans="3:3" x14ac:dyDescent="0.2">
      <c r="C2151" s="300"/>
    </row>
    <row r="2152" spans="3:3" x14ac:dyDescent="0.2">
      <c r="C2152" s="300"/>
    </row>
    <row r="2153" spans="3:3" x14ac:dyDescent="0.2">
      <c r="C2153" s="300"/>
    </row>
    <row r="2154" spans="3:3" x14ac:dyDescent="0.2">
      <c r="C2154" s="300"/>
    </row>
    <row r="2155" spans="3:3" x14ac:dyDescent="0.2">
      <c r="C2155" s="300"/>
    </row>
    <row r="2156" spans="3:3" x14ac:dyDescent="0.2">
      <c r="C2156" s="300"/>
    </row>
    <row r="2157" spans="3:3" x14ac:dyDescent="0.2">
      <c r="C2157" s="300"/>
    </row>
    <row r="2158" spans="3:3" x14ac:dyDescent="0.2">
      <c r="C2158" s="300"/>
    </row>
    <row r="2159" spans="3:3" x14ac:dyDescent="0.2">
      <c r="C2159" s="300"/>
    </row>
    <row r="2160" spans="3:3" x14ac:dyDescent="0.2">
      <c r="C2160" s="300"/>
    </row>
    <row r="2161" spans="3:3" x14ac:dyDescent="0.2">
      <c r="C2161" s="300"/>
    </row>
    <row r="2162" spans="3:3" x14ac:dyDescent="0.2">
      <c r="C2162" s="300"/>
    </row>
    <row r="2163" spans="3:3" x14ac:dyDescent="0.2">
      <c r="C2163" s="300"/>
    </row>
    <row r="2164" spans="3:3" x14ac:dyDescent="0.2">
      <c r="C2164" s="300"/>
    </row>
    <row r="2165" spans="3:3" x14ac:dyDescent="0.2">
      <c r="C2165" s="300"/>
    </row>
    <row r="2166" spans="3:3" x14ac:dyDescent="0.2">
      <c r="C2166" s="300"/>
    </row>
    <row r="2167" spans="3:3" x14ac:dyDescent="0.2">
      <c r="C2167" s="300"/>
    </row>
    <row r="2168" spans="3:3" x14ac:dyDescent="0.2">
      <c r="C2168" s="300"/>
    </row>
    <row r="2169" spans="3:3" x14ac:dyDescent="0.2">
      <c r="C2169" s="300"/>
    </row>
    <row r="2170" spans="3:3" x14ac:dyDescent="0.2">
      <c r="C2170" s="300"/>
    </row>
    <row r="2171" spans="3:3" x14ac:dyDescent="0.2">
      <c r="C2171" s="300"/>
    </row>
    <row r="2172" spans="3:3" x14ac:dyDescent="0.2">
      <c r="C2172" s="300"/>
    </row>
    <row r="2173" spans="3:3" x14ac:dyDescent="0.2">
      <c r="C2173" s="300"/>
    </row>
    <row r="2174" spans="3:3" x14ac:dyDescent="0.2">
      <c r="C2174" s="300"/>
    </row>
    <row r="2175" spans="3:3" x14ac:dyDescent="0.2">
      <c r="C2175" s="300"/>
    </row>
    <row r="2176" spans="3:3" x14ac:dyDescent="0.2">
      <c r="C2176" s="300"/>
    </row>
    <row r="2177" spans="3:3" x14ac:dyDescent="0.2">
      <c r="C2177" s="300"/>
    </row>
    <row r="2178" spans="3:3" x14ac:dyDescent="0.2">
      <c r="C2178" s="300"/>
    </row>
    <row r="2179" spans="3:3" x14ac:dyDescent="0.2">
      <c r="C2179" s="300"/>
    </row>
    <row r="2180" spans="3:3" x14ac:dyDescent="0.2">
      <c r="C2180" s="300"/>
    </row>
    <row r="2181" spans="3:3" x14ac:dyDescent="0.2">
      <c r="C2181" s="300"/>
    </row>
    <row r="2182" spans="3:3" x14ac:dyDescent="0.2">
      <c r="C2182" s="300"/>
    </row>
    <row r="2183" spans="3:3" x14ac:dyDescent="0.2">
      <c r="C2183" s="300"/>
    </row>
    <row r="2184" spans="3:3" x14ac:dyDescent="0.2">
      <c r="C2184" s="300"/>
    </row>
    <row r="2185" spans="3:3" x14ac:dyDescent="0.2">
      <c r="C2185" s="300"/>
    </row>
    <row r="2186" spans="3:3" x14ac:dyDescent="0.2">
      <c r="C2186" s="300"/>
    </row>
    <row r="2187" spans="3:3" x14ac:dyDescent="0.2">
      <c r="C2187" s="300"/>
    </row>
    <row r="2188" spans="3:3" x14ac:dyDescent="0.2">
      <c r="C2188" s="300"/>
    </row>
    <row r="2189" spans="3:3" x14ac:dyDescent="0.2">
      <c r="C2189" s="300"/>
    </row>
    <row r="2190" spans="3:3" x14ac:dyDescent="0.2">
      <c r="C2190" s="300"/>
    </row>
    <row r="2191" spans="3:3" x14ac:dyDescent="0.2">
      <c r="C2191" s="300"/>
    </row>
    <row r="2192" spans="3:3" x14ac:dyDescent="0.2">
      <c r="C2192" s="300"/>
    </row>
    <row r="2193" spans="3:3" x14ac:dyDescent="0.2">
      <c r="C2193" s="300"/>
    </row>
    <row r="2194" spans="3:3" x14ac:dyDescent="0.2">
      <c r="C2194" s="300"/>
    </row>
    <row r="2195" spans="3:3" x14ac:dyDescent="0.2">
      <c r="C2195" s="300"/>
    </row>
    <row r="2196" spans="3:3" x14ac:dyDescent="0.2">
      <c r="C2196" s="300"/>
    </row>
    <row r="2197" spans="3:3" x14ac:dyDescent="0.2">
      <c r="C2197" s="300"/>
    </row>
    <row r="2198" spans="3:3" x14ac:dyDescent="0.2">
      <c r="C2198" s="300"/>
    </row>
    <row r="2199" spans="3:3" x14ac:dyDescent="0.2">
      <c r="C2199" s="300"/>
    </row>
    <row r="2200" spans="3:3" x14ac:dyDescent="0.2">
      <c r="C2200" s="300"/>
    </row>
    <row r="2201" spans="3:3" x14ac:dyDescent="0.2">
      <c r="C2201" s="300"/>
    </row>
    <row r="2202" spans="3:3" x14ac:dyDescent="0.2">
      <c r="C2202" s="300"/>
    </row>
    <row r="2203" spans="3:3" x14ac:dyDescent="0.2">
      <c r="C2203" s="300"/>
    </row>
    <row r="2204" spans="3:3" x14ac:dyDescent="0.2">
      <c r="C2204" s="300"/>
    </row>
    <row r="2205" spans="3:3" x14ac:dyDescent="0.2">
      <c r="C2205" s="300"/>
    </row>
    <row r="2206" spans="3:3" x14ac:dyDescent="0.2">
      <c r="C2206" s="300"/>
    </row>
    <row r="2207" spans="3:3" x14ac:dyDescent="0.2">
      <c r="C2207" s="300"/>
    </row>
    <row r="2208" spans="3:3" x14ac:dyDescent="0.2">
      <c r="C2208" s="300"/>
    </row>
    <row r="2209" spans="3:3" x14ac:dyDescent="0.2">
      <c r="C2209" s="300"/>
    </row>
    <row r="2210" spans="3:3" x14ac:dyDescent="0.2">
      <c r="C2210" s="300"/>
    </row>
    <row r="2211" spans="3:3" x14ac:dyDescent="0.2">
      <c r="C2211" s="300"/>
    </row>
    <row r="2212" spans="3:3" x14ac:dyDescent="0.2">
      <c r="C2212" s="300"/>
    </row>
    <row r="2213" spans="3:3" x14ac:dyDescent="0.2">
      <c r="C2213" s="300"/>
    </row>
    <row r="2214" spans="3:3" x14ac:dyDescent="0.2">
      <c r="C2214" s="300"/>
    </row>
    <row r="2215" spans="3:3" x14ac:dyDescent="0.2">
      <c r="C2215" s="300"/>
    </row>
    <row r="2216" spans="3:3" x14ac:dyDescent="0.2">
      <c r="C2216" s="300"/>
    </row>
    <row r="2217" spans="3:3" x14ac:dyDescent="0.2">
      <c r="C2217" s="300"/>
    </row>
    <row r="2218" spans="3:3" x14ac:dyDescent="0.2">
      <c r="C2218" s="300"/>
    </row>
    <row r="2219" spans="3:3" x14ac:dyDescent="0.2">
      <c r="C2219" s="300"/>
    </row>
    <row r="2220" spans="3:3" x14ac:dyDescent="0.2">
      <c r="C2220" s="300"/>
    </row>
    <row r="2221" spans="3:3" x14ac:dyDescent="0.2">
      <c r="C2221" s="300"/>
    </row>
    <row r="2222" spans="3:3" x14ac:dyDescent="0.2">
      <c r="C2222" s="300"/>
    </row>
    <row r="2223" spans="3:3" x14ac:dyDescent="0.2">
      <c r="C2223" s="300"/>
    </row>
    <row r="2224" spans="3:3" x14ac:dyDescent="0.2">
      <c r="C2224" s="300"/>
    </row>
    <row r="2225" spans="3:3" x14ac:dyDescent="0.2">
      <c r="C2225" s="300"/>
    </row>
    <row r="2226" spans="3:3" x14ac:dyDescent="0.2">
      <c r="C2226" s="300"/>
    </row>
    <row r="2227" spans="3:3" x14ac:dyDescent="0.2">
      <c r="C2227" s="300"/>
    </row>
    <row r="2228" spans="3:3" x14ac:dyDescent="0.2">
      <c r="C2228" s="300"/>
    </row>
    <row r="2229" spans="3:3" x14ac:dyDescent="0.2">
      <c r="C2229" s="300"/>
    </row>
    <row r="2230" spans="3:3" x14ac:dyDescent="0.2">
      <c r="C2230" s="300"/>
    </row>
    <row r="2231" spans="3:3" x14ac:dyDescent="0.2">
      <c r="C2231" s="300"/>
    </row>
    <row r="2232" spans="3:3" x14ac:dyDescent="0.2">
      <c r="C2232" s="300"/>
    </row>
    <row r="2233" spans="3:3" x14ac:dyDescent="0.2">
      <c r="C2233" s="300"/>
    </row>
    <row r="2234" spans="3:3" x14ac:dyDescent="0.2">
      <c r="C2234" s="300"/>
    </row>
    <row r="2235" spans="3:3" x14ac:dyDescent="0.2">
      <c r="C2235" s="300"/>
    </row>
    <row r="2236" spans="3:3" x14ac:dyDescent="0.2">
      <c r="C2236" s="300"/>
    </row>
    <row r="2237" spans="3:3" x14ac:dyDescent="0.2">
      <c r="C2237" s="300"/>
    </row>
    <row r="2238" spans="3:3" x14ac:dyDescent="0.2">
      <c r="C2238" s="300"/>
    </row>
    <row r="2239" spans="3:3" x14ac:dyDescent="0.2">
      <c r="C2239" s="300"/>
    </row>
    <row r="2240" spans="3:3" x14ac:dyDescent="0.2">
      <c r="C2240" s="300"/>
    </row>
    <row r="2241" spans="3:3" x14ac:dyDescent="0.2">
      <c r="C2241" s="300"/>
    </row>
    <row r="2242" spans="3:3" x14ac:dyDescent="0.2">
      <c r="C2242" s="300"/>
    </row>
    <row r="2243" spans="3:3" x14ac:dyDescent="0.2">
      <c r="C2243" s="300"/>
    </row>
    <row r="2244" spans="3:3" x14ac:dyDescent="0.2">
      <c r="C2244" s="300"/>
    </row>
    <row r="2245" spans="3:3" x14ac:dyDescent="0.2">
      <c r="C2245" s="300"/>
    </row>
    <row r="2246" spans="3:3" x14ac:dyDescent="0.2">
      <c r="C2246" s="300"/>
    </row>
    <row r="2247" spans="3:3" x14ac:dyDescent="0.2">
      <c r="C2247" s="300"/>
    </row>
    <row r="2248" spans="3:3" x14ac:dyDescent="0.2">
      <c r="C2248" s="300"/>
    </row>
    <row r="2249" spans="3:3" x14ac:dyDescent="0.2">
      <c r="C2249" s="300"/>
    </row>
    <row r="2250" spans="3:3" x14ac:dyDescent="0.2">
      <c r="C2250" s="300"/>
    </row>
    <row r="2251" spans="3:3" x14ac:dyDescent="0.2">
      <c r="C2251" s="300"/>
    </row>
    <row r="2252" spans="3:3" x14ac:dyDescent="0.2">
      <c r="C2252" s="300"/>
    </row>
    <row r="2253" spans="3:3" x14ac:dyDescent="0.2">
      <c r="C2253" s="300"/>
    </row>
    <row r="2254" spans="3:3" x14ac:dyDescent="0.2">
      <c r="C2254" s="300"/>
    </row>
    <row r="2255" spans="3:3" x14ac:dyDescent="0.2">
      <c r="C2255" s="300"/>
    </row>
    <row r="2256" spans="3:3" x14ac:dyDescent="0.2">
      <c r="C2256" s="300"/>
    </row>
    <row r="2257" spans="3:3" x14ac:dyDescent="0.2">
      <c r="C2257" s="300"/>
    </row>
    <row r="2258" spans="3:3" x14ac:dyDescent="0.2">
      <c r="C2258" s="300"/>
    </row>
    <row r="2259" spans="3:3" x14ac:dyDescent="0.2">
      <c r="C2259" s="300"/>
    </row>
    <row r="2260" spans="3:3" x14ac:dyDescent="0.2">
      <c r="C2260" s="300"/>
    </row>
    <row r="2261" spans="3:3" x14ac:dyDescent="0.2">
      <c r="C2261" s="300"/>
    </row>
    <row r="2262" spans="3:3" x14ac:dyDescent="0.2">
      <c r="C2262" s="300"/>
    </row>
    <row r="2263" spans="3:3" x14ac:dyDescent="0.2">
      <c r="C2263" s="300"/>
    </row>
    <row r="2264" spans="3:3" x14ac:dyDescent="0.2">
      <c r="C2264" s="300"/>
    </row>
    <row r="2265" spans="3:3" x14ac:dyDescent="0.2">
      <c r="C2265" s="300"/>
    </row>
    <row r="2266" spans="3:3" x14ac:dyDescent="0.2">
      <c r="C2266" s="300"/>
    </row>
    <row r="2267" spans="3:3" x14ac:dyDescent="0.2">
      <c r="C2267" s="300"/>
    </row>
    <row r="2268" spans="3:3" x14ac:dyDescent="0.2">
      <c r="C2268" s="300"/>
    </row>
    <row r="2269" spans="3:3" x14ac:dyDescent="0.2">
      <c r="C2269" s="300"/>
    </row>
    <row r="2270" spans="3:3" x14ac:dyDescent="0.2">
      <c r="C2270" s="300"/>
    </row>
    <row r="2271" spans="3:3" x14ac:dyDescent="0.2">
      <c r="C2271" s="300"/>
    </row>
    <row r="2272" spans="3:3" x14ac:dyDescent="0.2">
      <c r="C2272" s="300"/>
    </row>
    <row r="2273" spans="3:3" x14ac:dyDescent="0.2">
      <c r="C2273" s="300"/>
    </row>
    <row r="2274" spans="3:3" x14ac:dyDescent="0.2">
      <c r="C2274" s="300"/>
    </row>
    <row r="2275" spans="3:3" x14ac:dyDescent="0.2">
      <c r="C2275" s="300"/>
    </row>
    <row r="2276" spans="3:3" x14ac:dyDescent="0.2">
      <c r="C2276" s="300"/>
    </row>
    <row r="2277" spans="3:3" x14ac:dyDescent="0.2">
      <c r="C2277" s="300"/>
    </row>
    <row r="2278" spans="3:3" x14ac:dyDescent="0.2">
      <c r="C2278" s="300"/>
    </row>
    <row r="2279" spans="3:3" x14ac:dyDescent="0.2">
      <c r="C2279" s="300"/>
    </row>
    <row r="2280" spans="3:3" x14ac:dyDescent="0.2">
      <c r="C2280" s="300"/>
    </row>
    <row r="2281" spans="3:3" x14ac:dyDescent="0.2">
      <c r="C2281" s="300"/>
    </row>
    <row r="2282" spans="3:3" x14ac:dyDescent="0.2">
      <c r="C2282" s="300"/>
    </row>
    <row r="2283" spans="3:3" x14ac:dyDescent="0.2">
      <c r="C2283" s="300"/>
    </row>
    <row r="2284" spans="3:3" x14ac:dyDescent="0.2">
      <c r="C2284" s="300"/>
    </row>
    <row r="2285" spans="3:3" x14ac:dyDescent="0.2">
      <c r="C2285" s="300"/>
    </row>
    <row r="2286" spans="3:3" x14ac:dyDescent="0.2">
      <c r="C2286" s="300"/>
    </row>
    <row r="2287" spans="3:3" x14ac:dyDescent="0.2">
      <c r="C2287" s="300"/>
    </row>
    <row r="2288" spans="3:3" x14ac:dyDescent="0.2">
      <c r="C2288" s="300"/>
    </row>
    <row r="2289" spans="3:3" x14ac:dyDescent="0.2">
      <c r="C2289" s="300"/>
    </row>
    <row r="2290" spans="3:3" x14ac:dyDescent="0.2">
      <c r="C2290" s="300"/>
    </row>
    <row r="2291" spans="3:3" x14ac:dyDescent="0.2">
      <c r="C2291" s="300"/>
    </row>
    <row r="2292" spans="3:3" x14ac:dyDescent="0.2">
      <c r="C2292" s="300"/>
    </row>
    <row r="2293" spans="3:3" x14ac:dyDescent="0.2">
      <c r="C2293" s="300"/>
    </row>
    <row r="2294" spans="3:3" x14ac:dyDescent="0.2">
      <c r="C2294" s="300"/>
    </row>
    <row r="2295" spans="3:3" x14ac:dyDescent="0.2">
      <c r="C2295" s="300"/>
    </row>
    <row r="2296" spans="3:3" x14ac:dyDescent="0.2">
      <c r="C2296" s="300"/>
    </row>
    <row r="2297" spans="3:3" x14ac:dyDescent="0.2">
      <c r="C2297" s="300"/>
    </row>
    <row r="2298" spans="3:3" x14ac:dyDescent="0.2">
      <c r="C2298" s="300"/>
    </row>
    <row r="2299" spans="3:3" x14ac:dyDescent="0.2">
      <c r="C2299" s="300"/>
    </row>
    <row r="2300" spans="3:3" x14ac:dyDescent="0.2">
      <c r="C2300" s="300"/>
    </row>
    <row r="2301" spans="3:3" x14ac:dyDescent="0.2">
      <c r="C2301" s="300"/>
    </row>
    <row r="2302" spans="3:3" x14ac:dyDescent="0.2">
      <c r="C2302" s="300"/>
    </row>
    <row r="2303" spans="3:3" x14ac:dyDescent="0.2">
      <c r="C2303" s="300"/>
    </row>
    <row r="2304" spans="3:3" x14ac:dyDescent="0.2">
      <c r="C2304" s="300"/>
    </row>
    <row r="2305" spans="3:3" x14ac:dyDescent="0.2">
      <c r="C2305" s="300"/>
    </row>
    <row r="2306" spans="3:3" x14ac:dyDescent="0.2">
      <c r="C2306" s="300"/>
    </row>
    <row r="2307" spans="3:3" x14ac:dyDescent="0.2">
      <c r="C2307" s="300"/>
    </row>
    <row r="2308" spans="3:3" x14ac:dyDescent="0.2">
      <c r="C2308" s="300"/>
    </row>
    <row r="2309" spans="3:3" x14ac:dyDescent="0.2">
      <c r="C2309" s="300"/>
    </row>
    <row r="2310" spans="3:3" x14ac:dyDescent="0.2">
      <c r="C2310" s="300"/>
    </row>
    <row r="2311" spans="3:3" x14ac:dyDescent="0.2">
      <c r="C2311" s="300"/>
    </row>
    <row r="2312" spans="3:3" x14ac:dyDescent="0.2">
      <c r="C2312" s="300"/>
    </row>
    <row r="2313" spans="3:3" x14ac:dyDescent="0.2">
      <c r="C2313" s="300"/>
    </row>
    <row r="2314" spans="3:3" x14ac:dyDescent="0.2">
      <c r="C2314" s="300"/>
    </row>
    <row r="2315" spans="3:3" x14ac:dyDescent="0.2">
      <c r="C2315" s="300"/>
    </row>
    <row r="2316" spans="3:3" x14ac:dyDescent="0.2">
      <c r="C2316" s="300"/>
    </row>
    <row r="2317" spans="3:3" x14ac:dyDescent="0.2">
      <c r="C2317" s="300"/>
    </row>
    <row r="2318" spans="3:3" x14ac:dyDescent="0.2">
      <c r="C2318" s="300"/>
    </row>
    <row r="2319" spans="3:3" x14ac:dyDescent="0.2">
      <c r="C2319" s="300"/>
    </row>
    <row r="2320" spans="3:3" x14ac:dyDescent="0.2">
      <c r="C2320" s="300"/>
    </row>
    <row r="2321" spans="3:3" x14ac:dyDescent="0.2">
      <c r="C2321" s="300"/>
    </row>
    <row r="2322" spans="3:3" x14ac:dyDescent="0.2">
      <c r="C2322" s="300"/>
    </row>
    <row r="2323" spans="3:3" x14ac:dyDescent="0.2">
      <c r="C2323" s="300"/>
    </row>
    <row r="2324" spans="3:3" x14ac:dyDescent="0.2">
      <c r="C2324" s="300"/>
    </row>
    <row r="2325" spans="3:3" x14ac:dyDescent="0.2">
      <c r="C2325" s="300"/>
    </row>
    <row r="2326" spans="3:3" x14ac:dyDescent="0.2">
      <c r="C2326" s="300"/>
    </row>
    <row r="2327" spans="3:3" x14ac:dyDescent="0.2">
      <c r="C2327" s="300"/>
    </row>
    <row r="2328" spans="3:3" x14ac:dyDescent="0.2">
      <c r="C2328" s="300"/>
    </row>
    <row r="2329" spans="3:3" x14ac:dyDescent="0.2">
      <c r="C2329" s="300"/>
    </row>
    <row r="2330" spans="3:3" x14ac:dyDescent="0.2">
      <c r="C2330" s="300"/>
    </row>
    <row r="2331" spans="3:3" x14ac:dyDescent="0.2">
      <c r="C2331" s="300"/>
    </row>
    <row r="2332" spans="3:3" x14ac:dyDescent="0.2">
      <c r="C2332" s="300"/>
    </row>
    <row r="2333" spans="3:3" x14ac:dyDescent="0.2">
      <c r="C2333" s="300"/>
    </row>
    <row r="2334" spans="3:3" x14ac:dyDescent="0.2">
      <c r="C2334" s="300"/>
    </row>
    <row r="2335" spans="3:3" x14ac:dyDescent="0.2">
      <c r="C2335" s="300"/>
    </row>
    <row r="2336" spans="3:3" x14ac:dyDescent="0.2">
      <c r="C2336" s="300"/>
    </row>
    <row r="2337" spans="3:3" x14ac:dyDescent="0.2">
      <c r="C2337" s="300"/>
    </row>
    <row r="2338" spans="3:3" x14ac:dyDescent="0.2">
      <c r="C2338" s="300"/>
    </row>
    <row r="2339" spans="3:3" x14ac:dyDescent="0.2">
      <c r="C2339" s="300"/>
    </row>
    <row r="2340" spans="3:3" x14ac:dyDescent="0.2">
      <c r="C2340" s="300"/>
    </row>
    <row r="2341" spans="3:3" x14ac:dyDescent="0.2">
      <c r="C2341" s="300"/>
    </row>
    <row r="2342" spans="3:3" x14ac:dyDescent="0.2">
      <c r="C2342" s="300"/>
    </row>
    <row r="2343" spans="3:3" x14ac:dyDescent="0.2">
      <c r="C2343" s="300"/>
    </row>
    <row r="2344" spans="3:3" x14ac:dyDescent="0.2">
      <c r="C2344" s="300"/>
    </row>
    <row r="2345" spans="3:3" x14ac:dyDescent="0.2">
      <c r="C2345" s="300"/>
    </row>
    <row r="2346" spans="3:3" x14ac:dyDescent="0.2">
      <c r="C2346" s="300"/>
    </row>
    <row r="2347" spans="3:3" x14ac:dyDescent="0.2">
      <c r="C2347" s="300"/>
    </row>
    <row r="2348" spans="3:3" x14ac:dyDescent="0.2">
      <c r="C2348" s="300"/>
    </row>
    <row r="2349" spans="3:3" x14ac:dyDescent="0.2">
      <c r="C2349" s="300"/>
    </row>
    <row r="2350" spans="3:3" x14ac:dyDescent="0.2">
      <c r="C2350" s="300"/>
    </row>
    <row r="2351" spans="3:3" x14ac:dyDescent="0.2">
      <c r="C2351" s="300"/>
    </row>
    <row r="2352" spans="3:3" x14ac:dyDescent="0.2">
      <c r="C2352" s="300"/>
    </row>
    <row r="2353" spans="3:3" x14ac:dyDescent="0.2">
      <c r="C2353" s="300"/>
    </row>
    <row r="2354" spans="3:3" x14ac:dyDescent="0.2">
      <c r="C2354" s="300"/>
    </row>
    <row r="2355" spans="3:3" x14ac:dyDescent="0.2">
      <c r="C2355" s="300"/>
    </row>
    <row r="2356" spans="3:3" x14ac:dyDescent="0.2">
      <c r="C2356" s="300"/>
    </row>
    <row r="2357" spans="3:3" x14ac:dyDescent="0.2">
      <c r="C2357" s="300"/>
    </row>
    <row r="2358" spans="3:3" x14ac:dyDescent="0.2">
      <c r="C2358" s="300"/>
    </row>
    <row r="2359" spans="3:3" x14ac:dyDescent="0.2">
      <c r="C2359" s="300"/>
    </row>
    <row r="2360" spans="3:3" x14ac:dyDescent="0.2">
      <c r="C2360" s="300"/>
    </row>
    <row r="2361" spans="3:3" x14ac:dyDescent="0.2">
      <c r="C2361" s="300"/>
    </row>
    <row r="2362" spans="3:3" x14ac:dyDescent="0.2">
      <c r="C2362" s="300"/>
    </row>
    <row r="2363" spans="3:3" x14ac:dyDescent="0.2">
      <c r="C2363" s="300"/>
    </row>
    <row r="2364" spans="3:3" x14ac:dyDescent="0.2">
      <c r="C2364" s="300"/>
    </row>
    <row r="2365" spans="3:3" x14ac:dyDescent="0.2">
      <c r="C2365" s="300"/>
    </row>
    <row r="2366" spans="3:3" x14ac:dyDescent="0.2">
      <c r="C2366" s="300"/>
    </row>
    <row r="2367" spans="3:3" x14ac:dyDescent="0.2">
      <c r="C2367" s="300"/>
    </row>
    <row r="2368" spans="3:3" x14ac:dyDescent="0.2">
      <c r="C2368" s="300"/>
    </row>
    <row r="2369" spans="3:3" x14ac:dyDescent="0.2">
      <c r="C2369" s="300"/>
    </row>
    <row r="2370" spans="3:3" x14ac:dyDescent="0.2">
      <c r="C2370" s="300"/>
    </row>
    <row r="2371" spans="3:3" x14ac:dyDescent="0.2">
      <c r="C2371" s="300"/>
    </row>
    <row r="2372" spans="3:3" x14ac:dyDescent="0.2">
      <c r="C2372" s="300"/>
    </row>
    <row r="2373" spans="3:3" x14ac:dyDescent="0.2">
      <c r="C2373" s="300"/>
    </row>
    <row r="2374" spans="3:3" x14ac:dyDescent="0.2">
      <c r="C2374" s="300"/>
    </row>
    <row r="2375" spans="3:3" x14ac:dyDescent="0.2">
      <c r="C2375" s="300"/>
    </row>
    <row r="2376" spans="3:3" x14ac:dyDescent="0.2">
      <c r="C2376" s="300"/>
    </row>
    <row r="2377" spans="3:3" x14ac:dyDescent="0.2">
      <c r="C2377" s="300"/>
    </row>
    <row r="2378" spans="3:3" x14ac:dyDescent="0.2">
      <c r="C2378" s="300"/>
    </row>
    <row r="2379" spans="3:3" x14ac:dyDescent="0.2">
      <c r="C2379" s="300"/>
    </row>
    <row r="2380" spans="3:3" x14ac:dyDescent="0.2">
      <c r="C2380" s="300"/>
    </row>
    <row r="2381" spans="3:3" x14ac:dyDescent="0.2">
      <c r="C2381" s="300"/>
    </row>
    <row r="2382" spans="3:3" x14ac:dyDescent="0.2">
      <c r="C2382" s="300"/>
    </row>
    <row r="2383" spans="3:3" x14ac:dyDescent="0.2">
      <c r="C2383" s="300"/>
    </row>
    <row r="2384" spans="3:3" x14ac:dyDescent="0.2">
      <c r="C2384" s="300"/>
    </row>
    <row r="2385" spans="3:3" x14ac:dyDescent="0.2">
      <c r="C2385" s="300"/>
    </row>
    <row r="2386" spans="3:3" x14ac:dyDescent="0.2">
      <c r="C2386" s="300"/>
    </row>
    <row r="2387" spans="3:3" x14ac:dyDescent="0.2">
      <c r="C2387" s="300"/>
    </row>
    <row r="2388" spans="3:3" x14ac:dyDescent="0.2">
      <c r="C2388" s="300"/>
    </row>
    <row r="2389" spans="3:3" x14ac:dyDescent="0.2">
      <c r="C2389" s="300"/>
    </row>
    <row r="2390" spans="3:3" x14ac:dyDescent="0.2">
      <c r="C2390" s="300"/>
    </row>
    <row r="2391" spans="3:3" x14ac:dyDescent="0.2">
      <c r="C2391" s="300"/>
    </row>
    <row r="2392" spans="3:3" x14ac:dyDescent="0.2">
      <c r="C2392" s="300"/>
    </row>
    <row r="2393" spans="3:3" x14ac:dyDescent="0.2">
      <c r="C2393" s="300"/>
    </row>
    <row r="2394" spans="3:3" x14ac:dyDescent="0.2">
      <c r="C2394" s="300"/>
    </row>
    <row r="2395" spans="3:3" x14ac:dyDescent="0.2">
      <c r="C2395" s="300"/>
    </row>
    <row r="2396" spans="3:3" x14ac:dyDescent="0.2">
      <c r="C2396" s="300"/>
    </row>
    <row r="2397" spans="3:3" x14ac:dyDescent="0.2">
      <c r="C2397" s="300"/>
    </row>
    <row r="2398" spans="3:3" x14ac:dyDescent="0.2">
      <c r="C2398" s="300"/>
    </row>
    <row r="2399" spans="3:3" x14ac:dyDescent="0.2">
      <c r="C2399" s="300"/>
    </row>
    <row r="2400" spans="3:3" x14ac:dyDescent="0.2">
      <c r="C2400" s="300"/>
    </row>
    <row r="2401" spans="3:3" x14ac:dyDescent="0.2">
      <c r="C2401" s="300"/>
    </row>
    <row r="2402" spans="3:3" x14ac:dyDescent="0.2">
      <c r="C2402" s="300"/>
    </row>
    <row r="2403" spans="3:3" x14ac:dyDescent="0.2">
      <c r="C2403" s="300"/>
    </row>
    <row r="2404" spans="3:3" x14ac:dyDescent="0.2">
      <c r="C2404" s="300"/>
    </row>
    <row r="2405" spans="3:3" x14ac:dyDescent="0.2">
      <c r="C2405" s="300"/>
    </row>
    <row r="2406" spans="3:3" x14ac:dyDescent="0.2">
      <c r="C2406" s="300"/>
    </row>
    <row r="2407" spans="3:3" x14ac:dyDescent="0.2">
      <c r="C2407" s="300"/>
    </row>
    <row r="2408" spans="3:3" x14ac:dyDescent="0.2">
      <c r="C2408" s="300"/>
    </row>
    <row r="2409" spans="3:3" x14ac:dyDescent="0.2">
      <c r="C2409" s="300"/>
    </row>
    <row r="2410" spans="3:3" x14ac:dyDescent="0.2">
      <c r="C2410" s="300"/>
    </row>
    <row r="2411" spans="3:3" x14ac:dyDescent="0.2">
      <c r="C2411" s="300"/>
    </row>
    <row r="2412" spans="3:3" x14ac:dyDescent="0.2">
      <c r="C2412" s="300"/>
    </row>
    <row r="2413" spans="3:3" x14ac:dyDescent="0.2">
      <c r="C2413" s="300"/>
    </row>
    <row r="2414" spans="3:3" x14ac:dyDescent="0.2">
      <c r="C2414" s="300"/>
    </row>
    <row r="2415" spans="3:3" x14ac:dyDescent="0.2">
      <c r="C2415" s="300"/>
    </row>
    <row r="2416" spans="3:3" x14ac:dyDescent="0.2">
      <c r="C2416" s="300"/>
    </row>
    <row r="2417" spans="3:3" x14ac:dyDescent="0.2">
      <c r="C2417" s="300"/>
    </row>
    <row r="2418" spans="3:3" x14ac:dyDescent="0.2">
      <c r="C2418" s="300"/>
    </row>
    <row r="2419" spans="3:3" x14ac:dyDescent="0.2">
      <c r="C2419" s="300"/>
    </row>
    <row r="2420" spans="3:3" x14ac:dyDescent="0.2">
      <c r="C2420" s="300"/>
    </row>
    <row r="2421" spans="3:3" x14ac:dyDescent="0.2">
      <c r="C2421" s="300"/>
    </row>
    <row r="2422" spans="3:3" x14ac:dyDescent="0.2">
      <c r="C2422" s="300"/>
    </row>
    <row r="2423" spans="3:3" x14ac:dyDescent="0.2">
      <c r="C2423" s="300"/>
    </row>
    <row r="2424" spans="3:3" x14ac:dyDescent="0.2">
      <c r="C2424" s="300"/>
    </row>
    <row r="2425" spans="3:3" x14ac:dyDescent="0.2">
      <c r="C2425" s="300"/>
    </row>
    <row r="2426" spans="3:3" x14ac:dyDescent="0.2">
      <c r="C2426" s="300"/>
    </row>
    <row r="2427" spans="3:3" x14ac:dyDescent="0.2">
      <c r="C2427" s="300"/>
    </row>
    <row r="2428" spans="3:3" x14ac:dyDescent="0.2">
      <c r="C2428" s="300"/>
    </row>
    <row r="2429" spans="3:3" x14ac:dyDescent="0.2">
      <c r="C2429" s="300"/>
    </row>
    <row r="2430" spans="3:3" x14ac:dyDescent="0.2">
      <c r="C2430" s="300"/>
    </row>
    <row r="2431" spans="3:3" x14ac:dyDescent="0.2">
      <c r="C2431" s="300"/>
    </row>
    <row r="2432" spans="3:3" x14ac:dyDescent="0.2">
      <c r="C2432" s="300"/>
    </row>
    <row r="2433" spans="3:3" x14ac:dyDescent="0.2">
      <c r="C2433" s="300"/>
    </row>
    <row r="2434" spans="3:3" x14ac:dyDescent="0.2">
      <c r="C2434" s="300"/>
    </row>
    <row r="2435" spans="3:3" x14ac:dyDescent="0.2">
      <c r="C2435" s="300"/>
    </row>
    <row r="2436" spans="3:3" x14ac:dyDescent="0.2">
      <c r="C2436" s="300"/>
    </row>
    <row r="2437" spans="3:3" x14ac:dyDescent="0.2">
      <c r="C2437" s="300"/>
    </row>
    <row r="2438" spans="3:3" x14ac:dyDescent="0.2">
      <c r="C2438" s="300"/>
    </row>
    <row r="2439" spans="3:3" x14ac:dyDescent="0.2">
      <c r="C2439" s="300"/>
    </row>
    <row r="2440" spans="3:3" x14ac:dyDescent="0.2">
      <c r="C2440" s="300"/>
    </row>
    <row r="2441" spans="3:3" x14ac:dyDescent="0.2">
      <c r="C2441" s="300"/>
    </row>
    <row r="2442" spans="3:3" x14ac:dyDescent="0.2">
      <c r="C2442" s="300"/>
    </row>
    <row r="2443" spans="3:3" x14ac:dyDescent="0.2">
      <c r="C2443" s="300"/>
    </row>
    <row r="2444" spans="3:3" x14ac:dyDescent="0.2">
      <c r="C2444" s="300"/>
    </row>
    <row r="2445" spans="3:3" x14ac:dyDescent="0.2">
      <c r="C2445" s="300"/>
    </row>
    <row r="2446" spans="3:3" x14ac:dyDescent="0.2">
      <c r="C2446" s="300"/>
    </row>
    <row r="2447" spans="3:3" x14ac:dyDescent="0.2">
      <c r="C2447" s="300"/>
    </row>
    <row r="2448" spans="3:3" x14ac:dyDescent="0.2">
      <c r="C2448" s="300"/>
    </row>
    <row r="2449" spans="3:3" x14ac:dyDescent="0.2">
      <c r="C2449" s="300"/>
    </row>
    <row r="2450" spans="3:3" x14ac:dyDescent="0.2">
      <c r="C2450" s="300"/>
    </row>
    <row r="2451" spans="3:3" x14ac:dyDescent="0.2">
      <c r="C2451" s="300"/>
    </row>
    <row r="2452" spans="3:3" x14ac:dyDescent="0.2">
      <c r="C2452" s="300"/>
    </row>
    <row r="2453" spans="3:3" x14ac:dyDescent="0.2">
      <c r="C2453" s="300"/>
    </row>
    <row r="2454" spans="3:3" x14ac:dyDescent="0.2">
      <c r="C2454" s="300"/>
    </row>
    <row r="2455" spans="3:3" x14ac:dyDescent="0.2">
      <c r="C2455" s="300"/>
    </row>
    <row r="2456" spans="3:3" x14ac:dyDescent="0.2">
      <c r="C2456" s="300"/>
    </row>
    <row r="2457" spans="3:3" x14ac:dyDescent="0.2">
      <c r="C2457" s="300"/>
    </row>
    <row r="2458" spans="3:3" x14ac:dyDescent="0.2">
      <c r="C2458" s="300"/>
    </row>
    <row r="2459" spans="3:3" x14ac:dyDescent="0.2">
      <c r="C2459" s="300"/>
    </row>
    <row r="2460" spans="3:3" x14ac:dyDescent="0.2">
      <c r="C2460" s="300"/>
    </row>
    <row r="2461" spans="3:3" x14ac:dyDescent="0.2">
      <c r="C2461" s="300"/>
    </row>
    <row r="2462" spans="3:3" x14ac:dyDescent="0.2">
      <c r="C2462" s="300"/>
    </row>
    <row r="2463" spans="3:3" x14ac:dyDescent="0.2">
      <c r="C2463" s="300"/>
    </row>
    <row r="2464" spans="3:3" x14ac:dyDescent="0.2">
      <c r="C2464" s="300"/>
    </row>
    <row r="2465" spans="3:3" x14ac:dyDescent="0.2">
      <c r="C2465" s="300"/>
    </row>
    <row r="2466" spans="3:3" x14ac:dyDescent="0.2">
      <c r="C2466" s="300"/>
    </row>
    <row r="2467" spans="3:3" x14ac:dyDescent="0.2">
      <c r="C2467" s="300"/>
    </row>
    <row r="2468" spans="3:3" x14ac:dyDescent="0.2">
      <c r="C2468" s="300"/>
    </row>
    <row r="2469" spans="3:3" x14ac:dyDescent="0.2">
      <c r="C2469" s="300"/>
    </row>
    <row r="2470" spans="3:3" x14ac:dyDescent="0.2">
      <c r="C2470" s="300"/>
    </row>
    <row r="2471" spans="3:3" x14ac:dyDescent="0.2">
      <c r="C2471" s="300"/>
    </row>
    <row r="2472" spans="3:3" x14ac:dyDescent="0.2">
      <c r="C2472" s="300"/>
    </row>
    <row r="2473" spans="3:3" x14ac:dyDescent="0.2">
      <c r="C2473" s="300"/>
    </row>
    <row r="2474" spans="3:3" x14ac:dyDescent="0.2">
      <c r="C2474" s="300"/>
    </row>
    <row r="2475" spans="3:3" x14ac:dyDescent="0.2">
      <c r="C2475" s="300"/>
    </row>
    <row r="2476" spans="3:3" x14ac:dyDescent="0.2">
      <c r="C2476" s="300"/>
    </row>
    <row r="2477" spans="3:3" x14ac:dyDescent="0.2">
      <c r="C2477" s="300"/>
    </row>
    <row r="2478" spans="3:3" x14ac:dyDescent="0.2">
      <c r="C2478" s="300"/>
    </row>
    <row r="2479" spans="3:3" x14ac:dyDescent="0.2">
      <c r="C2479" s="300"/>
    </row>
    <row r="2480" spans="3:3" x14ac:dyDescent="0.2">
      <c r="C2480" s="300"/>
    </row>
    <row r="2481" spans="3:3" x14ac:dyDescent="0.2">
      <c r="C2481" s="300"/>
    </row>
    <row r="2482" spans="3:3" x14ac:dyDescent="0.2">
      <c r="C2482" s="300"/>
    </row>
    <row r="2483" spans="3:3" x14ac:dyDescent="0.2">
      <c r="C2483" s="300"/>
    </row>
    <row r="2484" spans="3:3" x14ac:dyDescent="0.2">
      <c r="C2484" s="300"/>
    </row>
    <row r="2485" spans="3:3" x14ac:dyDescent="0.2">
      <c r="C2485" s="300"/>
    </row>
    <row r="2486" spans="3:3" x14ac:dyDescent="0.2">
      <c r="C2486" s="300"/>
    </row>
    <row r="2487" spans="3:3" x14ac:dyDescent="0.2">
      <c r="C2487" s="300"/>
    </row>
    <row r="2488" spans="3:3" x14ac:dyDescent="0.2">
      <c r="C2488" s="300"/>
    </row>
    <row r="2489" spans="3:3" x14ac:dyDescent="0.2">
      <c r="C2489" s="300"/>
    </row>
    <row r="2490" spans="3:3" x14ac:dyDescent="0.2">
      <c r="C2490" s="300"/>
    </row>
    <row r="2491" spans="3:3" x14ac:dyDescent="0.2">
      <c r="C2491" s="300"/>
    </row>
    <row r="2492" spans="3:3" x14ac:dyDescent="0.2">
      <c r="C2492" s="300"/>
    </row>
    <row r="2493" spans="3:3" x14ac:dyDescent="0.2">
      <c r="C2493" s="300"/>
    </row>
    <row r="2494" spans="3:3" x14ac:dyDescent="0.2">
      <c r="C2494" s="300"/>
    </row>
    <row r="2495" spans="3:3" x14ac:dyDescent="0.2">
      <c r="C2495" s="300"/>
    </row>
    <row r="2496" spans="3:3" x14ac:dyDescent="0.2">
      <c r="C2496" s="300"/>
    </row>
    <row r="2497" spans="3:3" x14ac:dyDescent="0.2">
      <c r="C2497" s="300"/>
    </row>
    <row r="2498" spans="3:3" x14ac:dyDescent="0.2">
      <c r="C2498" s="300"/>
    </row>
    <row r="2499" spans="3:3" x14ac:dyDescent="0.2">
      <c r="C2499" s="300"/>
    </row>
    <row r="2500" spans="3:3" x14ac:dyDescent="0.2">
      <c r="C2500" s="300"/>
    </row>
    <row r="2501" spans="3:3" x14ac:dyDescent="0.2">
      <c r="C2501" s="300"/>
    </row>
    <row r="2502" spans="3:3" x14ac:dyDescent="0.2">
      <c r="C2502" s="300"/>
    </row>
    <row r="2503" spans="3:3" x14ac:dyDescent="0.2">
      <c r="C2503" s="300"/>
    </row>
    <row r="2504" spans="3:3" x14ac:dyDescent="0.2">
      <c r="C2504" s="300"/>
    </row>
    <row r="2505" spans="3:3" x14ac:dyDescent="0.2">
      <c r="C2505" s="300"/>
    </row>
    <row r="2506" spans="3:3" x14ac:dyDescent="0.2">
      <c r="C2506" s="300"/>
    </row>
    <row r="2507" spans="3:3" x14ac:dyDescent="0.2">
      <c r="C2507" s="300"/>
    </row>
    <row r="2508" spans="3:3" x14ac:dyDescent="0.2">
      <c r="C2508" s="300"/>
    </row>
    <row r="2509" spans="3:3" x14ac:dyDescent="0.2">
      <c r="C2509" s="300"/>
    </row>
    <row r="2510" spans="3:3" x14ac:dyDescent="0.2">
      <c r="C2510" s="300"/>
    </row>
    <row r="2511" spans="3:3" x14ac:dyDescent="0.2">
      <c r="C2511" s="300"/>
    </row>
    <row r="2512" spans="3:3" x14ac:dyDescent="0.2">
      <c r="C2512" s="300"/>
    </row>
    <row r="2513" spans="3:3" x14ac:dyDescent="0.2">
      <c r="C2513" s="300"/>
    </row>
    <row r="2514" spans="3:3" x14ac:dyDescent="0.2">
      <c r="C2514" s="300"/>
    </row>
    <row r="2515" spans="3:3" x14ac:dyDescent="0.2">
      <c r="C2515" s="300"/>
    </row>
    <row r="2516" spans="3:3" x14ac:dyDescent="0.2">
      <c r="C2516" s="300"/>
    </row>
    <row r="2517" spans="3:3" x14ac:dyDescent="0.2">
      <c r="C2517" s="300"/>
    </row>
    <row r="2518" spans="3:3" x14ac:dyDescent="0.2">
      <c r="C2518" s="300"/>
    </row>
    <row r="2519" spans="3:3" x14ac:dyDescent="0.2">
      <c r="C2519" s="300"/>
    </row>
    <row r="2520" spans="3:3" x14ac:dyDescent="0.2">
      <c r="C2520" s="300"/>
    </row>
    <row r="2521" spans="3:3" x14ac:dyDescent="0.2">
      <c r="C2521" s="300"/>
    </row>
    <row r="2522" spans="3:3" x14ac:dyDescent="0.2">
      <c r="C2522" s="300"/>
    </row>
    <row r="2523" spans="3:3" x14ac:dyDescent="0.2">
      <c r="C2523" s="300"/>
    </row>
    <row r="2524" spans="3:3" x14ac:dyDescent="0.2">
      <c r="C2524" s="300"/>
    </row>
    <row r="2525" spans="3:3" x14ac:dyDescent="0.2">
      <c r="C2525" s="300"/>
    </row>
    <row r="2526" spans="3:3" x14ac:dyDescent="0.2">
      <c r="C2526" s="300"/>
    </row>
    <row r="2527" spans="3:3" x14ac:dyDescent="0.2">
      <c r="C2527" s="300"/>
    </row>
    <row r="2528" spans="3:3" x14ac:dyDescent="0.2">
      <c r="C2528" s="300"/>
    </row>
    <row r="2529" spans="3:3" x14ac:dyDescent="0.2">
      <c r="C2529" s="300"/>
    </row>
    <row r="2530" spans="3:3" x14ac:dyDescent="0.2">
      <c r="C2530" s="300"/>
    </row>
    <row r="2531" spans="3:3" x14ac:dyDescent="0.2">
      <c r="C2531" s="300"/>
    </row>
    <row r="2532" spans="3:3" x14ac:dyDescent="0.2">
      <c r="C2532" s="300"/>
    </row>
    <row r="2533" spans="3:3" x14ac:dyDescent="0.2">
      <c r="C2533" s="300"/>
    </row>
    <row r="2534" spans="3:3" x14ac:dyDescent="0.2">
      <c r="C2534" s="300"/>
    </row>
    <row r="2535" spans="3:3" x14ac:dyDescent="0.2">
      <c r="C2535" s="300"/>
    </row>
    <row r="2536" spans="3:3" x14ac:dyDescent="0.2">
      <c r="C2536" s="300"/>
    </row>
    <row r="2537" spans="3:3" x14ac:dyDescent="0.2">
      <c r="C2537" s="300"/>
    </row>
    <row r="2538" spans="3:3" x14ac:dyDescent="0.2">
      <c r="C2538" s="300"/>
    </row>
    <row r="2539" spans="3:3" x14ac:dyDescent="0.2">
      <c r="C2539" s="300"/>
    </row>
    <row r="2540" spans="3:3" x14ac:dyDescent="0.2">
      <c r="C2540" s="300"/>
    </row>
    <row r="2541" spans="3:3" x14ac:dyDescent="0.2">
      <c r="C2541" s="300"/>
    </row>
    <row r="2542" spans="3:3" x14ac:dyDescent="0.2">
      <c r="C2542" s="300"/>
    </row>
    <row r="2543" spans="3:3" x14ac:dyDescent="0.2">
      <c r="C2543" s="300"/>
    </row>
    <row r="2544" spans="3:3" x14ac:dyDescent="0.2">
      <c r="C2544" s="300"/>
    </row>
    <row r="2545" spans="3:3" x14ac:dyDescent="0.2">
      <c r="C2545" s="300"/>
    </row>
    <row r="2546" spans="3:3" x14ac:dyDescent="0.2">
      <c r="C2546" s="300"/>
    </row>
    <row r="2547" spans="3:3" x14ac:dyDescent="0.2">
      <c r="C2547" s="300"/>
    </row>
    <row r="2548" spans="3:3" x14ac:dyDescent="0.2">
      <c r="C2548" s="300"/>
    </row>
    <row r="2549" spans="3:3" x14ac:dyDescent="0.2">
      <c r="C2549" s="300"/>
    </row>
    <row r="2550" spans="3:3" x14ac:dyDescent="0.2">
      <c r="C2550" s="300"/>
    </row>
    <row r="2551" spans="3:3" x14ac:dyDescent="0.2">
      <c r="C2551" s="300"/>
    </row>
    <row r="2552" spans="3:3" x14ac:dyDescent="0.2">
      <c r="C2552" s="300"/>
    </row>
    <row r="2553" spans="3:3" x14ac:dyDescent="0.2">
      <c r="C2553" s="300"/>
    </row>
    <row r="2554" spans="3:3" x14ac:dyDescent="0.2">
      <c r="C2554" s="300"/>
    </row>
    <row r="2555" spans="3:3" x14ac:dyDescent="0.2">
      <c r="C2555" s="300"/>
    </row>
    <row r="2556" spans="3:3" x14ac:dyDescent="0.2">
      <c r="C2556" s="300"/>
    </row>
    <row r="2557" spans="3:3" x14ac:dyDescent="0.2">
      <c r="C2557" s="300"/>
    </row>
    <row r="2558" spans="3:3" x14ac:dyDescent="0.2">
      <c r="C2558" s="300"/>
    </row>
    <row r="2559" spans="3:3" x14ac:dyDescent="0.2">
      <c r="C2559" s="300"/>
    </row>
    <row r="2560" spans="3:3" x14ac:dyDescent="0.2">
      <c r="C2560" s="300"/>
    </row>
    <row r="2561" spans="3:3" x14ac:dyDescent="0.2">
      <c r="C2561" s="300"/>
    </row>
    <row r="2562" spans="3:3" x14ac:dyDescent="0.2">
      <c r="C2562" s="300"/>
    </row>
    <row r="2563" spans="3:3" x14ac:dyDescent="0.2">
      <c r="C2563" s="300"/>
    </row>
    <row r="2564" spans="3:3" x14ac:dyDescent="0.2">
      <c r="C2564" s="300"/>
    </row>
    <row r="2565" spans="3:3" x14ac:dyDescent="0.2">
      <c r="C2565" s="300"/>
    </row>
    <row r="2566" spans="3:3" x14ac:dyDescent="0.2">
      <c r="C2566" s="300"/>
    </row>
    <row r="2567" spans="3:3" x14ac:dyDescent="0.2">
      <c r="C2567" s="300"/>
    </row>
    <row r="2568" spans="3:3" x14ac:dyDescent="0.2">
      <c r="C2568" s="300"/>
    </row>
    <row r="2569" spans="3:3" x14ac:dyDescent="0.2">
      <c r="C2569" s="300"/>
    </row>
    <row r="2570" spans="3:3" x14ac:dyDescent="0.2">
      <c r="C2570" s="300"/>
    </row>
    <row r="2571" spans="3:3" x14ac:dyDescent="0.2">
      <c r="C2571" s="300"/>
    </row>
    <row r="2572" spans="3:3" x14ac:dyDescent="0.2">
      <c r="C2572" s="300"/>
    </row>
    <row r="2573" spans="3:3" x14ac:dyDescent="0.2">
      <c r="C2573" s="300"/>
    </row>
    <row r="2574" spans="3:3" x14ac:dyDescent="0.2">
      <c r="C2574" s="300"/>
    </row>
    <row r="2575" spans="3:3" x14ac:dyDescent="0.2">
      <c r="C2575" s="300"/>
    </row>
    <row r="2576" spans="3:3" x14ac:dyDescent="0.2">
      <c r="C2576" s="300"/>
    </row>
    <row r="2577" spans="3:3" x14ac:dyDescent="0.2">
      <c r="C2577" s="300"/>
    </row>
    <row r="2578" spans="3:3" x14ac:dyDescent="0.2">
      <c r="C2578" s="300"/>
    </row>
    <row r="2579" spans="3:3" x14ac:dyDescent="0.2">
      <c r="C2579" s="300"/>
    </row>
    <row r="2580" spans="3:3" x14ac:dyDescent="0.2">
      <c r="C2580" s="300"/>
    </row>
    <row r="2581" spans="3:3" x14ac:dyDescent="0.2">
      <c r="C2581" s="300"/>
    </row>
    <row r="2582" spans="3:3" x14ac:dyDescent="0.2">
      <c r="C2582" s="300"/>
    </row>
    <row r="2583" spans="3:3" x14ac:dyDescent="0.2">
      <c r="C2583" s="300"/>
    </row>
    <row r="2584" spans="3:3" x14ac:dyDescent="0.2">
      <c r="C2584" s="300"/>
    </row>
    <row r="2585" spans="3:3" x14ac:dyDescent="0.2">
      <c r="C2585" s="300"/>
    </row>
    <row r="2586" spans="3:3" x14ac:dyDescent="0.2">
      <c r="C2586" s="300"/>
    </row>
    <row r="2587" spans="3:3" x14ac:dyDescent="0.2">
      <c r="C2587" s="300"/>
    </row>
    <row r="2588" spans="3:3" x14ac:dyDescent="0.2">
      <c r="C2588" s="300"/>
    </row>
    <row r="2589" spans="3:3" x14ac:dyDescent="0.2">
      <c r="C2589" s="300"/>
    </row>
    <row r="2590" spans="3:3" x14ac:dyDescent="0.2">
      <c r="C2590" s="300"/>
    </row>
    <row r="2591" spans="3:3" x14ac:dyDescent="0.2">
      <c r="C2591" s="300"/>
    </row>
    <row r="2592" spans="3:3" x14ac:dyDescent="0.2">
      <c r="C2592" s="300"/>
    </row>
    <row r="2593" spans="3:3" x14ac:dyDescent="0.2">
      <c r="C2593" s="300"/>
    </row>
    <row r="2594" spans="3:3" x14ac:dyDescent="0.2">
      <c r="C2594" s="300"/>
    </row>
    <row r="2595" spans="3:3" x14ac:dyDescent="0.2">
      <c r="C2595" s="300"/>
    </row>
    <row r="2596" spans="3:3" x14ac:dyDescent="0.2">
      <c r="C2596" s="300"/>
    </row>
    <row r="2597" spans="3:3" x14ac:dyDescent="0.2">
      <c r="C2597" s="300"/>
    </row>
    <row r="2598" spans="3:3" x14ac:dyDescent="0.2">
      <c r="C2598" s="300"/>
    </row>
    <row r="2599" spans="3:3" x14ac:dyDescent="0.2">
      <c r="C2599" s="300"/>
    </row>
    <row r="2600" spans="3:3" x14ac:dyDescent="0.2">
      <c r="C2600" s="300"/>
    </row>
    <row r="2601" spans="3:3" x14ac:dyDescent="0.2">
      <c r="C2601" s="300"/>
    </row>
    <row r="2602" spans="3:3" x14ac:dyDescent="0.2">
      <c r="C2602" s="300"/>
    </row>
    <row r="2603" spans="3:3" x14ac:dyDescent="0.2">
      <c r="C2603" s="300"/>
    </row>
    <row r="2604" spans="3:3" x14ac:dyDescent="0.2">
      <c r="C2604" s="300"/>
    </row>
    <row r="2605" spans="3:3" x14ac:dyDescent="0.2">
      <c r="C2605" s="300"/>
    </row>
    <row r="2606" spans="3:3" x14ac:dyDescent="0.2">
      <c r="C2606" s="300"/>
    </row>
    <row r="2607" spans="3:3" x14ac:dyDescent="0.2">
      <c r="C2607" s="300"/>
    </row>
    <row r="2608" spans="3:3" x14ac:dyDescent="0.2">
      <c r="C2608" s="300"/>
    </row>
    <row r="2609" spans="3:3" x14ac:dyDescent="0.2">
      <c r="C2609" s="300"/>
    </row>
    <row r="2610" spans="3:3" x14ac:dyDescent="0.2">
      <c r="C2610" s="300"/>
    </row>
    <row r="2611" spans="3:3" x14ac:dyDescent="0.2">
      <c r="C2611" s="300"/>
    </row>
    <row r="2612" spans="3:3" x14ac:dyDescent="0.2">
      <c r="C2612" s="300"/>
    </row>
    <row r="2613" spans="3:3" x14ac:dyDescent="0.2">
      <c r="C2613" s="300"/>
    </row>
    <row r="2614" spans="3:3" x14ac:dyDescent="0.2">
      <c r="C2614" s="300"/>
    </row>
    <row r="2615" spans="3:3" x14ac:dyDescent="0.2">
      <c r="C2615" s="300"/>
    </row>
    <row r="2616" spans="3:3" x14ac:dyDescent="0.2">
      <c r="C2616" s="300"/>
    </row>
    <row r="2617" spans="3:3" x14ac:dyDescent="0.2">
      <c r="C2617" s="300"/>
    </row>
    <row r="2618" spans="3:3" x14ac:dyDescent="0.2">
      <c r="C2618" s="300"/>
    </row>
    <row r="2619" spans="3:3" x14ac:dyDescent="0.2">
      <c r="C2619" s="300"/>
    </row>
    <row r="2620" spans="3:3" x14ac:dyDescent="0.2">
      <c r="C2620" s="300"/>
    </row>
    <row r="2621" spans="3:3" x14ac:dyDescent="0.2">
      <c r="C2621" s="300"/>
    </row>
    <row r="2622" spans="3:3" x14ac:dyDescent="0.2">
      <c r="C2622" s="300"/>
    </row>
    <row r="2623" spans="3:3" x14ac:dyDescent="0.2">
      <c r="C2623" s="300"/>
    </row>
    <row r="2624" spans="3:3" x14ac:dyDescent="0.2">
      <c r="C2624" s="300"/>
    </row>
    <row r="2625" spans="3:3" x14ac:dyDescent="0.2">
      <c r="C2625" s="300"/>
    </row>
    <row r="2626" spans="3:3" x14ac:dyDescent="0.2">
      <c r="C2626" s="300"/>
    </row>
    <row r="2627" spans="3:3" x14ac:dyDescent="0.2">
      <c r="C2627" s="300"/>
    </row>
    <row r="2628" spans="3:3" x14ac:dyDescent="0.2">
      <c r="C2628" s="300"/>
    </row>
    <row r="2629" spans="3:3" x14ac:dyDescent="0.2">
      <c r="C2629" s="300"/>
    </row>
    <row r="2630" spans="3:3" x14ac:dyDescent="0.2">
      <c r="C2630" s="300"/>
    </row>
    <row r="2631" spans="3:3" x14ac:dyDescent="0.2">
      <c r="C2631" s="300"/>
    </row>
    <row r="2632" spans="3:3" x14ac:dyDescent="0.2">
      <c r="C2632" s="300"/>
    </row>
    <row r="2633" spans="3:3" x14ac:dyDescent="0.2">
      <c r="C2633" s="300"/>
    </row>
    <row r="2634" spans="3:3" x14ac:dyDescent="0.2">
      <c r="C2634" s="300"/>
    </row>
    <row r="2635" spans="3:3" x14ac:dyDescent="0.2">
      <c r="C2635" s="300"/>
    </row>
    <row r="2636" spans="3:3" x14ac:dyDescent="0.2">
      <c r="C2636" s="300"/>
    </row>
    <row r="2637" spans="3:3" x14ac:dyDescent="0.2">
      <c r="C2637" s="300"/>
    </row>
    <row r="2638" spans="3:3" x14ac:dyDescent="0.2">
      <c r="C2638" s="300"/>
    </row>
    <row r="2639" spans="3:3" x14ac:dyDescent="0.2">
      <c r="C2639" s="300"/>
    </row>
    <row r="2640" spans="3:3" x14ac:dyDescent="0.2">
      <c r="C2640" s="300"/>
    </row>
    <row r="2641" spans="3:3" x14ac:dyDescent="0.2">
      <c r="C2641" s="300"/>
    </row>
    <row r="2642" spans="3:3" x14ac:dyDescent="0.2">
      <c r="C2642" s="300"/>
    </row>
    <row r="2643" spans="3:3" x14ac:dyDescent="0.2">
      <c r="C2643" s="300"/>
    </row>
    <row r="2644" spans="3:3" x14ac:dyDescent="0.2">
      <c r="C2644" s="300"/>
    </row>
    <row r="2645" spans="3:3" x14ac:dyDescent="0.2">
      <c r="C2645" s="300"/>
    </row>
    <row r="2646" spans="3:3" x14ac:dyDescent="0.2">
      <c r="C2646" s="300"/>
    </row>
    <row r="2647" spans="3:3" x14ac:dyDescent="0.2">
      <c r="C2647" s="300"/>
    </row>
    <row r="2648" spans="3:3" x14ac:dyDescent="0.2">
      <c r="C2648" s="300"/>
    </row>
    <row r="2649" spans="3:3" x14ac:dyDescent="0.2">
      <c r="C2649" s="300"/>
    </row>
    <row r="2650" spans="3:3" x14ac:dyDescent="0.2">
      <c r="C2650" s="300"/>
    </row>
    <row r="2651" spans="3:3" x14ac:dyDescent="0.2">
      <c r="C2651" s="300"/>
    </row>
    <row r="2652" spans="3:3" x14ac:dyDescent="0.2">
      <c r="C2652" s="300"/>
    </row>
    <row r="2653" spans="3:3" x14ac:dyDescent="0.2">
      <c r="C2653" s="300"/>
    </row>
    <row r="2654" spans="3:3" x14ac:dyDescent="0.2">
      <c r="C2654" s="300"/>
    </row>
    <row r="2655" spans="3:3" x14ac:dyDescent="0.2">
      <c r="C2655" s="300"/>
    </row>
    <row r="2656" spans="3:3" x14ac:dyDescent="0.2">
      <c r="C2656" s="300"/>
    </row>
    <row r="2657" spans="3:3" x14ac:dyDescent="0.2">
      <c r="C2657" s="300"/>
    </row>
    <row r="2658" spans="3:3" x14ac:dyDescent="0.2">
      <c r="C2658" s="300"/>
    </row>
    <row r="2659" spans="3:3" x14ac:dyDescent="0.2">
      <c r="C2659" s="300"/>
    </row>
    <row r="2660" spans="3:3" x14ac:dyDescent="0.2">
      <c r="C2660" s="300"/>
    </row>
    <row r="2661" spans="3:3" x14ac:dyDescent="0.2">
      <c r="C2661" s="300"/>
    </row>
    <row r="2662" spans="3:3" x14ac:dyDescent="0.2">
      <c r="C2662" s="300"/>
    </row>
    <row r="2663" spans="3:3" x14ac:dyDescent="0.2">
      <c r="C2663" s="300"/>
    </row>
    <row r="2664" spans="3:3" x14ac:dyDescent="0.2">
      <c r="C2664" s="300"/>
    </row>
    <row r="2665" spans="3:3" x14ac:dyDescent="0.2">
      <c r="C2665" s="300"/>
    </row>
    <row r="2666" spans="3:3" x14ac:dyDescent="0.2">
      <c r="C2666" s="300"/>
    </row>
    <row r="2667" spans="3:3" x14ac:dyDescent="0.2">
      <c r="C2667" s="300"/>
    </row>
    <row r="2668" spans="3:3" x14ac:dyDescent="0.2">
      <c r="C2668" s="300"/>
    </row>
    <row r="2669" spans="3:3" x14ac:dyDescent="0.2">
      <c r="C2669" s="300"/>
    </row>
    <row r="2670" spans="3:3" x14ac:dyDescent="0.2">
      <c r="C2670" s="300"/>
    </row>
    <row r="2671" spans="3:3" x14ac:dyDescent="0.2">
      <c r="C2671" s="300"/>
    </row>
    <row r="2672" spans="3:3" x14ac:dyDescent="0.2">
      <c r="C2672" s="300"/>
    </row>
    <row r="2673" spans="3:3" x14ac:dyDescent="0.2">
      <c r="C2673" s="300"/>
    </row>
    <row r="2674" spans="3:3" x14ac:dyDescent="0.2">
      <c r="C2674" s="300"/>
    </row>
    <row r="2675" spans="3:3" x14ac:dyDescent="0.2">
      <c r="C2675" s="300"/>
    </row>
    <row r="2676" spans="3:3" x14ac:dyDescent="0.2">
      <c r="C2676" s="300"/>
    </row>
    <row r="2677" spans="3:3" x14ac:dyDescent="0.2">
      <c r="C2677" s="300"/>
    </row>
    <row r="2678" spans="3:3" x14ac:dyDescent="0.2">
      <c r="C2678" s="300"/>
    </row>
    <row r="2679" spans="3:3" x14ac:dyDescent="0.2">
      <c r="C2679" s="300"/>
    </row>
    <row r="2680" spans="3:3" x14ac:dyDescent="0.2">
      <c r="C2680" s="300"/>
    </row>
    <row r="2681" spans="3:3" x14ac:dyDescent="0.2">
      <c r="C2681" s="300"/>
    </row>
    <row r="2682" spans="3:3" x14ac:dyDescent="0.2">
      <c r="C2682" s="300"/>
    </row>
    <row r="2683" spans="3:3" x14ac:dyDescent="0.2">
      <c r="C2683" s="300"/>
    </row>
    <row r="2684" spans="3:3" x14ac:dyDescent="0.2">
      <c r="C2684" s="300"/>
    </row>
    <row r="2685" spans="3:3" x14ac:dyDescent="0.2">
      <c r="C2685" s="300"/>
    </row>
    <row r="2686" spans="3:3" x14ac:dyDescent="0.2">
      <c r="C2686" s="300"/>
    </row>
    <row r="2687" spans="3:3" x14ac:dyDescent="0.2">
      <c r="C2687" s="300"/>
    </row>
    <row r="2688" spans="3:3" x14ac:dyDescent="0.2">
      <c r="C2688" s="300"/>
    </row>
    <row r="2689" spans="3:3" x14ac:dyDescent="0.2">
      <c r="C2689" s="300"/>
    </row>
    <row r="2690" spans="3:3" x14ac:dyDescent="0.2">
      <c r="C2690" s="300"/>
    </row>
    <row r="2691" spans="3:3" x14ac:dyDescent="0.2">
      <c r="C2691" s="300"/>
    </row>
    <row r="2692" spans="3:3" x14ac:dyDescent="0.2">
      <c r="C2692" s="300"/>
    </row>
    <row r="2693" spans="3:3" x14ac:dyDescent="0.2">
      <c r="C2693" s="300"/>
    </row>
    <row r="2694" spans="3:3" x14ac:dyDescent="0.2">
      <c r="C2694" s="300"/>
    </row>
    <row r="2695" spans="3:3" x14ac:dyDescent="0.2">
      <c r="C2695" s="300"/>
    </row>
    <row r="2696" spans="3:3" x14ac:dyDescent="0.2">
      <c r="C2696" s="300"/>
    </row>
    <row r="2697" spans="3:3" x14ac:dyDescent="0.2">
      <c r="C2697" s="300"/>
    </row>
    <row r="2698" spans="3:3" x14ac:dyDescent="0.2">
      <c r="C2698" s="300"/>
    </row>
    <row r="2699" spans="3:3" x14ac:dyDescent="0.2">
      <c r="C2699" s="300"/>
    </row>
    <row r="2700" spans="3:3" x14ac:dyDescent="0.2">
      <c r="C2700" s="300"/>
    </row>
    <row r="2701" spans="3:3" x14ac:dyDescent="0.2">
      <c r="C2701" s="300"/>
    </row>
    <row r="2702" spans="3:3" x14ac:dyDescent="0.2">
      <c r="C2702" s="300"/>
    </row>
    <row r="2703" spans="3:3" x14ac:dyDescent="0.2">
      <c r="C2703" s="300"/>
    </row>
    <row r="2704" spans="3:3" x14ac:dyDescent="0.2">
      <c r="C2704" s="300"/>
    </row>
    <row r="2705" spans="3:3" x14ac:dyDescent="0.2">
      <c r="C2705" s="300"/>
    </row>
    <row r="2706" spans="3:3" x14ac:dyDescent="0.2">
      <c r="C2706" s="300"/>
    </row>
    <row r="2707" spans="3:3" x14ac:dyDescent="0.2">
      <c r="C2707" s="300"/>
    </row>
    <row r="2708" spans="3:3" x14ac:dyDescent="0.2">
      <c r="C2708" s="300"/>
    </row>
    <row r="2709" spans="3:3" x14ac:dyDescent="0.2">
      <c r="C2709" s="300"/>
    </row>
    <row r="2710" spans="3:3" x14ac:dyDescent="0.2">
      <c r="C2710" s="300"/>
    </row>
    <row r="2711" spans="3:3" x14ac:dyDescent="0.2">
      <c r="C2711" s="300"/>
    </row>
    <row r="2712" spans="3:3" x14ac:dyDescent="0.2">
      <c r="C2712" s="300"/>
    </row>
    <row r="2713" spans="3:3" x14ac:dyDescent="0.2">
      <c r="C2713" s="300"/>
    </row>
    <row r="2714" spans="3:3" x14ac:dyDescent="0.2">
      <c r="C2714" s="300"/>
    </row>
    <row r="2715" spans="3:3" x14ac:dyDescent="0.2">
      <c r="C2715" s="300"/>
    </row>
    <row r="2716" spans="3:3" x14ac:dyDescent="0.2">
      <c r="C2716" s="300"/>
    </row>
    <row r="2717" spans="3:3" x14ac:dyDescent="0.2">
      <c r="C2717" s="300"/>
    </row>
    <row r="2718" spans="3:3" x14ac:dyDescent="0.2">
      <c r="C2718" s="300"/>
    </row>
    <row r="2719" spans="3:3" x14ac:dyDescent="0.2">
      <c r="C2719" s="300"/>
    </row>
    <row r="2720" spans="3:3" x14ac:dyDescent="0.2">
      <c r="C2720" s="300"/>
    </row>
    <row r="2721" spans="3:3" x14ac:dyDescent="0.2">
      <c r="C2721" s="300"/>
    </row>
    <row r="2722" spans="3:3" x14ac:dyDescent="0.2">
      <c r="C2722" s="300"/>
    </row>
    <row r="2723" spans="3:3" x14ac:dyDescent="0.2">
      <c r="C2723" s="300"/>
    </row>
    <row r="2724" spans="3:3" x14ac:dyDescent="0.2">
      <c r="C2724" s="300"/>
    </row>
    <row r="2725" spans="3:3" x14ac:dyDescent="0.2">
      <c r="C2725" s="300"/>
    </row>
    <row r="2726" spans="3:3" x14ac:dyDescent="0.2">
      <c r="C2726" s="300"/>
    </row>
    <row r="2727" spans="3:3" x14ac:dyDescent="0.2">
      <c r="C2727" s="300"/>
    </row>
    <row r="2728" spans="3:3" x14ac:dyDescent="0.2">
      <c r="C2728" s="300"/>
    </row>
    <row r="2729" spans="3:3" x14ac:dyDescent="0.2">
      <c r="C2729" s="300"/>
    </row>
    <row r="2730" spans="3:3" x14ac:dyDescent="0.2">
      <c r="C2730" s="300"/>
    </row>
    <row r="2731" spans="3:3" x14ac:dyDescent="0.2">
      <c r="C2731" s="300"/>
    </row>
    <row r="2732" spans="3:3" x14ac:dyDescent="0.2">
      <c r="C2732" s="300"/>
    </row>
    <row r="2733" spans="3:3" x14ac:dyDescent="0.2">
      <c r="C2733" s="300"/>
    </row>
    <row r="2734" spans="3:3" x14ac:dyDescent="0.2">
      <c r="C2734" s="300"/>
    </row>
    <row r="2735" spans="3:3" x14ac:dyDescent="0.2">
      <c r="C2735" s="300"/>
    </row>
    <row r="2736" spans="3:3" x14ac:dyDescent="0.2">
      <c r="C2736" s="300"/>
    </row>
    <row r="2737" spans="3:3" x14ac:dyDescent="0.2">
      <c r="C2737" s="300"/>
    </row>
    <row r="2738" spans="3:3" x14ac:dyDescent="0.2">
      <c r="C2738" s="300"/>
    </row>
    <row r="2739" spans="3:3" x14ac:dyDescent="0.2">
      <c r="C2739" s="300"/>
    </row>
    <row r="2740" spans="3:3" x14ac:dyDescent="0.2">
      <c r="C2740" s="300"/>
    </row>
    <row r="2741" spans="3:3" x14ac:dyDescent="0.2">
      <c r="C2741" s="300"/>
    </row>
    <row r="2742" spans="3:3" x14ac:dyDescent="0.2">
      <c r="C2742" s="300"/>
    </row>
    <row r="2743" spans="3:3" x14ac:dyDescent="0.2">
      <c r="C2743" s="300"/>
    </row>
    <row r="2744" spans="3:3" x14ac:dyDescent="0.2">
      <c r="C2744" s="300"/>
    </row>
    <row r="2745" spans="3:3" x14ac:dyDescent="0.2">
      <c r="C2745" s="300"/>
    </row>
    <row r="2746" spans="3:3" x14ac:dyDescent="0.2">
      <c r="C2746" s="300"/>
    </row>
    <row r="2747" spans="3:3" x14ac:dyDescent="0.2">
      <c r="C2747" s="300"/>
    </row>
    <row r="2748" spans="3:3" x14ac:dyDescent="0.2">
      <c r="C2748" s="300"/>
    </row>
    <row r="2749" spans="3:3" x14ac:dyDescent="0.2">
      <c r="C2749" s="300"/>
    </row>
    <row r="2750" spans="3:3" x14ac:dyDescent="0.2">
      <c r="C2750" s="300"/>
    </row>
    <row r="2751" spans="3:3" x14ac:dyDescent="0.2">
      <c r="C2751" s="300"/>
    </row>
    <row r="2752" spans="3:3" x14ac:dyDescent="0.2">
      <c r="C2752" s="300"/>
    </row>
    <row r="2753" spans="3:3" x14ac:dyDescent="0.2">
      <c r="C2753" s="300"/>
    </row>
    <row r="2754" spans="3:3" x14ac:dyDescent="0.2">
      <c r="C2754" s="300"/>
    </row>
    <row r="2755" spans="3:3" x14ac:dyDescent="0.2">
      <c r="C2755" s="300"/>
    </row>
    <row r="2756" spans="3:3" x14ac:dyDescent="0.2">
      <c r="C2756" s="300"/>
    </row>
    <row r="2757" spans="3:3" x14ac:dyDescent="0.2">
      <c r="C2757" s="300"/>
    </row>
    <row r="2758" spans="3:3" x14ac:dyDescent="0.2">
      <c r="C2758" s="300"/>
    </row>
    <row r="2759" spans="3:3" x14ac:dyDescent="0.2">
      <c r="C2759" s="300"/>
    </row>
    <row r="2760" spans="3:3" x14ac:dyDescent="0.2">
      <c r="C2760" s="300"/>
    </row>
    <row r="2761" spans="3:3" x14ac:dyDescent="0.2">
      <c r="C2761" s="300"/>
    </row>
    <row r="2762" spans="3:3" x14ac:dyDescent="0.2">
      <c r="C2762" s="300"/>
    </row>
    <row r="2763" spans="3:3" x14ac:dyDescent="0.2">
      <c r="C2763" s="300"/>
    </row>
    <row r="2764" spans="3:3" x14ac:dyDescent="0.2">
      <c r="C2764" s="300"/>
    </row>
    <row r="2765" spans="3:3" x14ac:dyDescent="0.2">
      <c r="C2765" s="300"/>
    </row>
    <row r="2766" spans="3:3" x14ac:dyDescent="0.2">
      <c r="C2766" s="300"/>
    </row>
    <row r="2767" spans="3:3" x14ac:dyDescent="0.2">
      <c r="C2767" s="300"/>
    </row>
    <row r="2768" spans="3:3" x14ac:dyDescent="0.2">
      <c r="C2768" s="300"/>
    </row>
    <row r="2769" spans="3:3" x14ac:dyDescent="0.2">
      <c r="C2769" s="300"/>
    </row>
    <row r="2770" spans="3:3" x14ac:dyDescent="0.2">
      <c r="C2770" s="300"/>
    </row>
    <row r="2771" spans="3:3" x14ac:dyDescent="0.2">
      <c r="C2771" s="300"/>
    </row>
    <row r="2772" spans="3:3" x14ac:dyDescent="0.2">
      <c r="C2772" s="300"/>
    </row>
    <row r="2773" spans="3:3" x14ac:dyDescent="0.2">
      <c r="C2773" s="300"/>
    </row>
    <row r="2774" spans="3:3" x14ac:dyDescent="0.2">
      <c r="C2774" s="300"/>
    </row>
    <row r="2775" spans="3:3" x14ac:dyDescent="0.2">
      <c r="C2775" s="300"/>
    </row>
    <row r="2776" spans="3:3" x14ac:dyDescent="0.2">
      <c r="C2776" s="300"/>
    </row>
    <row r="2777" spans="3:3" x14ac:dyDescent="0.2">
      <c r="C2777" s="300"/>
    </row>
    <row r="2778" spans="3:3" x14ac:dyDescent="0.2">
      <c r="C2778" s="300"/>
    </row>
    <row r="2779" spans="3:3" x14ac:dyDescent="0.2">
      <c r="C2779" s="300"/>
    </row>
    <row r="2780" spans="3:3" x14ac:dyDescent="0.2">
      <c r="C2780" s="300"/>
    </row>
    <row r="2781" spans="3:3" x14ac:dyDescent="0.2">
      <c r="C2781" s="300"/>
    </row>
    <row r="2782" spans="3:3" x14ac:dyDescent="0.2">
      <c r="C2782" s="300"/>
    </row>
    <row r="2783" spans="3:3" x14ac:dyDescent="0.2">
      <c r="C2783" s="300"/>
    </row>
    <row r="2784" spans="3:3" x14ac:dyDescent="0.2">
      <c r="C2784" s="300"/>
    </row>
    <row r="2785" spans="3:3" x14ac:dyDescent="0.2">
      <c r="C2785" s="300"/>
    </row>
    <row r="2786" spans="3:3" x14ac:dyDescent="0.2">
      <c r="C2786" s="300"/>
    </row>
    <row r="2787" spans="3:3" x14ac:dyDescent="0.2">
      <c r="C2787" s="300"/>
    </row>
    <row r="2788" spans="3:3" x14ac:dyDescent="0.2">
      <c r="C2788" s="300"/>
    </row>
    <row r="2789" spans="3:3" x14ac:dyDescent="0.2">
      <c r="C2789" s="300"/>
    </row>
    <row r="2790" spans="3:3" x14ac:dyDescent="0.2">
      <c r="C2790" s="300"/>
    </row>
    <row r="2791" spans="3:3" x14ac:dyDescent="0.2">
      <c r="C2791" s="300"/>
    </row>
    <row r="2792" spans="3:3" x14ac:dyDescent="0.2">
      <c r="C2792" s="300"/>
    </row>
    <row r="2793" spans="3:3" x14ac:dyDescent="0.2">
      <c r="C2793" s="300"/>
    </row>
    <row r="2794" spans="3:3" x14ac:dyDescent="0.2">
      <c r="C2794" s="300"/>
    </row>
    <row r="2795" spans="3:3" x14ac:dyDescent="0.2">
      <c r="C2795" s="300"/>
    </row>
    <row r="2796" spans="3:3" x14ac:dyDescent="0.2">
      <c r="C2796" s="300"/>
    </row>
    <row r="2797" spans="3:3" x14ac:dyDescent="0.2">
      <c r="C2797" s="300"/>
    </row>
    <row r="2798" spans="3:3" x14ac:dyDescent="0.2">
      <c r="C2798" s="300"/>
    </row>
    <row r="2799" spans="3:3" x14ac:dyDescent="0.2">
      <c r="C2799" s="300"/>
    </row>
    <row r="2800" spans="3:3" x14ac:dyDescent="0.2">
      <c r="C2800" s="300"/>
    </row>
    <row r="2801" spans="3:3" x14ac:dyDescent="0.2">
      <c r="C2801" s="300"/>
    </row>
    <row r="2802" spans="3:3" x14ac:dyDescent="0.2">
      <c r="C2802" s="300"/>
    </row>
    <row r="2803" spans="3:3" x14ac:dyDescent="0.2">
      <c r="C2803" s="300"/>
    </row>
    <row r="2804" spans="3:3" x14ac:dyDescent="0.2">
      <c r="C2804" s="300"/>
    </row>
    <row r="2805" spans="3:3" x14ac:dyDescent="0.2">
      <c r="C2805" s="300"/>
    </row>
    <row r="2806" spans="3:3" x14ac:dyDescent="0.2">
      <c r="C2806" s="300"/>
    </row>
    <row r="2807" spans="3:3" x14ac:dyDescent="0.2">
      <c r="C2807" s="300"/>
    </row>
    <row r="2808" spans="3:3" x14ac:dyDescent="0.2">
      <c r="C2808" s="300"/>
    </row>
    <row r="2809" spans="3:3" x14ac:dyDescent="0.2">
      <c r="C2809" s="300"/>
    </row>
    <row r="2810" spans="3:3" x14ac:dyDescent="0.2">
      <c r="C2810" s="300"/>
    </row>
    <row r="2811" spans="3:3" x14ac:dyDescent="0.2">
      <c r="C2811" s="300"/>
    </row>
    <row r="2812" spans="3:3" x14ac:dyDescent="0.2">
      <c r="C2812" s="300"/>
    </row>
    <row r="2813" spans="3:3" x14ac:dyDescent="0.2">
      <c r="C2813" s="300"/>
    </row>
    <row r="2814" spans="3:3" x14ac:dyDescent="0.2">
      <c r="C2814" s="300"/>
    </row>
    <row r="2815" spans="3:3" x14ac:dyDescent="0.2">
      <c r="C2815" s="300"/>
    </row>
    <row r="2816" spans="3:3" x14ac:dyDescent="0.2">
      <c r="C2816" s="300"/>
    </row>
    <row r="2817" spans="3:3" x14ac:dyDescent="0.2">
      <c r="C2817" s="300"/>
    </row>
    <row r="2818" spans="3:3" x14ac:dyDescent="0.2">
      <c r="C2818" s="300"/>
    </row>
    <row r="2819" spans="3:3" x14ac:dyDescent="0.2">
      <c r="C2819" s="300"/>
    </row>
    <row r="2820" spans="3:3" x14ac:dyDescent="0.2">
      <c r="C2820" s="300"/>
    </row>
    <row r="2821" spans="3:3" x14ac:dyDescent="0.2">
      <c r="C2821" s="300"/>
    </row>
    <row r="2822" spans="3:3" x14ac:dyDescent="0.2">
      <c r="C2822" s="300"/>
    </row>
    <row r="2823" spans="3:3" x14ac:dyDescent="0.2">
      <c r="C2823" s="300"/>
    </row>
    <row r="2824" spans="3:3" x14ac:dyDescent="0.2">
      <c r="C2824" s="300"/>
    </row>
    <row r="2825" spans="3:3" x14ac:dyDescent="0.2">
      <c r="C2825" s="300"/>
    </row>
    <row r="2826" spans="3:3" x14ac:dyDescent="0.2">
      <c r="C2826" s="300"/>
    </row>
    <row r="2827" spans="3:3" x14ac:dyDescent="0.2">
      <c r="C2827" s="300"/>
    </row>
    <row r="2828" spans="3:3" x14ac:dyDescent="0.2">
      <c r="C2828" s="300"/>
    </row>
    <row r="2829" spans="3:3" x14ac:dyDescent="0.2">
      <c r="C2829" s="300"/>
    </row>
    <row r="2830" spans="3:3" x14ac:dyDescent="0.2">
      <c r="C2830" s="300"/>
    </row>
    <row r="2831" spans="3:3" x14ac:dyDescent="0.2">
      <c r="C2831" s="300"/>
    </row>
    <row r="2832" spans="3:3" x14ac:dyDescent="0.2">
      <c r="C2832" s="300"/>
    </row>
    <row r="2833" spans="3:3" x14ac:dyDescent="0.2">
      <c r="C2833" s="300"/>
    </row>
    <row r="2834" spans="3:3" x14ac:dyDescent="0.2">
      <c r="C2834" s="300"/>
    </row>
    <row r="2835" spans="3:3" x14ac:dyDescent="0.2">
      <c r="C2835" s="300"/>
    </row>
    <row r="2836" spans="3:3" x14ac:dyDescent="0.2">
      <c r="C2836" s="300"/>
    </row>
    <row r="2837" spans="3:3" x14ac:dyDescent="0.2">
      <c r="C2837" s="300"/>
    </row>
    <row r="2838" spans="3:3" x14ac:dyDescent="0.2">
      <c r="C2838" s="300"/>
    </row>
    <row r="2839" spans="3:3" x14ac:dyDescent="0.2">
      <c r="C2839" s="300"/>
    </row>
    <row r="2840" spans="3:3" x14ac:dyDescent="0.2">
      <c r="C2840" s="300"/>
    </row>
    <row r="2841" spans="3:3" x14ac:dyDescent="0.2">
      <c r="C2841" s="300"/>
    </row>
    <row r="2842" spans="3:3" x14ac:dyDescent="0.2">
      <c r="C2842" s="300"/>
    </row>
    <row r="2843" spans="3:3" x14ac:dyDescent="0.2">
      <c r="C2843" s="300"/>
    </row>
    <row r="2844" spans="3:3" x14ac:dyDescent="0.2">
      <c r="C2844" s="300"/>
    </row>
    <row r="2845" spans="3:3" x14ac:dyDescent="0.2">
      <c r="C2845" s="300"/>
    </row>
    <row r="2846" spans="3:3" x14ac:dyDescent="0.2">
      <c r="C2846" s="300"/>
    </row>
    <row r="2847" spans="3:3" x14ac:dyDescent="0.2">
      <c r="C2847" s="300"/>
    </row>
    <row r="2848" spans="3:3" x14ac:dyDescent="0.2">
      <c r="C2848" s="300"/>
    </row>
    <row r="2849" spans="3:3" x14ac:dyDescent="0.2">
      <c r="C2849" s="300"/>
    </row>
    <row r="2850" spans="3:3" x14ac:dyDescent="0.2">
      <c r="C2850" s="300"/>
    </row>
    <row r="2851" spans="3:3" x14ac:dyDescent="0.2">
      <c r="C2851" s="300"/>
    </row>
    <row r="2852" spans="3:3" x14ac:dyDescent="0.2">
      <c r="C2852" s="300"/>
    </row>
    <row r="2853" spans="3:3" x14ac:dyDescent="0.2">
      <c r="C2853" s="300"/>
    </row>
    <row r="2854" spans="3:3" x14ac:dyDescent="0.2">
      <c r="C2854" s="300"/>
    </row>
    <row r="2855" spans="3:3" x14ac:dyDescent="0.2">
      <c r="C2855" s="300"/>
    </row>
    <row r="2856" spans="3:3" x14ac:dyDescent="0.2">
      <c r="C2856" s="300"/>
    </row>
    <row r="2857" spans="3:3" x14ac:dyDescent="0.2">
      <c r="C2857" s="300"/>
    </row>
    <row r="2858" spans="3:3" x14ac:dyDescent="0.2">
      <c r="C2858" s="300"/>
    </row>
    <row r="2859" spans="3:3" x14ac:dyDescent="0.2">
      <c r="C2859" s="300"/>
    </row>
    <row r="2860" spans="3:3" x14ac:dyDescent="0.2">
      <c r="C2860" s="300"/>
    </row>
    <row r="2861" spans="3:3" x14ac:dyDescent="0.2">
      <c r="C2861" s="300"/>
    </row>
    <row r="2862" spans="3:3" x14ac:dyDescent="0.2">
      <c r="C2862" s="300"/>
    </row>
    <row r="2863" spans="3:3" x14ac:dyDescent="0.2">
      <c r="C2863" s="300"/>
    </row>
    <row r="2864" spans="3:3" x14ac:dyDescent="0.2">
      <c r="C2864" s="300"/>
    </row>
    <row r="2865" spans="3:3" x14ac:dyDescent="0.2">
      <c r="C2865" s="300"/>
    </row>
    <row r="2866" spans="3:3" x14ac:dyDescent="0.2">
      <c r="C2866" s="300"/>
    </row>
    <row r="2867" spans="3:3" x14ac:dyDescent="0.2">
      <c r="C2867" s="300"/>
    </row>
    <row r="2868" spans="3:3" x14ac:dyDescent="0.2">
      <c r="C2868" s="300"/>
    </row>
    <row r="2869" spans="3:3" x14ac:dyDescent="0.2">
      <c r="C2869" s="300"/>
    </row>
    <row r="2870" spans="3:3" x14ac:dyDescent="0.2">
      <c r="C2870" s="300"/>
    </row>
    <row r="2871" spans="3:3" x14ac:dyDescent="0.2">
      <c r="C2871" s="300"/>
    </row>
    <row r="2872" spans="3:3" x14ac:dyDescent="0.2">
      <c r="C2872" s="300"/>
    </row>
    <row r="2873" spans="3:3" x14ac:dyDescent="0.2">
      <c r="C2873" s="300"/>
    </row>
    <row r="2874" spans="3:3" x14ac:dyDescent="0.2">
      <c r="C2874" s="300"/>
    </row>
    <row r="2875" spans="3:3" x14ac:dyDescent="0.2">
      <c r="C2875" s="300"/>
    </row>
    <row r="2876" spans="3:3" x14ac:dyDescent="0.2">
      <c r="C2876" s="300"/>
    </row>
    <row r="2877" spans="3:3" x14ac:dyDescent="0.2">
      <c r="C2877" s="300"/>
    </row>
    <row r="2878" spans="3:3" x14ac:dyDescent="0.2">
      <c r="C2878" s="300"/>
    </row>
    <row r="2879" spans="3:3" x14ac:dyDescent="0.2">
      <c r="C2879" s="300"/>
    </row>
    <row r="2880" spans="3:3" x14ac:dyDescent="0.2">
      <c r="C2880" s="300"/>
    </row>
    <row r="2881" spans="3:3" x14ac:dyDescent="0.2">
      <c r="C2881" s="300"/>
    </row>
    <row r="2882" spans="3:3" x14ac:dyDescent="0.2">
      <c r="C2882" s="300"/>
    </row>
    <row r="2883" spans="3:3" x14ac:dyDescent="0.2">
      <c r="C2883" s="300"/>
    </row>
    <row r="2884" spans="3:3" x14ac:dyDescent="0.2">
      <c r="C2884" s="300"/>
    </row>
    <row r="2885" spans="3:3" x14ac:dyDescent="0.2">
      <c r="C2885" s="300"/>
    </row>
    <row r="2886" spans="3:3" x14ac:dyDescent="0.2">
      <c r="C2886" s="300"/>
    </row>
    <row r="2887" spans="3:3" x14ac:dyDescent="0.2">
      <c r="C2887" s="300"/>
    </row>
    <row r="2888" spans="3:3" x14ac:dyDescent="0.2">
      <c r="C2888" s="300"/>
    </row>
    <row r="2889" spans="3:3" x14ac:dyDescent="0.2">
      <c r="C2889" s="300"/>
    </row>
    <row r="2890" spans="3:3" x14ac:dyDescent="0.2">
      <c r="C2890" s="300"/>
    </row>
    <row r="2891" spans="3:3" x14ac:dyDescent="0.2">
      <c r="C2891" s="300"/>
    </row>
    <row r="2892" spans="3:3" x14ac:dyDescent="0.2">
      <c r="C2892" s="300"/>
    </row>
    <row r="2893" spans="3:3" x14ac:dyDescent="0.2">
      <c r="C2893" s="300"/>
    </row>
    <row r="2894" spans="3:3" x14ac:dyDescent="0.2">
      <c r="C2894" s="300"/>
    </row>
    <row r="2895" spans="3:3" x14ac:dyDescent="0.2">
      <c r="C2895" s="300"/>
    </row>
    <row r="2896" spans="3:3" x14ac:dyDescent="0.2">
      <c r="C2896" s="300"/>
    </row>
    <row r="2897" spans="3:3" x14ac:dyDescent="0.2">
      <c r="C2897" s="300"/>
    </row>
    <row r="2898" spans="3:3" x14ac:dyDescent="0.2">
      <c r="C2898" s="300"/>
    </row>
    <row r="2899" spans="3:3" x14ac:dyDescent="0.2">
      <c r="C2899" s="300"/>
    </row>
    <row r="2900" spans="3:3" x14ac:dyDescent="0.2">
      <c r="C2900" s="300"/>
    </row>
    <row r="2901" spans="3:3" x14ac:dyDescent="0.2">
      <c r="C2901" s="300"/>
    </row>
    <row r="2902" spans="3:3" x14ac:dyDescent="0.2">
      <c r="C2902" s="300"/>
    </row>
    <row r="2903" spans="3:3" x14ac:dyDescent="0.2">
      <c r="C2903" s="300"/>
    </row>
    <row r="2904" spans="3:3" x14ac:dyDescent="0.2">
      <c r="C2904" s="300"/>
    </row>
    <row r="2905" spans="3:3" x14ac:dyDescent="0.2">
      <c r="C2905" s="300"/>
    </row>
    <row r="2906" spans="3:3" x14ac:dyDescent="0.2">
      <c r="C2906" s="300"/>
    </row>
    <row r="2907" spans="3:3" x14ac:dyDescent="0.2">
      <c r="C2907" s="300"/>
    </row>
    <row r="2908" spans="3:3" x14ac:dyDescent="0.2">
      <c r="C2908" s="300"/>
    </row>
    <row r="2909" spans="3:3" x14ac:dyDescent="0.2">
      <c r="C2909" s="300"/>
    </row>
    <row r="2910" spans="3:3" x14ac:dyDescent="0.2">
      <c r="C2910" s="300"/>
    </row>
    <row r="2911" spans="3:3" x14ac:dyDescent="0.2">
      <c r="C2911" s="300"/>
    </row>
    <row r="2912" spans="3:3" x14ac:dyDescent="0.2">
      <c r="C2912" s="300"/>
    </row>
    <row r="2913" spans="3:3" x14ac:dyDescent="0.2">
      <c r="C2913" s="300"/>
    </row>
    <row r="2914" spans="3:3" x14ac:dyDescent="0.2">
      <c r="C2914" s="300"/>
    </row>
    <row r="2915" spans="3:3" x14ac:dyDescent="0.2">
      <c r="C2915" s="300"/>
    </row>
    <row r="2916" spans="3:3" x14ac:dyDescent="0.2">
      <c r="C2916" s="300"/>
    </row>
    <row r="2917" spans="3:3" x14ac:dyDescent="0.2">
      <c r="C2917" s="300"/>
    </row>
    <row r="2918" spans="3:3" x14ac:dyDescent="0.2">
      <c r="C2918" s="300"/>
    </row>
    <row r="2919" spans="3:3" x14ac:dyDescent="0.2">
      <c r="C2919" s="300"/>
    </row>
    <row r="2920" spans="3:3" x14ac:dyDescent="0.2">
      <c r="C2920" s="300"/>
    </row>
    <row r="2921" spans="3:3" x14ac:dyDescent="0.2">
      <c r="C2921" s="300"/>
    </row>
    <row r="2922" spans="3:3" x14ac:dyDescent="0.2">
      <c r="C2922" s="300"/>
    </row>
    <row r="2923" spans="3:3" x14ac:dyDescent="0.2">
      <c r="C2923" s="300"/>
    </row>
    <row r="2924" spans="3:3" x14ac:dyDescent="0.2">
      <c r="C2924" s="300"/>
    </row>
    <row r="2925" spans="3:3" x14ac:dyDescent="0.2">
      <c r="C2925" s="300"/>
    </row>
    <row r="2926" spans="3:3" x14ac:dyDescent="0.2">
      <c r="C2926" s="300"/>
    </row>
    <row r="2927" spans="3:3" x14ac:dyDescent="0.2">
      <c r="C2927" s="300"/>
    </row>
    <row r="2928" spans="3:3" x14ac:dyDescent="0.2">
      <c r="C2928" s="300"/>
    </row>
    <row r="2929" spans="3:3" x14ac:dyDescent="0.2">
      <c r="C2929" s="300"/>
    </row>
    <row r="2930" spans="3:3" x14ac:dyDescent="0.2">
      <c r="C2930" s="300"/>
    </row>
    <row r="2931" spans="3:3" x14ac:dyDescent="0.2">
      <c r="C2931" s="300"/>
    </row>
    <row r="2932" spans="3:3" x14ac:dyDescent="0.2">
      <c r="C2932" s="300"/>
    </row>
    <row r="2933" spans="3:3" x14ac:dyDescent="0.2">
      <c r="C2933" s="300"/>
    </row>
    <row r="2934" spans="3:3" x14ac:dyDescent="0.2">
      <c r="C2934" s="300"/>
    </row>
    <row r="2935" spans="3:3" x14ac:dyDescent="0.2">
      <c r="C2935" s="300"/>
    </row>
    <row r="2936" spans="3:3" x14ac:dyDescent="0.2">
      <c r="C2936" s="300"/>
    </row>
    <row r="2937" spans="3:3" x14ac:dyDescent="0.2">
      <c r="C2937" s="300"/>
    </row>
    <row r="2938" spans="3:3" x14ac:dyDescent="0.2">
      <c r="C2938" s="300"/>
    </row>
    <row r="2939" spans="3:3" x14ac:dyDescent="0.2">
      <c r="C2939" s="300"/>
    </row>
    <row r="2940" spans="3:3" x14ac:dyDescent="0.2">
      <c r="C2940" s="300"/>
    </row>
    <row r="2941" spans="3:3" x14ac:dyDescent="0.2">
      <c r="C2941" s="300"/>
    </row>
    <row r="2942" spans="3:3" x14ac:dyDescent="0.2">
      <c r="C2942" s="300"/>
    </row>
    <row r="2943" spans="3:3" x14ac:dyDescent="0.2">
      <c r="C2943" s="300"/>
    </row>
    <row r="2944" spans="3:3" x14ac:dyDescent="0.2">
      <c r="C2944" s="300"/>
    </row>
    <row r="2945" spans="3:3" x14ac:dyDescent="0.2">
      <c r="C2945" s="300"/>
    </row>
    <row r="2946" spans="3:3" x14ac:dyDescent="0.2">
      <c r="C2946" s="300"/>
    </row>
    <row r="2947" spans="3:3" x14ac:dyDescent="0.2">
      <c r="C2947" s="300"/>
    </row>
    <row r="2948" spans="3:3" x14ac:dyDescent="0.2">
      <c r="C2948" s="300"/>
    </row>
    <row r="2949" spans="3:3" x14ac:dyDescent="0.2">
      <c r="C2949" s="300"/>
    </row>
    <row r="2950" spans="3:3" x14ac:dyDescent="0.2">
      <c r="C2950" s="300"/>
    </row>
    <row r="2951" spans="3:3" x14ac:dyDescent="0.2">
      <c r="C2951" s="300"/>
    </row>
    <row r="2952" spans="3:3" x14ac:dyDescent="0.2">
      <c r="C2952" s="300"/>
    </row>
    <row r="2953" spans="3:3" x14ac:dyDescent="0.2">
      <c r="C2953" s="300"/>
    </row>
    <row r="2954" spans="3:3" x14ac:dyDescent="0.2">
      <c r="C2954" s="300"/>
    </row>
    <row r="2955" spans="3:3" x14ac:dyDescent="0.2">
      <c r="C2955" s="300"/>
    </row>
    <row r="2956" spans="3:3" x14ac:dyDescent="0.2">
      <c r="C2956" s="300"/>
    </row>
    <row r="2957" spans="3:3" x14ac:dyDescent="0.2">
      <c r="C2957" s="300"/>
    </row>
    <row r="2958" spans="3:3" x14ac:dyDescent="0.2">
      <c r="C2958" s="300"/>
    </row>
    <row r="2959" spans="3:3" x14ac:dyDescent="0.2">
      <c r="C2959" s="300"/>
    </row>
    <row r="2960" spans="3:3" x14ac:dyDescent="0.2">
      <c r="C2960" s="300"/>
    </row>
    <row r="2961" spans="3:3" x14ac:dyDescent="0.2">
      <c r="C2961" s="300"/>
    </row>
    <row r="2962" spans="3:3" x14ac:dyDescent="0.2">
      <c r="C2962" s="300"/>
    </row>
    <row r="2963" spans="3:3" x14ac:dyDescent="0.2">
      <c r="C2963" s="300"/>
    </row>
    <row r="2964" spans="3:3" x14ac:dyDescent="0.2">
      <c r="C2964" s="300"/>
    </row>
    <row r="2965" spans="3:3" x14ac:dyDescent="0.2">
      <c r="C2965" s="300"/>
    </row>
    <row r="2966" spans="3:3" x14ac:dyDescent="0.2">
      <c r="C2966" s="300"/>
    </row>
    <row r="2967" spans="3:3" x14ac:dyDescent="0.2">
      <c r="C2967" s="300"/>
    </row>
    <row r="2968" spans="3:3" x14ac:dyDescent="0.2">
      <c r="C2968" s="300"/>
    </row>
    <row r="2969" spans="3:3" x14ac:dyDescent="0.2">
      <c r="C2969" s="300"/>
    </row>
    <row r="2970" spans="3:3" x14ac:dyDescent="0.2">
      <c r="C2970" s="300"/>
    </row>
    <row r="2971" spans="3:3" x14ac:dyDescent="0.2">
      <c r="C2971" s="300"/>
    </row>
    <row r="2972" spans="3:3" x14ac:dyDescent="0.2">
      <c r="C2972" s="300"/>
    </row>
    <row r="2973" spans="3:3" x14ac:dyDescent="0.2">
      <c r="C2973" s="300"/>
    </row>
    <row r="2974" spans="3:3" x14ac:dyDescent="0.2">
      <c r="C2974" s="300"/>
    </row>
    <row r="2975" spans="3:3" x14ac:dyDescent="0.2">
      <c r="C2975" s="300"/>
    </row>
    <row r="2976" spans="3:3" x14ac:dyDescent="0.2">
      <c r="C2976" s="300"/>
    </row>
    <row r="2977" spans="3:3" x14ac:dyDescent="0.2">
      <c r="C2977" s="300"/>
    </row>
    <row r="2978" spans="3:3" x14ac:dyDescent="0.2">
      <c r="C2978" s="300"/>
    </row>
    <row r="2979" spans="3:3" x14ac:dyDescent="0.2">
      <c r="C2979" s="300"/>
    </row>
    <row r="2980" spans="3:3" x14ac:dyDescent="0.2">
      <c r="C2980" s="300"/>
    </row>
    <row r="2981" spans="3:3" x14ac:dyDescent="0.2">
      <c r="C2981" s="300"/>
    </row>
    <row r="2982" spans="3:3" x14ac:dyDescent="0.2">
      <c r="C2982" s="300"/>
    </row>
    <row r="2983" spans="3:3" x14ac:dyDescent="0.2">
      <c r="C2983" s="300"/>
    </row>
    <row r="2984" spans="3:3" x14ac:dyDescent="0.2">
      <c r="C2984" s="300"/>
    </row>
    <row r="2985" spans="3:3" x14ac:dyDescent="0.2">
      <c r="C2985" s="300"/>
    </row>
    <row r="2986" spans="3:3" x14ac:dyDescent="0.2">
      <c r="C2986" s="300"/>
    </row>
    <row r="2987" spans="3:3" x14ac:dyDescent="0.2">
      <c r="C2987" s="300"/>
    </row>
    <row r="2988" spans="3:3" x14ac:dyDescent="0.2">
      <c r="C2988" s="300"/>
    </row>
    <row r="2989" spans="3:3" x14ac:dyDescent="0.2">
      <c r="C2989" s="300"/>
    </row>
    <row r="2990" spans="3:3" x14ac:dyDescent="0.2">
      <c r="C2990" s="300"/>
    </row>
    <row r="2991" spans="3:3" x14ac:dyDescent="0.2">
      <c r="C2991" s="300"/>
    </row>
    <row r="2992" spans="3:3" x14ac:dyDescent="0.2">
      <c r="C2992" s="300"/>
    </row>
    <row r="2993" spans="3:3" x14ac:dyDescent="0.2">
      <c r="C2993" s="300"/>
    </row>
    <row r="2994" spans="3:3" x14ac:dyDescent="0.2">
      <c r="C2994" s="300"/>
    </row>
    <row r="2995" spans="3:3" x14ac:dyDescent="0.2">
      <c r="C2995" s="300"/>
    </row>
    <row r="2996" spans="3:3" x14ac:dyDescent="0.2">
      <c r="C2996" s="300"/>
    </row>
    <row r="2997" spans="3:3" x14ac:dyDescent="0.2">
      <c r="C2997" s="300"/>
    </row>
    <row r="2998" spans="3:3" x14ac:dyDescent="0.2">
      <c r="C2998" s="300"/>
    </row>
    <row r="2999" spans="3:3" x14ac:dyDescent="0.2">
      <c r="C2999" s="300"/>
    </row>
    <row r="3000" spans="3:3" x14ac:dyDescent="0.2">
      <c r="C3000" s="300"/>
    </row>
    <row r="3001" spans="3:3" x14ac:dyDescent="0.2">
      <c r="C3001" s="300"/>
    </row>
    <row r="3002" spans="3:3" x14ac:dyDescent="0.2">
      <c r="C3002" s="300"/>
    </row>
    <row r="3003" spans="3:3" x14ac:dyDescent="0.2">
      <c r="C3003" s="300"/>
    </row>
    <row r="3004" spans="3:3" x14ac:dyDescent="0.2">
      <c r="C3004" s="300"/>
    </row>
    <row r="3005" spans="3:3" x14ac:dyDescent="0.2">
      <c r="C3005" s="300"/>
    </row>
    <row r="3006" spans="3:3" x14ac:dyDescent="0.2">
      <c r="C3006" s="300"/>
    </row>
    <row r="3007" spans="3:3" x14ac:dyDescent="0.2">
      <c r="C3007" s="300"/>
    </row>
    <row r="3008" spans="3:3" x14ac:dyDescent="0.2">
      <c r="C3008" s="300"/>
    </row>
    <row r="3009" spans="3:3" x14ac:dyDescent="0.2">
      <c r="C3009" s="300"/>
    </row>
    <row r="3010" spans="3:3" x14ac:dyDescent="0.2">
      <c r="C3010" s="300"/>
    </row>
    <row r="3011" spans="3:3" x14ac:dyDescent="0.2">
      <c r="C3011" s="300"/>
    </row>
    <row r="3012" spans="3:3" x14ac:dyDescent="0.2">
      <c r="C3012" s="300"/>
    </row>
    <row r="3013" spans="3:3" x14ac:dyDescent="0.2">
      <c r="C3013" s="300"/>
    </row>
    <row r="3014" spans="3:3" x14ac:dyDescent="0.2">
      <c r="C3014" s="300"/>
    </row>
    <row r="3015" spans="3:3" x14ac:dyDescent="0.2">
      <c r="C3015" s="300"/>
    </row>
    <row r="3016" spans="3:3" x14ac:dyDescent="0.2">
      <c r="C3016" s="300"/>
    </row>
    <row r="3017" spans="3:3" x14ac:dyDescent="0.2">
      <c r="C3017" s="300"/>
    </row>
    <row r="3018" spans="3:3" x14ac:dyDescent="0.2">
      <c r="C3018" s="300"/>
    </row>
    <row r="3019" spans="3:3" x14ac:dyDescent="0.2">
      <c r="C3019" s="300"/>
    </row>
    <row r="3020" spans="3:3" x14ac:dyDescent="0.2">
      <c r="C3020" s="300"/>
    </row>
    <row r="3021" spans="3:3" x14ac:dyDescent="0.2">
      <c r="C3021" s="300"/>
    </row>
    <row r="3022" spans="3:3" x14ac:dyDescent="0.2">
      <c r="C3022" s="300"/>
    </row>
    <row r="3023" spans="3:3" x14ac:dyDescent="0.2">
      <c r="C3023" s="300"/>
    </row>
    <row r="3024" spans="3:3" x14ac:dyDescent="0.2">
      <c r="C3024" s="300"/>
    </row>
    <row r="3025" spans="3:3" x14ac:dyDescent="0.2">
      <c r="C3025" s="300"/>
    </row>
    <row r="3026" spans="3:3" x14ac:dyDescent="0.2">
      <c r="C3026" s="300"/>
    </row>
    <row r="3027" spans="3:3" x14ac:dyDescent="0.2">
      <c r="C3027" s="300"/>
    </row>
    <row r="3028" spans="3:3" x14ac:dyDescent="0.2">
      <c r="C3028" s="300"/>
    </row>
    <row r="3029" spans="3:3" x14ac:dyDescent="0.2">
      <c r="C3029" s="300"/>
    </row>
    <row r="3030" spans="3:3" x14ac:dyDescent="0.2">
      <c r="C3030" s="300"/>
    </row>
    <row r="3031" spans="3:3" x14ac:dyDescent="0.2">
      <c r="C3031" s="300"/>
    </row>
    <row r="3032" spans="3:3" x14ac:dyDescent="0.2">
      <c r="C3032" s="300"/>
    </row>
    <row r="3033" spans="3:3" x14ac:dyDescent="0.2">
      <c r="C3033" s="300"/>
    </row>
    <row r="3034" spans="3:3" x14ac:dyDescent="0.2">
      <c r="C3034" s="300"/>
    </row>
    <row r="3035" spans="3:3" x14ac:dyDescent="0.2">
      <c r="C3035" s="300"/>
    </row>
    <row r="3036" spans="3:3" x14ac:dyDescent="0.2">
      <c r="C3036" s="300"/>
    </row>
    <row r="3037" spans="3:3" x14ac:dyDescent="0.2">
      <c r="C3037" s="300"/>
    </row>
    <row r="3038" spans="3:3" x14ac:dyDescent="0.2">
      <c r="C3038" s="300"/>
    </row>
    <row r="3039" spans="3:3" x14ac:dyDescent="0.2">
      <c r="C3039" s="300"/>
    </row>
    <row r="3040" spans="3:3" x14ac:dyDescent="0.2">
      <c r="C3040" s="300"/>
    </row>
    <row r="3041" spans="3:3" x14ac:dyDescent="0.2">
      <c r="C3041" s="300"/>
    </row>
    <row r="3042" spans="3:3" x14ac:dyDescent="0.2">
      <c r="C3042" s="300"/>
    </row>
    <row r="3043" spans="3:3" x14ac:dyDescent="0.2">
      <c r="C3043" s="300"/>
    </row>
    <row r="3044" spans="3:3" x14ac:dyDescent="0.2">
      <c r="C3044" s="300"/>
    </row>
    <row r="3045" spans="3:3" x14ac:dyDescent="0.2">
      <c r="C3045" s="300"/>
    </row>
    <row r="3046" spans="3:3" x14ac:dyDescent="0.2">
      <c r="C3046" s="300"/>
    </row>
    <row r="3047" spans="3:3" x14ac:dyDescent="0.2">
      <c r="C3047" s="300"/>
    </row>
    <row r="3048" spans="3:3" x14ac:dyDescent="0.2">
      <c r="C3048" s="300"/>
    </row>
    <row r="3049" spans="3:3" x14ac:dyDescent="0.2">
      <c r="C3049" s="300"/>
    </row>
    <row r="3050" spans="3:3" x14ac:dyDescent="0.2">
      <c r="C3050" s="300"/>
    </row>
    <row r="3051" spans="3:3" x14ac:dyDescent="0.2">
      <c r="C3051" s="300"/>
    </row>
    <row r="3052" spans="3:3" x14ac:dyDescent="0.2">
      <c r="C3052" s="300"/>
    </row>
    <row r="3053" spans="3:3" x14ac:dyDescent="0.2">
      <c r="C3053" s="300"/>
    </row>
    <row r="3054" spans="3:3" x14ac:dyDescent="0.2">
      <c r="C3054" s="300"/>
    </row>
    <row r="3055" spans="3:3" x14ac:dyDescent="0.2">
      <c r="C3055" s="300"/>
    </row>
    <row r="3056" spans="3:3" x14ac:dyDescent="0.2">
      <c r="C3056" s="300"/>
    </row>
    <row r="3057" spans="3:3" x14ac:dyDescent="0.2">
      <c r="C3057" s="300"/>
    </row>
    <row r="3058" spans="3:3" x14ac:dyDescent="0.2">
      <c r="C3058" s="300"/>
    </row>
    <row r="3059" spans="3:3" x14ac:dyDescent="0.2">
      <c r="C3059" s="300"/>
    </row>
    <row r="3060" spans="3:3" x14ac:dyDescent="0.2">
      <c r="C3060" s="300"/>
    </row>
    <row r="3061" spans="3:3" x14ac:dyDescent="0.2">
      <c r="C3061" s="300"/>
    </row>
    <row r="3062" spans="3:3" x14ac:dyDescent="0.2">
      <c r="C3062" s="300"/>
    </row>
    <row r="3063" spans="3:3" x14ac:dyDescent="0.2">
      <c r="C3063" s="300"/>
    </row>
    <row r="3064" spans="3:3" x14ac:dyDescent="0.2">
      <c r="C3064" s="300"/>
    </row>
    <row r="3065" spans="3:3" x14ac:dyDescent="0.2">
      <c r="C3065" s="300"/>
    </row>
    <row r="3066" spans="3:3" x14ac:dyDescent="0.2">
      <c r="C3066" s="300"/>
    </row>
    <row r="3067" spans="3:3" x14ac:dyDescent="0.2">
      <c r="C3067" s="300"/>
    </row>
    <row r="3068" spans="3:3" x14ac:dyDescent="0.2">
      <c r="C3068" s="300"/>
    </row>
    <row r="3069" spans="3:3" x14ac:dyDescent="0.2">
      <c r="C3069" s="300"/>
    </row>
    <row r="3070" spans="3:3" x14ac:dyDescent="0.2">
      <c r="C3070" s="300"/>
    </row>
    <row r="3071" spans="3:3" x14ac:dyDescent="0.2">
      <c r="C3071" s="300"/>
    </row>
    <row r="3072" spans="3:3" x14ac:dyDescent="0.2">
      <c r="C3072" s="300"/>
    </row>
    <row r="3073" spans="3:3" x14ac:dyDescent="0.2">
      <c r="C3073" s="300"/>
    </row>
    <row r="3074" spans="3:3" x14ac:dyDescent="0.2">
      <c r="C3074" s="300"/>
    </row>
    <row r="3075" spans="3:3" x14ac:dyDescent="0.2">
      <c r="C3075" s="300"/>
    </row>
    <row r="3076" spans="3:3" x14ac:dyDescent="0.2">
      <c r="C3076" s="300"/>
    </row>
    <row r="3077" spans="3:3" x14ac:dyDescent="0.2">
      <c r="C3077" s="300"/>
    </row>
    <row r="3078" spans="3:3" x14ac:dyDescent="0.2">
      <c r="C3078" s="300"/>
    </row>
    <row r="3079" spans="3:3" x14ac:dyDescent="0.2">
      <c r="C3079" s="300"/>
    </row>
    <row r="3080" spans="3:3" x14ac:dyDescent="0.2">
      <c r="C3080" s="300"/>
    </row>
    <row r="3081" spans="3:3" x14ac:dyDescent="0.2">
      <c r="C3081" s="300"/>
    </row>
    <row r="3082" spans="3:3" x14ac:dyDescent="0.2">
      <c r="C3082" s="300"/>
    </row>
    <row r="3083" spans="3:3" x14ac:dyDescent="0.2">
      <c r="C3083" s="300"/>
    </row>
    <row r="3084" spans="3:3" x14ac:dyDescent="0.2">
      <c r="C3084" s="300"/>
    </row>
    <row r="3085" spans="3:3" x14ac:dyDescent="0.2">
      <c r="C3085" s="300"/>
    </row>
    <row r="3086" spans="3:3" x14ac:dyDescent="0.2">
      <c r="C3086" s="300"/>
    </row>
    <row r="3087" spans="3:3" x14ac:dyDescent="0.2">
      <c r="C3087" s="300"/>
    </row>
    <row r="3088" spans="3:3" x14ac:dyDescent="0.2">
      <c r="C3088" s="300"/>
    </row>
    <row r="3089" spans="3:3" x14ac:dyDescent="0.2">
      <c r="C3089" s="300"/>
    </row>
    <row r="3090" spans="3:3" x14ac:dyDescent="0.2">
      <c r="C3090" s="300"/>
    </row>
    <row r="3091" spans="3:3" x14ac:dyDescent="0.2">
      <c r="C3091" s="300"/>
    </row>
    <row r="3092" spans="3:3" x14ac:dyDescent="0.2">
      <c r="C3092" s="300"/>
    </row>
    <row r="3093" spans="3:3" x14ac:dyDescent="0.2">
      <c r="C3093" s="300"/>
    </row>
    <row r="3094" spans="3:3" x14ac:dyDescent="0.2">
      <c r="C3094" s="300"/>
    </row>
    <row r="3095" spans="3:3" x14ac:dyDescent="0.2">
      <c r="C3095" s="300"/>
    </row>
    <row r="3096" spans="3:3" x14ac:dyDescent="0.2">
      <c r="C3096" s="300"/>
    </row>
    <row r="3097" spans="3:3" x14ac:dyDescent="0.2">
      <c r="C3097" s="300"/>
    </row>
    <row r="3098" spans="3:3" x14ac:dyDescent="0.2">
      <c r="C3098" s="300"/>
    </row>
    <row r="3099" spans="3:3" x14ac:dyDescent="0.2">
      <c r="C3099" s="300"/>
    </row>
    <row r="3100" spans="3:3" x14ac:dyDescent="0.2">
      <c r="C3100" s="300"/>
    </row>
    <row r="3101" spans="3:3" x14ac:dyDescent="0.2">
      <c r="C3101" s="300"/>
    </row>
    <row r="3102" spans="3:3" x14ac:dyDescent="0.2">
      <c r="C3102" s="300"/>
    </row>
    <row r="3103" spans="3:3" x14ac:dyDescent="0.2">
      <c r="C3103" s="300"/>
    </row>
    <row r="3104" spans="3:3" x14ac:dyDescent="0.2">
      <c r="C3104" s="300"/>
    </row>
    <row r="3105" spans="3:3" x14ac:dyDescent="0.2">
      <c r="C3105" s="300"/>
    </row>
    <row r="3106" spans="3:3" x14ac:dyDescent="0.2">
      <c r="C3106" s="300"/>
    </row>
    <row r="3107" spans="3:3" x14ac:dyDescent="0.2">
      <c r="C3107" s="300"/>
    </row>
    <row r="3108" spans="3:3" x14ac:dyDescent="0.2">
      <c r="C3108" s="300"/>
    </row>
    <row r="3109" spans="3:3" x14ac:dyDescent="0.2">
      <c r="C3109" s="300"/>
    </row>
    <row r="3110" spans="3:3" x14ac:dyDescent="0.2">
      <c r="C3110" s="300"/>
    </row>
    <row r="3111" spans="3:3" x14ac:dyDescent="0.2">
      <c r="C3111" s="300"/>
    </row>
    <row r="3112" spans="3:3" x14ac:dyDescent="0.2">
      <c r="C3112" s="300"/>
    </row>
    <row r="3113" spans="3:3" x14ac:dyDescent="0.2">
      <c r="C3113" s="300"/>
    </row>
    <row r="3114" spans="3:3" x14ac:dyDescent="0.2">
      <c r="C3114" s="300"/>
    </row>
    <row r="3115" spans="3:3" x14ac:dyDescent="0.2">
      <c r="C3115" s="300"/>
    </row>
    <row r="3116" spans="3:3" x14ac:dyDescent="0.2">
      <c r="C3116" s="300"/>
    </row>
    <row r="3117" spans="3:3" x14ac:dyDescent="0.2">
      <c r="C3117" s="300"/>
    </row>
    <row r="3118" spans="3:3" x14ac:dyDescent="0.2">
      <c r="C3118" s="300"/>
    </row>
    <row r="3119" spans="3:3" x14ac:dyDescent="0.2">
      <c r="C3119" s="300"/>
    </row>
    <row r="3120" spans="3:3" x14ac:dyDescent="0.2">
      <c r="C3120" s="300"/>
    </row>
    <row r="3121" spans="3:3" x14ac:dyDescent="0.2">
      <c r="C3121" s="300"/>
    </row>
    <row r="3122" spans="3:3" x14ac:dyDescent="0.2">
      <c r="C3122" s="300"/>
    </row>
    <row r="3123" spans="3:3" x14ac:dyDescent="0.2">
      <c r="C3123" s="300"/>
    </row>
    <row r="3124" spans="3:3" x14ac:dyDescent="0.2">
      <c r="C3124" s="300"/>
    </row>
    <row r="3125" spans="3:3" x14ac:dyDescent="0.2">
      <c r="C3125" s="300"/>
    </row>
    <row r="3126" spans="3:3" x14ac:dyDescent="0.2">
      <c r="C3126" s="300"/>
    </row>
    <row r="3127" spans="3:3" x14ac:dyDescent="0.2">
      <c r="C3127" s="300"/>
    </row>
    <row r="3128" spans="3:3" x14ac:dyDescent="0.2">
      <c r="C3128" s="300"/>
    </row>
    <row r="3129" spans="3:3" x14ac:dyDescent="0.2">
      <c r="C3129" s="300"/>
    </row>
    <row r="3130" spans="3:3" x14ac:dyDescent="0.2">
      <c r="C3130" s="300"/>
    </row>
    <row r="3131" spans="3:3" x14ac:dyDescent="0.2">
      <c r="C3131" s="300"/>
    </row>
    <row r="3132" spans="3:3" x14ac:dyDescent="0.2">
      <c r="C3132" s="300"/>
    </row>
    <row r="3133" spans="3:3" x14ac:dyDescent="0.2">
      <c r="C3133" s="300"/>
    </row>
    <row r="3134" spans="3:3" x14ac:dyDescent="0.2">
      <c r="C3134" s="300"/>
    </row>
    <row r="3135" spans="3:3" x14ac:dyDescent="0.2">
      <c r="C3135" s="300"/>
    </row>
    <row r="3136" spans="3:3" x14ac:dyDescent="0.2">
      <c r="C3136" s="300"/>
    </row>
    <row r="3137" spans="3:3" x14ac:dyDescent="0.2">
      <c r="C3137" s="300"/>
    </row>
    <row r="3138" spans="3:3" x14ac:dyDescent="0.2">
      <c r="C3138" s="300"/>
    </row>
    <row r="3139" spans="3:3" x14ac:dyDescent="0.2">
      <c r="C3139" s="300"/>
    </row>
    <row r="3140" spans="3:3" x14ac:dyDescent="0.2">
      <c r="C3140" s="300"/>
    </row>
    <row r="3141" spans="3:3" x14ac:dyDescent="0.2">
      <c r="C3141" s="300"/>
    </row>
    <row r="3142" spans="3:3" x14ac:dyDescent="0.2">
      <c r="C3142" s="300"/>
    </row>
    <row r="3143" spans="3:3" x14ac:dyDescent="0.2">
      <c r="C3143" s="300"/>
    </row>
    <row r="3144" spans="3:3" x14ac:dyDescent="0.2">
      <c r="C3144" s="300"/>
    </row>
    <row r="3145" spans="3:3" x14ac:dyDescent="0.2">
      <c r="C3145" s="300"/>
    </row>
    <row r="3146" spans="3:3" x14ac:dyDescent="0.2">
      <c r="C3146" s="300"/>
    </row>
    <row r="3147" spans="3:3" x14ac:dyDescent="0.2">
      <c r="C3147" s="300"/>
    </row>
    <row r="3148" spans="3:3" x14ac:dyDescent="0.2">
      <c r="C3148" s="300"/>
    </row>
    <row r="3149" spans="3:3" x14ac:dyDescent="0.2">
      <c r="C3149" s="300"/>
    </row>
    <row r="3150" spans="3:3" x14ac:dyDescent="0.2">
      <c r="C3150" s="300"/>
    </row>
    <row r="3151" spans="3:3" x14ac:dyDescent="0.2">
      <c r="C3151" s="300"/>
    </row>
    <row r="3152" spans="3:3" x14ac:dyDescent="0.2">
      <c r="C3152" s="300"/>
    </row>
    <row r="3153" spans="3:3" x14ac:dyDescent="0.2">
      <c r="C3153" s="300"/>
    </row>
    <row r="3154" spans="3:3" x14ac:dyDescent="0.2">
      <c r="C3154" s="300"/>
    </row>
    <row r="3155" spans="3:3" x14ac:dyDescent="0.2">
      <c r="C3155" s="300"/>
    </row>
    <row r="3156" spans="3:3" x14ac:dyDescent="0.2">
      <c r="C3156" s="300"/>
    </row>
    <row r="3157" spans="3:3" x14ac:dyDescent="0.2">
      <c r="C3157" s="300"/>
    </row>
    <row r="3158" spans="3:3" x14ac:dyDescent="0.2">
      <c r="C3158" s="300"/>
    </row>
    <row r="3159" spans="3:3" x14ac:dyDescent="0.2">
      <c r="C3159" s="300"/>
    </row>
    <row r="3160" spans="3:3" x14ac:dyDescent="0.2">
      <c r="C3160" s="300"/>
    </row>
    <row r="3161" spans="3:3" x14ac:dyDescent="0.2">
      <c r="C3161" s="300"/>
    </row>
    <row r="3162" spans="3:3" x14ac:dyDescent="0.2">
      <c r="C3162" s="300"/>
    </row>
    <row r="3163" spans="3:3" x14ac:dyDescent="0.2">
      <c r="C3163" s="300"/>
    </row>
    <row r="3164" spans="3:3" x14ac:dyDescent="0.2">
      <c r="C3164" s="300"/>
    </row>
    <row r="3165" spans="3:3" x14ac:dyDescent="0.2">
      <c r="C3165" s="300"/>
    </row>
    <row r="3166" spans="3:3" x14ac:dyDescent="0.2">
      <c r="C3166" s="300"/>
    </row>
    <row r="3167" spans="3:3" x14ac:dyDescent="0.2">
      <c r="C3167" s="300"/>
    </row>
    <row r="3168" spans="3:3" x14ac:dyDescent="0.2">
      <c r="C3168" s="300"/>
    </row>
    <row r="3169" spans="3:3" x14ac:dyDescent="0.2">
      <c r="C3169" s="300"/>
    </row>
    <row r="3170" spans="3:3" x14ac:dyDescent="0.2">
      <c r="C3170" s="300"/>
    </row>
    <row r="3171" spans="3:3" x14ac:dyDescent="0.2">
      <c r="C3171" s="300"/>
    </row>
    <row r="3172" spans="3:3" x14ac:dyDescent="0.2">
      <c r="C3172" s="300"/>
    </row>
    <row r="3173" spans="3:3" x14ac:dyDescent="0.2">
      <c r="C3173" s="300"/>
    </row>
    <row r="3174" spans="3:3" x14ac:dyDescent="0.2">
      <c r="C3174" s="300"/>
    </row>
    <row r="3175" spans="3:3" x14ac:dyDescent="0.2">
      <c r="C3175" s="300"/>
    </row>
    <row r="3176" spans="3:3" x14ac:dyDescent="0.2">
      <c r="C3176" s="300"/>
    </row>
    <row r="3177" spans="3:3" x14ac:dyDescent="0.2">
      <c r="C3177" s="300"/>
    </row>
    <row r="3178" spans="3:3" x14ac:dyDescent="0.2">
      <c r="C3178" s="300"/>
    </row>
    <row r="3179" spans="3:3" x14ac:dyDescent="0.2">
      <c r="C3179" s="300"/>
    </row>
    <row r="3180" spans="3:3" x14ac:dyDescent="0.2">
      <c r="C3180" s="300"/>
    </row>
    <row r="3181" spans="3:3" x14ac:dyDescent="0.2">
      <c r="C3181" s="300"/>
    </row>
    <row r="3182" spans="3:3" x14ac:dyDescent="0.2">
      <c r="C3182" s="300"/>
    </row>
    <row r="3183" spans="3:3" x14ac:dyDescent="0.2">
      <c r="C3183" s="300"/>
    </row>
    <row r="3184" spans="3:3" x14ac:dyDescent="0.2">
      <c r="C3184" s="300"/>
    </row>
    <row r="3185" spans="3:3" x14ac:dyDescent="0.2">
      <c r="C3185" s="300"/>
    </row>
    <row r="3186" spans="3:3" x14ac:dyDescent="0.2">
      <c r="C3186" s="300"/>
    </row>
    <row r="3187" spans="3:3" x14ac:dyDescent="0.2">
      <c r="C3187" s="300"/>
    </row>
    <row r="3188" spans="3:3" x14ac:dyDescent="0.2">
      <c r="C3188" s="300"/>
    </row>
    <row r="3189" spans="3:3" x14ac:dyDescent="0.2">
      <c r="C3189" s="300"/>
    </row>
    <row r="3190" spans="3:3" x14ac:dyDescent="0.2">
      <c r="C3190" s="300"/>
    </row>
    <row r="3191" spans="3:3" x14ac:dyDescent="0.2">
      <c r="C3191" s="300"/>
    </row>
    <row r="3192" spans="3:3" x14ac:dyDescent="0.2">
      <c r="C3192" s="300"/>
    </row>
    <row r="3193" spans="3:3" x14ac:dyDescent="0.2">
      <c r="C3193" s="300"/>
    </row>
    <row r="3194" spans="3:3" x14ac:dyDescent="0.2">
      <c r="C3194" s="300"/>
    </row>
    <row r="3195" spans="3:3" x14ac:dyDescent="0.2">
      <c r="C3195" s="300"/>
    </row>
    <row r="3196" spans="3:3" x14ac:dyDescent="0.2">
      <c r="C3196" s="300"/>
    </row>
    <row r="3197" spans="3:3" x14ac:dyDescent="0.2">
      <c r="C3197" s="300"/>
    </row>
    <row r="3198" spans="3:3" x14ac:dyDescent="0.2">
      <c r="C3198" s="300"/>
    </row>
    <row r="3199" spans="3:3" x14ac:dyDescent="0.2">
      <c r="C3199" s="300"/>
    </row>
    <row r="3200" spans="3:3" x14ac:dyDescent="0.2">
      <c r="C3200" s="300"/>
    </row>
    <row r="3201" spans="3:3" x14ac:dyDescent="0.2">
      <c r="C3201" s="300"/>
    </row>
    <row r="3202" spans="3:3" x14ac:dyDescent="0.2">
      <c r="C3202" s="300"/>
    </row>
    <row r="3203" spans="3:3" x14ac:dyDescent="0.2">
      <c r="C3203" s="300"/>
    </row>
    <row r="3204" spans="3:3" x14ac:dyDescent="0.2">
      <c r="C3204" s="300"/>
    </row>
    <row r="3205" spans="3:3" x14ac:dyDescent="0.2">
      <c r="C3205" s="300"/>
    </row>
    <row r="3206" spans="3:3" x14ac:dyDescent="0.2">
      <c r="C3206" s="300"/>
    </row>
    <row r="3207" spans="3:3" x14ac:dyDescent="0.2">
      <c r="C3207" s="300"/>
    </row>
    <row r="3208" spans="3:3" x14ac:dyDescent="0.2">
      <c r="C3208" s="300"/>
    </row>
    <row r="3209" spans="3:3" x14ac:dyDescent="0.2">
      <c r="C3209" s="300"/>
    </row>
    <row r="3210" spans="3:3" x14ac:dyDescent="0.2">
      <c r="C3210" s="300"/>
    </row>
    <row r="3211" spans="3:3" x14ac:dyDescent="0.2">
      <c r="C3211" s="300"/>
    </row>
    <row r="3212" spans="3:3" x14ac:dyDescent="0.2">
      <c r="C3212" s="300"/>
    </row>
    <row r="3213" spans="3:3" x14ac:dyDescent="0.2">
      <c r="C3213" s="300"/>
    </row>
    <row r="3214" spans="3:3" x14ac:dyDescent="0.2">
      <c r="C3214" s="300"/>
    </row>
    <row r="3215" spans="3:3" x14ac:dyDescent="0.2">
      <c r="C3215" s="300"/>
    </row>
    <row r="3216" spans="3:3" x14ac:dyDescent="0.2">
      <c r="C3216" s="300"/>
    </row>
    <row r="3217" spans="3:3" x14ac:dyDescent="0.2">
      <c r="C3217" s="300"/>
    </row>
    <row r="3218" spans="3:3" x14ac:dyDescent="0.2">
      <c r="C3218" s="300"/>
    </row>
    <row r="3219" spans="3:3" x14ac:dyDescent="0.2">
      <c r="C3219" s="300"/>
    </row>
    <row r="3220" spans="3:3" x14ac:dyDescent="0.2">
      <c r="C3220" s="300"/>
    </row>
    <row r="3221" spans="3:3" x14ac:dyDescent="0.2">
      <c r="C3221" s="300"/>
    </row>
    <row r="3222" spans="3:3" x14ac:dyDescent="0.2">
      <c r="C3222" s="300"/>
    </row>
    <row r="3223" spans="3:3" x14ac:dyDescent="0.2">
      <c r="C3223" s="300"/>
    </row>
    <row r="3224" spans="3:3" x14ac:dyDescent="0.2">
      <c r="C3224" s="300"/>
    </row>
    <row r="3225" spans="3:3" x14ac:dyDescent="0.2">
      <c r="C3225" s="300"/>
    </row>
    <row r="3226" spans="3:3" x14ac:dyDescent="0.2">
      <c r="C3226" s="300"/>
    </row>
    <row r="3227" spans="3:3" x14ac:dyDescent="0.2">
      <c r="C3227" s="300"/>
    </row>
    <row r="3228" spans="3:3" x14ac:dyDescent="0.2">
      <c r="C3228" s="300"/>
    </row>
    <row r="3229" spans="3:3" x14ac:dyDescent="0.2">
      <c r="C3229" s="300"/>
    </row>
    <row r="3230" spans="3:3" x14ac:dyDescent="0.2">
      <c r="C3230" s="300"/>
    </row>
    <row r="3231" spans="3:3" x14ac:dyDescent="0.2">
      <c r="C3231" s="300"/>
    </row>
    <row r="3232" spans="3:3" x14ac:dyDescent="0.2">
      <c r="C3232" s="300"/>
    </row>
    <row r="3233" spans="3:3" x14ac:dyDescent="0.2">
      <c r="C3233" s="300"/>
    </row>
    <row r="3234" spans="3:3" x14ac:dyDescent="0.2">
      <c r="C3234" s="300"/>
    </row>
    <row r="3235" spans="3:3" x14ac:dyDescent="0.2">
      <c r="C3235" s="300"/>
    </row>
    <row r="3236" spans="3:3" x14ac:dyDescent="0.2">
      <c r="C3236" s="300"/>
    </row>
    <row r="3237" spans="3:3" x14ac:dyDescent="0.2">
      <c r="C3237" s="300"/>
    </row>
    <row r="3238" spans="3:3" x14ac:dyDescent="0.2">
      <c r="C3238" s="300"/>
    </row>
    <row r="3239" spans="3:3" x14ac:dyDescent="0.2">
      <c r="C3239" s="300"/>
    </row>
    <row r="3240" spans="3:3" x14ac:dyDescent="0.2">
      <c r="C3240" s="300"/>
    </row>
    <row r="3241" spans="3:3" x14ac:dyDescent="0.2">
      <c r="C3241" s="300"/>
    </row>
    <row r="3242" spans="3:3" x14ac:dyDescent="0.2">
      <c r="C3242" s="300"/>
    </row>
    <row r="3243" spans="3:3" x14ac:dyDescent="0.2">
      <c r="C3243" s="300"/>
    </row>
    <row r="3244" spans="3:3" x14ac:dyDescent="0.2">
      <c r="C3244" s="300"/>
    </row>
    <row r="3245" spans="3:3" x14ac:dyDescent="0.2">
      <c r="C3245" s="300"/>
    </row>
    <row r="3246" spans="3:3" x14ac:dyDescent="0.2">
      <c r="C3246" s="300"/>
    </row>
    <row r="3247" spans="3:3" x14ac:dyDescent="0.2">
      <c r="C3247" s="300"/>
    </row>
    <row r="3248" spans="3:3" x14ac:dyDescent="0.2">
      <c r="C3248" s="300"/>
    </row>
    <row r="3249" spans="3:3" x14ac:dyDescent="0.2">
      <c r="C3249" s="300"/>
    </row>
    <row r="3250" spans="3:3" x14ac:dyDescent="0.2">
      <c r="C3250" s="300"/>
    </row>
    <row r="3251" spans="3:3" x14ac:dyDescent="0.2">
      <c r="C3251" s="300"/>
    </row>
    <row r="3252" spans="3:3" x14ac:dyDescent="0.2">
      <c r="C3252" s="300"/>
    </row>
    <row r="3253" spans="3:3" x14ac:dyDescent="0.2">
      <c r="C3253" s="300"/>
    </row>
    <row r="3254" spans="3:3" x14ac:dyDescent="0.2">
      <c r="C3254" s="300"/>
    </row>
    <row r="3255" spans="3:3" x14ac:dyDescent="0.2">
      <c r="C3255" s="300"/>
    </row>
    <row r="3256" spans="3:3" x14ac:dyDescent="0.2">
      <c r="C3256" s="300"/>
    </row>
    <row r="3257" spans="3:3" x14ac:dyDescent="0.2">
      <c r="C3257" s="300"/>
    </row>
    <row r="3258" spans="3:3" x14ac:dyDescent="0.2">
      <c r="C3258" s="300"/>
    </row>
    <row r="3259" spans="3:3" x14ac:dyDescent="0.2">
      <c r="C3259" s="300"/>
    </row>
    <row r="3260" spans="3:3" x14ac:dyDescent="0.2">
      <c r="C3260" s="300"/>
    </row>
    <row r="3261" spans="3:3" x14ac:dyDescent="0.2">
      <c r="C3261" s="300"/>
    </row>
    <row r="3262" spans="3:3" x14ac:dyDescent="0.2">
      <c r="C3262" s="300"/>
    </row>
    <row r="3263" spans="3:3" x14ac:dyDescent="0.2">
      <c r="C3263" s="300"/>
    </row>
    <row r="3264" spans="3:3" x14ac:dyDescent="0.2">
      <c r="C3264" s="300"/>
    </row>
    <row r="3265" spans="3:3" x14ac:dyDescent="0.2">
      <c r="C3265" s="300"/>
    </row>
    <row r="3266" spans="3:3" x14ac:dyDescent="0.2">
      <c r="C3266" s="300"/>
    </row>
    <row r="3267" spans="3:3" x14ac:dyDescent="0.2">
      <c r="C3267" s="300"/>
    </row>
    <row r="3268" spans="3:3" x14ac:dyDescent="0.2">
      <c r="C3268" s="300"/>
    </row>
    <row r="3269" spans="3:3" x14ac:dyDescent="0.2">
      <c r="C3269" s="300"/>
    </row>
    <row r="3270" spans="3:3" x14ac:dyDescent="0.2">
      <c r="C3270" s="300"/>
    </row>
    <row r="3271" spans="3:3" x14ac:dyDescent="0.2">
      <c r="C3271" s="300"/>
    </row>
    <row r="3272" spans="3:3" x14ac:dyDescent="0.2">
      <c r="C3272" s="300"/>
    </row>
    <row r="3273" spans="3:3" x14ac:dyDescent="0.2">
      <c r="C3273" s="300"/>
    </row>
    <row r="3274" spans="3:3" x14ac:dyDescent="0.2">
      <c r="C3274" s="300"/>
    </row>
    <row r="3275" spans="3:3" x14ac:dyDescent="0.2">
      <c r="C3275" s="300"/>
    </row>
    <row r="3276" spans="3:3" x14ac:dyDescent="0.2">
      <c r="C3276" s="300"/>
    </row>
    <row r="3277" spans="3:3" x14ac:dyDescent="0.2">
      <c r="C3277" s="300"/>
    </row>
    <row r="3278" spans="3:3" x14ac:dyDescent="0.2">
      <c r="C3278" s="300"/>
    </row>
    <row r="3279" spans="3:3" x14ac:dyDescent="0.2">
      <c r="C3279" s="300"/>
    </row>
    <row r="3280" spans="3:3" x14ac:dyDescent="0.2">
      <c r="C3280" s="300"/>
    </row>
    <row r="3281" spans="3:3" x14ac:dyDescent="0.2">
      <c r="C3281" s="300"/>
    </row>
    <row r="3282" spans="3:3" x14ac:dyDescent="0.2">
      <c r="C3282" s="300"/>
    </row>
    <row r="3283" spans="3:3" x14ac:dyDescent="0.2">
      <c r="C3283" s="300"/>
    </row>
    <row r="3284" spans="3:3" x14ac:dyDescent="0.2">
      <c r="C3284" s="300"/>
    </row>
    <row r="3285" spans="3:3" x14ac:dyDescent="0.2">
      <c r="C3285" s="300"/>
    </row>
    <row r="3286" spans="3:3" x14ac:dyDescent="0.2">
      <c r="C3286" s="300"/>
    </row>
    <row r="3287" spans="3:3" x14ac:dyDescent="0.2">
      <c r="C3287" s="300"/>
    </row>
    <row r="3288" spans="3:3" x14ac:dyDescent="0.2">
      <c r="C3288" s="300"/>
    </row>
    <row r="3289" spans="3:3" x14ac:dyDescent="0.2">
      <c r="C3289" s="300"/>
    </row>
    <row r="3290" spans="3:3" x14ac:dyDescent="0.2">
      <c r="C3290" s="300"/>
    </row>
    <row r="3291" spans="3:3" x14ac:dyDescent="0.2">
      <c r="C3291" s="300"/>
    </row>
    <row r="3292" spans="3:3" x14ac:dyDescent="0.2">
      <c r="C3292" s="300"/>
    </row>
    <row r="3293" spans="3:3" x14ac:dyDescent="0.2">
      <c r="C3293" s="300"/>
    </row>
    <row r="3294" spans="3:3" x14ac:dyDescent="0.2">
      <c r="C3294" s="300"/>
    </row>
    <row r="3295" spans="3:3" x14ac:dyDescent="0.2">
      <c r="C3295" s="300"/>
    </row>
    <row r="3296" spans="3:3" x14ac:dyDescent="0.2">
      <c r="C3296" s="300"/>
    </row>
    <row r="3297" spans="3:3" x14ac:dyDescent="0.2">
      <c r="C3297" s="300"/>
    </row>
    <row r="3298" spans="3:3" x14ac:dyDescent="0.2">
      <c r="C3298" s="300"/>
    </row>
    <row r="3299" spans="3:3" x14ac:dyDescent="0.2">
      <c r="C3299" s="300"/>
    </row>
    <row r="3300" spans="3:3" x14ac:dyDescent="0.2">
      <c r="C3300" s="300"/>
    </row>
    <row r="3301" spans="3:3" x14ac:dyDescent="0.2">
      <c r="C3301" s="300"/>
    </row>
    <row r="3302" spans="3:3" x14ac:dyDescent="0.2">
      <c r="C3302" s="300"/>
    </row>
    <row r="3303" spans="3:3" x14ac:dyDescent="0.2">
      <c r="C3303" s="300"/>
    </row>
    <row r="3304" spans="3:3" x14ac:dyDescent="0.2">
      <c r="C3304" s="300"/>
    </row>
    <row r="3305" spans="3:3" x14ac:dyDescent="0.2">
      <c r="C3305" s="300"/>
    </row>
    <row r="3306" spans="3:3" x14ac:dyDescent="0.2">
      <c r="C3306" s="300"/>
    </row>
    <row r="3307" spans="3:3" x14ac:dyDescent="0.2">
      <c r="C3307" s="300"/>
    </row>
    <row r="3308" spans="3:3" x14ac:dyDescent="0.2">
      <c r="C3308" s="300"/>
    </row>
    <row r="3309" spans="3:3" x14ac:dyDescent="0.2">
      <c r="C3309" s="300"/>
    </row>
    <row r="3310" spans="3:3" x14ac:dyDescent="0.2">
      <c r="C3310" s="300"/>
    </row>
    <row r="3311" spans="3:3" x14ac:dyDescent="0.2">
      <c r="C3311" s="300"/>
    </row>
    <row r="3312" spans="3:3" x14ac:dyDescent="0.2">
      <c r="C3312" s="300"/>
    </row>
    <row r="3313" spans="3:3" x14ac:dyDescent="0.2">
      <c r="C3313" s="300"/>
    </row>
    <row r="3314" spans="3:3" x14ac:dyDescent="0.2">
      <c r="C3314" s="300"/>
    </row>
    <row r="3315" spans="3:3" x14ac:dyDescent="0.2">
      <c r="C3315" s="300"/>
    </row>
    <row r="3316" spans="3:3" x14ac:dyDescent="0.2">
      <c r="C3316" s="300"/>
    </row>
    <row r="3317" spans="3:3" x14ac:dyDescent="0.2">
      <c r="C3317" s="300"/>
    </row>
    <row r="3318" spans="3:3" x14ac:dyDescent="0.2">
      <c r="C3318" s="300"/>
    </row>
    <row r="3319" spans="3:3" x14ac:dyDescent="0.2">
      <c r="C3319" s="300"/>
    </row>
    <row r="3320" spans="3:3" x14ac:dyDescent="0.2">
      <c r="C3320" s="300"/>
    </row>
    <row r="3321" spans="3:3" x14ac:dyDescent="0.2">
      <c r="C3321" s="300"/>
    </row>
    <row r="3322" spans="3:3" x14ac:dyDescent="0.2">
      <c r="C3322" s="300"/>
    </row>
    <row r="3323" spans="3:3" x14ac:dyDescent="0.2">
      <c r="C3323" s="300"/>
    </row>
    <row r="3324" spans="3:3" x14ac:dyDescent="0.2">
      <c r="C3324" s="300"/>
    </row>
    <row r="3325" spans="3:3" x14ac:dyDescent="0.2">
      <c r="C3325" s="300"/>
    </row>
    <row r="3326" spans="3:3" x14ac:dyDescent="0.2">
      <c r="C3326" s="300"/>
    </row>
    <row r="3327" spans="3:3" x14ac:dyDescent="0.2">
      <c r="C3327" s="300"/>
    </row>
    <row r="3328" spans="3:3" x14ac:dyDescent="0.2">
      <c r="C3328" s="300"/>
    </row>
    <row r="3329" spans="3:3" x14ac:dyDescent="0.2">
      <c r="C3329" s="300"/>
    </row>
    <row r="3330" spans="3:3" x14ac:dyDescent="0.2">
      <c r="C3330" s="300"/>
    </row>
    <row r="3331" spans="3:3" x14ac:dyDescent="0.2">
      <c r="C3331" s="300"/>
    </row>
    <row r="3332" spans="3:3" x14ac:dyDescent="0.2">
      <c r="C3332" s="300"/>
    </row>
    <row r="3333" spans="3:3" x14ac:dyDescent="0.2">
      <c r="C3333" s="300"/>
    </row>
    <row r="3334" spans="3:3" x14ac:dyDescent="0.2">
      <c r="C3334" s="300"/>
    </row>
    <row r="3335" spans="3:3" x14ac:dyDescent="0.2">
      <c r="C3335" s="300"/>
    </row>
    <row r="3336" spans="3:3" x14ac:dyDescent="0.2">
      <c r="C3336" s="300"/>
    </row>
    <row r="3337" spans="3:3" x14ac:dyDescent="0.2">
      <c r="C3337" s="300"/>
    </row>
    <row r="3338" spans="3:3" x14ac:dyDescent="0.2">
      <c r="C3338" s="300"/>
    </row>
    <row r="3339" spans="3:3" x14ac:dyDescent="0.2">
      <c r="C3339" s="300"/>
    </row>
    <row r="3340" spans="3:3" x14ac:dyDescent="0.2">
      <c r="C3340" s="300"/>
    </row>
    <row r="3341" spans="3:3" x14ac:dyDescent="0.2">
      <c r="C3341" s="300"/>
    </row>
    <row r="3342" spans="3:3" x14ac:dyDescent="0.2">
      <c r="C3342" s="300"/>
    </row>
    <row r="3343" spans="3:3" x14ac:dyDescent="0.2">
      <c r="C3343" s="300"/>
    </row>
    <row r="3344" spans="3:3" x14ac:dyDescent="0.2">
      <c r="C3344" s="300"/>
    </row>
    <row r="3345" spans="3:3" x14ac:dyDescent="0.2">
      <c r="C3345" s="300"/>
    </row>
    <row r="3346" spans="3:3" x14ac:dyDescent="0.2">
      <c r="C3346" s="300"/>
    </row>
    <row r="3347" spans="3:3" x14ac:dyDescent="0.2">
      <c r="C3347" s="300"/>
    </row>
    <row r="3348" spans="3:3" x14ac:dyDescent="0.2">
      <c r="C3348" s="300"/>
    </row>
    <row r="3349" spans="3:3" x14ac:dyDescent="0.2">
      <c r="C3349" s="300"/>
    </row>
    <row r="3350" spans="3:3" x14ac:dyDescent="0.2">
      <c r="C3350" s="300"/>
    </row>
    <row r="3351" spans="3:3" x14ac:dyDescent="0.2">
      <c r="C3351" s="300"/>
    </row>
    <row r="3352" spans="3:3" x14ac:dyDescent="0.2">
      <c r="C3352" s="300"/>
    </row>
    <row r="3353" spans="3:3" x14ac:dyDescent="0.2">
      <c r="C3353" s="300"/>
    </row>
    <row r="3354" spans="3:3" x14ac:dyDescent="0.2">
      <c r="C3354" s="300"/>
    </row>
    <row r="3355" spans="3:3" x14ac:dyDescent="0.2">
      <c r="C3355" s="300"/>
    </row>
    <row r="3356" spans="3:3" x14ac:dyDescent="0.2">
      <c r="C3356" s="300"/>
    </row>
    <row r="3357" spans="3:3" x14ac:dyDescent="0.2">
      <c r="C3357" s="300"/>
    </row>
    <row r="3358" spans="3:3" x14ac:dyDescent="0.2">
      <c r="C3358" s="300"/>
    </row>
    <row r="3359" spans="3:3" x14ac:dyDescent="0.2">
      <c r="C3359" s="300"/>
    </row>
    <row r="3360" spans="3:3" x14ac:dyDescent="0.2">
      <c r="C3360" s="300"/>
    </row>
    <row r="3361" spans="3:3" x14ac:dyDescent="0.2">
      <c r="C3361" s="300"/>
    </row>
    <row r="3362" spans="3:3" x14ac:dyDescent="0.2">
      <c r="C3362" s="300"/>
    </row>
    <row r="3363" spans="3:3" x14ac:dyDescent="0.2">
      <c r="C3363" s="300"/>
    </row>
    <row r="3364" spans="3:3" x14ac:dyDescent="0.2">
      <c r="C3364" s="300"/>
    </row>
    <row r="3365" spans="3:3" x14ac:dyDescent="0.2">
      <c r="C3365" s="300"/>
    </row>
    <row r="3366" spans="3:3" x14ac:dyDescent="0.2">
      <c r="C3366" s="300"/>
    </row>
    <row r="3367" spans="3:3" x14ac:dyDescent="0.2">
      <c r="C3367" s="300"/>
    </row>
    <row r="3368" spans="3:3" x14ac:dyDescent="0.2">
      <c r="C3368" s="300"/>
    </row>
    <row r="3369" spans="3:3" x14ac:dyDescent="0.2">
      <c r="C3369" s="300"/>
    </row>
    <row r="3370" spans="3:3" x14ac:dyDescent="0.2">
      <c r="C3370" s="300"/>
    </row>
    <row r="3371" spans="3:3" x14ac:dyDescent="0.2">
      <c r="C3371" s="300"/>
    </row>
    <row r="3372" spans="3:3" x14ac:dyDescent="0.2">
      <c r="C3372" s="300"/>
    </row>
    <row r="3373" spans="3:3" x14ac:dyDescent="0.2">
      <c r="C3373" s="300"/>
    </row>
    <row r="3374" spans="3:3" x14ac:dyDescent="0.2">
      <c r="C3374" s="300"/>
    </row>
    <row r="3375" spans="3:3" x14ac:dyDescent="0.2">
      <c r="C3375" s="300"/>
    </row>
    <row r="3376" spans="3:3" x14ac:dyDescent="0.2">
      <c r="C3376" s="300"/>
    </row>
    <row r="3377" spans="3:3" x14ac:dyDescent="0.2">
      <c r="C3377" s="300"/>
    </row>
    <row r="3378" spans="3:3" x14ac:dyDescent="0.2">
      <c r="C3378" s="300"/>
    </row>
    <row r="3379" spans="3:3" x14ac:dyDescent="0.2">
      <c r="C3379" s="300"/>
    </row>
    <row r="3380" spans="3:3" x14ac:dyDescent="0.2">
      <c r="C3380" s="300"/>
    </row>
    <row r="3381" spans="3:3" x14ac:dyDescent="0.2">
      <c r="C3381" s="300"/>
    </row>
    <row r="3382" spans="3:3" x14ac:dyDescent="0.2">
      <c r="C3382" s="300"/>
    </row>
    <row r="3383" spans="3:3" x14ac:dyDescent="0.2">
      <c r="C3383" s="300"/>
    </row>
    <row r="3384" spans="3:3" x14ac:dyDescent="0.2">
      <c r="C3384" s="300"/>
    </row>
    <row r="3385" spans="3:3" x14ac:dyDescent="0.2">
      <c r="C3385" s="300"/>
    </row>
    <row r="3386" spans="3:3" x14ac:dyDescent="0.2">
      <c r="C3386" s="300"/>
    </row>
    <row r="3387" spans="3:3" x14ac:dyDescent="0.2">
      <c r="C3387" s="300"/>
    </row>
    <row r="3388" spans="3:3" x14ac:dyDescent="0.2">
      <c r="C3388" s="300"/>
    </row>
    <row r="3389" spans="3:3" x14ac:dyDescent="0.2">
      <c r="C3389" s="300"/>
    </row>
    <row r="3390" spans="3:3" x14ac:dyDescent="0.2">
      <c r="C3390" s="300"/>
    </row>
    <row r="3391" spans="3:3" x14ac:dyDescent="0.2">
      <c r="C3391" s="300"/>
    </row>
    <row r="3392" spans="3:3" x14ac:dyDescent="0.2">
      <c r="C3392" s="300"/>
    </row>
    <row r="3393" spans="3:3" x14ac:dyDescent="0.2">
      <c r="C3393" s="300"/>
    </row>
    <row r="3394" spans="3:3" x14ac:dyDescent="0.2">
      <c r="C3394" s="300"/>
    </row>
    <row r="3395" spans="3:3" x14ac:dyDescent="0.2">
      <c r="C3395" s="300"/>
    </row>
    <row r="3396" spans="3:3" x14ac:dyDescent="0.2">
      <c r="C3396" s="300"/>
    </row>
    <row r="3397" spans="3:3" x14ac:dyDescent="0.2">
      <c r="C3397" s="300"/>
    </row>
    <row r="3398" spans="3:3" x14ac:dyDescent="0.2">
      <c r="C3398" s="300"/>
    </row>
    <row r="3399" spans="3:3" x14ac:dyDescent="0.2">
      <c r="C3399" s="300"/>
    </row>
    <row r="3400" spans="3:3" x14ac:dyDescent="0.2">
      <c r="C3400" s="300"/>
    </row>
    <row r="3401" spans="3:3" x14ac:dyDescent="0.2">
      <c r="C3401" s="300"/>
    </row>
    <row r="3402" spans="3:3" x14ac:dyDescent="0.2">
      <c r="C3402" s="300"/>
    </row>
    <row r="3403" spans="3:3" x14ac:dyDescent="0.2">
      <c r="C3403" s="300"/>
    </row>
    <row r="3404" spans="3:3" x14ac:dyDescent="0.2">
      <c r="C3404" s="300"/>
    </row>
    <row r="3405" spans="3:3" x14ac:dyDescent="0.2">
      <c r="C3405" s="300"/>
    </row>
    <row r="3406" spans="3:3" x14ac:dyDescent="0.2">
      <c r="C3406" s="300"/>
    </row>
    <row r="3407" spans="3:3" x14ac:dyDescent="0.2">
      <c r="C3407" s="300"/>
    </row>
    <row r="3408" spans="3:3" x14ac:dyDescent="0.2">
      <c r="C3408" s="300"/>
    </row>
    <row r="3409" spans="3:3" x14ac:dyDescent="0.2">
      <c r="C3409" s="300"/>
    </row>
    <row r="3410" spans="3:3" x14ac:dyDescent="0.2">
      <c r="C3410" s="300"/>
    </row>
    <row r="3411" spans="3:3" x14ac:dyDescent="0.2">
      <c r="C3411" s="300"/>
    </row>
    <row r="3412" spans="3:3" x14ac:dyDescent="0.2">
      <c r="C3412" s="300"/>
    </row>
    <row r="3413" spans="3:3" x14ac:dyDescent="0.2">
      <c r="C3413" s="300"/>
    </row>
    <row r="3414" spans="3:3" x14ac:dyDescent="0.2">
      <c r="C3414" s="300"/>
    </row>
    <row r="3415" spans="3:3" x14ac:dyDescent="0.2">
      <c r="C3415" s="300"/>
    </row>
    <row r="3416" spans="3:3" x14ac:dyDescent="0.2">
      <c r="C3416" s="300"/>
    </row>
    <row r="3417" spans="3:3" x14ac:dyDescent="0.2">
      <c r="C3417" s="300"/>
    </row>
    <row r="3418" spans="3:3" x14ac:dyDescent="0.2">
      <c r="C3418" s="300"/>
    </row>
    <row r="3419" spans="3:3" x14ac:dyDescent="0.2">
      <c r="C3419" s="300"/>
    </row>
    <row r="3420" spans="3:3" x14ac:dyDescent="0.2">
      <c r="C3420" s="300"/>
    </row>
    <row r="3421" spans="3:3" x14ac:dyDescent="0.2">
      <c r="C3421" s="300"/>
    </row>
    <row r="3422" spans="3:3" x14ac:dyDescent="0.2">
      <c r="C3422" s="300"/>
    </row>
    <row r="3423" spans="3:3" x14ac:dyDescent="0.2">
      <c r="C3423" s="300"/>
    </row>
    <row r="3424" spans="3:3" x14ac:dyDescent="0.2">
      <c r="C3424" s="300"/>
    </row>
    <row r="3425" spans="3:3" x14ac:dyDescent="0.2">
      <c r="C3425" s="300"/>
    </row>
    <row r="3426" spans="3:3" x14ac:dyDescent="0.2">
      <c r="C3426" s="300"/>
    </row>
    <row r="3427" spans="3:3" x14ac:dyDescent="0.2">
      <c r="C3427" s="300"/>
    </row>
    <row r="3428" spans="3:3" x14ac:dyDescent="0.2">
      <c r="C3428" s="300"/>
    </row>
    <row r="3429" spans="3:3" x14ac:dyDescent="0.2">
      <c r="C3429" s="300"/>
    </row>
    <row r="3430" spans="3:3" x14ac:dyDescent="0.2">
      <c r="C3430" s="300"/>
    </row>
    <row r="3431" spans="3:3" x14ac:dyDescent="0.2">
      <c r="C3431" s="300"/>
    </row>
    <row r="3432" spans="3:3" x14ac:dyDescent="0.2">
      <c r="C3432" s="300"/>
    </row>
    <row r="3433" spans="3:3" x14ac:dyDescent="0.2">
      <c r="C3433" s="300"/>
    </row>
    <row r="3434" spans="3:3" x14ac:dyDescent="0.2">
      <c r="C3434" s="300"/>
    </row>
    <row r="3435" spans="3:3" x14ac:dyDescent="0.2">
      <c r="C3435" s="300"/>
    </row>
    <row r="3436" spans="3:3" x14ac:dyDescent="0.2">
      <c r="C3436" s="300"/>
    </row>
    <row r="3437" spans="3:3" x14ac:dyDescent="0.2">
      <c r="C3437" s="300"/>
    </row>
    <row r="3438" spans="3:3" x14ac:dyDescent="0.2">
      <c r="C3438" s="300"/>
    </row>
    <row r="3439" spans="3:3" x14ac:dyDescent="0.2">
      <c r="C3439" s="300"/>
    </row>
    <row r="3440" spans="3:3" x14ac:dyDescent="0.2">
      <c r="C3440" s="300"/>
    </row>
    <row r="3441" spans="3:3" x14ac:dyDescent="0.2">
      <c r="C3441" s="300"/>
    </row>
    <row r="3442" spans="3:3" x14ac:dyDescent="0.2">
      <c r="C3442" s="300"/>
    </row>
    <row r="3443" spans="3:3" x14ac:dyDescent="0.2">
      <c r="C3443" s="300"/>
    </row>
    <row r="3444" spans="3:3" x14ac:dyDescent="0.2">
      <c r="C3444" s="300"/>
    </row>
    <row r="3445" spans="3:3" x14ac:dyDescent="0.2">
      <c r="C3445" s="300"/>
    </row>
    <row r="3446" spans="3:3" x14ac:dyDescent="0.2">
      <c r="C3446" s="300"/>
    </row>
    <row r="3447" spans="3:3" x14ac:dyDescent="0.2">
      <c r="C3447" s="300"/>
    </row>
    <row r="3448" spans="3:3" x14ac:dyDescent="0.2">
      <c r="C3448" s="300"/>
    </row>
    <row r="3449" spans="3:3" x14ac:dyDescent="0.2">
      <c r="C3449" s="300"/>
    </row>
    <row r="3450" spans="3:3" x14ac:dyDescent="0.2">
      <c r="C3450" s="300"/>
    </row>
    <row r="3451" spans="3:3" x14ac:dyDescent="0.2">
      <c r="C3451" s="300"/>
    </row>
    <row r="3452" spans="3:3" x14ac:dyDescent="0.2">
      <c r="C3452" s="300"/>
    </row>
    <row r="3453" spans="3:3" x14ac:dyDescent="0.2">
      <c r="C3453" s="300"/>
    </row>
    <row r="3454" spans="3:3" x14ac:dyDescent="0.2">
      <c r="C3454" s="300"/>
    </row>
    <row r="3455" spans="3:3" x14ac:dyDescent="0.2">
      <c r="C3455" s="300"/>
    </row>
    <row r="3456" spans="3:3" x14ac:dyDescent="0.2">
      <c r="C3456" s="300"/>
    </row>
    <row r="3457" spans="3:3" x14ac:dyDescent="0.2">
      <c r="C3457" s="300"/>
    </row>
    <row r="3458" spans="3:3" x14ac:dyDescent="0.2">
      <c r="C3458" s="300"/>
    </row>
    <row r="3459" spans="3:3" x14ac:dyDescent="0.2">
      <c r="C3459" s="300"/>
    </row>
    <row r="3460" spans="3:3" x14ac:dyDescent="0.2">
      <c r="C3460" s="300"/>
    </row>
    <row r="3461" spans="3:3" x14ac:dyDescent="0.2">
      <c r="C3461" s="300"/>
    </row>
    <row r="3462" spans="3:3" x14ac:dyDescent="0.2">
      <c r="C3462" s="300"/>
    </row>
    <row r="3463" spans="3:3" x14ac:dyDescent="0.2">
      <c r="C3463" s="300"/>
    </row>
    <row r="3464" spans="3:3" x14ac:dyDescent="0.2">
      <c r="C3464" s="300"/>
    </row>
    <row r="3465" spans="3:3" x14ac:dyDescent="0.2">
      <c r="C3465" s="300"/>
    </row>
    <row r="3466" spans="3:3" x14ac:dyDescent="0.2">
      <c r="C3466" s="300"/>
    </row>
    <row r="3467" spans="3:3" x14ac:dyDescent="0.2">
      <c r="C3467" s="300"/>
    </row>
    <row r="3468" spans="3:3" x14ac:dyDescent="0.2">
      <c r="C3468" s="300"/>
    </row>
    <row r="3469" spans="3:3" x14ac:dyDescent="0.2">
      <c r="C3469" s="300"/>
    </row>
    <row r="3470" spans="3:3" x14ac:dyDescent="0.2">
      <c r="C3470" s="300"/>
    </row>
    <row r="3471" spans="3:3" x14ac:dyDescent="0.2">
      <c r="C3471" s="300"/>
    </row>
    <row r="3472" spans="3:3" x14ac:dyDescent="0.2">
      <c r="C3472" s="300"/>
    </row>
    <row r="3473" spans="3:3" x14ac:dyDescent="0.2">
      <c r="C3473" s="300"/>
    </row>
    <row r="3474" spans="3:3" x14ac:dyDescent="0.2">
      <c r="C3474" s="300"/>
    </row>
    <row r="3475" spans="3:3" x14ac:dyDescent="0.2">
      <c r="C3475" s="300"/>
    </row>
    <row r="3476" spans="3:3" x14ac:dyDescent="0.2">
      <c r="C3476" s="300"/>
    </row>
    <row r="3477" spans="3:3" x14ac:dyDescent="0.2">
      <c r="C3477" s="300"/>
    </row>
    <row r="3478" spans="3:3" x14ac:dyDescent="0.2">
      <c r="C3478" s="300"/>
    </row>
    <row r="3479" spans="3:3" x14ac:dyDescent="0.2">
      <c r="C3479" s="300"/>
    </row>
    <row r="3480" spans="3:3" x14ac:dyDescent="0.2">
      <c r="C3480" s="300"/>
    </row>
    <row r="3481" spans="3:3" x14ac:dyDescent="0.2">
      <c r="C3481" s="300"/>
    </row>
    <row r="3482" spans="3:3" x14ac:dyDescent="0.2">
      <c r="C3482" s="300"/>
    </row>
    <row r="3483" spans="3:3" x14ac:dyDescent="0.2">
      <c r="C3483" s="300"/>
    </row>
    <row r="3484" spans="3:3" x14ac:dyDescent="0.2">
      <c r="C3484" s="300"/>
    </row>
    <row r="3485" spans="3:3" x14ac:dyDescent="0.2">
      <c r="C3485" s="300"/>
    </row>
    <row r="3486" spans="3:3" x14ac:dyDescent="0.2">
      <c r="C3486" s="300"/>
    </row>
    <row r="3487" spans="3:3" x14ac:dyDescent="0.2">
      <c r="C3487" s="300"/>
    </row>
    <row r="3488" spans="3:3" x14ac:dyDescent="0.2">
      <c r="C3488" s="300"/>
    </row>
    <row r="3489" spans="3:3" x14ac:dyDescent="0.2">
      <c r="C3489" s="300"/>
    </row>
    <row r="3490" spans="3:3" x14ac:dyDescent="0.2">
      <c r="C3490" s="300"/>
    </row>
    <row r="3491" spans="3:3" x14ac:dyDescent="0.2">
      <c r="C3491" s="300"/>
    </row>
    <row r="3492" spans="3:3" x14ac:dyDescent="0.2">
      <c r="C3492" s="300"/>
    </row>
    <row r="3493" spans="3:3" x14ac:dyDescent="0.2">
      <c r="C3493" s="300"/>
    </row>
    <row r="3494" spans="3:3" x14ac:dyDescent="0.2">
      <c r="C3494" s="300"/>
    </row>
    <row r="3495" spans="3:3" x14ac:dyDescent="0.2">
      <c r="C3495" s="300"/>
    </row>
    <row r="3496" spans="3:3" x14ac:dyDescent="0.2">
      <c r="C3496" s="300"/>
    </row>
    <row r="3497" spans="3:3" x14ac:dyDescent="0.2">
      <c r="C3497" s="300"/>
    </row>
    <row r="3498" spans="3:3" x14ac:dyDescent="0.2">
      <c r="C3498" s="300"/>
    </row>
    <row r="3499" spans="3:3" x14ac:dyDescent="0.2">
      <c r="C3499" s="300"/>
    </row>
    <row r="3500" spans="3:3" x14ac:dyDescent="0.2">
      <c r="C3500" s="300"/>
    </row>
    <row r="3501" spans="3:3" x14ac:dyDescent="0.2">
      <c r="C3501" s="300"/>
    </row>
    <row r="3502" spans="3:3" x14ac:dyDescent="0.2">
      <c r="C3502" s="300"/>
    </row>
    <row r="3503" spans="3:3" x14ac:dyDescent="0.2">
      <c r="C3503" s="300"/>
    </row>
    <row r="3504" spans="3:3" x14ac:dyDescent="0.2">
      <c r="C3504" s="300"/>
    </row>
    <row r="3505" spans="3:3" x14ac:dyDescent="0.2">
      <c r="C3505" s="300"/>
    </row>
    <row r="3506" spans="3:3" x14ac:dyDescent="0.2">
      <c r="C3506" s="300"/>
    </row>
    <row r="3507" spans="3:3" x14ac:dyDescent="0.2">
      <c r="C3507" s="300"/>
    </row>
    <row r="3508" spans="3:3" x14ac:dyDescent="0.2">
      <c r="C3508" s="300"/>
    </row>
    <row r="3509" spans="3:3" x14ac:dyDescent="0.2">
      <c r="C3509" s="300"/>
    </row>
    <row r="3510" spans="3:3" x14ac:dyDescent="0.2">
      <c r="C3510" s="300"/>
    </row>
    <row r="3511" spans="3:3" x14ac:dyDescent="0.2">
      <c r="C3511" s="300"/>
    </row>
    <row r="3512" spans="3:3" x14ac:dyDescent="0.2">
      <c r="C3512" s="300"/>
    </row>
    <row r="3513" spans="3:3" x14ac:dyDescent="0.2">
      <c r="C3513" s="300"/>
    </row>
    <row r="3514" spans="3:3" x14ac:dyDescent="0.2">
      <c r="C3514" s="300"/>
    </row>
    <row r="3515" spans="3:3" x14ac:dyDescent="0.2">
      <c r="C3515" s="300"/>
    </row>
    <row r="3516" spans="3:3" x14ac:dyDescent="0.2">
      <c r="C3516" s="300"/>
    </row>
    <row r="3517" spans="3:3" x14ac:dyDescent="0.2">
      <c r="C3517" s="300"/>
    </row>
    <row r="3518" spans="3:3" x14ac:dyDescent="0.2">
      <c r="C3518" s="300"/>
    </row>
    <row r="3519" spans="3:3" x14ac:dyDescent="0.2">
      <c r="C3519" s="300"/>
    </row>
    <row r="3520" spans="3:3" x14ac:dyDescent="0.2">
      <c r="C3520" s="300"/>
    </row>
    <row r="3521" spans="3:3" x14ac:dyDescent="0.2">
      <c r="C3521" s="300"/>
    </row>
    <row r="3522" spans="3:3" x14ac:dyDescent="0.2">
      <c r="C3522" s="300"/>
    </row>
    <row r="3523" spans="3:3" x14ac:dyDescent="0.2">
      <c r="C3523" s="300"/>
    </row>
    <row r="3524" spans="3:3" x14ac:dyDescent="0.2">
      <c r="C3524" s="300"/>
    </row>
    <row r="3525" spans="3:3" x14ac:dyDescent="0.2">
      <c r="C3525" s="300"/>
    </row>
    <row r="3526" spans="3:3" x14ac:dyDescent="0.2">
      <c r="C3526" s="300"/>
    </row>
    <row r="3527" spans="3:3" x14ac:dyDescent="0.2">
      <c r="C3527" s="300"/>
    </row>
    <row r="3528" spans="3:3" x14ac:dyDescent="0.2">
      <c r="C3528" s="300"/>
    </row>
    <row r="3529" spans="3:3" x14ac:dyDescent="0.2">
      <c r="C3529" s="300"/>
    </row>
    <row r="3530" spans="3:3" x14ac:dyDescent="0.2">
      <c r="C3530" s="300"/>
    </row>
    <row r="3531" spans="3:3" x14ac:dyDescent="0.2">
      <c r="C3531" s="300"/>
    </row>
    <row r="3532" spans="3:3" x14ac:dyDescent="0.2">
      <c r="C3532" s="300"/>
    </row>
    <row r="3533" spans="3:3" x14ac:dyDescent="0.2">
      <c r="C3533" s="300"/>
    </row>
    <row r="3534" spans="3:3" x14ac:dyDescent="0.2">
      <c r="C3534" s="300"/>
    </row>
    <row r="3535" spans="3:3" x14ac:dyDescent="0.2">
      <c r="C3535" s="300"/>
    </row>
    <row r="3536" spans="3:3" x14ac:dyDescent="0.2">
      <c r="C3536" s="300"/>
    </row>
    <row r="3537" spans="3:3" x14ac:dyDescent="0.2">
      <c r="C3537" s="300"/>
    </row>
    <row r="3538" spans="3:3" x14ac:dyDescent="0.2">
      <c r="C3538" s="300"/>
    </row>
    <row r="3539" spans="3:3" x14ac:dyDescent="0.2">
      <c r="C3539" s="300"/>
    </row>
    <row r="3540" spans="3:3" x14ac:dyDescent="0.2">
      <c r="C3540" s="300"/>
    </row>
    <row r="3541" spans="3:3" x14ac:dyDescent="0.2">
      <c r="C3541" s="300"/>
    </row>
    <row r="3542" spans="3:3" x14ac:dyDescent="0.2">
      <c r="C3542" s="300"/>
    </row>
    <row r="3543" spans="3:3" x14ac:dyDescent="0.2">
      <c r="C3543" s="300"/>
    </row>
    <row r="3544" spans="3:3" x14ac:dyDescent="0.2">
      <c r="C3544" s="300"/>
    </row>
    <row r="3545" spans="3:3" x14ac:dyDescent="0.2">
      <c r="C3545" s="300"/>
    </row>
    <row r="3546" spans="3:3" x14ac:dyDescent="0.2">
      <c r="C3546" s="300"/>
    </row>
    <row r="3547" spans="3:3" x14ac:dyDescent="0.2">
      <c r="C3547" s="300"/>
    </row>
    <row r="3548" spans="3:3" x14ac:dyDescent="0.2">
      <c r="C3548" s="300"/>
    </row>
    <row r="3549" spans="3:3" x14ac:dyDescent="0.2">
      <c r="C3549" s="300"/>
    </row>
    <row r="3550" spans="3:3" x14ac:dyDescent="0.2">
      <c r="C3550" s="300"/>
    </row>
    <row r="3551" spans="3:3" x14ac:dyDescent="0.2">
      <c r="C3551" s="300"/>
    </row>
    <row r="3552" spans="3:3" x14ac:dyDescent="0.2">
      <c r="C3552" s="300"/>
    </row>
    <row r="3553" spans="3:3" x14ac:dyDescent="0.2">
      <c r="C3553" s="300"/>
    </row>
    <row r="3554" spans="3:3" x14ac:dyDescent="0.2">
      <c r="C3554" s="300"/>
    </row>
    <row r="3555" spans="3:3" x14ac:dyDescent="0.2">
      <c r="C3555" s="300"/>
    </row>
    <row r="3556" spans="3:3" x14ac:dyDescent="0.2">
      <c r="C3556" s="300"/>
    </row>
    <row r="3557" spans="3:3" x14ac:dyDescent="0.2">
      <c r="C3557" s="300"/>
    </row>
    <row r="3558" spans="3:3" x14ac:dyDescent="0.2">
      <c r="C3558" s="300"/>
    </row>
    <row r="3559" spans="3:3" x14ac:dyDescent="0.2">
      <c r="C3559" s="300"/>
    </row>
    <row r="3560" spans="3:3" x14ac:dyDescent="0.2">
      <c r="C3560" s="300"/>
    </row>
    <row r="3561" spans="3:3" x14ac:dyDescent="0.2">
      <c r="C3561" s="300"/>
    </row>
    <row r="3562" spans="3:3" x14ac:dyDescent="0.2">
      <c r="C3562" s="300"/>
    </row>
    <row r="3563" spans="3:3" x14ac:dyDescent="0.2">
      <c r="C3563" s="300"/>
    </row>
    <row r="3564" spans="3:3" x14ac:dyDescent="0.2">
      <c r="C3564" s="300"/>
    </row>
    <row r="3565" spans="3:3" x14ac:dyDescent="0.2">
      <c r="C3565" s="300"/>
    </row>
    <row r="3566" spans="3:3" x14ac:dyDescent="0.2">
      <c r="C3566" s="300"/>
    </row>
    <row r="3567" spans="3:3" x14ac:dyDescent="0.2">
      <c r="C3567" s="300"/>
    </row>
    <row r="3568" spans="3:3" x14ac:dyDescent="0.2">
      <c r="C3568" s="300"/>
    </row>
    <row r="3569" spans="3:3" x14ac:dyDescent="0.2">
      <c r="C3569" s="300"/>
    </row>
    <row r="3570" spans="3:3" x14ac:dyDescent="0.2">
      <c r="C3570" s="300"/>
    </row>
    <row r="3571" spans="3:3" x14ac:dyDescent="0.2">
      <c r="C3571" s="300"/>
    </row>
    <row r="3572" spans="3:3" x14ac:dyDescent="0.2">
      <c r="C3572" s="300"/>
    </row>
    <row r="3573" spans="3:3" x14ac:dyDescent="0.2">
      <c r="C3573" s="300"/>
    </row>
    <row r="3574" spans="3:3" x14ac:dyDescent="0.2">
      <c r="C3574" s="300"/>
    </row>
    <row r="3575" spans="3:3" x14ac:dyDescent="0.2">
      <c r="C3575" s="300"/>
    </row>
    <row r="3576" spans="3:3" x14ac:dyDescent="0.2">
      <c r="C3576" s="300"/>
    </row>
    <row r="3577" spans="3:3" x14ac:dyDescent="0.2">
      <c r="C3577" s="300"/>
    </row>
    <row r="3578" spans="3:3" x14ac:dyDescent="0.2">
      <c r="C3578" s="300"/>
    </row>
    <row r="3579" spans="3:3" x14ac:dyDescent="0.2">
      <c r="C3579" s="300"/>
    </row>
    <row r="3580" spans="3:3" x14ac:dyDescent="0.2">
      <c r="C3580" s="300"/>
    </row>
    <row r="3581" spans="3:3" x14ac:dyDescent="0.2">
      <c r="C3581" s="300"/>
    </row>
    <row r="3582" spans="3:3" x14ac:dyDescent="0.2">
      <c r="C3582" s="300"/>
    </row>
    <row r="3583" spans="3:3" x14ac:dyDescent="0.2">
      <c r="C3583" s="300"/>
    </row>
    <row r="3584" spans="3:3" x14ac:dyDescent="0.2">
      <c r="C3584" s="300"/>
    </row>
    <row r="3585" spans="3:3" x14ac:dyDescent="0.2">
      <c r="C3585" s="300"/>
    </row>
    <row r="3586" spans="3:3" x14ac:dyDescent="0.2">
      <c r="C3586" s="300"/>
    </row>
    <row r="3587" spans="3:3" x14ac:dyDescent="0.2">
      <c r="C3587" s="300"/>
    </row>
    <row r="3588" spans="3:3" x14ac:dyDescent="0.2">
      <c r="C3588" s="300"/>
    </row>
    <row r="3589" spans="3:3" x14ac:dyDescent="0.2">
      <c r="C3589" s="300"/>
    </row>
    <row r="3590" spans="3:3" x14ac:dyDescent="0.2">
      <c r="C3590" s="300"/>
    </row>
    <row r="3591" spans="3:3" x14ac:dyDescent="0.2">
      <c r="C3591" s="300"/>
    </row>
    <row r="3592" spans="3:3" x14ac:dyDescent="0.2">
      <c r="C3592" s="300"/>
    </row>
    <row r="3593" spans="3:3" x14ac:dyDescent="0.2">
      <c r="C3593" s="300"/>
    </row>
    <row r="3594" spans="3:3" x14ac:dyDescent="0.2">
      <c r="C3594" s="300"/>
    </row>
    <row r="3595" spans="3:3" x14ac:dyDescent="0.2">
      <c r="C3595" s="300"/>
    </row>
    <row r="3596" spans="3:3" x14ac:dyDescent="0.2">
      <c r="C3596" s="300"/>
    </row>
    <row r="3597" spans="3:3" x14ac:dyDescent="0.2">
      <c r="C3597" s="300"/>
    </row>
    <row r="3598" spans="3:3" x14ac:dyDescent="0.2">
      <c r="C3598" s="300"/>
    </row>
    <row r="3599" spans="3:3" x14ac:dyDescent="0.2">
      <c r="C3599" s="300"/>
    </row>
    <row r="3600" spans="3:3" x14ac:dyDescent="0.2">
      <c r="C3600" s="300"/>
    </row>
    <row r="3601" spans="3:3" x14ac:dyDescent="0.2">
      <c r="C3601" s="300"/>
    </row>
    <row r="3602" spans="3:3" x14ac:dyDescent="0.2">
      <c r="C3602" s="300"/>
    </row>
    <row r="3603" spans="3:3" x14ac:dyDescent="0.2">
      <c r="C3603" s="300"/>
    </row>
    <row r="3604" spans="3:3" x14ac:dyDescent="0.2">
      <c r="C3604" s="300"/>
    </row>
    <row r="3605" spans="3:3" x14ac:dyDescent="0.2">
      <c r="C3605" s="300"/>
    </row>
    <row r="3606" spans="3:3" x14ac:dyDescent="0.2">
      <c r="C3606" s="300"/>
    </row>
    <row r="3607" spans="3:3" x14ac:dyDescent="0.2">
      <c r="C3607" s="300"/>
    </row>
    <row r="3608" spans="3:3" x14ac:dyDescent="0.2">
      <c r="C3608" s="300"/>
    </row>
    <row r="3609" spans="3:3" x14ac:dyDescent="0.2">
      <c r="C3609" s="300"/>
    </row>
    <row r="3610" spans="3:3" x14ac:dyDescent="0.2">
      <c r="C3610" s="300"/>
    </row>
    <row r="3611" spans="3:3" x14ac:dyDescent="0.2">
      <c r="C3611" s="300"/>
    </row>
    <row r="3612" spans="3:3" x14ac:dyDescent="0.2">
      <c r="C3612" s="300"/>
    </row>
    <row r="3613" spans="3:3" x14ac:dyDescent="0.2">
      <c r="C3613" s="300"/>
    </row>
    <row r="3614" spans="3:3" x14ac:dyDescent="0.2">
      <c r="C3614" s="300"/>
    </row>
    <row r="3615" spans="3:3" x14ac:dyDescent="0.2">
      <c r="C3615" s="300"/>
    </row>
    <row r="3616" spans="3:3" x14ac:dyDescent="0.2">
      <c r="C3616" s="300"/>
    </row>
    <row r="3617" spans="3:3" x14ac:dyDescent="0.2">
      <c r="C3617" s="300"/>
    </row>
    <row r="3618" spans="3:3" x14ac:dyDescent="0.2">
      <c r="C3618" s="300"/>
    </row>
    <row r="3619" spans="3:3" x14ac:dyDescent="0.2">
      <c r="C3619" s="300"/>
    </row>
    <row r="3620" spans="3:3" x14ac:dyDescent="0.2">
      <c r="C3620" s="300"/>
    </row>
    <row r="3621" spans="3:3" x14ac:dyDescent="0.2">
      <c r="C3621" s="300"/>
    </row>
    <row r="3622" spans="3:3" x14ac:dyDescent="0.2">
      <c r="C3622" s="300"/>
    </row>
    <row r="3623" spans="3:3" x14ac:dyDescent="0.2">
      <c r="C3623" s="300"/>
    </row>
    <row r="3624" spans="3:3" x14ac:dyDescent="0.2">
      <c r="C3624" s="300"/>
    </row>
    <row r="3625" spans="3:3" x14ac:dyDescent="0.2">
      <c r="C3625" s="300"/>
    </row>
    <row r="3626" spans="3:3" x14ac:dyDescent="0.2">
      <c r="C3626" s="300"/>
    </row>
    <row r="3627" spans="3:3" x14ac:dyDescent="0.2">
      <c r="C3627" s="300"/>
    </row>
    <row r="3628" spans="3:3" x14ac:dyDescent="0.2">
      <c r="C3628" s="300"/>
    </row>
    <row r="3629" spans="3:3" x14ac:dyDescent="0.2">
      <c r="C3629" s="300"/>
    </row>
    <row r="3630" spans="3:3" x14ac:dyDescent="0.2">
      <c r="C3630" s="300"/>
    </row>
    <row r="3631" spans="3:3" x14ac:dyDescent="0.2">
      <c r="C3631" s="300"/>
    </row>
    <row r="3632" spans="3:3" x14ac:dyDescent="0.2">
      <c r="C3632" s="300"/>
    </row>
    <row r="3633" spans="3:3" x14ac:dyDescent="0.2">
      <c r="C3633" s="300"/>
    </row>
    <row r="3634" spans="3:3" x14ac:dyDescent="0.2">
      <c r="C3634" s="300"/>
    </row>
    <row r="3635" spans="3:3" x14ac:dyDescent="0.2">
      <c r="C3635" s="300"/>
    </row>
    <row r="3636" spans="3:3" x14ac:dyDescent="0.2">
      <c r="C3636" s="300"/>
    </row>
    <row r="3637" spans="3:3" x14ac:dyDescent="0.2">
      <c r="C3637" s="300"/>
    </row>
    <row r="3638" spans="3:3" x14ac:dyDescent="0.2">
      <c r="C3638" s="300"/>
    </row>
    <row r="3639" spans="3:3" x14ac:dyDescent="0.2">
      <c r="C3639" s="300"/>
    </row>
    <row r="3640" spans="3:3" x14ac:dyDescent="0.2">
      <c r="C3640" s="300"/>
    </row>
    <row r="3641" spans="3:3" x14ac:dyDescent="0.2">
      <c r="C3641" s="300"/>
    </row>
    <row r="3642" spans="3:3" x14ac:dyDescent="0.2">
      <c r="C3642" s="300"/>
    </row>
    <row r="3643" spans="3:3" x14ac:dyDescent="0.2">
      <c r="C3643" s="300"/>
    </row>
    <row r="3644" spans="3:3" x14ac:dyDescent="0.2">
      <c r="C3644" s="300"/>
    </row>
    <row r="3645" spans="3:3" x14ac:dyDescent="0.2">
      <c r="C3645" s="300"/>
    </row>
    <row r="3646" spans="3:3" x14ac:dyDescent="0.2">
      <c r="C3646" s="300"/>
    </row>
    <row r="3647" spans="3:3" x14ac:dyDescent="0.2">
      <c r="C3647" s="300"/>
    </row>
    <row r="3648" spans="3:3" x14ac:dyDescent="0.2">
      <c r="C3648" s="300"/>
    </row>
    <row r="3649" spans="3:3" x14ac:dyDescent="0.2">
      <c r="C3649" s="300"/>
    </row>
    <row r="3650" spans="3:3" x14ac:dyDescent="0.2">
      <c r="C3650" s="300"/>
    </row>
    <row r="3651" spans="3:3" x14ac:dyDescent="0.2">
      <c r="C3651" s="300"/>
    </row>
    <row r="3652" spans="3:3" x14ac:dyDescent="0.2">
      <c r="C3652" s="300"/>
    </row>
    <row r="3653" spans="3:3" x14ac:dyDescent="0.2">
      <c r="C3653" s="300"/>
    </row>
    <row r="3654" spans="3:3" x14ac:dyDescent="0.2">
      <c r="C3654" s="300"/>
    </row>
    <row r="3655" spans="3:3" x14ac:dyDescent="0.2">
      <c r="C3655" s="300"/>
    </row>
    <row r="3656" spans="3:3" x14ac:dyDescent="0.2">
      <c r="C3656" s="300"/>
    </row>
    <row r="3657" spans="3:3" x14ac:dyDescent="0.2">
      <c r="C3657" s="300"/>
    </row>
    <row r="3658" spans="3:3" x14ac:dyDescent="0.2">
      <c r="C3658" s="300"/>
    </row>
    <row r="3659" spans="3:3" x14ac:dyDescent="0.2">
      <c r="C3659" s="300"/>
    </row>
    <row r="3660" spans="3:3" x14ac:dyDescent="0.2">
      <c r="C3660" s="300"/>
    </row>
    <row r="3661" spans="3:3" x14ac:dyDescent="0.2">
      <c r="C3661" s="300"/>
    </row>
    <row r="3662" spans="3:3" x14ac:dyDescent="0.2">
      <c r="C3662" s="300"/>
    </row>
    <row r="3663" spans="3:3" x14ac:dyDescent="0.2">
      <c r="C3663" s="300"/>
    </row>
    <row r="3664" spans="3:3" x14ac:dyDescent="0.2">
      <c r="C3664" s="300"/>
    </row>
    <row r="3665" spans="3:3" x14ac:dyDescent="0.2">
      <c r="C3665" s="300"/>
    </row>
    <row r="3666" spans="3:3" x14ac:dyDescent="0.2">
      <c r="C3666" s="300"/>
    </row>
    <row r="3667" spans="3:3" x14ac:dyDescent="0.2">
      <c r="C3667" s="300"/>
    </row>
    <row r="3668" spans="3:3" x14ac:dyDescent="0.2">
      <c r="C3668" s="300"/>
    </row>
    <row r="3669" spans="3:3" x14ac:dyDescent="0.2">
      <c r="C3669" s="300"/>
    </row>
    <row r="3670" spans="3:3" x14ac:dyDescent="0.2">
      <c r="C3670" s="300"/>
    </row>
    <row r="3671" spans="3:3" x14ac:dyDescent="0.2">
      <c r="C3671" s="300"/>
    </row>
    <row r="3672" spans="3:3" x14ac:dyDescent="0.2">
      <c r="C3672" s="300"/>
    </row>
    <row r="3673" spans="3:3" x14ac:dyDescent="0.2">
      <c r="C3673" s="300"/>
    </row>
    <row r="3674" spans="3:3" x14ac:dyDescent="0.2">
      <c r="C3674" s="300"/>
    </row>
    <row r="3675" spans="3:3" x14ac:dyDescent="0.2">
      <c r="C3675" s="300"/>
    </row>
    <row r="3676" spans="3:3" x14ac:dyDescent="0.2">
      <c r="C3676" s="300"/>
    </row>
    <row r="3677" spans="3:3" x14ac:dyDescent="0.2">
      <c r="C3677" s="300"/>
    </row>
    <row r="3678" spans="3:3" x14ac:dyDescent="0.2">
      <c r="C3678" s="300"/>
    </row>
    <row r="3679" spans="3:3" x14ac:dyDescent="0.2">
      <c r="C3679" s="300"/>
    </row>
    <row r="3680" spans="3:3" x14ac:dyDescent="0.2">
      <c r="C3680" s="300"/>
    </row>
    <row r="3681" spans="3:3" x14ac:dyDescent="0.2">
      <c r="C3681" s="300"/>
    </row>
    <row r="3682" spans="3:3" x14ac:dyDescent="0.2">
      <c r="C3682" s="300"/>
    </row>
    <row r="3683" spans="3:3" x14ac:dyDescent="0.2">
      <c r="C3683" s="300"/>
    </row>
    <row r="3684" spans="3:3" x14ac:dyDescent="0.2">
      <c r="C3684" s="300"/>
    </row>
    <row r="3685" spans="3:3" x14ac:dyDescent="0.2">
      <c r="C3685" s="300"/>
    </row>
    <row r="3686" spans="3:3" x14ac:dyDescent="0.2">
      <c r="C3686" s="300"/>
    </row>
    <row r="3687" spans="3:3" x14ac:dyDescent="0.2">
      <c r="C3687" s="300"/>
    </row>
    <row r="3688" spans="3:3" x14ac:dyDescent="0.2">
      <c r="C3688" s="300"/>
    </row>
    <row r="3689" spans="3:3" x14ac:dyDescent="0.2">
      <c r="C3689" s="300"/>
    </row>
    <row r="3690" spans="3:3" x14ac:dyDescent="0.2">
      <c r="C3690" s="300"/>
    </row>
    <row r="3691" spans="3:3" x14ac:dyDescent="0.2">
      <c r="C3691" s="300"/>
    </row>
    <row r="3692" spans="3:3" x14ac:dyDescent="0.2">
      <c r="C3692" s="300"/>
    </row>
    <row r="3693" spans="3:3" x14ac:dyDescent="0.2">
      <c r="C3693" s="300"/>
    </row>
    <row r="3694" spans="3:3" x14ac:dyDescent="0.2">
      <c r="C3694" s="300"/>
    </row>
    <row r="3695" spans="3:3" x14ac:dyDescent="0.2">
      <c r="C3695" s="300"/>
    </row>
    <row r="3696" spans="3:3" x14ac:dyDescent="0.2">
      <c r="C3696" s="300"/>
    </row>
    <row r="3697" spans="3:3" x14ac:dyDescent="0.2">
      <c r="C3697" s="300"/>
    </row>
    <row r="3698" spans="3:3" x14ac:dyDescent="0.2">
      <c r="C3698" s="300"/>
    </row>
    <row r="3699" spans="3:3" x14ac:dyDescent="0.2">
      <c r="C3699" s="300"/>
    </row>
    <row r="3700" spans="3:3" x14ac:dyDescent="0.2">
      <c r="C3700" s="300"/>
    </row>
    <row r="3701" spans="3:3" x14ac:dyDescent="0.2">
      <c r="C3701" s="300"/>
    </row>
    <row r="3702" spans="3:3" x14ac:dyDescent="0.2">
      <c r="C3702" s="300"/>
    </row>
    <row r="3703" spans="3:3" x14ac:dyDescent="0.2">
      <c r="C3703" s="300"/>
    </row>
    <row r="3704" spans="3:3" x14ac:dyDescent="0.2">
      <c r="C3704" s="300"/>
    </row>
    <row r="3705" spans="3:3" x14ac:dyDescent="0.2">
      <c r="C3705" s="300"/>
    </row>
    <row r="3706" spans="3:3" x14ac:dyDescent="0.2">
      <c r="C3706" s="300"/>
    </row>
    <row r="3707" spans="3:3" x14ac:dyDescent="0.2">
      <c r="C3707" s="300"/>
    </row>
    <row r="3708" spans="3:3" x14ac:dyDescent="0.2">
      <c r="C3708" s="300"/>
    </row>
    <row r="3709" spans="3:3" x14ac:dyDescent="0.2">
      <c r="C3709" s="300"/>
    </row>
    <row r="3710" spans="3:3" x14ac:dyDescent="0.2">
      <c r="C3710" s="300"/>
    </row>
    <row r="3711" spans="3:3" x14ac:dyDescent="0.2">
      <c r="C3711" s="300"/>
    </row>
    <row r="3712" spans="3:3" x14ac:dyDescent="0.2">
      <c r="C3712" s="300"/>
    </row>
    <row r="3713" spans="3:3" x14ac:dyDescent="0.2">
      <c r="C3713" s="300"/>
    </row>
    <row r="3714" spans="3:3" x14ac:dyDescent="0.2">
      <c r="C3714" s="300"/>
    </row>
    <row r="3715" spans="3:3" x14ac:dyDescent="0.2">
      <c r="C3715" s="300"/>
    </row>
    <row r="3716" spans="3:3" x14ac:dyDescent="0.2">
      <c r="C3716" s="300"/>
    </row>
    <row r="3717" spans="3:3" x14ac:dyDescent="0.2">
      <c r="C3717" s="300"/>
    </row>
    <row r="3718" spans="3:3" x14ac:dyDescent="0.2">
      <c r="C3718" s="300"/>
    </row>
    <row r="3719" spans="3:3" x14ac:dyDescent="0.2">
      <c r="C3719" s="300"/>
    </row>
    <row r="3720" spans="3:3" x14ac:dyDescent="0.2">
      <c r="C3720" s="300"/>
    </row>
    <row r="3721" spans="3:3" x14ac:dyDescent="0.2">
      <c r="C3721" s="300"/>
    </row>
    <row r="3722" spans="3:3" x14ac:dyDescent="0.2">
      <c r="C3722" s="300"/>
    </row>
    <row r="3723" spans="3:3" x14ac:dyDescent="0.2">
      <c r="C3723" s="300"/>
    </row>
    <row r="3724" spans="3:3" x14ac:dyDescent="0.2">
      <c r="C3724" s="300"/>
    </row>
    <row r="3725" spans="3:3" x14ac:dyDescent="0.2">
      <c r="C3725" s="300"/>
    </row>
    <row r="3726" spans="3:3" x14ac:dyDescent="0.2">
      <c r="C3726" s="300"/>
    </row>
    <row r="3727" spans="3:3" x14ac:dyDescent="0.2">
      <c r="C3727" s="300"/>
    </row>
    <row r="3728" spans="3:3" x14ac:dyDescent="0.2">
      <c r="C3728" s="300"/>
    </row>
    <row r="3729" spans="3:3" x14ac:dyDescent="0.2">
      <c r="C3729" s="300"/>
    </row>
    <row r="3730" spans="3:3" x14ac:dyDescent="0.2">
      <c r="C3730" s="300"/>
    </row>
    <row r="3731" spans="3:3" x14ac:dyDescent="0.2">
      <c r="C3731" s="300"/>
    </row>
    <row r="3732" spans="3:3" x14ac:dyDescent="0.2">
      <c r="C3732" s="300"/>
    </row>
    <row r="3733" spans="3:3" x14ac:dyDescent="0.2">
      <c r="C3733" s="300"/>
    </row>
    <row r="3734" spans="3:3" x14ac:dyDescent="0.2">
      <c r="C3734" s="300"/>
    </row>
    <row r="3735" spans="3:3" x14ac:dyDescent="0.2">
      <c r="C3735" s="300"/>
    </row>
    <row r="3736" spans="3:3" x14ac:dyDescent="0.2">
      <c r="C3736" s="300"/>
    </row>
    <row r="3737" spans="3:3" x14ac:dyDescent="0.2">
      <c r="C3737" s="300"/>
    </row>
    <row r="3738" spans="3:3" x14ac:dyDescent="0.2">
      <c r="C3738" s="300"/>
    </row>
    <row r="3739" spans="3:3" x14ac:dyDescent="0.2">
      <c r="C3739" s="300"/>
    </row>
    <row r="3740" spans="3:3" x14ac:dyDescent="0.2">
      <c r="C3740" s="300"/>
    </row>
    <row r="3741" spans="3:3" x14ac:dyDescent="0.2">
      <c r="C3741" s="300"/>
    </row>
    <row r="3742" spans="3:3" x14ac:dyDescent="0.2">
      <c r="C3742" s="300"/>
    </row>
    <row r="3743" spans="3:3" x14ac:dyDescent="0.2">
      <c r="C3743" s="300"/>
    </row>
    <row r="3744" spans="3:3" x14ac:dyDescent="0.2">
      <c r="C3744" s="300"/>
    </row>
    <row r="3745" spans="3:3" x14ac:dyDescent="0.2">
      <c r="C3745" s="300"/>
    </row>
    <row r="3746" spans="3:3" x14ac:dyDescent="0.2">
      <c r="C3746" s="300"/>
    </row>
    <row r="3747" spans="3:3" x14ac:dyDescent="0.2">
      <c r="C3747" s="300"/>
    </row>
    <row r="3748" spans="3:3" x14ac:dyDescent="0.2">
      <c r="C3748" s="300"/>
    </row>
    <row r="3749" spans="3:3" x14ac:dyDescent="0.2">
      <c r="C3749" s="300"/>
    </row>
    <row r="3750" spans="3:3" x14ac:dyDescent="0.2">
      <c r="C3750" s="300"/>
    </row>
    <row r="3751" spans="3:3" x14ac:dyDescent="0.2">
      <c r="C3751" s="300"/>
    </row>
    <row r="3752" spans="3:3" x14ac:dyDescent="0.2">
      <c r="C3752" s="300"/>
    </row>
    <row r="3753" spans="3:3" x14ac:dyDescent="0.2">
      <c r="C3753" s="300"/>
    </row>
    <row r="3754" spans="3:3" x14ac:dyDescent="0.2">
      <c r="C3754" s="300"/>
    </row>
    <row r="3755" spans="3:3" x14ac:dyDescent="0.2">
      <c r="C3755" s="300"/>
    </row>
    <row r="3756" spans="3:3" x14ac:dyDescent="0.2">
      <c r="C3756" s="300"/>
    </row>
    <row r="3757" spans="3:3" x14ac:dyDescent="0.2">
      <c r="C3757" s="300"/>
    </row>
    <row r="3758" spans="3:3" x14ac:dyDescent="0.2">
      <c r="C3758" s="300"/>
    </row>
    <row r="3759" spans="3:3" x14ac:dyDescent="0.2">
      <c r="C3759" s="300"/>
    </row>
    <row r="3760" spans="3:3" x14ac:dyDescent="0.2">
      <c r="C3760" s="300"/>
    </row>
    <row r="3761" spans="3:3" x14ac:dyDescent="0.2">
      <c r="C3761" s="300"/>
    </row>
    <row r="3762" spans="3:3" x14ac:dyDescent="0.2">
      <c r="C3762" s="300"/>
    </row>
    <row r="3763" spans="3:3" x14ac:dyDescent="0.2">
      <c r="C3763" s="300"/>
    </row>
    <row r="3764" spans="3:3" x14ac:dyDescent="0.2">
      <c r="C3764" s="300"/>
    </row>
    <row r="3765" spans="3:3" x14ac:dyDescent="0.2">
      <c r="C3765" s="300"/>
    </row>
    <row r="3766" spans="3:3" x14ac:dyDescent="0.2">
      <c r="C3766" s="300"/>
    </row>
    <row r="3767" spans="3:3" x14ac:dyDescent="0.2">
      <c r="C3767" s="300"/>
    </row>
    <row r="3768" spans="3:3" x14ac:dyDescent="0.2">
      <c r="C3768" s="300"/>
    </row>
    <row r="3769" spans="3:3" x14ac:dyDescent="0.2">
      <c r="C3769" s="300"/>
    </row>
    <row r="3770" spans="3:3" x14ac:dyDescent="0.2">
      <c r="C3770" s="300"/>
    </row>
    <row r="3771" spans="3:3" x14ac:dyDescent="0.2">
      <c r="C3771" s="300"/>
    </row>
    <row r="3772" spans="3:3" x14ac:dyDescent="0.2">
      <c r="C3772" s="300"/>
    </row>
    <row r="3773" spans="3:3" x14ac:dyDescent="0.2">
      <c r="C3773" s="300"/>
    </row>
    <row r="3774" spans="3:3" x14ac:dyDescent="0.2">
      <c r="C3774" s="300"/>
    </row>
    <row r="3775" spans="3:3" x14ac:dyDescent="0.2">
      <c r="C3775" s="300"/>
    </row>
    <row r="3776" spans="3:3" x14ac:dyDescent="0.2">
      <c r="C3776" s="300"/>
    </row>
    <row r="3777" spans="3:3" x14ac:dyDescent="0.2">
      <c r="C3777" s="300"/>
    </row>
    <row r="3778" spans="3:3" x14ac:dyDescent="0.2">
      <c r="C3778" s="300"/>
    </row>
    <row r="3779" spans="3:3" x14ac:dyDescent="0.2">
      <c r="C3779" s="300"/>
    </row>
    <row r="3780" spans="3:3" x14ac:dyDescent="0.2">
      <c r="C3780" s="300"/>
    </row>
    <row r="3781" spans="3:3" x14ac:dyDescent="0.2">
      <c r="C3781" s="300"/>
    </row>
    <row r="3782" spans="3:3" x14ac:dyDescent="0.2">
      <c r="C3782" s="300"/>
    </row>
    <row r="3783" spans="3:3" x14ac:dyDescent="0.2">
      <c r="C3783" s="300"/>
    </row>
    <row r="3784" spans="3:3" x14ac:dyDescent="0.2">
      <c r="C3784" s="300"/>
    </row>
    <row r="3785" spans="3:3" x14ac:dyDescent="0.2">
      <c r="C3785" s="300"/>
    </row>
    <row r="3786" spans="3:3" x14ac:dyDescent="0.2">
      <c r="C3786" s="300"/>
    </row>
    <row r="3787" spans="3:3" x14ac:dyDescent="0.2">
      <c r="C3787" s="300"/>
    </row>
    <row r="3788" spans="3:3" x14ac:dyDescent="0.2">
      <c r="C3788" s="300"/>
    </row>
    <row r="3789" spans="3:3" x14ac:dyDescent="0.2">
      <c r="C3789" s="300"/>
    </row>
    <row r="3790" spans="3:3" x14ac:dyDescent="0.2">
      <c r="C3790" s="300"/>
    </row>
    <row r="3791" spans="3:3" x14ac:dyDescent="0.2">
      <c r="C3791" s="300"/>
    </row>
    <row r="3792" spans="3:3" x14ac:dyDescent="0.2">
      <c r="C3792" s="300"/>
    </row>
    <row r="3793" spans="3:3" x14ac:dyDescent="0.2">
      <c r="C3793" s="300"/>
    </row>
    <row r="3794" spans="3:3" x14ac:dyDescent="0.2">
      <c r="C3794" s="300"/>
    </row>
    <row r="3795" spans="3:3" x14ac:dyDescent="0.2">
      <c r="C3795" s="300"/>
    </row>
    <row r="3796" spans="3:3" x14ac:dyDescent="0.2">
      <c r="C3796" s="300"/>
    </row>
    <row r="3797" spans="3:3" x14ac:dyDescent="0.2">
      <c r="C3797" s="300"/>
    </row>
    <row r="3798" spans="3:3" x14ac:dyDescent="0.2">
      <c r="C3798" s="300"/>
    </row>
    <row r="3799" spans="3:3" x14ac:dyDescent="0.2">
      <c r="C3799" s="300"/>
    </row>
    <row r="3800" spans="3:3" x14ac:dyDescent="0.2">
      <c r="C3800" s="300"/>
    </row>
    <row r="3801" spans="3:3" x14ac:dyDescent="0.2">
      <c r="C3801" s="300"/>
    </row>
    <row r="3802" spans="3:3" x14ac:dyDescent="0.2">
      <c r="C3802" s="300"/>
    </row>
    <row r="3803" spans="3:3" x14ac:dyDescent="0.2">
      <c r="C3803" s="300"/>
    </row>
    <row r="3804" spans="3:3" x14ac:dyDescent="0.2">
      <c r="C3804" s="300"/>
    </row>
    <row r="3805" spans="3:3" x14ac:dyDescent="0.2">
      <c r="C3805" s="300"/>
    </row>
    <row r="3806" spans="3:3" x14ac:dyDescent="0.2">
      <c r="C3806" s="300"/>
    </row>
    <row r="3807" spans="3:3" x14ac:dyDescent="0.2">
      <c r="C3807" s="300"/>
    </row>
    <row r="3808" spans="3:3" x14ac:dyDescent="0.2">
      <c r="C3808" s="300"/>
    </row>
    <row r="3809" spans="3:3" x14ac:dyDescent="0.2">
      <c r="C3809" s="300"/>
    </row>
    <row r="3810" spans="3:3" x14ac:dyDescent="0.2">
      <c r="C3810" s="300"/>
    </row>
    <row r="3811" spans="3:3" x14ac:dyDescent="0.2">
      <c r="C3811" s="300"/>
    </row>
    <row r="3812" spans="3:3" x14ac:dyDescent="0.2">
      <c r="C3812" s="300"/>
    </row>
    <row r="3813" spans="3:3" x14ac:dyDescent="0.2">
      <c r="C3813" s="300"/>
    </row>
    <row r="3814" spans="3:3" x14ac:dyDescent="0.2">
      <c r="C3814" s="300"/>
    </row>
    <row r="3815" spans="3:3" x14ac:dyDescent="0.2">
      <c r="C3815" s="300"/>
    </row>
    <row r="3816" spans="3:3" x14ac:dyDescent="0.2">
      <c r="C3816" s="300"/>
    </row>
    <row r="3817" spans="3:3" x14ac:dyDescent="0.2">
      <c r="C3817" s="300"/>
    </row>
    <row r="3818" spans="3:3" x14ac:dyDescent="0.2">
      <c r="C3818" s="300"/>
    </row>
    <row r="3819" spans="3:3" x14ac:dyDescent="0.2">
      <c r="C3819" s="300"/>
    </row>
    <row r="3820" spans="3:3" x14ac:dyDescent="0.2">
      <c r="C3820" s="300"/>
    </row>
    <row r="3821" spans="3:3" x14ac:dyDescent="0.2">
      <c r="C3821" s="300"/>
    </row>
    <row r="3822" spans="3:3" x14ac:dyDescent="0.2">
      <c r="C3822" s="300"/>
    </row>
    <row r="3823" spans="3:3" x14ac:dyDescent="0.2">
      <c r="C3823" s="300"/>
    </row>
    <row r="3824" spans="3:3" x14ac:dyDescent="0.2">
      <c r="C3824" s="300"/>
    </row>
    <row r="3825" spans="3:3" x14ac:dyDescent="0.2">
      <c r="C3825" s="300"/>
    </row>
    <row r="3826" spans="3:3" x14ac:dyDescent="0.2">
      <c r="C3826" s="300"/>
    </row>
    <row r="3827" spans="3:3" x14ac:dyDescent="0.2">
      <c r="C3827" s="300"/>
    </row>
    <row r="3828" spans="3:3" x14ac:dyDescent="0.2">
      <c r="C3828" s="300"/>
    </row>
    <row r="3829" spans="3:3" x14ac:dyDescent="0.2">
      <c r="C3829" s="300"/>
    </row>
    <row r="3830" spans="3:3" x14ac:dyDescent="0.2">
      <c r="C3830" s="300"/>
    </row>
    <row r="3831" spans="3:3" x14ac:dyDescent="0.2">
      <c r="C3831" s="300"/>
    </row>
    <row r="3832" spans="3:3" x14ac:dyDescent="0.2">
      <c r="C3832" s="300"/>
    </row>
    <row r="3833" spans="3:3" x14ac:dyDescent="0.2">
      <c r="C3833" s="300"/>
    </row>
    <row r="3834" spans="3:3" x14ac:dyDescent="0.2">
      <c r="C3834" s="300"/>
    </row>
    <row r="3835" spans="3:3" x14ac:dyDescent="0.2">
      <c r="C3835" s="300"/>
    </row>
    <row r="3836" spans="3:3" x14ac:dyDescent="0.2">
      <c r="C3836" s="300"/>
    </row>
    <row r="3837" spans="3:3" x14ac:dyDescent="0.2">
      <c r="C3837" s="300"/>
    </row>
    <row r="3838" spans="3:3" x14ac:dyDescent="0.2">
      <c r="C3838" s="300"/>
    </row>
    <row r="3839" spans="3:3" x14ac:dyDescent="0.2">
      <c r="C3839" s="300"/>
    </row>
    <row r="3840" spans="3:3" x14ac:dyDescent="0.2">
      <c r="C3840" s="300"/>
    </row>
    <row r="3841" spans="3:3" x14ac:dyDescent="0.2">
      <c r="C3841" s="300"/>
    </row>
    <row r="3842" spans="3:3" x14ac:dyDescent="0.2">
      <c r="C3842" s="300"/>
    </row>
    <row r="3843" spans="3:3" x14ac:dyDescent="0.2">
      <c r="C3843" s="300"/>
    </row>
    <row r="3844" spans="3:3" x14ac:dyDescent="0.2">
      <c r="C3844" s="300"/>
    </row>
    <row r="3845" spans="3:3" x14ac:dyDescent="0.2">
      <c r="C3845" s="300"/>
    </row>
    <row r="3846" spans="3:3" x14ac:dyDescent="0.2">
      <c r="C3846" s="300"/>
    </row>
    <row r="3847" spans="3:3" x14ac:dyDescent="0.2">
      <c r="C3847" s="300"/>
    </row>
    <row r="3848" spans="3:3" x14ac:dyDescent="0.2">
      <c r="C3848" s="300"/>
    </row>
    <row r="3849" spans="3:3" x14ac:dyDescent="0.2">
      <c r="C3849" s="300"/>
    </row>
    <row r="3850" spans="3:3" x14ac:dyDescent="0.2">
      <c r="C3850" s="300"/>
    </row>
    <row r="3851" spans="3:3" x14ac:dyDescent="0.2">
      <c r="C3851" s="300"/>
    </row>
    <row r="3852" spans="3:3" x14ac:dyDescent="0.2">
      <c r="C3852" s="300"/>
    </row>
    <row r="3853" spans="3:3" x14ac:dyDescent="0.2">
      <c r="C3853" s="300"/>
    </row>
    <row r="3854" spans="3:3" x14ac:dyDescent="0.2">
      <c r="C3854" s="300"/>
    </row>
    <row r="3855" spans="3:3" x14ac:dyDescent="0.2">
      <c r="C3855" s="300"/>
    </row>
    <row r="3856" spans="3:3" x14ac:dyDescent="0.2">
      <c r="C3856" s="300"/>
    </row>
    <row r="3857" spans="3:3" x14ac:dyDescent="0.2">
      <c r="C3857" s="300"/>
    </row>
    <row r="3858" spans="3:3" x14ac:dyDescent="0.2">
      <c r="C3858" s="300"/>
    </row>
    <row r="3859" spans="3:3" x14ac:dyDescent="0.2">
      <c r="C3859" s="300"/>
    </row>
    <row r="3860" spans="3:3" x14ac:dyDescent="0.2">
      <c r="C3860" s="300"/>
    </row>
    <row r="3861" spans="3:3" x14ac:dyDescent="0.2">
      <c r="C3861" s="300"/>
    </row>
    <row r="3862" spans="3:3" x14ac:dyDescent="0.2">
      <c r="C3862" s="300"/>
    </row>
    <row r="3863" spans="3:3" x14ac:dyDescent="0.2">
      <c r="C3863" s="300"/>
    </row>
    <row r="3864" spans="3:3" x14ac:dyDescent="0.2">
      <c r="C3864" s="300"/>
    </row>
    <row r="3865" spans="3:3" x14ac:dyDescent="0.2">
      <c r="C3865" s="300"/>
    </row>
    <row r="3866" spans="3:3" x14ac:dyDescent="0.2">
      <c r="C3866" s="300"/>
    </row>
    <row r="3867" spans="3:3" x14ac:dyDescent="0.2">
      <c r="C3867" s="300"/>
    </row>
    <row r="3868" spans="3:3" x14ac:dyDescent="0.2">
      <c r="C3868" s="300"/>
    </row>
    <row r="3869" spans="3:3" x14ac:dyDescent="0.2">
      <c r="C3869" s="300"/>
    </row>
    <row r="3870" spans="3:3" x14ac:dyDescent="0.2">
      <c r="C3870" s="300"/>
    </row>
    <row r="3871" spans="3:3" x14ac:dyDescent="0.2">
      <c r="C3871" s="300"/>
    </row>
    <row r="3872" spans="3:3" x14ac:dyDescent="0.2">
      <c r="C3872" s="300"/>
    </row>
    <row r="3873" spans="3:3" x14ac:dyDescent="0.2">
      <c r="C3873" s="300"/>
    </row>
    <row r="3874" spans="3:3" x14ac:dyDescent="0.2">
      <c r="C3874" s="300"/>
    </row>
    <row r="3875" spans="3:3" x14ac:dyDescent="0.2">
      <c r="C3875" s="300"/>
    </row>
    <row r="3876" spans="3:3" x14ac:dyDescent="0.2">
      <c r="C3876" s="300"/>
    </row>
    <row r="3877" spans="3:3" x14ac:dyDescent="0.2">
      <c r="C3877" s="300"/>
    </row>
    <row r="3878" spans="3:3" x14ac:dyDescent="0.2">
      <c r="C3878" s="300"/>
    </row>
    <row r="3879" spans="3:3" x14ac:dyDescent="0.2">
      <c r="C3879" s="300"/>
    </row>
    <row r="3880" spans="3:3" x14ac:dyDescent="0.2">
      <c r="C3880" s="300"/>
    </row>
    <row r="3881" spans="3:3" x14ac:dyDescent="0.2">
      <c r="C3881" s="300"/>
    </row>
    <row r="3882" spans="3:3" x14ac:dyDescent="0.2">
      <c r="C3882" s="300"/>
    </row>
    <row r="3883" spans="3:3" x14ac:dyDescent="0.2">
      <c r="C3883" s="300"/>
    </row>
    <row r="3884" spans="3:3" x14ac:dyDescent="0.2">
      <c r="C3884" s="300"/>
    </row>
    <row r="3885" spans="3:3" x14ac:dyDescent="0.2">
      <c r="C3885" s="300"/>
    </row>
    <row r="3886" spans="3:3" x14ac:dyDescent="0.2">
      <c r="C3886" s="300"/>
    </row>
    <row r="3887" spans="3:3" x14ac:dyDescent="0.2">
      <c r="C3887" s="300"/>
    </row>
    <row r="3888" spans="3:3" x14ac:dyDescent="0.2">
      <c r="C3888" s="300"/>
    </row>
    <row r="3889" spans="3:3" x14ac:dyDescent="0.2">
      <c r="C3889" s="300"/>
    </row>
    <row r="3890" spans="3:3" x14ac:dyDescent="0.2">
      <c r="C3890" s="300"/>
    </row>
    <row r="3891" spans="3:3" x14ac:dyDescent="0.2">
      <c r="C3891" s="300"/>
    </row>
    <row r="3892" spans="3:3" x14ac:dyDescent="0.2">
      <c r="C3892" s="300"/>
    </row>
    <row r="3893" spans="3:3" x14ac:dyDescent="0.2">
      <c r="C3893" s="300"/>
    </row>
    <row r="3894" spans="3:3" x14ac:dyDescent="0.2">
      <c r="C3894" s="300"/>
    </row>
    <row r="3895" spans="3:3" x14ac:dyDescent="0.2">
      <c r="C3895" s="300"/>
    </row>
    <row r="3896" spans="3:3" x14ac:dyDescent="0.2">
      <c r="C3896" s="300"/>
    </row>
    <row r="3897" spans="3:3" x14ac:dyDescent="0.2">
      <c r="C3897" s="300"/>
    </row>
    <row r="3898" spans="3:3" x14ac:dyDescent="0.2">
      <c r="C3898" s="300"/>
    </row>
    <row r="3899" spans="3:3" x14ac:dyDescent="0.2">
      <c r="C3899" s="300"/>
    </row>
    <row r="3900" spans="3:3" x14ac:dyDescent="0.2">
      <c r="C3900" s="300"/>
    </row>
    <row r="3901" spans="3:3" x14ac:dyDescent="0.2">
      <c r="C3901" s="300"/>
    </row>
    <row r="3902" spans="3:3" x14ac:dyDescent="0.2">
      <c r="C3902" s="300"/>
    </row>
    <row r="3903" spans="3:3" x14ac:dyDescent="0.2">
      <c r="C3903" s="300"/>
    </row>
    <row r="3904" spans="3:3" x14ac:dyDescent="0.2">
      <c r="C3904" s="300"/>
    </row>
    <row r="3905" spans="3:3" x14ac:dyDescent="0.2">
      <c r="C3905" s="300"/>
    </row>
    <row r="3906" spans="3:3" x14ac:dyDescent="0.2">
      <c r="C3906" s="300"/>
    </row>
    <row r="3907" spans="3:3" x14ac:dyDescent="0.2">
      <c r="C3907" s="300"/>
    </row>
    <row r="3908" spans="3:3" x14ac:dyDescent="0.2">
      <c r="C3908" s="300"/>
    </row>
    <row r="3909" spans="3:3" x14ac:dyDescent="0.2">
      <c r="C3909" s="300"/>
    </row>
    <row r="3910" spans="3:3" x14ac:dyDescent="0.2">
      <c r="C3910" s="300"/>
    </row>
    <row r="3911" spans="3:3" x14ac:dyDescent="0.2">
      <c r="C3911" s="300"/>
    </row>
    <row r="3912" spans="3:3" x14ac:dyDescent="0.2">
      <c r="C3912" s="300"/>
    </row>
    <row r="3913" spans="3:3" x14ac:dyDescent="0.2">
      <c r="C3913" s="300"/>
    </row>
    <row r="3914" spans="3:3" x14ac:dyDescent="0.2">
      <c r="C3914" s="300"/>
    </row>
    <row r="3915" spans="3:3" x14ac:dyDescent="0.2">
      <c r="C3915" s="300"/>
    </row>
    <row r="3916" spans="3:3" x14ac:dyDescent="0.2">
      <c r="C3916" s="300"/>
    </row>
    <row r="3917" spans="3:3" x14ac:dyDescent="0.2">
      <c r="C3917" s="300"/>
    </row>
    <row r="3918" spans="3:3" x14ac:dyDescent="0.2">
      <c r="C3918" s="300"/>
    </row>
    <row r="3919" spans="3:3" x14ac:dyDescent="0.2">
      <c r="C3919" s="300"/>
    </row>
    <row r="3920" spans="3:3" x14ac:dyDescent="0.2">
      <c r="C3920" s="300"/>
    </row>
    <row r="3921" spans="3:3" x14ac:dyDescent="0.2">
      <c r="C3921" s="300"/>
    </row>
    <row r="3922" spans="3:3" x14ac:dyDescent="0.2">
      <c r="C3922" s="300"/>
    </row>
    <row r="3923" spans="3:3" x14ac:dyDescent="0.2">
      <c r="C3923" s="300"/>
    </row>
    <row r="3924" spans="3:3" x14ac:dyDescent="0.2">
      <c r="C3924" s="300"/>
    </row>
    <row r="3925" spans="3:3" x14ac:dyDescent="0.2">
      <c r="C3925" s="300"/>
    </row>
    <row r="3926" spans="3:3" x14ac:dyDescent="0.2">
      <c r="C3926" s="300"/>
    </row>
    <row r="3927" spans="3:3" x14ac:dyDescent="0.2">
      <c r="C3927" s="300"/>
    </row>
    <row r="3928" spans="3:3" x14ac:dyDescent="0.2">
      <c r="C3928" s="300"/>
    </row>
    <row r="3929" spans="3:3" x14ac:dyDescent="0.2">
      <c r="C3929" s="300"/>
    </row>
    <row r="3930" spans="3:3" x14ac:dyDescent="0.2">
      <c r="C3930" s="300"/>
    </row>
    <row r="3931" spans="3:3" x14ac:dyDescent="0.2">
      <c r="C3931" s="300"/>
    </row>
    <row r="3932" spans="3:3" x14ac:dyDescent="0.2">
      <c r="C3932" s="300"/>
    </row>
    <row r="3933" spans="3:3" x14ac:dyDescent="0.2">
      <c r="C3933" s="300"/>
    </row>
    <row r="3934" spans="3:3" x14ac:dyDescent="0.2">
      <c r="C3934" s="300"/>
    </row>
    <row r="3935" spans="3:3" x14ac:dyDescent="0.2">
      <c r="C3935" s="300"/>
    </row>
    <row r="3936" spans="3:3" x14ac:dyDescent="0.2">
      <c r="C3936" s="300"/>
    </row>
    <row r="3937" spans="3:3" x14ac:dyDescent="0.2">
      <c r="C3937" s="300"/>
    </row>
    <row r="3938" spans="3:3" x14ac:dyDescent="0.2">
      <c r="C3938" s="300"/>
    </row>
    <row r="3939" spans="3:3" x14ac:dyDescent="0.2">
      <c r="C3939" s="300"/>
    </row>
    <row r="3940" spans="3:3" x14ac:dyDescent="0.2">
      <c r="C3940" s="300"/>
    </row>
    <row r="3941" spans="3:3" x14ac:dyDescent="0.2">
      <c r="C3941" s="300"/>
    </row>
    <row r="3942" spans="3:3" x14ac:dyDescent="0.2">
      <c r="C3942" s="300"/>
    </row>
    <row r="3943" spans="3:3" x14ac:dyDescent="0.2">
      <c r="C3943" s="300"/>
    </row>
    <row r="3944" spans="3:3" x14ac:dyDescent="0.2">
      <c r="C3944" s="300"/>
    </row>
    <row r="3945" spans="3:3" x14ac:dyDescent="0.2">
      <c r="C3945" s="300"/>
    </row>
    <row r="3946" spans="3:3" x14ac:dyDescent="0.2">
      <c r="C3946" s="300"/>
    </row>
    <row r="3947" spans="3:3" x14ac:dyDescent="0.2">
      <c r="C3947" s="300"/>
    </row>
    <row r="3948" spans="3:3" x14ac:dyDescent="0.2">
      <c r="C3948" s="300"/>
    </row>
    <row r="3949" spans="3:3" x14ac:dyDescent="0.2">
      <c r="C3949" s="300"/>
    </row>
    <row r="3950" spans="3:3" x14ac:dyDescent="0.2">
      <c r="C3950" s="300"/>
    </row>
    <row r="3951" spans="3:3" x14ac:dyDescent="0.2">
      <c r="C3951" s="300"/>
    </row>
    <row r="3952" spans="3:3" x14ac:dyDescent="0.2">
      <c r="C3952" s="300"/>
    </row>
    <row r="3953" spans="3:3" x14ac:dyDescent="0.2">
      <c r="C3953" s="300"/>
    </row>
    <row r="3954" spans="3:3" x14ac:dyDescent="0.2">
      <c r="C3954" s="300"/>
    </row>
    <row r="3955" spans="3:3" x14ac:dyDescent="0.2">
      <c r="C3955" s="300"/>
    </row>
    <row r="3956" spans="3:3" x14ac:dyDescent="0.2">
      <c r="C3956" s="300"/>
    </row>
    <row r="3957" spans="3:3" x14ac:dyDescent="0.2">
      <c r="C3957" s="300"/>
    </row>
    <row r="3958" spans="3:3" x14ac:dyDescent="0.2">
      <c r="C3958" s="300"/>
    </row>
    <row r="3959" spans="3:3" x14ac:dyDescent="0.2">
      <c r="C3959" s="300"/>
    </row>
    <row r="3960" spans="3:3" x14ac:dyDescent="0.2">
      <c r="C3960" s="300"/>
    </row>
    <row r="3961" spans="3:3" x14ac:dyDescent="0.2">
      <c r="C3961" s="300"/>
    </row>
    <row r="3962" spans="3:3" x14ac:dyDescent="0.2">
      <c r="C3962" s="300"/>
    </row>
    <row r="3963" spans="3:3" x14ac:dyDescent="0.2">
      <c r="C3963" s="300"/>
    </row>
    <row r="3964" spans="3:3" x14ac:dyDescent="0.2">
      <c r="C3964" s="300"/>
    </row>
    <row r="3965" spans="3:3" x14ac:dyDescent="0.2">
      <c r="C3965" s="300"/>
    </row>
    <row r="3966" spans="3:3" x14ac:dyDescent="0.2">
      <c r="C3966" s="300"/>
    </row>
    <row r="3967" spans="3:3" x14ac:dyDescent="0.2">
      <c r="C3967" s="300"/>
    </row>
    <row r="3968" spans="3:3" x14ac:dyDescent="0.2">
      <c r="C3968" s="300"/>
    </row>
    <row r="3969" spans="3:3" x14ac:dyDescent="0.2">
      <c r="C3969" s="300"/>
    </row>
    <row r="3970" spans="3:3" x14ac:dyDescent="0.2">
      <c r="C3970" s="300"/>
    </row>
    <row r="3971" spans="3:3" x14ac:dyDescent="0.2">
      <c r="C3971" s="300"/>
    </row>
    <row r="3972" spans="3:3" x14ac:dyDescent="0.2">
      <c r="C3972" s="300"/>
    </row>
    <row r="3973" spans="3:3" x14ac:dyDescent="0.2">
      <c r="C3973" s="300"/>
    </row>
    <row r="3974" spans="3:3" x14ac:dyDescent="0.2">
      <c r="C3974" s="300"/>
    </row>
    <row r="3975" spans="3:3" x14ac:dyDescent="0.2">
      <c r="C3975" s="300"/>
    </row>
    <row r="3976" spans="3:3" x14ac:dyDescent="0.2">
      <c r="C3976" s="300"/>
    </row>
    <row r="3977" spans="3:3" x14ac:dyDescent="0.2">
      <c r="C3977" s="300"/>
    </row>
    <row r="3978" spans="3:3" x14ac:dyDescent="0.2">
      <c r="C3978" s="300"/>
    </row>
    <row r="3979" spans="3:3" x14ac:dyDescent="0.2">
      <c r="C3979" s="300"/>
    </row>
    <row r="3980" spans="3:3" x14ac:dyDescent="0.2">
      <c r="C3980" s="300"/>
    </row>
    <row r="3981" spans="3:3" x14ac:dyDescent="0.2">
      <c r="C3981" s="300"/>
    </row>
    <row r="3982" spans="3:3" x14ac:dyDescent="0.2">
      <c r="C3982" s="300"/>
    </row>
    <row r="3983" spans="3:3" x14ac:dyDescent="0.2">
      <c r="C3983" s="300"/>
    </row>
    <row r="3984" spans="3:3" x14ac:dyDescent="0.2">
      <c r="C3984" s="300"/>
    </row>
    <row r="3985" spans="3:3" x14ac:dyDescent="0.2">
      <c r="C3985" s="300"/>
    </row>
    <row r="3986" spans="3:3" x14ac:dyDescent="0.2">
      <c r="C3986" s="300"/>
    </row>
    <row r="3987" spans="3:3" x14ac:dyDescent="0.2">
      <c r="C3987" s="300"/>
    </row>
    <row r="3988" spans="3:3" x14ac:dyDescent="0.2">
      <c r="C3988" s="300"/>
    </row>
    <row r="3989" spans="3:3" x14ac:dyDescent="0.2">
      <c r="C3989" s="300"/>
    </row>
    <row r="3990" spans="3:3" x14ac:dyDescent="0.2">
      <c r="C3990" s="300"/>
    </row>
    <row r="3991" spans="3:3" x14ac:dyDescent="0.2">
      <c r="C3991" s="300"/>
    </row>
    <row r="3992" spans="3:3" x14ac:dyDescent="0.2">
      <c r="C3992" s="300"/>
    </row>
    <row r="3993" spans="3:3" x14ac:dyDescent="0.2">
      <c r="C3993" s="300"/>
    </row>
    <row r="3994" spans="3:3" x14ac:dyDescent="0.2">
      <c r="C3994" s="300"/>
    </row>
    <row r="3995" spans="3:3" x14ac:dyDescent="0.2">
      <c r="C3995" s="300"/>
    </row>
    <row r="3996" spans="3:3" x14ac:dyDescent="0.2">
      <c r="C3996" s="300"/>
    </row>
    <row r="3997" spans="3:3" x14ac:dyDescent="0.2">
      <c r="C3997" s="300"/>
    </row>
    <row r="3998" spans="3:3" x14ac:dyDescent="0.2">
      <c r="C3998" s="300"/>
    </row>
    <row r="3999" spans="3:3" x14ac:dyDescent="0.2">
      <c r="C3999" s="300"/>
    </row>
    <row r="4000" spans="3:3" x14ac:dyDescent="0.2">
      <c r="C4000" s="300"/>
    </row>
    <row r="4001" spans="3:3" x14ac:dyDescent="0.2">
      <c r="C4001" s="300"/>
    </row>
    <row r="4002" spans="3:3" x14ac:dyDescent="0.2">
      <c r="C4002" s="300"/>
    </row>
    <row r="4003" spans="3:3" x14ac:dyDescent="0.2">
      <c r="C4003" s="300"/>
    </row>
    <row r="4004" spans="3:3" x14ac:dyDescent="0.2">
      <c r="C4004" s="300"/>
    </row>
    <row r="4005" spans="3:3" x14ac:dyDescent="0.2">
      <c r="C4005" s="300"/>
    </row>
    <row r="4006" spans="3:3" x14ac:dyDescent="0.2">
      <c r="C4006" s="300"/>
    </row>
    <row r="4007" spans="3:3" x14ac:dyDescent="0.2">
      <c r="C4007" s="300"/>
    </row>
    <row r="4008" spans="3:3" x14ac:dyDescent="0.2">
      <c r="C4008" s="300"/>
    </row>
    <row r="4009" spans="3:3" x14ac:dyDescent="0.2">
      <c r="C4009" s="300"/>
    </row>
    <row r="4010" spans="3:3" x14ac:dyDescent="0.2">
      <c r="C4010" s="300"/>
    </row>
    <row r="4011" spans="3:3" x14ac:dyDescent="0.2">
      <c r="C4011" s="300"/>
    </row>
    <row r="4012" spans="3:3" x14ac:dyDescent="0.2">
      <c r="C4012" s="300"/>
    </row>
    <row r="4013" spans="3:3" x14ac:dyDescent="0.2">
      <c r="C4013" s="300"/>
    </row>
    <row r="4014" spans="3:3" x14ac:dyDescent="0.2">
      <c r="C4014" s="300"/>
    </row>
    <row r="4015" spans="3:3" x14ac:dyDescent="0.2">
      <c r="C4015" s="300"/>
    </row>
    <row r="4016" spans="3:3" x14ac:dyDescent="0.2">
      <c r="C4016" s="300"/>
    </row>
    <row r="4017" spans="3:3" x14ac:dyDescent="0.2">
      <c r="C4017" s="300"/>
    </row>
    <row r="4018" spans="3:3" x14ac:dyDescent="0.2">
      <c r="C4018" s="300"/>
    </row>
    <row r="4019" spans="3:3" x14ac:dyDescent="0.2">
      <c r="C4019" s="300"/>
    </row>
    <row r="4020" spans="3:3" x14ac:dyDescent="0.2">
      <c r="C4020" s="300"/>
    </row>
    <row r="4021" spans="3:3" x14ac:dyDescent="0.2">
      <c r="C4021" s="300"/>
    </row>
    <row r="4022" spans="3:3" x14ac:dyDescent="0.2">
      <c r="C4022" s="300"/>
    </row>
    <row r="4023" spans="3:3" x14ac:dyDescent="0.2">
      <c r="C4023" s="300"/>
    </row>
    <row r="4024" spans="3:3" x14ac:dyDescent="0.2">
      <c r="C4024" s="300"/>
    </row>
    <row r="4025" spans="3:3" x14ac:dyDescent="0.2">
      <c r="C4025" s="300"/>
    </row>
    <row r="4026" spans="3:3" x14ac:dyDescent="0.2">
      <c r="C4026" s="300"/>
    </row>
    <row r="4027" spans="3:3" x14ac:dyDescent="0.2">
      <c r="C4027" s="300"/>
    </row>
    <row r="4028" spans="3:3" x14ac:dyDescent="0.2">
      <c r="C4028" s="300"/>
    </row>
    <row r="4029" spans="3:3" x14ac:dyDescent="0.2">
      <c r="C4029" s="300"/>
    </row>
    <row r="4030" spans="3:3" x14ac:dyDescent="0.2">
      <c r="C4030" s="300"/>
    </row>
    <row r="4031" spans="3:3" x14ac:dyDescent="0.2">
      <c r="C4031" s="300"/>
    </row>
    <row r="4032" spans="3:3" x14ac:dyDescent="0.2">
      <c r="C4032" s="300"/>
    </row>
    <row r="4033" spans="3:3" x14ac:dyDescent="0.2">
      <c r="C4033" s="300"/>
    </row>
    <row r="4034" spans="3:3" x14ac:dyDescent="0.2">
      <c r="C4034" s="300"/>
    </row>
    <row r="4035" spans="3:3" x14ac:dyDescent="0.2">
      <c r="C4035" s="300"/>
    </row>
    <row r="4036" spans="3:3" x14ac:dyDescent="0.2">
      <c r="C4036" s="300"/>
    </row>
    <row r="4037" spans="3:3" x14ac:dyDescent="0.2">
      <c r="C4037" s="300"/>
    </row>
    <row r="4038" spans="3:3" x14ac:dyDescent="0.2">
      <c r="C4038" s="300"/>
    </row>
    <row r="4039" spans="3:3" x14ac:dyDescent="0.2">
      <c r="C4039" s="300"/>
    </row>
    <row r="4040" spans="3:3" x14ac:dyDescent="0.2">
      <c r="C4040" s="300"/>
    </row>
    <row r="4041" spans="3:3" x14ac:dyDescent="0.2">
      <c r="C4041" s="300"/>
    </row>
    <row r="4042" spans="3:3" x14ac:dyDescent="0.2">
      <c r="C4042" s="300"/>
    </row>
    <row r="4043" spans="3:3" x14ac:dyDescent="0.2">
      <c r="C4043" s="300"/>
    </row>
    <row r="4044" spans="3:3" x14ac:dyDescent="0.2">
      <c r="C4044" s="300"/>
    </row>
    <row r="4045" spans="3:3" x14ac:dyDescent="0.2">
      <c r="C4045" s="300"/>
    </row>
    <row r="4046" spans="3:3" x14ac:dyDescent="0.2">
      <c r="C4046" s="300"/>
    </row>
    <row r="4047" spans="3:3" x14ac:dyDescent="0.2">
      <c r="C4047" s="300"/>
    </row>
    <row r="4048" spans="3:3" x14ac:dyDescent="0.2">
      <c r="C4048" s="300"/>
    </row>
    <row r="4049" spans="3:3" x14ac:dyDescent="0.2">
      <c r="C4049" s="300"/>
    </row>
    <row r="4050" spans="3:3" x14ac:dyDescent="0.2">
      <c r="C4050" s="300"/>
    </row>
    <row r="4051" spans="3:3" x14ac:dyDescent="0.2">
      <c r="C4051" s="300"/>
    </row>
    <row r="4052" spans="3:3" x14ac:dyDescent="0.2">
      <c r="C4052" s="300"/>
    </row>
    <row r="4053" spans="3:3" x14ac:dyDescent="0.2">
      <c r="C4053" s="300"/>
    </row>
    <row r="4054" spans="3:3" x14ac:dyDescent="0.2">
      <c r="C4054" s="300"/>
    </row>
    <row r="4055" spans="3:3" x14ac:dyDescent="0.2">
      <c r="C4055" s="300"/>
    </row>
    <row r="4056" spans="3:3" x14ac:dyDescent="0.2">
      <c r="C4056" s="300"/>
    </row>
    <row r="4057" spans="3:3" x14ac:dyDescent="0.2">
      <c r="C4057" s="300"/>
    </row>
    <row r="4058" spans="3:3" x14ac:dyDescent="0.2">
      <c r="C4058" s="300"/>
    </row>
    <row r="4059" spans="3:3" x14ac:dyDescent="0.2">
      <c r="C4059" s="300"/>
    </row>
    <row r="4060" spans="3:3" x14ac:dyDescent="0.2">
      <c r="C4060" s="300"/>
    </row>
    <row r="4061" spans="3:3" x14ac:dyDescent="0.2">
      <c r="C4061" s="300"/>
    </row>
    <row r="4062" spans="3:3" x14ac:dyDescent="0.2">
      <c r="C4062" s="300"/>
    </row>
    <row r="4063" spans="3:3" x14ac:dyDescent="0.2">
      <c r="C4063" s="300"/>
    </row>
    <row r="4064" spans="3:3" x14ac:dyDescent="0.2">
      <c r="C4064" s="300"/>
    </row>
    <row r="4065" spans="3:3" x14ac:dyDescent="0.2">
      <c r="C4065" s="300"/>
    </row>
    <row r="4066" spans="3:3" x14ac:dyDescent="0.2">
      <c r="C4066" s="300"/>
    </row>
    <row r="4067" spans="3:3" x14ac:dyDescent="0.2">
      <c r="C4067" s="300"/>
    </row>
    <row r="4068" spans="3:3" x14ac:dyDescent="0.2">
      <c r="C4068" s="300"/>
    </row>
    <row r="4069" spans="3:3" x14ac:dyDescent="0.2">
      <c r="C4069" s="300"/>
    </row>
    <row r="4070" spans="3:3" x14ac:dyDescent="0.2">
      <c r="C4070" s="300"/>
    </row>
    <row r="4071" spans="3:3" x14ac:dyDescent="0.2">
      <c r="C4071" s="300"/>
    </row>
    <row r="4072" spans="3:3" x14ac:dyDescent="0.2">
      <c r="C4072" s="300"/>
    </row>
    <row r="4073" spans="3:3" x14ac:dyDescent="0.2">
      <c r="C4073" s="300"/>
    </row>
    <row r="4074" spans="3:3" x14ac:dyDescent="0.2">
      <c r="C4074" s="300"/>
    </row>
    <row r="4075" spans="3:3" x14ac:dyDescent="0.2">
      <c r="C4075" s="300"/>
    </row>
    <row r="4076" spans="3:3" x14ac:dyDescent="0.2">
      <c r="C4076" s="300"/>
    </row>
    <row r="4077" spans="3:3" x14ac:dyDescent="0.2">
      <c r="C4077" s="300"/>
    </row>
    <row r="4078" spans="3:3" x14ac:dyDescent="0.2">
      <c r="C4078" s="300"/>
    </row>
    <row r="4079" spans="3:3" x14ac:dyDescent="0.2">
      <c r="C4079" s="300"/>
    </row>
    <row r="4080" spans="3:3" x14ac:dyDescent="0.2">
      <c r="C4080" s="300"/>
    </row>
    <row r="4081" spans="3:3" x14ac:dyDescent="0.2">
      <c r="C4081" s="300"/>
    </row>
    <row r="4082" spans="3:3" x14ac:dyDescent="0.2">
      <c r="C4082" s="300"/>
    </row>
    <row r="4083" spans="3:3" x14ac:dyDescent="0.2">
      <c r="C4083" s="300"/>
    </row>
    <row r="4084" spans="3:3" x14ac:dyDescent="0.2">
      <c r="C4084" s="300"/>
    </row>
    <row r="4085" spans="3:3" x14ac:dyDescent="0.2">
      <c r="C4085" s="300"/>
    </row>
    <row r="4086" spans="3:3" x14ac:dyDescent="0.2">
      <c r="C4086" s="300"/>
    </row>
    <row r="4087" spans="3:3" x14ac:dyDescent="0.2">
      <c r="C4087" s="300"/>
    </row>
    <row r="4088" spans="3:3" x14ac:dyDescent="0.2">
      <c r="C4088" s="300"/>
    </row>
    <row r="4089" spans="3:3" x14ac:dyDescent="0.2">
      <c r="C4089" s="300"/>
    </row>
    <row r="4090" spans="3:3" x14ac:dyDescent="0.2">
      <c r="C4090" s="300"/>
    </row>
    <row r="4091" spans="3:3" x14ac:dyDescent="0.2">
      <c r="C4091" s="300"/>
    </row>
    <row r="4092" spans="3:3" x14ac:dyDescent="0.2">
      <c r="C4092" s="300"/>
    </row>
    <row r="4093" spans="3:3" x14ac:dyDescent="0.2">
      <c r="C4093" s="300"/>
    </row>
    <row r="4094" spans="3:3" x14ac:dyDescent="0.2">
      <c r="C4094" s="300"/>
    </row>
    <row r="4095" spans="3:3" x14ac:dyDescent="0.2">
      <c r="C4095" s="300"/>
    </row>
    <row r="4096" spans="3:3" x14ac:dyDescent="0.2">
      <c r="C4096" s="300"/>
    </row>
    <row r="4097" spans="3:3" x14ac:dyDescent="0.2">
      <c r="C4097" s="300"/>
    </row>
    <row r="4098" spans="3:3" x14ac:dyDescent="0.2">
      <c r="C4098" s="300"/>
    </row>
    <row r="4099" spans="3:3" x14ac:dyDescent="0.2">
      <c r="C4099" s="300"/>
    </row>
    <row r="4100" spans="3:3" x14ac:dyDescent="0.2">
      <c r="C4100" s="300"/>
    </row>
    <row r="4101" spans="3:3" x14ac:dyDescent="0.2">
      <c r="C4101" s="300"/>
    </row>
    <row r="4102" spans="3:3" x14ac:dyDescent="0.2">
      <c r="C4102" s="300"/>
    </row>
    <row r="4103" spans="3:3" x14ac:dyDescent="0.2">
      <c r="C4103" s="300"/>
    </row>
    <row r="4104" spans="3:3" x14ac:dyDescent="0.2">
      <c r="C4104" s="300"/>
    </row>
    <row r="4105" spans="3:3" x14ac:dyDescent="0.2">
      <c r="C4105" s="300"/>
    </row>
    <row r="4106" spans="3:3" x14ac:dyDescent="0.2">
      <c r="C4106" s="300"/>
    </row>
    <row r="4107" spans="3:3" x14ac:dyDescent="0.2">
      <c r="C4107" s="300"/>
    </row>
    <row r="4108" spans="3:3" x14ac:dyDescent="0.2">
      <c r="C4108" s="300"/>
    </row>
    <row r="4109" spans="3:3" x14ac:dyDescent="0.2">
      <c r="C4109" s="300"/>
    </row>
    <row r="4110" spans="3:3" x14ac:dyDescent="0.2">
      <c r="C4110" s="300"/>
    </row>
    <row r="4111" spans="3:3" x14ac:dyDescent="0.2">
      <c r="C4111" s="300"/>
    </row>
    <row r="4112" spans="3:3" x14ac:dyDescent="0.2">
      <c r="C4112" s="300"/>
    </row>
    <row r="4113" spans="3:3" x14ac:dyDescent="0.2">
      <c r="C4113" s="300"/>
    </row>
    <row r="4114" spans="3:3" x14ac:dyDescent="0.2">
      <c r="C4114" s="300"/>
    </row>
    <row r="4115" spans="3:3" x14ac:dyDescent="0.2">
      <c r="C4115" s="300"/>
    </row>
    <row r="4116" spans="3:3" x14ac:dyDescent="0.2">
      <c r="C4116" s="300"/>
    </row>
    <row r="4117" spans="3:3" x14ac:dyDescent="0.2">
      <c r="C4117" s="300"/>
    </row>
    <row r="4118" spans="3:3" x14ac:dyDescent="0.2">
      <c r="C4118" s="300"/>
    </row>
    <row r="4119" spans="3:3" x14ac:dyDescent="0.2">
      <c r="C4119" s="300"/>
    </row>
    <row r="4120" spans="3:3" x14ac:dyDescent="0.2">
      <c r="C4120" s="300"/>
    </row>
    <row r="4121" spans="3:3" x14ac:dyDescent="0.2">
      <c r="C4121" s="300"/>
    </row>
    <row r="4122" spans="3:3" x14ac:dyDescent="0.2">
      <c r="C4122" s="300"/>
    </row>
    <row r="4123" spans="3:3" x14ac:dyDescent="0.2">
      <c r="C4123" s="300"/>
    </row>
    <row r="4124" spans="3:3" x14ac:dyDescent="0.2">
      <c r="C4124" s="300"/>
    </row>
    <row r="4125" spans="3:3" x14ac:dyDescent="0.2">
      <c r="C4125" s="300"/>
    </row>
    <row r="4126" spans="3:3" x14ac:dyDescent="0.2">
      <c r="C4126" s="300"/>
    </row>
    <row r="4127" spans="3:3" x14ac:dyDescent="0.2">
      <c r="C4127" s="300"/>
    </row>
    <row r="4128" spans="3:3" x14ac:dyDescent="0.2">
      <c r="C4128" s="300"/>
    </row>
    <row r="4129" spans="3:3" x14ac:dyDescent="0.2">
      <c r="C4129" s="300"/>
    </row>
    <row r="4130" spans="3:3" x14ac:dyDescent="0.2">
      <c r="C4130" s="300"/>
    </row>
    <row r="4131" spans="3:3" x14ac:dyDescent="0.2">
      <c r="C4131" s="300"/>
    </row>
    <row r="4132" spans="3:3" x14ac:dyDescent="0.2">
      <c r="C4132" s="300"/>
    </row>
    <row r="4133" spans="3:3" x14ac:dyDescent="0.2">
      <c r="C4133" s="300"/>
    </row>
    <row r="4134" spans="3:3" x14ac:dyDescent="0.2">
      <c r="C4134" s="300"/>
    </row>
    <row r="4135" spans="3:3" x14ac:dyDescent="0.2">
      <c r="C4135" s="300"/>
    </row>
    <row r="4136" spans="3:3" x14ac:dyDescent="0.2">
      <c r="C4136" s="300"/>
    </row>
    <row r="4137" spans="3:3" x14ac:dyDescent="0.2">
      <c r="C4137" s="300"/>
    </row>
    <row r="4138" spans="3:3" x14ac:dyDescent="0.2">
      <c r="C4138" s="300"/>
    </row>
    <row r="4139" spans="3:3" x14ac:dyDescent="0.2">
      <c r="C4139" s="300"/>
    </row>
    <row r="4140" spans="3:3" x14ac:dyDescent="0.2">
      <c r="C4140" s="300"/>
    </row>
    <row r="4141" spans="3:3" x14ac:dyDescent="0.2">
      <c r="C4141" s="300"/>
    </row>
    <row r="4142" spans="3:3" x14ac:dyDescent="0.2">
      <c r="C4142" s="300"/>
    </row>
    <row r="4143" spans="3:3" x14ac:dyDescent="0.2">
      <c r="C4143" s="300"/>
    </row>
    <row r="4144" spans="3:3" x14ac:dyDescent="0.2">
      <c r="C4144" s="300"/>
    </row>
    <row r="4145" spans="3:3" x14ac:dyDescent="0.2">
      <c r="C4145" s="300"/>
    </row>
    <row r="4146" spans="3:3" x14ac:dyDescent="0.2">
      <c r="C4146" s="300"/>
    </row>
    <row r="4147" spans="3:3" x14ac:dyDescent="0.2">
      <c r="C4147" s="300"/>
    </row>
    <row r="4148" spans="3:3" x14ac:dyDescent="0.2">
      <c r="C4148" s="300"/>
    </row>
    <row r="4149" spans="3:3" x14ac:dyDescent="0.2">
      <c r="C4149" s="300"/>
    </row>
    <row r="4150" spans="3:3" x14ac:dyDescent="0.2">
      <c r="C4150" s="300"/>
    </row>
    <row r="4151" spans="3:3" x14ac:dyDescent="0.2">
      <c r="C4151" s="300"/>
    </row>
    <row r="4152" spans="3:3" x14ac:dyDescent="0.2">
      <c r="C4152" s="300"/>
    </row>
    <row r="4153" spans="3:3" x14ac:dyDescent="0.2">
      <c r="C4153" s="300"/>
    </row>
    <row r="4154" spans="3:3" x14ac:dyDescent="0.2">
      <c r="C4154" s="300"/>
    </row>
    <row r="4155" spans="3:3" x14ac:dyDescent="0.2">
      <c r="C4155" s="300"/>
    </row>
    <row r="4156" spans="3:3" x14ac:dyDescent="0.2">
      <c r="C4156" s="300"/>
    </row>
    <row r="4157" spans="3:3" x14ac:dyDescent="0.2">
      <c r="C4157" s="300"/>
    </row>
    <row r="4158" spans="3:3" x14ac:dyDescent="0.2">
      <c r="C4158" s="300"/>
    </row>
    <row r="4159" spans="3:3" x14ac:dyDescent="0.2">
      <c r="C4159" s="300"/>
    </row>
    <row r="4160" spans="3:3" x14ac:dyDescent="0.2">
      <c r="C4160" s="300"/>
    </row>
    <row r="4161" spans="3:3" x14ac:dyDescent="0.2">
      <c r="C4161" s="300"/>
    </row>
    <row r="4162" spans="3:3" x14ac:dyDescent="0.2">
      <c r="C4162" s="300"/>
    </row>
    <row r="4163" spans="3:3" x14ac:dyDescent="0.2">
      <c r="C4163" s="300"/>
    </row>
    <row r="4164" spans="3:3" x14ac:dyDescent="0.2">
      <c r="C4164" s="300"/>
    </row>
    <row r="4165" spans="3:3" x14ac:dyDescent="0.2">
      <c r="C4165" s="300"/>
    </row>
    <row r="4166" spans="3:3" x14ac:dyDescent="0.2">
      <c r="C4166" s="300"/>
    </row>
    <row r="4167" spans="3:3" x14ac:dyDescent="0.2">
      <c r="C4167" s="300"/>
    </row>
    <row r="4168" spans="3:3" x14ac:dyDescent="0.2">
      <c r="C4168" s="300"/>
    </row>
    <row r="4169" spans="3:3" x14ac:dyDescent="0.2">
      <c r="C4169" s="300"/>
    </row>
    <row r="4170" spans="3:3" x14ac:dyDescent="0.2">
      <c r="C4170" s="300"/>
    </row>
    <row r="4171" spans="3:3" x14ac:dyDescent="0.2">
      <c r="C4171" s="300"/>
    </row>
    <row r="4172" spans="3:3" x14ac:dyDescent="0.2">
      <c r="C4172" s="300"/>
    </row>
    <row r="4173" spans="3:3" x14ac:dyDescent="0.2">
      <c r="C4173" s="300"/>
    </row>
    <row r="4174" spans="3:3" x14ac:dyDescent="0.2">
      <c r="C4174" s="300"/>
    </row>
    <row r="4175" spans="3:3" x14ac:dyDescent="0.2">
      <c r="C4175" s="300"/>
    </row>
    <row r="4176" spans="3:3" x14ac:dyDescent="0.2">
      <c r="C4176" s="300"/>
    </row>
    <row r="4177" spans="3:3" x14ac:dyDescent="0.2">
      <c r="C4177" s="300"/>
    </row>
    <row r="4178" spans="3:3" x14ac:dyDescent="0.2">
      <c r="C4178" s="300"/>
    </row>
    <row r="4179" spans="3:3" x14ac:dyDescent="0.2">
      <c r="C4179" s="300"/>
    </row>
    <row r="4180" spans="3:3" x14ac:dyDescent="0.2">
      <c r="C4180" s="300"/>
    </row>
    <row r="4181" spans="3:3" x14ac:dyDescent="0.2">
      <c r="C4181" s="300"/>
    </row>
    <row r="4182" spans="3:3" x14ac:dyDescent="0.2">
      <c r="C4182" s="300"/>
    </row>
    <row r="4183" spans="3:3" x14ac:dyDescent="0.2">
      <c r="C4183" s="300"/>
    </row>
    <row r="4184" spans="3:3" x14ac:dyDescent="0.2">
      <c r="C4184" s="300"/>
    </row>
    <row r="4185" spans="3:3" x14ac:dyDescent="0.2">
      <c r="C4185" s="300"/>
    </row>
    <row r="4186" spans="3:3" x14ac:dyDescent="0.2">
      <c r="C4186" s="300"/>
    </row>
    <row r="4187" spans="3:3" x14ac:dyDescent="0.2">
      <c r="C4187" s="300"/>
    </row>
    <row r="4188" spans="3:3" x14ac:dyDescent="0.2">
      <c r="C4188" s="300"/>
    </row>
    <row r="4189" spans="3:3" x14ac:dyDescent="0.2">
      <c r="C4189" s="300"/>
    </row>
    <row r="4190" spans="3:3" x14ac:dyDescent="0.2">
      <c r="C4190" s="300"/>
    </row>
    <row r="4191" spans="3:3" x14ac:dyDescent="0.2">
      <c r="C4191" s="300"/>
    </row>
    <row r="4192" spans="3:3" x14ac:dyDescent="0.2">
      <c r="C4192" s="300"/>
    </row>
    <row r="4193" spans="3:3" x14ac:dyDescent="0.2">
      <c r="C4193" s="300"/>
    </row>
    <row r="4194" spans="3:3" x14ac:dyDescent="0.2">
      <c r="C4194" s="300"/>
    </row>
    <row r="4195" spans="3:3" x14ac:dyDescent="0.2">
      <c r="C4195" s="300"/>
    </row>
    <row r="4196" spans="3:3" x14ac:dyDescent="0.2">
      <c r="C4196" s="300"/>
    </row>
    <row r="4197" spans="3:3" x14ac:dyDescent="0.2">
      <c r="C4197" s="300"/>
    </row>
    <row r="4198" spans="3:3" x14ac:dyDescent="0.2">
      <c r="C4198" s="300"/>
    </row>
    <row r="4199" spans="3:3" x14ac:dyDescent="0.2">
      <c r="C4199" s="300"/>
    </row>
    <row r="4200" spans="3:3" x14ac:dyDescent="0.2">
      <c r="C4200" s="300"/>
    </row>
    <row r="4201" spans="3:3" x14ac:dyDescent="0.2">
      <c r="C4201" s="300"/>
    </row>
    <row r="4202" spans="3:3" x14ac:dyDescent="0.2">
      <c r="C4202" s="300"/>
    </row>
    <row r="4203" spans="3:3" x14ac:dyDescent="0.2">
      <c r="C4203" s="300"/>
    </row>
    <row r="4204" spans="3:3" x14ac:dyDescent="0.2">
      <c r="C4204" s="300"/>
    </row>
    <row r="4205" spans="3:3" x14ac:dyDescent="0.2">
      <c r="C4205" s="300"/>
    </row>
    <row r="4206" spans="3:3" x14ac:dyDescent="0.2">
      <c r="C4206" s="300"/>
    </row>
    <row r="4207" spans="3:3" x14ac:dyDescent="0.2">
      <c r="C4207" s="300"/>
    </row>
    <row r="4208" spans="3:3" x14ac:dyDescent="0.2">
      <c r="C4208" s="300"/>
    </row>
    <row r="4209" spans="3:3" x14ac:dyDescent="0.2">
      <c r="C4209" s="300"/>
    </row>
    <row r="4210" spans="3:3" x14ac:dyDescent="0.2">
      <c r="C4210" s="300"/>
    </row>
    <row r="4211" spans="3:3" x14ac:dyDescent="0.2">
      <c r="C4211" s="300"/>
    </row>
    <row r="4212" spans="3:3" x14ac:dyDescent="0.2">
      <c r="C4212" s="300"/>
    </row>
    <row r="4213" spans="3:3" x14ac:dyDescent="0.2">
      <c r="C4213" s="300"/>
    </row>
    <row r="4214" spans="3:3" x14ac:dyDescent="0.2">
      <c r="C4214" s="300"/>
    </row>
    <row r="4215" spans="3:3" x14ac:dyDescent="0.2">
      <c r="C4215" s="300"/>
    </row>
    <row r="4216" spans="3:3" x14ac:dyDescent="0.2">
      <c r="C4216" s="300"/>
    </row>
    <row r="4217" spans="3:3" x14ac:dyDescent="0.2">
      <c r="C4217" s="300"/>
    </row>
    <row r="4218" spans="3:3" x14ac:dyDescent="0.2">
      <c r="C4218" s="300"/>
    </row>
    <row r="4219" spans="3:3" x14ac:dyDescent="0.2">
      <c r="C4219" s="300"/>
    </row>
    <row r="4220" spans="3:3" x14ac:dyDescent="0.2">
      <c r="C4220" s="300"/>
    </row>
    <row r="4221" spans="3:3" x14ac:dyDescent="0.2">
      <c r="C4221" s="300"/>
    </row>
    <row r="4222" spans="3:3" x14ac:dyDescent="0.2">
      <c r="C4222" s="300"/>
    </row>
    <row r="4223" spans="3:3" x14ac:dyDescent="0.2">
      <c r="C4223" s="300"/>
    </row>
    <row r="4224" spans="3:3" x14ac:dyDescent="0.2">
      <c r="C4224" s="300"/>
    </row>
    <row r="4225" spans="3:3" x14ac:dyDescent="0.2">
      <c r="C4225" s="300"/>
    </row>
    <row r="4226" spans="3:3" x14ac:dyDescent="0.2">
      <c r="C4226" s="300"/>
    </row>
    <row r="4227" spans="3:3" x14ac:dyDescent="0.2">
      <c r="C4227" s="300"/>
    </row>
    <row r="4228" spans="3:3" x14ac:dyDescent="0.2">
      <c r="C4228" s="300"/>
    </row>
    <row r="4229" spans="3:3" x14ac:dyDescent="0.2">
      <c r="C4229" s="300"/>
    </row>
    <row r="4230" spans="3:3" x14ac:dyDescent="0.2">
      <c r="C4230" s="300"/>
    </row>
    <row r="4231" spans="3:3" x14ac:dyDescent="0.2">
      <c r="C4231" s="300"/>
    </row>
    <row r="4232" spans="3:3" x14ac:dyDescent="0.2">
      <c r="C4232" s="300"/>
    </row>
    <row r="4233" spans="3:3" x14ac:dyDescent="0.2">
      <c r="C4233" s="300"/>
    </row>
    <row r="4234" spans="3:3" x14ac:dyDescent="0.2">
      <c r="C4234" s="300"/>
    </row>
    <row r="4235" spans="3:3" x14ac:dyDescent="0.2">
      <c r="C4235" s="300"/>
    </row>
    <row r="4236" spans="3:3" x14ac:dyDescent="0.2">
      <c r="C4236" s="300"/>
    </row>
    <row r="4237" spans="3:3" x14ac:dyDescent="0.2">
      <c r="C4237" s="300"/>
    </row>
    <row r="4238" spans="3:3" x14ac:dyDescent="0.2">
      <c r="C4238" s="300"/>
    </row>
    <row r="4239" spans="3:3" x14ac:dyDescent="0.2">
      <c r="C4239" s="300"/>
    </row>
    <row r="4240" spans="3:3" x14ac:dyDescent="0.2">
      <c r="C4240" s="300"/>
    </row>
    <row r="4241" spans="3:3" x14ac:dyDescent="0.2">
      <c r="C4241" s="300"/>
    </row>
    <row r="4242" spans="3:3" x14ac:dyDescent="0.2">
      <c r="C4242" s="300"/>
    </row>
    <row r="4243" spans="3:3" x14ac:dyDescent="0.2">
      <c r="C4243" s="300"/>
    </row>
    <row r="4244" spans="3:3" x14ac:dyDescent="0.2">
      <c r="C4244" s="300"/>
    </row>
    <row r="4245" spans="3:3" x14ac:dyDescent="0.2">
      <c r="C4245" s="300"/>
    </row>
    <row r="4246" spans="3:3" x14ac:dyDescent="0.2">
      <c r="C4246" s="300"/>
    </row>
    <row r="4247" spans="3:3" x14ac:dyDescent="0.2">
      <c r="C4247" s="300"/>
    </row>
    <row r="4248" spans="3:3" x14ac:dyDescent="0.2">
      <c r="C4248" s="300"/>
    </row>
    <row r="4249" spans="3:3" x14ac:dyDescent="0.2">
      <c r="C4249" s="300"/>
    </row>
    <row r="4250" spans="3:3" x14ac:dyDescent="0.2">
      <c r="C4250" s="300"/>
    </row>
    <row r="4251" spans="3:3" x14ac:dyDescent="0.2">
      <c r="C4251" s="300"/>
    </row>
    <row r="4252" spans="3:3" x14ac:dyDescent="0.2">
      <c r="C4252" s="300"/>
    </row>
    <row r="4253" spans="3:3" x14ac:dyDescent="0.2">
      <c r="C4253" s="300"/>
    </row>
    <row r="4254" spans="3:3" x14ac:dyDescent="0.2">
      <c r="C4254" s="300"/>
    </row>
    <row r="4255" spans="3:3" x14ac:dyDescent="0.2">
      <c r="C4255" s="300"/>
    </row>
    <row r="4256" spans="3:3" x14ac:dyDescent="0.2">
      <c r="C4256" s="300"/>
    </row>
    <row r="4257" spans="3:3" x14ac:dyDescent="0.2">
      <c r="C4257" s="300"/>
    </row>
    <row r="4258" spans="3:3" x14ac:dyDescent="0.2">
      <c r="C4258" s="300"/>
    </row>
    <row r="4259" spans="3:3" x14ac:dyDescent="0.2">
      <c r="C4259" s="300"/>
    </row>
    <row r="4260" spans="3:3" x14ac:dyDescent="0.2">
      <c r="C4260" s="300"/>
    </row>
    <row r="4261" spans="3:3" x14ac:dyDescent="0.2">
      <c r="C4261" s="300"/>
    </row>
    <row r="4262" spans="3:3" x14ac:dyDescent="0.2">
      <c r="C4262" s="300"/>
    </row>
    <row r="4263" spans="3:3" x14ac:dyDescent="0.2">
      <c r="C4263" s="300"/>
    </row>
    <row r="4264" spans="3:3" x14ac:dyDescent="0.2">
      <c r="C4264" s="300"/>
    </row>
    <row r="4265" spans="3:3" x14ac:dyDescent="0.2">
      <c r="C4265" s="300"/>
    </row>
    <row r="4266" spans="3:3" x14ac:dyDescent="0.2">
      <c r="C4266" s="300"/>
    </row>
    <row r="4267" spans="3:3" x14ac:dyDescent="0.2">
      <c r="C4267" s="300"/>
    </row>
    <row r="4268" spans="3:3" x14ac:dyDescent="0.2">
      <c r="C4268" s="300"/>
    </row>
    <row r="4269" spans="3:3" x14ac:dyDescent="0.2">
      <c r="C4269" s="300"/>
    </row>
    <row r="4270" spans="3:3" x14ac:dyDescent="0.2">
      <c r="C4270" s="300"/>
    </row>
    <row r="4271" spans="3:3" x14ac:dyDescent="0.2">
      <c r="C4271" s="300"/>
    </row>
    <row r="4272" spans="3:3" x14ac:dyDescent="0.2">
      <c r="C4272" s="300"/>
    </row>
    <row r="4273" spans="3:3" x14ac:dyDescent="0.2">
      <c r="C4273" s="300"/>
    </row>
    <row r="4274" spans="3:3" x14ac:dyDescent="0.2">
      <c r="C4274" s="300"/>
    </row>
    <row r="4275" spans="3:3" x14ac:dyDescent="0.2">
      <c r="C4275" s="300"/>
    </row>
    <row r="4276" spans="3:3" x14ac:dyDescent="0.2">
      <c r="C4276" s="300"/>
    </row>
    <row r="4277" spans="3:3" x14ac:dyDescent="0.2">
      <c r="C4277" s="300"/>
    </row>
    <row r="4278" spans="3:3" x14ac:dyDescent="0.2">
      <c r="C4278" s="300"/>
    </row>
    <row r="4279" spans="3:3" x14ac:dyDescent="0.2">
      <c r="C4279" s="300"/>
    </row>
    <row r="4280" spans="3:3" x14ac:dyDescent="0.2">
      <c r="C4280" s="300"/>
    </row>
    <row r="4281" spans="3:3" x14ac:dyDescent="0.2">
      <c r="C4281" s="300"/>
    </row>
    <row r="4282" spans="3:3" x14ac:dyDescent="0.2">
      <c r="C4282" s="300"/>
    </row>
    <row r="4283" spans="3:3" x14ac:dyDescent="0.2">
      <c r="C4283" s="300"/>
    </row>
    <row r="4284" spans="3:3" x14ac:dyDescent="0.2">
      <c r="C4284" s="300"/>
    </row>
    <row r="4285" spans="3:3" x14ac:dyDescent="0.2">
      <c r="C4285" s="300"/>
    </row>
    <row r="4286" spans="3:3" x14ac:dyDescent="0.2">
      <c r="C4286" s="300"/>
    </row>
    <row r="4287" spans="3:3" x14ac:dyDescent="0.2">
      <c r="C4287" s="300"/>
    </row>
    <row r="4288" spans="3:3" x14ac:dyDescent="0.2">
      <c r="C4288" s="300"/>
    </row>
    <row r="4289" spans="3:3" x14ac:dyDescent="0.2">
      <c r="C4289" s="300"/>
    </row>
    <row r="4290" spans="3:3" x14ac:dyDescent="0.2">
      <c r="C4290" s="300"/>
    </row>
    <row r="4291" spans="3:3" x14ac:dyDescent="0.2">
      <c r="C4291" s="300"/>
    </row>
    <row r="4292" spans="3:3" x14ac:dyDescent="0.2">
      <c r="C4292" s="300"/>
    </row>
    <row r="4293" spans="3:3" x14ac:dyDescent="0.2">
      <c r="C4293" s="300"/>
    </row>
    <row r="4294" spans="3:3" x14ac:dyDescent="0.2">
      <c r="C4294" s="300"/>
    </row>
    <row r="4295" spans="3:3" x14ac:dyDescent="0.2">
      <c r="C4295" s="300"/>
    </row>
    <row r="4296" spans="3:3" x14ac:dyDescent="0.2">
      <c r="C4296" s="300"/>
    </row>
    <row r="4297" spans="3:3" x14ac:dyDescent="0.2">
      <c r="C4297" s="300"/>
    </row>
    <row r="4298" spans="3:3" x14ac:dyDescent="0.2">
      <c r="C4298" s="300"/>
    </row>
    <row r="4299" spans="3:3" x14ac:dyDescent="0.2">
      <c r="C4299" s="300"/>
    </row>
    <row r="4300" spans="3:3" x14ac:dyDescent="0.2">
      <c r="C4300" s="300"/>
    </row>
    <row r="4301" spans="3:3" x14ac:dyDescent="0.2">
      <c r="C4301" s="300"/>
    </row>
    <row r="4302" spans="3:3" x14ac:dyDescent="0.2">
      <c r="C4302" s="300"/>
    </row>
    <row r="4303" spans="3:3" x14ac:dyDescent="0.2">
      <c r="C4303" s="300"/>
    </row>
    <row r="4304" spans="3:3" x14ac:dyDescent="0.2">
      <c r="C4304" s="300"/>
    </row>
    <row r="4305" spans="3:3" x14ac:dyDescent="0.2">
      <c r="C4305" s="300"/>
    </row>
    <row r="4306" spans="3:3" x14ac:dyDescent="0.2">
      <c r="C4306" s="300"/>
    </row>
    <row r="4307" spans="3:3" x14ac:dyDescent="0.2">
      <c r="C4307" s="300"/>
    </row>
    <row r="4308" spans="3:3" x14ac:dyDescent="0.2">
      <c r="C4308" s="300"/>
    </row>
    <row r="4309" spans="3:3" x14ac:dyDescent="0.2">
      <c r="C4309" s="300"/>
    </row>
    <row r="4310" spans="3:3" x14ac:dyDescent="0.2">
      <c r="C4310" s="300"/>
    </row>
    <row r="4311" spans="3:3" x14ac:dyDescent="0.2">
      <c r="C4311" s="300"/>
    </row>
    <row r="4312" spans="3:3" x14ac:dyDescent="0.2">
      <c r="C4312" s="300"/>
    </row>
    <row r="4313" spans="3:3" x14ac:dyDescent="0.2">
      <c r="C4313" s="300"/>
    </row>
    <row r="4314" spans="3:3" x14ac:dyDescent="0.2">
      <c r="C4314" s="300"/>
    </row>
    <row r="4315" spans="3:3" x14ac:dyDescent="0.2">
      <c r="C4315" s="300"/>
    </row>
    <row r="4316" spans="3:3" x14ac:dyDescent="0.2">
      <c r="C4316" s="300"/>
    </row>
    <row r="4317" spans="3:3" x14ac:dyDescent="0.2">
      <c r="C4317" s="300"/>
    </row>
    <row r="4318" spans="3:3" x14ac:dyDescent="0.2">
      <c r="C4318" s="300"/>
    </row>
    <row r="4319" spans="3:3" x14ac:dyDescent="0.2">
      <c r="C4319" s="300"/>
    </row>
    <row r="4320" spans="3:3" x14ac:dyDescent="0.2">
      <c r="C4320" s="300"/>
    </row>
    <row r="4321" spans="3:3" x14ac:dyDescent="0.2">
      <c r="C4321" s="300"/>
    </row>
    <row r="4322" spans="3:3" x14ac:dyDescent="0.2">
      <c r="C4322" s="300"/>
    </row>
    <row r="4323" spans="3:3" x14ac:dyDescent="0.2">
      <c r="C4323" s="300"/>
    </row>
    <row r="4324" spans="3:3" x14ac:dyDescent="0.2">
      <c r="C4324" s="300"/>
    </row>
    <row r="4325" spans="3:3" x14ac:dyDescent="0.2">
      <c r="C4325" s="300"/>
    </row>
    <row r="4326" spans="3:3" x14ac:dyDescent="0.2">
      <c r="C4326" s="300"/>
    </row>
    <row r="4327" spans="3:3" x14ac:dyDescent="0.2">
      <c r="C4327" s="300"/>
    </row>
    <row r="4328" spans="3:3" x14ac:dyDescent="0.2">
      <c r="C4328" s="300"/>
    </row>
    <row r="4329" spans="3:3" x14ac:dyDescent="0.2">
      <c r="C4329" s="300"/>
    </row>
    <row r="4330" spans="3:3" x14ac:dyDescent="0.2">
      <c r="C4330" s="300"/>
    </row>
    <row r="4331" spans="3:3" x14ac:dyDescent="0.2">
      <c r="C4331" s="300"/>
    </row>
    <row r="4332" spans="3:3" x14ac:dyDescent="0.2">
      <c r="C4332" s="300"/>
    </row>
    <row r="4333" spans="3:3" x14ac:dyDescent="0.2">
      <c r="C4333" s="300"/>
    </row>
    <row r="4334" spans="3:3" x14ac:dyDescent="0.2">
      <c r="C4334" s="300"/>
    </row>
    <row r="4335" spans="3:3" x14ac:dyDescent="0.2">
      <c r="C4335" s="300"/>
    </row>
    <row r="4336" spans="3:3" x14ac:dyDescent="0.2">
      <c r="C4336" s="300"/>
    </row>
    <row r="4337" spans="3:3" x14ac:dyDescent="0.2">
      <c r="C4337" s="300"/>
    </row>
    <row r="4338" spans="3:3" x14ac:dyDescent="0.2">
      <c r="C4338" s="300"/>
    </row>
    <row r="4339" spans="3:3" x14ac:dyDescent="0.2">
      <c r="C4339" s="300"/>
    </row>
    <row r="4340" spans="3:3" x14ac:dyDescent="0.2">
      <c r="C4340" s="300"/>
    </row>
    <row r="4341" spans="3:3" x14ac:dyDescent="0.2">
      <c r="C4341" s="300"/>
    </row>
    <row r="4342" spans="3:3" x14ac:dyDescent="0.2">
      <c r="C4342" s="300"/>
    </row>
    <row r="4343" spans="3:3" x14ac:dyDescent="0.2">
      <c r="C4343" s="300"/>
    </row>
    <row r="4344" spans="3:3" x14ac:dyDescent="0.2">
      <c r="C4344" s="300"/>
    </row>
    <row r="4345" spans="3:3" x14ac:dyDescent="0.2">
      <c r="C4345" s="300"/>
    </row>
    <row r="4346" spans="3:3" x14ac:dyDescent="0.2">
      <c r="C4346" s="300"/>
    </row>
    <row r="4347" spans="3:3" x14ac:dyDescent="0.2">
      <c r="C4347" s="300"/>
    </row>
    <row r="4348" spans="3:3" x14ac:dyDescent="0.2">
      <c r="C4348" s="300"/>
    </row>
    <row r="4349" spans="3:3" x14ac:dyDescent="0.2">
      <c r="C4349" s="300"/>
    </row>
    <row r="4350" spans="3:3" x14ac:dyDescent="0.2">
      <c r="C4350" s="300"/>
    </row>
    <row r="4351" spans="3:3" x14ac:dyDescent="0.2">
      <c r="C4351" s="300"/>
    </row>
    <row r="4352" spans="3:3" x14ac:dyDescent="0.2">
      <c r="C4352" s="300"/>
    </row>
    <row r="4353" spans="3:3" x14ac:dyDescent="0.2">
      <c r="C4353" s="300"/>
    </row>
    <row r="4354" spans="3:3" x14ac:dyDescent="0.2">
      <c r="C4354" s="300"/>
    </row>
    <row r="4355" spans="3:3" x14ac:dyDescent="0.2">
      <c r="C4355" s="300"/>
    </row>
    <row r="4356" spans="3:3" x14ac:dyDescent="0.2">
      <c r="C4356" s="300"/>
    </row>
    <row r="4357" spans="3:3" x14ac:dyDescent="0.2">
      <c r="C4357" s="300"/>
    </row>
    <row r="4358" spans="3:3" x14ac:dyDescent="0.2">
      <c r="C4358" s="300"/>
    </row>
    <row r="4359" spans="3:3" x14ac:dyDescent="0.2">
      <c r="C4359" s="300"/>
    </row>
    <row r="4360" spans="3:3" x14ac:dyDescent="0.2">
      <c r="C4360" s="300"/>
    </row>
    <row r="4361" spans="3:3" x14ac:dyDescent="0.2">
      <c r="C4361" s="300"/>
    </row>
    <row r="4362" spans="3:3" x14ac:dyDescent="0.2">
      <c r="C4362" s="300"/>
    </row>
    <row r="4363" spans="3:3" x14ac:dyDescent="0.2">
      <c r="C4363" s="300"/>
    </row>
    <row r="4364" spans="3:3" x14ac:dyDescent="0.2">
      <c r="C4364" s="300"/>
    </row>
    <row r="4365" spans="3:3" x14ac:dyDescent="0.2">
      <c r="C4365" s="300"/>
    </row>
    <row r="4366" spans="3:3" x14ac:dyDescent="0.2">
      <c r="C4366" s="300"/>
    </row>
    <row r="4367" spans="3:3" x14ac:dyDescent="0.2">
      <c r="C4367" s="300"/>
    </row>
    <row r="4368" spans="3:3" x14ac:dyDescent="0.2">
      <c r="C4368" s="300"/>
    </row>
    <row r="4369" spans="3:3" x14ac:dyDescent="0.2">
      <c r="C4369" s="300"/>
    </row>
    <row r="4370" spans="3:3" x14ac:dyDescent="0.2">
      <c r="C4370" s="300"/>
    </row>
    <row r="4371" spans="3:3" x14ac:dyDescent="0.2">
      <c r="C4371" s="300"/>
    </row>
    <row r="4372" spans="3:3" x14ac:dyDescent="0.2">
      <c r="C4372" s="300"/>
    </row>
    <row r="4373" spans="3:3" x14ac:dyDescent="0.2">
      <c r="C4373" s="300"/>
    </row>
    <row r="4374" spans="3:3" x14ac:dyDescent="0.2">
      <c r="C4374" s="300"/>
    </row>
    <row r="4375" spans="3:3" x14ac:dyDescent="0.2">
      <c r="C4375" s="300"/>
    </row>
    <row r="4376" spans="3:3" x14ac:dyDescent="0.2">
      <c r="C4376" s="300"/>
    </row>
    <row r="4377" spans="3:3" x14ac:dyDescent="0.2">
      <c r="C4377" s="300"/>
    </row>
    <row r="4378" spans="3:3" x14ac:dyDescent="0.2">
      <c r="C4378" s="300"/>
    </row>
    <row r="4379" spans="3:3" x14ac:dyDescent="0.2">
      <c r="C4379" s="300"/>
    </row>
    <row r="4380" spans="3:3" x14ac:dyDescent="0.2">
      <c r="C4380" s="300"/>
    </row>
    <row r="4381" spans="3:3" x14ac:dyDescent="0.2">
      <c r="C4381" s="300"/>
    </row>
    <row r="4382" spans="3:3" x14ac:dyDescent="0.2">
      <c r="C4382" s="300"/>
    </row>
    <row r="4383" spans="3:3" x14ac:dyDescent="0.2">
      <c r="C4383" s="300"/>
    </row>
    <row r="4384" spans="3:3" x14ac:dyDescent="0.2">
      <c r="C4384" s="300"/>
    </row>
    <row r="4385" spans="3:3" x14ac:dyDescent="0.2">
      <c r="C4385" s="300"/>
    </row>
    <row r="4386" spans="3:3" x14ac:dyDescent="0.2">
      <c r="C4386" s="300"/>
    </row>
    <row r="4387" spans="3:3" x14ac:dyDescent="0.2">
      <c r="C4387" s="300"/>
    </row>
    <row r="4388" spans="3:3" x14ac:dyDescent="0.2">
      <c r="C4388" s="300"/>
    </row>
    <row r="4389" spans="3:3" x14ac:dyDescent="0.2">
      <c r="C4389" s="300"/>
    </row>
    <row r="4390" spans="3:3" x14ac:dyDescent="0.2">
      <c r="C4390" s="300"/>
    </row>
    <row r="4391" spans="3:3" x14ac:dyDescent="0.2">
      <c r="C4391" s="300"/>
    </row>
    <row r="4392" spans="3:3" x14ac:dyDescent="0.2">
      <c r="C4392" s="300"/>
    </row>
    <row r="4393" spans="3:3" x14ac:dyDescent="0.2">
      <c r="C4393" s="300"/>
    </row>
    <row r="4394" spans="3:3" x14ac:dyDescent="0.2">
      <c r="C4394" s="300"/>
    </row>
    <row r="4395" spans="3:3" x14ac:dyDescent="0.2">
      <c r="C4395" s="300"/>
    </row>
    <row r="4396" spans="3:3" x14ac:dyDescent="0.2">
      <c r="C4396" s="300"/>
    </row>
    <row r="4397" spans="3:3" x14ac:dyDescent="0.2">
      <c r="C4397" s="300"/>
    </row>
    <row r="4398" spans="3:3" x14ac:dyDescent="0.2">
      <c r="C4398" s="300"/>
    </row>
    <row r="4399" spans="3:3" x14ac:dyDescent="0.2">
      <c r="C4399" s="300"/>
    </row>
    <row r="4400" spans="3:3" x14ac:dyDescent="0.2">
      <c r="C4400" s="300"/>
    </row>
    <row r="4401" spans="3:3" x14ac:dyDescent="0.2">
      <c r="C4401" s="300"/>
    </row>
    <row r="4402" spans="3:3" x14ac:dyDescent="0.2">
      <c r="C4402" s="300"/>
    </row>
    <row r="4403" spans="3:3" x14ac:dyDescent="0.2">
      <c r="C4403" s="300"/>
    </row>
    <row r="4404" spans="3:3" x14ac:dyDescent="0.2">
      <c r="C4404" s="300"/>
    </row>
    <row r="4405" spans="3:3" x14ac:dyDescent="0.2">
      <c r="C4405" s="300"/>
    </row>
    <row r="4406" spans="3:3" x14ac:dyDescent="0.2">
      <c r="C4406" s="300"/>
    </row>
    <row r="4407" spans="3:3" x14ac:dyDescent="0.2">
      <c r="C4407" s="300"/>
    </row>
    <row r="4408" spans="3:3" x14ac:dyDescent="0.2">
      <c r="C4408" s="300"/>
    </row>
    <row r="4409" spans="3:3" x14ac:dyDescent="0.2">
      <c r="C4409" s="300"/>
    </row>
    <row r="4410" spans="3:3" x14ac:dyDescent="0.2">
      <c r="C4410" s="300"/>
    </row>
    <row r="4411" spans="3:3" x14ac:dyDescent="0.2">
      <c r="C4411" s="300"/>
    </row>
    <row r="4412" spans="3:3" x14ac:dyDescent="0.2">
      <c r="C4412" s="300"/>
    </row>
    <row r="4413" spans="3:3" x14ac:dyDescent="0.2">
      <c r="C4413" s="300"/>
    </row>
    <row r="4414" spans="3:3" x14ac:dyDescent="0.2">
      <c r="C4414" s="300"/>
    </row>
    <row r="4415" spans="3:3" x14ac:dyDescent="0.2">
      <c r="C4415" s="300"/>
    </row>
    <row r="4416" spans="3:3" x14ac:dyDescent="0.2">
      <c r="C4416" s="300"/>
    </row>
    <row r="4417" spans="3:3" x14ac:dyDescent="0.2">
      <c r="C4417" s="300"/>
    </row>
    <row r="4418" spans="3:3" x14ac:dyDescent="0.2">
      <c r="C4418" s="300"/>
    </row>
    <row r="4419" spans="3:3" x14ac:dyDescent="0.2">
      <c r="C4419" s="300"/>
    </row>
    <row r="4420" spans="3:3" x14ac:dyDescent="0.2">
      <c r="C4420" s="300"/>
    </row>
    <row r="4421" spans="3:3" x14ac:dyDescent="0.2">
      <c r="C4421" s="300"/>
    </row>
    <row r="4422" spans="3:3" x14ac:dyDescent="0.2">
      <c r="C4422" s="300"/>
    </row>
    <row r="4423" spans="3:3" x14ac:dyDescent="0.2">
      <c r="C4423" s="300"/>
    </row>
    <row r="4424" spans="3:3" x14ac:dyDescent="0.2">
      <c r="C4424" s="300"/>
    </row>
    <row r="4425" spans="3:3" x14ac:dyDescent="0.2">
      <c r="C4425" s="300"/>
    </row>
    <row r="4426" spans="3:3" x14ac:dyDescent="0.2">
      <c r="C4426" s="300"/>
    </row>
    <row r="4427" spans="3:3" x14ac:dyDescent="0.2">
      <c r="C4427" s="300"/>
    </row>
    <row r="4428" spans="3:3" x14ac:dyDescent="0.2">
      <c r="C4428" s="300"/>
    </row>
    <row r="4429" spans="3:3" x14ac:dyDescent="0.2">
      <c r="C4429" s="300"/>
    </row>
    <row r="4430" spans="3:3" x14ac:dyDescent="0.2">
      <c r="C4430" s="300"/>
    </row>
    <row r="4431" spans="3:3" x14ac:dyDescent="0.2">
      <c r="C4431" s="300"/>
    </row>
    <row r="4432" spans="3:3" x14ac:dyDescent="0.2">
      <c r="C4432" s="300"/>
    </row>
    <row r="4433" spans="3:3" x14ac:dyDescent="0.2">
      <c r="C4433" s="300"/>
    </row>
    <row r="4434" spans="3:3" x14ac:dyDescent="0.2">
      <c r="C4434" s="300"/>
    </row>
    <row r="4435" spans="3:3" x14ac:dyDescent="0.2">
      <c r="C4435" s="300"/>
    </row>
    <row r="4436" spans="3:3" x14ac:dyDescent="0.2">
      <c r="C4436" s="300"/>
    </row>
    <row r="4437" spans="3:3" x14ac:dyDescent="0.2">
      <c r="C4437" s="300"/>
    </row>
    <row r="4438" spans="3:3" x14ac:dyDescent="0.2">
      <c r="C4438" s="300"/>
    </row>
    <row r="4439" spans="3:3" x14ac:dyDescent="0.2">
      <c r="C4439" s="300"/>
    </row>
    <row r="4440" spans="3:3" x14ac:dyDescent="0.2">
      <c r="C4440" s="300"/>
    </row>
    <row r="4441" spans="3:3" x14ac:dyDescent="0.2">
      <c r="C4441" s="300"/>
    </row>
    <row r="4442" spans="3:3" x14ac:dyDescent="0.2">
      <c r="C4442" s="300"/>
    </row>
    <row r="4443" spans="3:3" x14ac:dyDescent="0.2">
      <c r="C4443" s="300"/>
    </row>
    <row r="4444" spans="3:3" x14ac:dyDescent="0.2">
      <c r="C4444" s="300"/>
    </row>
    <row r="4445" spans="3:3" x14ac:dyDescent="0.2">
      <c r="C4445" s="300"/>
    </row>
    <row r="4446" spans="3:3" x14ac:dyDescent="0.2">
      <c r="C4446" s="300"/>
    </row>
    <row r="4447" spans="3:3" x14ac:dyDescent="0.2">
      <c r="C4447" s="300"/>
    </row>
    <row r="4448" spans="3:3" x14ac:dyDescent="0.2">
      <c r="C4448" s="300"/>
    </row>
    <row r="4449" spans="3:3" x14ac:dyDescent="0.2">
      <c r="C4449" s="300"/>
    </row>
    <row r="4450" spans="3:3" x14ac:dyDescent="0.2">
      <c r="C4450" s="300"/>
    </row>
    <row r="4451" spans="3:3" x14ac:dyDescent="0.2">
      <c r="C4451" s="300"/>
    </row>
    <row r="4452" spans="3:3" x14ac:dyDescent="0.2">
      <c r="C4452" s="300"/>
    </row>
    <row r="4453" spans="3:3" x14ac:dyDescent="0.2">
      <c r="C4453" s="300"/>
    </row>
    <row r="4454" spans="3:3" x14ac:dyDescent="0.2">
      <c r="C4454" s="300"/>
    </row>
    <row r="4455" spans="3:3" x14ac:dyDescent="0.2">
      <c r="C4455" s="300"/>
    </row>
    <row r="4456" spans="3:3" x14ac:dyDescent="0.2">
      <c r="C4456" s="300"/>
    </row>
    <row r="4457" spans="3:3" x14ac:dyDescent="0.2">
      <c r="C4457" s="300"/>
    </row>
    <row r="4458" spans="3:3" x14ac:dyDescent="0.2">
      <c r="C4458" s="300"/>
    </row>
    <row r="4459" spans="3:3" x14ac:dyDescent="0.2">
      <c r="C4459" s="300"/>
    </row>
    <row r="4460" spans="3:3" x14ac:dyDescent="0.2">
      <c r="C4460" s="300"/>
    </row>
    <row r="4461" spans="3:3" x14ac:dyDescent="0.2">
      <c r="C4461" s="300"/>
    </row>
    <row r="4462" spans="3:3" x14ac:dyDescent="0.2">
      <c r="C4462" s="300"/>
    </row>
    <row r="4463" spans="3:3" x14ac:dyDescent="0.2">
      <c r="C4463" s="300"/>
    </row>
    <row r="4464" spans="3:3" x14ac:dyDescent="0.2">
      <c r="C4464" s="300"/>
    </row>
    <row r="4465" spans="3:3" x14ac:dyDescent="0.2">
      <c r="C4465" s="300"/>
    </row>
    <row r="4466" spans="3:3" x14ac:dyDescent="0.2">
      <c r="C4466" s="300"/>
    </row>
    <row r="4467" spans="3:3" x14ac:dyDescent="0.2">
      <c r="C4467" s="300"/>
    </row>
    <row r="4468" spans="3:3" x14ac:dyDescent="0.2">
      <c r="C4468" s="300"/>
    </row>
    <row r="4469" spans="3:3" x14ac:dyDescent="0.2">
      <c r="C4469" s="300"/>
    </row>
    <row r="4470" spans="3:3" x14ac:dyDescent="0.2">
      <c r="C4470" s="300"/>
    </row>
    <row r="4471" spans="3:3" x14ac:dyDescent="0.2">
      <c r="C4471" s="300"/>
    </row>
    <row r="4472" spans="3:3" x14ac:dyDescent="0.2">
      <c r="C4472" s="300"/>
    </row>
    <row r="4473" spans="3:3" x14ac:dyDescent="0.2">
      <c r="C4473" s="300"/>
    </row>
    <row r="4474" spans="3:3" x14ac:dyDescent="0.2">
      <c r="C4474" s="300"/>
    </row>
    <row r="4475" spans="3:3" x14ac:dyDescent="0.2">
      <c r="C4475" s="300"/>
    </row>
    <row r="4476" spans="3:3" x14ac:dyDescent="0.2">
      <c r="C4476" s="300"/>
    </row>
    <row r="4477" spans="3:3" x14ac:dyDescent="0.2">
      <c r="C4477" s="300"/>
    </row>
    <row r="4478" spans="3:3" x14ac:dyDescent="0.2">
      <c r="C4478" s="300"/>
    </row>
    <row r="4479" spans="3:3" x14ac:dyDescent="0.2">
      <c r="C4479" s="300"/>
    </row>
    <row r="4480" spans="3:3" x14ac:dyDescent="0.2">
      <c r="C4480" s="300"/>
    </row>
    <row r="4481" spans="3:3" x14ac:dyDescent="0.2">
      <c r="C4481" s="300"/>
    </row>
    <row r="4482" spans="3:3" x14ac:dyDescent="0.2">
      <c r="C4482" s="300"/>
    </row>
    <row r="4483" spans="3:3" x14ac:dyDescent="0.2">
      <c r="C4483" s="300"/>
    </row>
    <row r="4484" spans="3:3" x14ac:dyDescent="0.2">
      <c r="C4484" s="300"/>
    </row>
    <row r="4485" spans="3:3" x14ac:dyDescent="0.2">
      <c r="C4485" s="300"/>
    </row>
    <row r="4486" spans="3:3" x14ac:dyDescent="0.2">
      <c r="C4486" s="300"/>
    </row>
    <row r="4487" spans="3:3" x14ac:dyDescent="0.2">
      <c r="C4487" s="300"/>
    </row>
    <row r="4488" spans="3:3" x14ac:dyDescent="0.2">
      <c r="C4488" s="300"/>
    </row>
    <row r="4489" spans="3:3" x14ac:dyDescent="0.2">
      <c r="C4489" s="300"/>
    </row>
    <row r="4490" spans="3:3" x14ac:dyDescent="0.2">
      <c r="C4490" s="300"/>
    </row>
    <row r="4491" spans="3:3" x14ac:dyDescent="0.2">
      <c r="C4491" s="300"/>
    </row>
    <row r="4492" spans="3:3" x14ac:dyDescent="0.2">
      <c r="C4492" s="300"/>
    </row>
    <row r="4493" spans="3:3" x14ac:dyDescent="0.2">
      <c r="C4493" s="300"/>
    </row>
    <row r="4494" spans="3:3" x14ac:dyDescent="0.2">
      <c r="C4494" s="300"/>
    </row>
    <row r="4495" spans="3:3" x14ac:dyDescent="0.2">
      <c r="C4495" s="300"/>
    </row>
    <row r="4496" spans="3:3" x14ac:dyDescent="0.2">
      <c r="C4496" s="300"/>
    </row>
    <row r="4497" spans="3:3" x14ac:dyDescent="0.2">
      <c r="C4497" s="300"/>
    </row>
    <row r="4498" spans="3:3" x14ac:dyDescent="0.2">
      <c r="C4498" s="300"/>
    </row>
    <row r="4499" spans="3:3" x14ac:dyDescent="0.2">
      <c r="C4499" s="300"/>
    </row>
    <row r="4500" spans="3:3" x14ac:dyDescent="0.2">
      <c r="C4500" s="300"/>
    </row>
    <row r="4501" spans="3:3" x14ac:dyDescent="0.2">
      <c r="C4501" s="300"/>
    </row>
    <row r="4502" spans="3:3" x14ac:dyDescent="0.2">
      <c r="C4502" s="300"/>
    </row>
    <row r="4503" spans="3:3" x14ac:dyDescent="0.2">
      <c r="C4503" s="300"/>
    </row>
    <row r="4504" spans="3:3" x14ac:dyDescent="0.2">
      <c r="C4504" s="300"/>
    </row>
    <row r="4505" spans="3:3" x14ac:dyDescent="0.2">
      <c r="C4505" s="300"/>
    </row>
    <row r="4506" spans="3:3" x14ac:dyDescent="0.2">
      <c r="C4506" s="300"/>
    </row>
    <row r="4507" spans="3:3" x14ac:dyDescent="0.2">
      <c r="C4507" s="300"/>
    </row>
    <row r="4508" spans="3:3" x14ac:dyDescent="0.2">
      <c r="C4508" s="300"/>
    </row>
    <row r="4509" spans="3:3" x14ac:dyDescent="0.2">
      <c r="C4509" s="300"/>
    </row>
    <row r="4510" spans="3:3" x14ac:dyDescent="0.2">
      <c r="C4510" s="300"/>
    </row>
    <row r="4511" spans="3:3" x14ac:dyDescent="0.2">
      <c r="C4511" s="300"/>
    </row>
    <row r="4512" spans="3:3" x14ac:dyDescent="0.2">
      <c r="C4512" s="300"/>
    </row>
    <row r="4513" spans="3:3" x14ac:dyDescent="0.2">
      <c r="C4513" s="300"/>
    </row>
    <row r="4514" spans="3:3" x14ac:dyDescent="0.2">
      <c r="C4514" s="300"/>
    </row>
    <row r="4515" spans="3:3" x14ac:dyDescent="0.2">
      <c r="C4515" s="300"/>
    </row>
    <row r="4516" spans="3:3" x14ac:dyDescent="0.2">
      <c r="C4516" s="300"/>
    </row>
    <row r="4517" spans="3:3" x14ac:dyDescent="0.2">
      <c r="C4517" s="300"/>
    </row>
    <row r="4518" spans="3:3" x14ac:dyDescent="0.2">
      <c r="C4518" s="300"/>
    </row>
    <row r="4519" spans="3:3" x14ac:dyDescent="0.2">
      <c r="C4519" s="300"/>
    </row>
    <row r="4520" spans="3:3" x14ac:dyDescent="0.2">
      <c r="C4520" s="300"/>
    </row>
    <row r="4521" spans="3:3" x14ac:dyDescent="0.2">
      <c r="C4521" s="300"/>
    </row>
    <row r="4522" spans="3:3" x14ac:dyDescent="0.2">
      <c r="C4522" s="300"/>
    </row>
    <row r="4523" spans="3:3" x14ac:dyDescent="0.2">
      <c r="C4523" s="300"/>
    </row>
    <row r="4524" spans="3:3" x14ac:dyDescent="0.2">
      <c r="C4524" s="300"/>
    </row>
    <row r="4525" spans="3:3" x14ac:dyDescent="0.2">
      <c r="C4525" s="300"/>
    </row>
    <row r="4526" spans="3:3" x14ac:dyDescent="0.2">
      <c r="C4526" s="300"/>
    </row>
    <row r="4527" spans="3:3" x14ac:dyDescent="0.2">
      <c r="C4527" s="300"/>
    </row>
    <row r="4528" spans="3:3" x14ac:dyDescent="0.2">
      <c r="C4528" s="300"/>
    </row>
    <row r="4529" spans="3:3" x14ac:dyDescent="0.2">
      <c r="C4529" s="300"/>
    </row>
    <row r="4530" spans="3:3" x14ac:dyDescent="0.2">
      <c r="C4530" s="300"/>
    </row>
    <row r="4531" spans="3:3" x14ac:dyDescent="0.2">
      <c r="C4531" s="300"/>
    </row>
    <row r="4532" spans="3:3" x14ac:dyDescent="0.2">
      <c r="C4532" s="300"/>
    </row>
    <row r="4533" spans="3:3" x14ac:dyDescent="0.2">
      <c r="C4533" s="300"/>
    </row>
    <row r="4534" spans="3:3" x14ac:dyDescent="0.2">
      <c r="C4534" s="300"/>
    </row>
    <row r="4535" spans="3:3" x14ac:dyDescent="0.2">
      <c r="C4535" s="300"/>
    </row>
    <row r="4536" spans="3:3" x14ac:dyDescent="0.2">
      <c r="C4536" s="300"/>
    </row>
    <row r="4537" spans="3:3" x14ac:dyDescent="0.2">
      <c r="C4537" s="300"/>
    </row>
    <row r="4538" spans="3:3" x14ac:dyDescent="0.2">
      <c r="C4538" s="300"/>
    </row>
    <row r="4539" spans="3:3" x14ac:dyDescent="0.2">
      <c r="C4539" s="300"/>
    </row>
    <row r="4540" spans="3:3" x14ac:dyDescent="0.2">
      <c r="C4540" s="300"/>
    </row>
    <row r="4541" spans="3:3" x14ac:dyDescent="0.2">
      <c r="C4541" s="300"/>
    </row>
    <row r="4542" spans="3:3" x14ac:dyDescent="0.2">
      <c r="C4542" s="300"/>
    </row>
    <row r="4543" spans="3:3" x14ac:dyDescent="0.2">
      <c r="C4543" s="300"/>
    </row>
    <row r="4544" spans="3:3" x14ac:dyDescent="0.2">
      <c r="C4544" s="300"/>
    </row>
    <row r="4545" spans="3:3" x14ac:dyDescent="0.2">
      <c r="C4545" s="300"/>
    </row>
    <row r="4546" spans="3:3" x14ac:dyDescent="0.2">
      <c r="C4546" s="300"/>
    </row>
    <row r="4547" spans="3:3" x14ac:dyDescent="0.2">
      <c r="C4547" s="300"/>
    </row>
    <row r="4548" spans="3:3" x14ac:dyDescent="0.2">
      <c r="C4548" s="300"/>
    </row>
    <row r="4549" spans="3:3" x14ac:dyDescent="0.2">
      <c r="C4549" s="300"/>
    </row>
    <row r="4550" spans="3:3" x14ac:dyDescent="0.2">
      <c r="C4550" s="300"/>
    </row>
    <row r="4551" spans="3:3" x14ac:dyDescent="0.2">
      <c r="C4551" s="300"/>
    </row>
    <row r="4552" spans="3:3" x14ac:dyDescent="0.2">
      <c r="C4552" s="300"/>
    </row>
    <row r="4553" spans="3:3" x14ac:dyDescent="0.2">
      <c r="C4553" s="300"/>
    </row>
    <row r="4554" spans="3:3" x14ac:dyDescent="0.2">
      <c r="C4554" s="300"/>
    </row>
    <row r="4555" spans="3:3" x14ac:dyDescent="0.2">
      <c r="C4555" s="300"/>
    </row>
    <row r="4556" spans="3:3" x14ac:dyDescent="0.2">
      <c r="C4556" s="300"/>
    </row>
    <row r="4557" spans="3:3" x14ac:dyDescent="0.2">
      <c r="C4557" s="300"/>
    </row>
    <row r="4558" spans="3:3" x14ac:dyDescent="0.2">
      <c r="C4558" s="300"/>
    </row>
    <row r="4559" spans="3:3" x14ac:dyDescent="0.2">
      <c r="C4559" s="300"/>
    </row>
    <row r="4560" spans="3:3" x14ac:dyDescent="0.2">
      <c r="C4560" s="300"/>
    </row>
    <row r="4561" spans="3:3" x14ac:dyDescent="0.2">
      <c r="C4561" s="300"/>
    </row>
    <row r="4562" spans="3:3" x14ac:dyDescent="0.2">
      <c r="C4562" s="300"/>
    </row>
    <row r="4563" spans="3:3" x14ac:dyDescent="0.2">
      <c r="C4563" s="300"/>
    </row>
    <row r="4564" spans="3:3" x14ac:dyDescent="0.2">
      <c r="C4564" s="300"/>
    </row>
    <row r="4565" spans="3:3" x14ac:dyDescent="0.2">
      <c r="C4565" s="300"/>
    </row>
    <row r="4566" spans="3:3" x14ac:dyDescent="0.2">
      <c r="C4566" s="300"/>
    </row>
    <row r="4567" spans="3:3" x14ac:dyDescent="0.2">
      <c r="C4567" s="300"/>
    </row>
    <row r="4568" spans="3:3" x14ac:dyDescent="0.2">
      <c r="C4568" s="300"/>
    </row>
    <row r="4569" spans="3:3" x14ac:dyDescent="0.2">
      <c r="C4569" s="300"/>
    </row>
    <row r="4570" spans="3:3" x14ac:dyDescent="0.2">
      <c r="C4570" s="300"/>
    </row>
    <row r="4571" spans="3:3" x14ac:dyDescent="0.2">
      <c r="C4571" s="300"/>
    </row>
    <row r="4572" spans="3:3" x14ac:dyDescent="0.2">
      <c r="C4572" s="300"/>
    </row>
    <row r="4573" spans="3:3" x14ac:dyDescent="0.2">
      <c r="C4573" s="300"/>
    </row>
    <row r="4574" spans="3:3" x14ac:dyDescent="0.2">
      <c r="C4574" s="300"/>
    </row>
    <row r="4575" spans="3:3" x14ac:dyDescent="0.2">
      <c r="C4575" s="300"/>
    </row>
    <row r="4576" spans="3:3" x14ac:dyDescent="0.2">
      <c r="C4576" s="300"/>
    </row>
    <row r="4577" spans="3:3" x14ac:dyDescent="0.2">
      <c r="C4577" s="300"/>
    </row>
    <row r="4578" spans="3:3" x14ac:dyDescent="0.2">
      <c r="C4578" s="300"/>
    </row>
    <row r="4579" spans="3:3" x14ac:dyDescent="0.2">
      <c r="C4579" s="300"/>
    </row>
    <row r="4580" spans="3:3" x14ac:dyDescent="0.2">
      <c r="C4580" s="300"/>
    </row>
    <row r="4581" spans="3:3" x14ac:dyDescent="0.2">
      <c r="C4581" s="300"/>
    </row>
    <row r="4582" spans="3:3" x14ac:dyDescent="0.2">
      <c r="C4582" s="300"/>
    </row>
    <row r="4583" spans="3:3" x14ac:dyDescent="0.2">
      <c r="C4583" s="300"/>
    </row>
    <row r="4584" spans="3:3" x14ac:dyDescent="0.2">
      <c r="C4584" s="300"/>
    </row>
    <row r="4585" spans="3:3" x14ac:dyDescent="0.2">
      <c r="C4585" s="300"/>
    </row>
    <row r="4586" spans="3:3" x14ac:dyDescent="0.2">
      <c r="C4586" s="300"/>
    </row>
    <row r="4587" spans="3:3" x14ac:dyDescent="0.2">
      <c r="C4587" s="300"/>
    </row>
    <row r="4588" spans="3:3" x14ac:dyDescent="0.2">
      <c r="C4588" s="300"/>
    </row>
    <row r="4589" spans="3:3" x14ac:dyDescent="0.2">
      <c r="C4589" s="300"/>
    </row>
    <row r="4590" spans="3:3" x14ac:dyDescent="0.2">
      <c r="C4590" s="300"/>
    </row>
    <row r="4591" spans="3:3" x14ac:dyDescent="0.2">
      <c r="C4591" s="300"/>
    </row>
    <row r="4592" spans="3:3" x14ac:dyDescent="0.2">
      <c r="C4592" s="300"/>
    </row>
    <row r="4593" spans="3:3" x14ac:dyDescent="0.2">
      <c r="C4593" s="300"/>
    </row>
    <row r="4594" spans="3:3" x14ac:dyDescent="0.2">
      <c r="C4594" s="300"/>
    </row>
    <row r="4595" spans="3:3" x14ac:dyDescent="0.2">
      <c r="C4595" s="300"/>
    </row>
    <row r="4596" spans="3:3" x14ac:dyDescent="0.2">
      <c r="C4596" s="300"/>
    </row>
    <row r="4597" spans="3:3" x14ac:dyDescent="0.2">
      <c r="C4597" s="300"/>
    </row>
    <row r="4598" spans="3:3" x14ac:dyDescent="0.2">
      <c r="C4598" s="300"/>
    </row>
    <row r="4599" spans="3:3" x14ac:dyDescent="0.2">
      <c r="C4599" s="300"/>
    </row>
    <row r="4600" spans="3:3" x14ac:dyDescent="0.2">
      <c r="C4600" s="300"/>
    </row>
    <row r="4601" spans="3:3" x14ac:dyDescent="0.2">
      <c r="C4601" s="300"/>
    </row>
    <row r="4602" spans="3:3" x14ac:dyDescent="0.2">
      <c r="C4602" s="300"/>
    </row>
    <row r="4603" spans="3:3" x14ac:dyDescent="0.2">
      <c r="C4603" s="300"/>
    </row>
    <row r="4604" spans="3:3" x14ac:dyDescent="0.2">
      <c r="C4604" s="300"/>
    </row>
    <row r="4605" spans="3:3" x14ac:dyDescent="0.2">
      <c r="C4605" s="300"/>
    </row>
    <row r="4606" spans="3:3" x14ac:dyDescent="0.2">
      <c r="C4606" s="300"/>
    </row>
    <row r="4607" spans="3:3" x14ac:dyDescent="0.2">
      <c r="C4607" s="300"/>
    </row>
    <row r="4608" spans="3:3" x14ac:dyDescent="0.2">
      <c r="C4608" s="300"/>
    </row>
    <row r="4609" spans="3:3" x14ac:dyDescent="0.2">
      <c r="C4609" s="300"/>
    </row>
    <row r="4610" spans="3:3" x14ac:dyDescent="0.2">
      <c r="C4610" s="300"/>
    </row>
    <row r="4611" spans="3:3" x14ac:dyDescent="0.2">
      <c r="C4611" s="300"/>
    </row>
    <row r="4612" spans="3:3" x14ac:dyDescent="0.2">
      <c r="C4612" s="300"/>
    </row>
    <row r="4613" spans="3:3" x14ac:dyDescent="0.2">
      <c r="C4613" s="300"/>
    </row>
    <row r="4614" spans="3:3" x14ac:dyDescent="0.2">
      <c r="C4614" s="300"/>
    </row>
    <row r="4615" spans="3:3" x14ac:dyDescent="0.2">
      <c r="C4615" s="300"/>
    </row>
    <row r="4616" spans="3:3" x14ac:dyDescent="0.2">
      <c r="C4616" s="300"/>
    </row>
    <row r="4617" spans="3:3" x14ac:dyDescent="0.2">
      <c r="C4617" s="300"/>
    </row>
    <row r="4618" spans="3:3" x14ac:dyDescent="0.2">
      <c r="C4618" s="300"/>
    </row>
    <row r="4619" spans="3:3" x14ac:dyDescent="0.2">
      <c r="C4619" s="300"/>
    </row>
    <row r="4620" spans="3:3" x14ac:dyDescent="0.2">
      <c r="C4620" s="300"/>
    </row>
    <row r="4621" spans="3:3" x14ac:dyDescent="0.2">
      <c r="C4621" s="300"/>
    </row>
    <row r="4622" spans="3:3" x14ac:dyDescent="0.2">
      <c r="C4622" s="300"/>
    </row>
    <row r="4623" spans="3:3" x14ac:dyDescent="0.2">
      <c r="C4623" s="300"/>
    </row>
    <row r="4624" spans="3:3" x14ac:dyDescent="0.2">
      <c r="C4624" s="300"/>
    </row>
    <row r="4625" spans="3:3" x14ac:dyDescent="0.2">
      <c r="C4625" s="300"/>
    </row>
    <row r="4626" spans="3:3" x14ac:dyDescent="0.2">
      <c r="C4626" s="300"/>
    </row>
    <row r="4627" spans="3:3" x14ac:dyDescent="0.2">
      <c r="C4627" s="300"/>
    </row>
    <row r="4628" spans="3:3" x14ac:dyDescent="0.2">
      <c r="C4628" s="300"/>
    </row>
    <row r="4629" spans="3:3" x14ac:dyDescent="0.2">
      <c r="C4629" s="300"/>
    </row>
    <row r="4630" spans="3:3" x14ac:dyDescent="0.2">
      <c r="C4630" s="300"/>
    </row>
    <row r="4631" spans="3:3" x14ac:dyDescent="0.2">
      <c r="C4631" s="300"/>
    </row>
    <row r="4632" spans="3:3" x14ac:dyDescent="0.2">
      <c r="C4632" s="300"/>
    </row>
    <row r="4633" spans="3:3" x14ac:dyDescent="0.2">
      <c r="C4633" s="300"/>
    </row>
    <row r="4634" spans="3:3" x14ac:dyDescent="0.2">
      <c r="C4634" s="300"/>
    </row>
    <row r="4635" spans="3:3" x14ac:dyDescent="0.2">
      <c r="C4635" s="300"/>
    </row>
    <row r="4636" spans="3:3" x14ac:dyDescent="0.2">
      <c r="C4636" s="300"/>
    </row>
    <row r="4637" spans="3:3" x14ac:dyDescent="0.2">
      <c r="C4637" s="300"/>
    </row>
    <row r="4638" spans="3:3" x14ac:dyDescent="0.2">
      <c r="C4638" s="300"/>
    </row>
    <row r="4639" spans="3:3" x14ac:dyDescent="0.2">
      <c r="C4639" s="300"/>
    </row>
    <row r="4640" spans="3:3" x14ac:dyDescent="0.2">
      <c r="C4640" s="300"/>
    </row>
    <row r="4641" spans="3:3" x14ac:dyDescent="0.2">
      <c r="C4641" s="300"/>
    </row>
    <row r="4642" spans="3:3" x14ac:dyDescent="0.2">
      <c r="C4642" s="300"/>
    </row>
    <row r="4643" spans="3:3" x14ac:dyDescent="0.2">
      <c r="C4643" s="300"/>
    </row>
    <row r="4644" spans="3:3" x14ac:dyDescent="0.2">
      <c r="C4644" s="300"/>
    </row>
    <row r="4645" spans="3:3" x14ac:dyDescent="0.2">
      <c r="C4645" s="300"/>
    </row>
    <row r="4646" spans="3:3" x14ac:dyDescent="0.2">
      <c r="C4646" s="300"/>
    </row>
    <row r="4647" spans="3:3" x14ac:dyDescent="0.2">
      <c r="C4647" s="300"/>
    </row>
    <row r="4648" spans="3:3" x14ac:dyDescent="0.2">
      <c r="C4648" s="300"/>
    </row>
    <row r="4649" spans="3:3" x14ac:dyDescent="0.2">
      <c r="C4649" s="300"/>
    </row>
    <row r="4650" spans="3:3" x14ac:dyDescent="0.2">
      <c r="C4650" s="300"/>
    </row>
    <row r="4651" spans="3:3" x14ac:dyDescent="0.2">
      <c r="C4651" s="300"/>
    </row>
    <row r="4652" spans="3:3" x14ac:dyDescent="0.2">
      <c r="C4652" s="300"/>
    </row>
    <row r="4653" spans="3:3" x14ac:dyDescent="0.2">
      <c r="C4653" s="300"/>
    </row>
    <row r="4654" spans="3:3" x14ac:dyDescent="0.2">
      <c r="C4654" s="300"/>
    </row>
    <row r="4655" spans="3:3" x14ac:dyDescent="0.2">
      <c r="C4655" s="300"/>
    </row>
    <row r="4656" spans="3:3" x14ac:dyDescent="0.2">
      <c r="C4656" s="300"/>
    </row>
    <row r="4657" spans="3:3" x14ac:dyDescent="0.2">
      <c r="C4657" s="300"/>
    </row>
    <row r="4658" spans="3:3" x14ac:dyDescent="0.2">
      <c r="C4658" s="300"/>
    </row>
    <row r="4659" spans="3:3" x14ac:dyDescent="0.2">
      <c r="C4659" s="300"/>
    </row>
    <row r="4660" spans="3:3" x14ac:dyDescent="0.2">
      <c r="C4660" s="300"/>
    </row>
    <row r="4661" spans="3:3" x14ac:dyDescent="0.2">
      <c r="C4661" s="300"/>
    </row>
    <row r="4662" spans="3:3" x14ac:dyDescent="0.2">
      <c r="C4662" s="300"/>
    </row>
    <row r="4663" spans="3:3" x14ac:dyDescent="0.2">
      <c r="C4663" s="300"/>
    </row>
    <row r="4664" spans="3:3" x14ac:dyDescent="0.2">
      <c r="C4664" s="300"/>
    </row>
    <row r="4665" spans="3:3" x14ac:dyDescent="0.2">
      <c r="C4665" s="300"/>
    </row>
    <row r="4666" spans="3:3" x14ac:dyDescent="0.2">
      <c r="C4666" s="300"/>
    </row>
    <row r="4667" spans="3:3" x14ac:dyDescent="0.2">
      <c r="C4667" s="300"/>
    </row>
    <row r="4668" spans="3:3" x14ac:dyDescent="0.2">
      <c r="C4668" s="300"/>
    </row>
    <row r="4669" spans="3:3" x14ac:dyDescent="0.2">
      <c r="C4669" s="300"/>
    </row>
    <row r="4670" spans="3:3" x14ac:dyDescent="0.2">
      <c r="C4670" s="300"/>
    </row>
    <row r="4671" spans="3:3" x14ac:dyDescent="0.2">
      <c r="C4671" s="300"/>
    </row>
    <row r="4672" spans="3:3" x14ac:dyDescent="0.2">
      <c r="C4672" s="300"/>
    </row>
    <row r="4673" spans="3:3" x14ac:dyDescent="0.2">
      <c r="C4673" s="300"/>
    </row>
    <row r="4674" spans="3:3" x14ac:dyDescent="0.2">
      <c r="C4674" s="300"/>
    </row>
    <row r="4675" spans="3:3" x14ac:dyDescent="0.2">
      <c r="C4675" s="300"/>
    </row>
    <row r="4676" spans="3:3" x14ac:dyDescent="0.2">
      <c r="C4676" s="300"/>
    </row>
    <row r="4677" spans="3:3" x14ac:dyDescent="0.2">
      <c r="C4677" s="300"/>
    </row>
    <row r="4678" spans="3:3" x14ac:dyDescent="0.2">
      <c r="C4678" s="300"/>
    </row>
    <row r="4679" spans="3:3" x14ac:dyDescent="0.2">
      <c r="C4679" s="300"/>
    </row>
    <row r="4680" spans="3:3" x14ac:dyDescent="0.2">
      <c r="C4680" s="300"/>
    </row>
    <row r="4681" spans="3:3" x14ac:dyDescent="0.2">
      <c r="C4681" s="300"/>
    </row>
    <row r="4682" spans="3:3" x14ac:dyDescent="0.2">
      <c r="C4682" s="300"/>
    </row>
    <row r="4683" spans="3:3" x14ac:dyDescent="0.2">
      <c r="C4683" s="300"/>
    </row>
    <row r="4684" spans="3:3" x14ac:dyDescent="0.2">
      <c r="C4684" s="300"/>
    </row>
    <row r="4685" spans="3:3" x14ac:dyDescent="0.2">
      <c r="C4685" s="300"/>
    </row>
    <row r="4686" spans="3:3" x14ac:dyDescent="0.2">
      <c r="C4686" s="300"/>
    </row>
    <row r="4687" spans="3:3" x14ac:dyDescent="0.2">
      <c r="C4687" s="300"/>
    </row>
    <row r="4688" spans="3:3" x14ac:dyDescent="0.2">
      <c r="C4688" s="300"/>
    </row>
    <row r="4689" spans="3:3" x14ac:dyDescent="0.2">
      <c r="C4689" s="300"/>
    </row>
    <row r="4690" spans="3:3" x14ac:dyDescent="0.2">
      <c r="C4690" s="300"/>
    </row>
    <row r="4691" spans="3:3" x14ac:dyDescent="0.2">
      <c r="C4691" s="300"/>
    </row>
    <row r="4692" spans="3:3" x14ac:dyDescent="0.2">
      <c r="C4692" s="300"/>
    </row>
    <row r="4693" spans="3:3" x14ac:dyDescent="0.2">
      <c r="C4693" s="300"/>
    </row>
    <row r="4694" spans="3:3" x14ac:dyDescent="0.2">
      <c r="C4694" s="300"/>
    </row>
    <row r="4695" spans="3:3" x14ac:dyDescent="0.2">
      <c r="C4695" s="300"/>
    </row>
    <row r="4696" spans="3:3" x14ac:dyDescent="0.2">
      <c r="C4696" s="300"/>
    </row>
    <row r="4697" spans="3:3" x14ac:dyDescent="0.2">
      <c r="C4697" s="300"/>
    </row>
    <row r="4698" spans="3:3" x14ac:dyDescent="0.2">
      <c r="C4698" s="300"/>
    </row>
    <row r="4699" spans="3:3" x14ac:dyDescent="0.2">
      <c r="C4699" s="300"/>
    </row>
    <row r="4700" spans="3:3" x14ac:dyDescent="0.2">
      <c r="C4700" s="300"/>
    </row>
    <row r="4701" spans="3:3" x14ac:dyDescent="0.2">
      <c r="C4701" s="300"/>
    </row>
    <row r="4702" spans="3:3" x14ac:dyDescent="0.2">
      <c r="C4702" s="300"/>
    </row>
    <row r="4703" spans="3:3" x14ac:dyDescent="0.2">
      <c r="C4703" s="300"/>
    </row>
    <row r="4704" spans="3:3" x14ac:dyDescent="0.2">
      <c r="C4704" s="300"/>
    </row>
    <row r="4705" spans="3:3" x14ac:dyDescent="0.2">
      <c r="C4705" s="300"/>
    </row>
    <row r="4706" spans="3:3" x14ac:dyDescent="0.2">
      <c r="C4706" s="300"/>
    </row>
    <row r="4707" spans="3:3" x14ac:dyDescent="0.2">
      <c r="C4707" s="300"/>
    </row>
    <row r="4708" spans="3:3" x14ac:dyDescent="0.2">
      <c r="C4708" s="300"/>
    </row>
    <row r="4709" spans="3:3" x14ac:dyDescent="0.2">
      <c r="C4709" s="300"/>
    </row>
    <row r="4710" spans="3:3" x14ac:dyDescent="0.2">
      <c r="C4710" s="300"/>
    </row>
    <row r="4711" spans="3:3" x14ac:dyDescent="0.2">
      <c r="C4711" s="300"/>
    </row>
    <row r="4712" spans="3:3" x14ac:dyDescent="0.2">
      <c r="C4712" s="300"/>
    </row>
    <row r="4713" spans="3:3" x14ac:dyDescent="0.2">
      <c r="C4713" s="300"/>
    </row>
    <row r="4714" spans="3:3" x14ac:dyDescent="0.2">
      <c r="C4714" s="300"/>
    </row>
    <row r="4715" spans="3:3" x14ac:dyDescent="0.2">
      <c r="C4715" s="300"/>
    </row>
    <row r="4716" spans="3:3" x14ac:dyDescent="0.2">
      <c r="C4716" s="300"/>
    </row>
    <row r="4717" spans="3:3" x14ac:dyDescent="0.2">
      <c r="C4717" s="300"/>
    </row>
    <row r="4718" spans="3:3" x14ac:dyDescent="0.2">
      <c r="C4718" s="300"/>
    </row>
    <row r="4719" spans="3:3" x14ac:dyDescent="0.2">
      <c r="C4719" s="300"/>
    </row>
    <row r="4720" spans="3:3" x14ac:dyDescent="0.2">
      <c r="C4720" s="300"/>
    </row>
    <row r="4721" spans="3:3" x14ac:dyDescent="0.2">
      <c r="C4721" s="300"/>
    </row>
    <row r="4722" spans="3:3" x14ac:dyDescent="0.2">
      <c r="C4722" s="300"/>
    </row>
    <row r="4723" spans="3:3" x14ac:dyDescent="0.2">
      <c r="C4723" s="300"/>
    </row>
    <row r="4724" spans="3:3" x14ac:dyDescent="0.2">
      <c r="C4724" s="300"/>
    </row>
    <row r="4725" spans="3:3" x14ac:dyDescent="0.2">
      <c r="C4725" s="300"/>
    </row>
    <row r="4726" spans="3:3" x14ac:dyDescent="0.2">
      <c r="C4726" s="300"/>
    </row>
    <row r="4727" spans="3:3" x14ac:dyDescent="0.2">
      <c r="C4727" s="300"/>
    </row>
    <row r="4728" spans="3:3" x14ac:dyDescent="0.2">
      <c r="C4728" s="300"/>
    </row>
    <row r="4729" spans="3:3" x14ac:dyDescent="0.2">
      <c r="C4729" s="300"/>
    </row>
    <row r="4730" spans="3:3" x14ac:dyDescent="0.2">
      <c r="C4730" s="300"/>
    </row>
    <row r="4731" spans="3:3" x14ac:dyDescent="0.2">
      <c r="C4731" s="300"/>
    </row>
    <row r="4732" spans="3:3" x14ac:dyDescent="0.2">
      <c r="C4732" s="300"/>
    </row>
    <row r="4733" spans="3:3" x14ac:dyDescent="0.2">
      <c r="C4733" s="300"/>
    </row>
    <row r="4734" spans="3:3" x14ac:dyDescent="0.2">
      <c r="C4734" s="300"/>
    </row>
    <row r="4735" spans="3:3" x14ac:dyDescent="0.2">
      <c r="C4735" s="300"/>
    </row>
    <row r="4736" spans="3:3" x14ac:dyDescent="0.2">
      <c r="C4736" s="300"/>
    </row>
    <row r="4737" spans="3:3" x14ac:dyDescent="0.2">
      <c r="C4737" s="300"/>
    </row>
    <row r="4738" spans="3:3" x14ac:dyDescent="0.2">
      <c r="C4738" s="300"/>
    </row>
    <row r="4739" spans="3:3" x14ac:dyDescent="0.2">
      <c r="C4739" s="300"/>
    </row>
    <row r="4740" spans="3:3" x14ac:dyDescent="0.2">
      <c r="C4740" s="300"/>
    </row>
    <row r="4741" spans="3:3" x14ac:dyDescent="0.2">
      <c r="C4741" s="300"/>
    </row>
    <row r="4742" spans="3:3" x14ac:dyDescent="0.2">
      <c r="C4742" s="300"/>
    </row>
    <row r="4743" spans="3:3" x14ac:dyDescent="0.2">
      <c r="C4743" s="300"/>
    </row>
    <row r="4744" spans="3:3" x14ac:dyDescent="0.2">
      <c r="C4744" s="300"/>
    </row>
    <row r="4745" spans="3:3" x14ac:dyDescent="0.2">
      <c r="C4745" s="300"/>
    </row>
    <row r="4746" spans="3:3" x14ac:dyDescent="0.2">
      <c r="C4746" s="300"/>
    </row>
    <row r="4747" spans="3:3" x14ac:dyDescent="0.2">
      <c r="C4747" s="300"/>
    </row>
    <row r="4748" spans="3:3" x14ac:dyDescent="0.2">
      <c r="C4748" s="300"/>
    </row>
    <row r="4749" spans="3:3" x14ac:dyDescent="0.2">
      <c r="C4749" s="300"/>
    </row>
    <row r="4750" spans="3:3" x14ac:dyDescent="0.2">
      <c r="C4750" s="300"/>
    </row>
    <row r="4751" spans="3:3" x14ac:dyDescent="0.2">
      <c r="C4751" s="300"/>
    </row>
    <row r="4752" spans="3:3" x14ac:dyDescent="0.2">
      <c r="C4752" s="300"/>
    </row>
    <row r="4753" spans="3:3" x14ac:dyDescent="0.2">
      <c r="C4753" s="300"/>
    </row>
    <row r="4754" spans="3:3" x14ac:dyDescent="0.2">
      <c r="C4754" s="300"/>
    </row>
    <row r="4755" spans="3:3" x14ac:dyDescent="0.2">
      <c r="C4755" s="300"/>
    </row>
    <row r="4756" spans="3:3" x14ac:dyDescent="0.2">
      <c r="C4756" s="300"/>
    </row>
    <row r="4757" spans="3:3" x14ac:dyDescent="0.2">
      <c r="C4757" s="300"/>
    </row>
    <row r="4758" spans="3:3" x14ac:dyDescent="0.2">
      <c r="C4758" s="300"/>
    </row>
    <row r="4759" spans="3:3" x14ac:dyDescent="0.2">
      <c r="C4759" s="300"/>
    </row>
    <row r="4760" spans="3:3" x14ac:dyDescent="0.2">
      <c r="C4760" s="300"/>
    </row>
    <row r="4761" spans="3:3" x14ac:dyDescent="0.2">
      <c r="C4761" s="300"/>
    </row>
    <row r="4762" spans="3:3" x14ac:dyDescent="0.2">
      <c r="C4762" s="300"/>
    </row>
    <row r="4763" spans="3:3" x14ac:dyDescent="0.2">
      <c r="C4763" s="300"/>
    </row>
    <row r="4764" spans="3:3" x14ac:dyDescent="0.2">
      <c r="C4764" s="300"/>
    </row>
    <row r="4765" spans="3:3" x14ac:dyDescent="0.2">
      <c r="C4765" s="300"/>
    </row>
    <row r="4766" spans="3:3" x14ac:dyDescent="0.2">
      <c r="C4766" s="300"/>
    </row>
    <row r="4767" spans="3:3" x14ac:dyDescent="0.2">
      <c r="C4767" s="300"/>
    </row>
    <row r="4768" spans="3:3" x14ac:dyDescent="0.2">
      <c r="C4768" s="300"/>
    </row>
    <row r="4769" spans="3:3" x14ac:dyDescent="0.2">
      <c r="C4769" s="300"/>
    </row>
    <row r="4770" spans="3:3" x14ac:dyDescent="0.2">
      <c r="C4770" s="300"/>
    </row>
    <row r="4771" spans="3:3" x14ac:dyDescent="0.2">
      <c r="C4771" s="300"/>
    </row>
    <row r="4772" spans="3:3" x14ac:dyDescent="0.2">
      <c r="C4772" s="300"/>
    </row>
    <row r="4773" spans="3:3" x14ac:dyDescent="0.2">
      <c r="C4773" s="300"/>
    </row>
    <row r="4774" spans="3:3" x14ac:dyDescent="0.2">
      <c r="C4774" s="300"/>
    </row>
    <row r="4775" spans="3:3" x14ac:dyDescent="0.2">
      <c r="C4775" s="300"/>
    </row>
    <row r="4776" spans="3:3" x14ac:dyDescent="0.2">
      <c r="C4776" s="300"/>
    </row>
    <row r="4777" spans="3:3" x14ac:dyDescent="0.2">
      <c r="C4777" s="300"/>
    </row>
    <row r="4778" spans="3:3" x14ac:dyDescent="0.2">
      <c r="C4778" s="300"/>
    </row>
    <row r="4779" spans="3:3" x14ac:dyDescent="0.2">
      <c r="C4779" s="300"/>
    </row>
    <row r="4780" spans="3:3" x14ac:dyDescent="0.2">
      <c r="C4780" s="300"/>
    </row>
    <row r="4781" spans="3:3" x14ac:dyDescent="0.2">
      <c r="C4781" s="300"/>
    </row>
    <row r="4782" spans="3:3" x14ac:dyDescent="0.2">
      <c r="C4782" s="300"/>
    </row>
    <row r="4783" spans="3:3" x14ac:dyDescent="0.2">
      <c r="C4783" s="300"/>
    </row>
    <row r="4784" spans="3:3" x14ac:dyDescent="0.2">
      <c r="C4784" s="300"/>
    </row>
    <row r="4785" spans="3:3" x14ac:dyDescent="0.2">
      <c r="C4785" s="300"/>
    </row>
    <row r="4786" spans="3:3" x14ac:dyDescent="0.2">
      <c r="C4786" s="300"/>
    </row>
    <row r="4787" spans="3:3" x14ac:dyDescent="0.2">
      <c r="C4787" s="300"/>
    </row>
    <row r="4788" spans="3:3" x14ac:dyDescent="0.2">
      <c r="C4788" s="300"/>
    </row>
    <row r="4789" spans="3:3" x14ac:dyDescent="0.2">
      <c r="C4789" s="300"/>
    </row>
    <row r="4790" spans="3:3" x14ac:dyDescent="0.2">
      <c r="C4790" s="300"/>
    </row>
    <row r="4791" spans="3:3" x14ac:dyDescent="0.2">
      <c r="C4791" s="300"/>
    </row>
    <row r="4792" spans="3:3" x14ac:dyDescent="0.2">
      <c r="C4792" s="300"/>
    </row>
    <row r="4793" spans="3:3" x14ac:dyDescent="0.2">
      <c r="C4793" s="300"/>
    </row>
    <row r="4794" spans="3:3" x14ac:dyDescent="0.2">
      <c r="C4794" s="300"/>
    </row>
    <row r="4795" spans="3:3" x14ac:dyDescent="0.2">
      <c r="C4795" s="300"/>
    </row>
    <row r="4796" spans="3:3" x14ac:dyDescent="0.2">
      <c r="C4796" s="300"/>
    </row>
    <row r="4797" spans="3:3" x14ac:dyDescent="0.2">
      <c r="C4797" s="300"/>
    </row>
    <row r="4798" spans="3:3" x14ac:dyDescent="0.2">
      <c r="C4798" s="300"/>
    </row>
    <row r="4799" spans="3:3" x14ac:dyDescent="0.2">
      <c r="C4799" s="300"/>
    </row>
    <row r="4800" spans="3:3" x14ac:dyDescent="0.2">
      <c r="C4800" s="300"/>
    </row>
    <row r="4801" spans="3:3" x14ac:dyDescent="0.2">
      <c r="C4801" s="300"/>
    </row>
    <row r="4802" spans="3:3" x14ac:dyDescent="0.2">
      <c r="C4802" s="300"/>
    </row>
    <row r="4803" spans="3:3" x14ac:dyDescent="0.2">
      <c r="C4803" s="300"/>
    </row>
    <row r="4804" spans="3:3" x14ac:dyDescent="0.2">
      <c r="C4804" s="300"/>
    </row>
    <row r="4805" spans="3:3" x14ac:dyDescent="0.2">
      <c r="C4805" s="300"/>
    </row>
    <row r="4806" spans="3:3" x14ac:dyDescent="0.2">
      <c r="C4806" s="300"/>
    </row>
    <row r="4807" spans="3:3" x14ac:dyDescent="0.2">
      <c r="C4807" s="300"/>
    </row>
    <row r="4808" spans="3:3" x14ac:dyDescent="0.2">
      <c r="C4808" s="300"/>
    </row>
    <row r="4809" spans="3:3" x14ac:dyDescent="0.2">
      <c r="C4809" s="300"/>
    </row>
    <row r="4810" spans="3:3" x14ac:dyDescent="0.2">
      <c r="C4810" s="300"/>
    </row>
    <row r="4811" spans="3:3" x14ac:dyDescent="0.2">
      <c r="C4811" s="300"/>
    </row>
    <row r="4812" spans="3:3" x14ac:dyDescent="0.2">
      <c r="C4812" s="300"/>
    </row>
    <row r="4813" spans="3:3" x14ac:dyDescent="0.2">
      <c r="C4813" s="300"/>
    </row>
    <row r="4814" spans="3:3" x14ac:dyDescent="0.2">
      <c r="C4814" s="300"/>
    </row>
    <row r="4815" spans="3:3" x14ac:dyDescent="0.2">
      <c r="C4815" s="300"/>
    </row>
    <row r="4816" spans="3:3" x14ac:dyDescent="0.2">
      <c r="C4816" s="300"/>
    </row>
    <row r="4817" spans="3:3" x14ac:dyDescent="0.2">
      <c r="C4817" s="300"/>
    </row>
    <row r="4818" spans="3:3" x14ac:dyDescent="0.2">
      <c r="C4818" s="300"/>
    </row>
    <row r="4819" spans="3:3" x14ac:dyDescent="0.2">
      <c r="C4819" s="300"/>
    </row>
    <row r="4820" spans="3:3" x14ac:dyDescent="0.2">
      <c r="C4820" s="300"/>
    </row>
    <row r="4821" spans="3:3" x14ac:dyDescent="0.2">
      <c r="C4821" s="300"/>
    </row>
    <row r="4822" spans="3:3" x14ac:dyDescent="0.2">
      <c r="C4822" s="300"/>
    </row>
    <row r="4823" spans="3:3" x14ac:dyDescent="0.2">
      <c r="C4823" s="300"/>
    </row>
    <row r="4824" spans="3:3" x14ac:dyDescent="0.2">
      <c r="C4824" s="300"/>
    </row>
    <row r="4825" spans="3:3" x14ac:dyDescent="0.2">
      <c r="C4825" s="300"/>
    </row>
    <row r="4826" spans="3:3" x14ac:dyDescent="0.2">
      <c r="C4826" s="300"/>
    </row>
    <row r="4827" spans="3:3" x14ac:dyDescent="0.2">
      <c r="C4827" s="300"/>
    </row>
    <row r="4828" spans="3:3" x14ac:dyDescent="0.2">
      <c r="C4828" s="300"/>
    </row>
    <row r="4829" spans="3:3" x14ac:dyDescent="0.2">
      <c r="C4829" s="300"/>
    </row>
    <row r="4830" spans="3:3" x14ac:dyDescent="0.2">
      <c r="C4830" s="300"/>
    </row>
    <row r="4831" spans="3:3" x14ac:dyDescent="0.2">
      <c r="C4831" s="300"/>
    </row>
    <row r="4832" spans="3:3" x14ac:dyDescent="0.2">
      <c r="C4832" s="300"/>
    </row>
    <row r="4833" spans="3:3" x14ac:dyDescent="0.2">
      <c r="C4833" s="300"/>
    </row>
    <row r="4834" spans="3:3" x14ac:dyDescent="0.2">
      <c r="C4834" s="300"/>
    </row>
    <row r="4835" spans="3:3" x14ac:dyDescent="0.2">
      <c r="C4835" s="300"/>
    </row>
    <row r="4836" spans="3:3" x14ac:dyDescent="0.2">
      <c r="C4836" s="300"/>
    </row>
    <row r="4837" spans="3:3" x14ac:dyDescent="0.2">
      <c r="C4837" s="300"/>
    </row>
    <row r="4838" spans="3:3" x14ac:dyDescent="0.2">
      <c r="C4838" s="300"/>
    </row>
    <row r="4839" spans="3:3" x14ac:dyDescent="0.2">
      <c r="C4839" s="300"/>
    </row>
    <row r="4840" spans="3:3" x14ac:dyDescent="0.2">
      <c r="C4840" s="300"/>
    </row>
    <row r="4841" spans="3:3" x14ac:dyDescent="0.2">
      <c r="C4841" s="300"/>
    </row>
    <row r="4842" spans="3:3" x14ac:dyDescent="0.2">
      <c r="C4842" s="300"/>
    </row>
    <row r="4843" spans="3:3" x14ac:dyDescent="0.2">
      <c r="C4843" s="300"/>
    </row>
    <row r="4844" spans="3:3" x14ac:dyDescent="0.2">
      <c r="C4844" s="300"/>
    </row>
    <row r="4845" spans="3:3" x14ac:dyDescent="0.2">
      <c r="C4845" s="300"/>
    </row>
    <row r="4846" spans="3:3" x14ac:dyDescent="0.2">
      <c r="C4846" s="300"/>
    </row>
    <row r="4847" spans="3:3" x14ac:dyDescent="0.2">
      <c r="C4847" s="300"/>
    </row>
    <row r="4848" spans="3:3" x14ac:dyDescent="0.2">
      <c r="C4848" s="300"/>
    </row>
    <row r="4849" spans="3:3" x14ac:dyDescent="0.2">
      <c r="C4849" s="300"/>
    </row>
    <row r="4850" spans="3:3" x14ac:dyDescent="0.2">
      <c r="C4850" s="300"/>
    </row>
    <row r="4851" spans="3:3" x14ac:dyDescent="0.2">
      <c r="C4851" s="300"/>
    </row>
    <row r="4852" spans="3:3" x14ac:dyDescent="0.2">
      <c r="C4852" s="300"/>
    </row>
    <row r="4853" spans="3:3" x14ac:dyDescent="0.2">
      <c r="C4853" s="300"/>
    </row>
    <row r="4854" spans="3:3" x14ac:dyDescent="0.2">
      <c r="C4854" s="300"/>
    </row>
    <row r="4855" spans="3:3" x14ac:dyDescent="0.2">
      <c r="C4855" s="300"/>
    </row>
    <row r="4856" spans="3:3" x14ac:dyDescent="0.2">
      <c r="C4856" s="300"/>
    </row>
    <row r="4857" spans="3:3" x14ac:dyDescent="0.2">
      <c r="C4857" s="300"/>
    </row>
    <row r="4858" spans="3:3" x14ac:dyDescent="0.2">
      <c r="C4858" s="300"/>
    </row>
    <row r="4859" spans="3:3" x14ac:dyDescent="0.2">
      <c r="C4859" s="300"/>
    </row>
    <row r="4860" spans="3:3" x14ac:dyDescent="0.2">
      <c r="C4860" s="300"/>
    </row>
    <row r="4861" spans="3:3" x14ac:dyDescent="0.2">
      <c r="C4861" s="300"/>
    </row>
    <row r="4862" spans="3:3" x14ac:dyDescent="0.2">
      <c r="C4862" s="300"/>
    </row>
    <row r="4863" spans="3:3" x14ac:dyDescent="0.2">
      <c r="C4863" s="300"/>
    </row>
    <row r="4864" spans="3:3" x14ac:dyDescent="0.2">
      <c r="C4864" s="300"/>
    </row>
    <row r="4865" spans="3:3" x14ac:dyDescent="0.2">
      <c r="C4865" s="300"/>
    </row>
    <row r="4866" spans="3:3" x14ac:dyDescent="0.2">
      <c r="C4866" s="300"/>
    </row>
    <row r="4867" spans="3:3" x14ac:dyDescent="0.2">
      <c r="C4867" s="300"/>
    </row>
    <row r="4868" spans="3:3" x14ac:dyDescent="0.2">
      <c r="C4868" s="300"/>
    </row>
    <row r="4869" spans="3:3" x14ac:dyDescent="0.2">
      <c r="C4869" s="300"/>
    </row>
    <row r="4870" spans="3:3" x14ac:dyDescent="0.2">
      <c r="C4870" s="300"/>
    </row>
    <row r="4871" spans="3:3" x14ac:dyDescent="0.2">
      <c r="C4871" s="300"/>
    </row>
    <row r="4872" spans="3:3" x14ac:dyDescent="0.2">
      <c r="C4872" s="300"/>
    </row>
    <row r="4873" spans="3:3" x14ac:dyDescent="0.2">
      <c r="C4873" s="300"/>
    </row>
    <row r="4874" spans="3:3" x14ac:dyDescent="0.2">
      <c r="C4874" s="300"/>
    </row>
    <row r="4875" spans="3:3" x14ac:dyDescent="0.2">
      <c r="C4875" s="300"/>
    </row>
    <row r="4876" spans="3:3" x14ac:dyDescent="0.2">
      <c r="C4876" s="300"/>
    </row>
    <row r="4877" spans="3:3" x14ac:dyDescent="0.2">
      <c r="C4877" s="300"/>
    </row>
    <row r="4878" spans="3:3" x14ac:dyDescent="0.2">
      <c r="C4878" s="300"/>
    </row>
    <row r="4879" spans="3:3" x14ac:dyDescent="0.2">
      <c r="C4879" s="300"/>
    </row>
    <row r="4880" spans="3:3" x14ac:dyDescent="0.2">
      <c r="C4880" s="300"/>
    </row>
    <row r="4881" spans="3:3" x14ac:dyDescent="0.2">
      <c r="C4881" s="300"/>
    </row>
    <row r="4882" spans="3:3" x14ac:dyDescent="0.2">
      <c r="C4882" s="300"/>
    </row>
    <row r="4883" spans="3:3" x14ac:dyDescent="0.2">
      <c r="C4883" s="300"/>
    </row>
    <row r="4884" spans="3:3" x14ac:dyDescent="0.2">
      <c r="C4884" s="300"/>
    </row>
    <row r="4885" spans="3:3" x14ac:dyDescent="0.2">
      <c r="C4885" s="300"/>
    </row>
    <row r="4886" spans="3:3" x14ac:dyDescent="0.2">
      <c r="C4886" s="300"/>
    </row>
    <row r="4887" spans="3:3" x14ac:dyDescent="0.2">
      <c r="C4887" s="300"/>
    </row>
    <row r="4888" spans="3:3" x14ac:dyDescent="0.2">
      <c r="C4888" s="300"/>
    </row>
    <row r="4889" spans="3:3" x14ac:dyDescent="0.2">
      <c r="C4889" s="300"/>
    </row>
    <row r="4890" spans="3:3" x14ac:dyDescent="0.2">
      <c r="C4890" s="300"/>
    </row>
    <row r="4891" spans="3:3" x14ac:dyDescent="0.2">
      <c r="C4891" s="300"/>
    </row>
    <row r="4892" spans="3:3" x14ac:dyDescent="0.2">
      <c r="C4892" s="300"/>
    </row>
    <row r="4893" spans="3:3" x14ac:dyDescent="0.2">
      <c r="C4893" s="300"/>
    </row>
    <row r="4894" spans="3:3" x14ac:dyDescent="0.2">
      <c r="C4894" s="300"/>
    </row>
    <row r="4895" spans="3:3" x14ac:dyDescent="0.2">
      <c r="C4895" s="300"/>
    </row>
    <row r="4896" spans="3:3" x14ac:dyDescent="0.2">
      <c r="C4896" s="300"/>
    </row>
    <row r="4897" spans="3:3" x14ac:dyDescent="0.2">
      <c r="C4897" s="300"/>
    </row>
    <row r="4898" spans="3:3" x14ac:dyDescent="0.2">
      <c r="C4898" s="300"/>
    </row>
    <row r="4899" spans="3:3" x14ac:dyDescent="0.2">
      <c r="C4899" s="300"/>
    </row>
    <row r="4900" spans="3:3" x14ac:dyDescent="0.2">
      <c r="C4900" s="300"/>
    </row>
    <row r="4901" spans="3:3" x14ac:dyDescent="0.2">
      <c r="C4901" s="300"/>
    </row>
    <row r="4902" spans="3:3" x14ac:dyDescent="0.2">
      <c r="C4902" s="300"/>
    </row>
    <row r="4903" spans="3:3" x14ac:dyDescent="0.2">
      <c r="C4903" s="300"/>
    </row>
    <row r="4904" spans="3:3" x14ac:dyDescent="0.2">
      <c r="C4904" s="300"/>
    </row>
    <row r="4905" spans="3:3" x14ac:dyDescent="0.2">
      <c r="C4905" s="300"/>
    </row>
    <row r="4906" spans="3:3" x14ac:dyDescent="0.2">
      <c r="C4906" s="300"/>
    </row>
    <row r="4907" spans="3:3" x14ac:dyDescent="0.2">
      <c r="C4907" s="300"/>
    </row>
    <row r="4908" spans="3:3" x14ac:dyDescent="0.2">
      <c r="C4908" s="300"/>
    </row>
    <row r="4909" spans="3:3" x14ac:dyDescent="0.2">
      <c r="C4909" s="300"/>
    </row>
    <row r="4910" spans="3:3" x14ac:dyDescent="0.2">
      <c r="C4910" s="300"/>
    </row>
    <row r="4911" spans="3:3" x14ac:dyDescent="0.2">
      <c r="C4911" s="300"/>
    </row>
    <row r="4912" spans="3:3" x14ac:dyDescent="0.2">
      <c r="C4912" s="300"/>
    </row>
    <row r="4913" spans="3:3" x14ac:dyDescent="0.2">
      <c r="C4913" s="300"/>
    </row>
    <row r="4914" spans="3:3" x14ac:dyDescent="0.2">
      <c r="C4914" s="300"/>
    </row>
    <row r="4915" spans="3:3" x14ac:dyDescent="0.2">
      <c r="C4915" s="300"/>
    </row>
    <row r="4916" spans="3:3" x14ac:dyDescent="0.2">
      <c r="C4916" s="300"/>
    </row>
    <row r="4917" spans="3:3" x14ac:dyDescent="0.2">
      <c r="C4917" s="300"/>
    </row>
    <row r="4918" spans="3:3" x14ac:dyDescent="0.2">
      <c r="C4918" s="300"/>
    </row>
    <row r="4919" spans="3:3" x14ac:dyDescent="0.2">
      <c r="C4919" s="300"/>
    </row>
    <row r="4920" spans="3:3" x14ac:dyDescent="0.2">
      <c r="C4920" s="300"/>
    </row>
    <row r="4921" spans="3:3" x14ac:dyDescent="0.2">
      <c r="C4921" s="300"/>
    </row>
    <row r="4922" spans="3:3" x14ac:dyDescent="0.2">
      <c r="C4922" s="300"/>
    </row>
    <row r="4923" spans="3:3" x14ac:dyDescent="0.2">
      <c r="C4923" s="300"/>
    </row>
    <row r="4924" spans="3:3" x14ac:dyDescent="0.2">
      <c r="C4924" s="300"/>
    </row>
    <row r="4925" spans="3:3" x14ac:dyDescent="0.2">
      <c r="C4925" s="300"/>
    </row>
    <row r="4926" spans="3:3" x14ac:dyDescent="0.2">
      <c r="C4926" s="300"/>
    </row>
    <row r="4927" spans="3:3" x14ac:dyDescent="0.2">
      <c r="C4927" s="300"/>
    </row>
    <row r="4928" spans="3:3" x14ac:dyDescent="0.2">
      <c r="C4928" s="300"/>
    </row>
    <row r="4929" spans="3:3" x14ac:dyDescent="0.2">
      <c r="C4929" s="300"/>
    </row>
    <row r="4930" spans="3:3" x14ac:dyDescent="0.2">
      <c r="C4930" s="300"/>
    </row>
    <row r="4931" spans="3:3" x14ac:dyDescent="0.2">
      <c r="C4931" s="300"/>
    </row>
    <row r="4932" spans="3:3" x14ac:dyDescent="0.2">
      <c r="C4932" s="300"/>
    </row>
    <row r="4933" spans="3:3" x14ac:dyDescent="0.2">
      <c r="C4933" s="300"/>
    </row>
    <row r="4934" spans="3:3" x14ac:dyDescent="0.2">
      <c r="C4934" s="300"/>
    </row>
    <row r="4935" spans="3:3" x14ac:dyDescent="0.2">
      <c r="C4935" s="300"/>
    </row>
    <row r="4936" spans="3:3" x14ac:dyDescent="0.2">
      <c r="C4936" s="300"/>
    </row>
    <row r="4937" spans="3:3" x14ac:dyDescent="0.2">
      <c r="C4937" s="300"/>
    </row>
    <row r="4938" spans="3:3" x14ac:dyDescent="0.2">
      <c r="C4938" s="300"/>
    </row>
    <row r="4939" spans="3:3" x14ac:dyDescent="0.2">
      <c r="C4939" s="300"/>
    </row>
    <row r="4940" spans="3:3" x14ac:dyDescent="0.2">
      <c r="C4940" s="300"/>
    </row>
    <row r="4941" spans="3:3" x14ac:dyDescent="0.2">
      <c r="C4941" s="300"/>
    </row>
    <row r="4942" spans="3:3" x14ac:dyDescent="0.2">
      <c r="C4942" s="300"/>
    </row>
    <row r="4943" spans="3:3" x14ac:dyDescent="0.2">
      <c r="C4943" s="300"/>
    </row>
    <row r="4944" spans="3:3" x14ac:dyDescent="0.2">
      <c r="C4944" s="300"/>
    </row>
    <row r="4945" spans="3:3" x14ac:dyDescent="0.2">
      <c r="C4945" s="300"/>
    </row>
    <row r="4946" spans="3:3" x14ac:dyDescent="0.2">
      <c r="C4946" s="300"/>
    </row>
    <row r="4947" spans="3:3" x14ac:dyDescent="0.2">
      <c r="C4947" s="300"/>
    </row>
    <row r="4948" spans="3:3" x14ac:dyDescent="0.2">
      <c r="C4948" s="300"/>
    </row>
    <row r="4949" spans="3:3" x14ac:dyDescent="0.2">
      <c r="C4949" s="300"/>
    </row>
    <row r="4950" spans="3:3" x14ac:dyDescent="0.2">
      <c r="C4950" s="300"/>
    </row>
    <row r="4951" spans="3:3" x14ac:dyDescent="0.2">
      <c r="C4951" s="300"/>
    </row>
    <row r="4952" spans="3:3" x14ac:dyDescent="0.2">
      <c r="C4952" s="300"/>
    </row>
    <row r="4953" spans="3:3" x14ac:dyDescent="0.2">
      <c r="C4953" s="300"/>
    </row>
    <row r="4954" spans="3:3" x14ac:dyDescent="0.2">
      <c r="C4954" s="300"/>
    </row>
    <row r="4955" spans="3:3" x14ac:dyDescent="0.2">
      <c r="C4955" s="300"/>
    </row>
    <row r="4956" spans="3:3" x14ac:dyDescent="0.2">
      <c r="C4956" s="300"/>
    </row>
    <row r="4957" spans="3:3" x14ac:dyDescent="0.2">
      <c r="C4957" s="300"/>
    </row>
    <row r="4958" spans="3:3" x14ac:dyDescent="0.2">
      <c r="C4958" s="300"/>
    </row>
  </sheetData>
  <sheetProtection password="CCE1" sheet="1" objects="1" scenarios="1"/>
  <mergeCells count="19">
    <mergeCell ref="B46:F46"/>
    <mergeCell ref="B47:G47"/>
    <mergeCell ref="B48:G48"/>
    <mergeCell ref="B49:G49"/>
    <mergeCell ref="B55:B56"/>
    <mergeCell ref="C55:D55"/>
    <mergeCell ref="E55:F55"/>
    <mergeCell ref="B45:F45"/>
    <mergeCell ref="A1:F1"/>
    <mergeCell ref="B2:F2"/>
    <mergeCell ref="B3:F3"/>
    <mergeCell ref="B4:F4"/>
    <mergeCell ref="B38:F38"/>
    <mergeCell ref="B39:F39"/>
    <mergeCell ref="B40:F40"/>
    <mergeCell ref="B41:F41"/>
    <mergeCell ref="B42:F42"/>
    <mergeCell ref="B43:F43"/>
    <mergeCell ref="B44:F4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60</vt:i4>
      </vt:variant>
    </vt:vector>
  </HeadingPairs>
  <TitlesOfParts>
    <vt:vector size="74" baseType="lpstr">
      <vt:lpstr>REVIZE info</vt:lpstr>
      <vt:lpstr>REKAPITULACE</vt:lpstr>
      <vt:lpstr>VzorPolozky</vt:lpstr>
      <vt:lpstr>D.1.1-3 ARS</vt:lpstr>
      <vt:lpstr>D.1.4a UT</vt:lpstr>
      <vt:lpstr>D.1.4b VZT+CHL</vt:lpstr>
      <vt:lpstr>D.1.4c ZTI+Přípojka vody</vt:lpstr>
      <vt:lpstr>D.1.4d ELEKTRO SILNO+SLABO</vt:lpstr>
      <vt:lpstr>D.1.4f ZÁVLAHA</vt:lpstr>
      <vt:lpstr>D.1.4g MAR</vt:lpstr>
      <vt:lpstr>D.1.4h GASTRO</vt:lpstr>
      <vt:lpstr>D.1.4i SADOVKY</vt:lpstr>
      <vt:lpstr>D.1.4j ERO</vt:lpstr>
      <vt:lpstr>VON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'D.1.1-3 ARS'!Názvy_tisku</vt:lpstr>
      <vt:lpstr>'D.1.4a UT'!Názvy_tisku</vt:lpstr>
      <vt:lpstr>'D.1.4b VZT+CHL'!Názvy_tisku</vt:lpstr>
      <vt:lpstr>'D.1.4c ZTI+Přípojka vody'!Názvy_tisku</vt:lpstr>
      <vt:lpstr>'D.1.4d ELEKTRO SILNO+SLABO'!Názvy_tisku</vt:lpstr>
      <vt:lpstr>'D.1.4f ZÁVLAHA'!Názvy_tisku</vt:lpstr>
      <vt:lpstr>'D.1.4g MAR'!Názvy_tisku</vt:lpstr>
      <vt:lpstr>'D.1.4h GASTRO'!Názvy_tisku</vt:lpstr>
      <vt:lpstr>'D.1.4i SADOVKY'!Názvy_tisku</vt:lpstr>
      <vt:lpstr>'D.1.4j ERO'!Názvy_tisku</vt:lpstr>
      <vt:lpstr>VON!Názvy_tisku</vt:lpstr>
      <vt:lpstr>oadresa</vt:lpstr>
      <vt:lpstr>REKAPITULACE!Objednatel</vt:lpstr>
      <vt:lpstr>REKAPITULACE!Objekt</vt:lpstr>
      <vt:lpstr>'D.1.1-3 ARS'!Oblast_tisku</vt:lpstr>
      <vt:lpstr>'D.1.4a UT'!Oblast_tisku</vt:lpstr>
      <vt:lpstr>'D.1.4b VZT+CHL'!Oblast_tisku</vt:lpstr>
      <vt:lpstr>'D.1.4c ZTI+Přípojka vody'!Oblast_tisku</vt:lpstr>
      <vt:lpstr>'D.1.4d ELEKTRO SILNO+SLABO'!Oblast_tisku</vt:lpstr>
      <vt:lpstr>'D.1.4f ZÁVLAHA'!Oblast_tisku</vt:lpstr>
      <vt:lpstr>'D.1.4g MAR'!Oblast_tisku</vt:lpstr>
      <vt:lpstr>'D.1.4h GASTRO'!Oblast_tisku</vt:lpstr>
      <vt:lpstr>'D.1.4i SADOVKY'!Oblast_tisku</vt:lpstr>
      <vt:lpstr>'D.1.4j ERO'!Oblast_tisku</vt:lpstr>
      <vt:lpstr>REKAPITULACE!Oblast_tisku</vt:lpstr>
      <vt:lpstr>'REVIZE info'!Oblast_tisku</vt:lpstr>
      <vt:lpstr>VON!Oblast_tisku</vt:lpstr>
      <vt:lpstr>REKAPITULACE!odic</vt:lpstr>
      <vt:lpstr>REKAPITULACE!oico</vt:lpstr>
      <vt:lpstr>REKAPITULACE!omisto</vt:lpstr>
      <vt:lpstr>REKAPITULACE!onazev</vt:lpstr>
      <vt:lpstr>REKAPITULACE!opsc</vt:lpstr>
      <vt:lpstr>PoptavkaID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karolína wilková</cp:lastModifiedBy>
  <cp:lastPrinted>2020-10-30T12:29:23Z</cp:lastPrinted>
  <dcterms:created xsi:type="dcterms:W3CDTF">2009-04-08T07:15:50Z</dcterms:created>
  <dcterms:modified xsi:type="dcterms:W3CDTF">2020-10-30T15:59:20Z</dcterms:modified>
</cp:coreProperties>
</file>