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tb-VivoBook\Documents\Osobní\Rozpočty\Ing. Hlava\Sušilova\"/>
    </mc:Choice>
  </mc:AlternateContent>
  <xr:revisionPtr revIDLastSave="0" documentId="8_{81BF0F51-2856-4E98-B6A6-846A8E6FEFA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  Pol" sheetId="12" r:id="rId4"/>
    <sheet name="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  Pol'!$1:$7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  Pol'!$A$1:$X$47</definedName>
    <definedName name="_xlnm.Print_Area" localSheetId="4">'01 01 Pol'!$A$1:$X$329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4" i="1" l="1"/>
  <c r="I73" i="1"/>
  <c r="I19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F39" i="1"/>
  <c r="G328" i="13"/>
  <c r="BA185" i="13"/>
  <c r="BA175" i="13"/>
  <c r="BA152" i="13"/>
  <c r="BA131" i="13"/>
  <c r="BA112" i="13"/>
  <c r="BA109" i="13"/>
  <c r="BA82" i="13"/>
  <c r="BA78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28" i="13"/>
  <c r="I28" i="13"/>
  <c r="I27" i="13" s="1"/>
  <c r="K28" i="13"/>
  <c r="M28" i="13"/>
  <c r="O28" i="13"/>
  <c r="Q28" i="13"/>
  <c r="Q27" i="13" s="1"/>
  <c r="V28" i="13"/>
  <c r="G34" i="13"/>
  <c r="G27" i="13" s="1"/>
  <c r="I34" i="13"/>
  <c r="K34" i="13"/>
  <c r="O34" i="13"/>
  <c r="O27" i="13" s="1"/>
  <c r="Q34" i="13"/>
  <c r="V34" i="13"/>
  <c r="G38" i="13"/>
  <c r="I38" i="13"/>
  <c r="K38" i="13"/>
  <c r="M38" i="13"/>
  <c r="O38" i="13"/>
  <c r="Q38" i="13"/>
  <c r="V38" i="13"/>
  <c r="G42" i="13"/>
  <c r="M42" i="13" s="1"/>
  <c r="I42" i="13"/>
  <c r="K42" i="13"/>
  <c r="K27" i="13" s="1"/>
  <c r="O42" i="13"/>
  <c r="Q42" i="13"/>
  <c r="V42" i="13"/>
  <c r="V27" i="13" s="1"/>
  <c r="G45" i="13"/>
  <c r="I45" i="13"/>
  <c r="K45" i="13"/>
  <c r="M45" i="13"/>
  <c r="O45" i="13"/>
  <c r="Q45" i="13"/>
  <c r="V45" i="13"/>
  <c r="G49" i="13"/>
  <c r="M49" i="13" s="1"/>
  <c r="I49" i="13"/>
  <c r="K49" i="13"/>
  <c r="O49" i="13"/>
  <c r="Q49" i="13"/>
  <c r="V49" i="13"/>
  <c r="G51" i="13"/>
  <c r="I51" i="13"/>
  <c r="K51" i="13"/>
  <c r="M51" i="13"/>
  <c r="O51" i="13"/>
  <c r="Q51" i="13"/>
  <c r="V51" i="13"/>
  <c r="G56" i="13"/>
  <c r="M56" i="13" s="1"/>
  <c r="I56" i="13"/>
  <c r="K56" i="13"/>
  <c r="O56" i="13"/>
  <c r="Q56" i="13"/>
  <c r="V56" i="13"/>
  <c r="G60" i="13"/>
  <c r="I60" i="13"/>
  <c r="K60" i="13"/>
  <c r="M60" i="13"/>
  <c r="O60" i="13"/>
  <c r="Q60" i="13"/>
  <c r="V60" i="13"/>
  <c r="G63" i="13"/>
  <c r="I63" i="13"/>
  <c r="I62" i="13" s="1"/>
  <c r="K63" i="13"/>
  <c r="M63" i="13"/>
  <c r="O63" i="13"/>
  <c r="Q63" i="13"/>
  <c r="Q62" i="13" s="1"/>
  <c r="V63" i="13"/>
  <c r="G68" i="13"/>
  <c r="M68" i="13" s="1"/>
  <c r="I68" i="13"/>
  <c r="K68" i="13"/>
  <c r="K62" i="13" s="1"/>
  <c r="O68" i="13"/>
  <c r="Q68" i="13"/>
  <c r="V68" i="13"/>
  <c r="V62" i="13" s="1"/>
  <c r="G72" i="13"/>
  <c r="I72" i="13"/>
  <c r="K72" i="13"/>
  <c r="M72" i="13"/>
  <c r="O72" i="13"/>
  <c r="Q72" i="13"/>
  <c r="V72" i="13"/>
  <c r="G77" i="13"/>
  <c r="G62" i="13" s="1"/>
  <c r="I77" i="13"/>
  <c r="K77" i="13"/>
  <c r="O77" i="13"/>
  <c r="O62" i="13" s="1"/>
  <c r="Q77" i="13"/>
  <c r="V77" i="13"/>
  <c r="G81" i="13"/>
  <c r="I81" i="13"/>
  <c r="K81" i="13"/>
  <c r="M81" i="13"/>
  <c r="O81" i="13"/>
  <c r="Q81" i="13"/>
  <c r="V81" i="13"/>
  <c r="G85" i="13"/>
  <c r="M85" i="13" s="1"/>
  <c r="I85" i="13"/>
  <c r="K85" i="13"/>
  <c r="O85" i="13"/>
  <c r="Q85" i="13"/>
  <c r="V85" i="13"/>
  <c r="G89" i="13"/>
  <c r="G88" i="13" s="1"/>
  <c r="I89" i="13"/>
  <c r="K89" i="13"/>
  <c r="K88" i="13" s="1"/>
  <c r="O89" i="13"/>
  <c r="O88" i="13" s="1"/>
  <c r="Q89" i="13"/>
  <c r="Q88" i="13" s="1"/>
  <c r="V89" i="13"/>
  <c r="V88" i="13" s="1"/>
  <c r="G93" i="13"/>
  <c r="I93" i="13"/>
  <c r="I88" i="13" s="1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100" i="13"/>
  <c r="I100" i="13"/>
  <c r="K100" i="13"/>
  <c r="M100" i="13"/>
  <c r="O100" i="13"/>
  <c r="Q100" i="13"/>
  <c r="V100" i="13"/>
  <c r="G104" i="13"/>
  <c r="O104" i="13"/>
  <c r="G105" i="13"/>
  <c r="I105" i="13"/>
  <c r="I104" i="13" s="1"/>
  <c r="K105" i="13"/>
  <c r="K104" i="13" s="1"/>
  <c r="M105" i="13"/>
  <c r="M104" i="13" s="1"/>
  <c r="O105" i="13"/>
  <c r="Q105" i="13"/>
  <c r="Q104" i="13" s="1"/>
  <c r="V105" i="13"/>
  <c r="V104" i="13" s="1"/>
  <c r="G108" i="13"/>
  <c r="I108" i="13"/>
  <c r="I107" i="13" s="1"/>
  <c r="K108" i="13"/>
  <c r="M108" i="13"/>
  <c r="O108" i="13"/>
  <c r="Q108" i="13"/>
  <c r="Q107" i="13" s="1"/>
  <c r="V108" i="13"/>
  <c r="G111" i="13"/>
  <c r="G107" i="13" s="1"/>
  <c r="I111" i="13"/>
  <c r="K111" i="13"/>
  <c r="O111" i="13"/>
  <c r="O107" i="13" s="1"/>
  <c r="Q111" i="13"/>
  <c r="V111" i="13"/>
  <c r="G117" i="13"/>
  <c r="I117" i="13"/>
  <c r="K117" i="13"/>
  <c r="M117" i="13"/>
  <c r="O117" i="13"/>
  <c r="Q117" i="13"/>
  <c r="V117" i="13"/>
  <c r="G119" i="13"/>
  <c r="M119" i="13" s="1"/>
  <c r="I119" i="13"/>
  <c r="K119" i="13"/>
  <c r="K107" i="13" s="1"/>
  <c r="O119" i="13"/>
  <c r="Q119" i="13"/>
  <c r="V119" i="13"/>
  <c r="V107" i="13" s="1"/>
  <c r="G123" i="13"/>
  <c r="G122" i="13" s="1"/>
  <c r="I123" i="13"/>
  <c r="I122" i="13" s="1"/>
  <c r="K123" i="13"/>
  <c r="K122" i="13" s="1"/>
  <c r="O123" i="13"/>
  <c r="O122" i="13" s="1"/>
  <c r="Q123" i="13"/>
  <c r="Q122" i="13" s="1"/>
  <c r="V123" i="13"/>
  <c r="V122" i="13" s="1"/>
  <c r="G130" i="13"/>
  <c r="G129" i="13" s="1"/>
  <c r="I130" i="13"/>
  <c r="K130" i="13"/>
  <c r="K129" i="13" s="1"/>
  <c r="M130" i="13"/>
  <c r="O130" i="13"/>
  <c r="O129" i="13" s="1"/>
  <c r="Q130" i="13"/>
  <c r="V130" i="13"/>
  <c r="V129" i="13" s="1"/>
  <c r="G134" i="13"/>
  <c r="I134" i="13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I138" i="13"/>
  <c r="I129" i="13" s="1"/>
  <c r="K138" i="13"/>
  <c r="M138" i="13"/>
  <c r="O138" i="13"/>
  <c r="Q138" i="13"/>
  <c r="Q129" i="13" s="1"/>
  <c r="V138" i="13"/>
  <c r="G140" i="13"/>
  <c r="I140" i="13"/>
  <c r="K140" i="13"/>
  <c r="M140" i="13"/>
  <c r="O140" i="13"/>
  <c r="Q140" i="13"/>
  <c r="V140" i="13"/>
  <c r="G142" i="13"/>
  <c r="I142" i="13"/>
  <c r="K142" i="13"/>
  <c r="M142" i="13"/>
  <c r="O142" i="13"/>
  <c r="Q142" i="13"/>
  <c r="V142" i="13"/>
  <c r="G144" i="13"/>
  <c r="O144" i="13"/>
  <c r="G145" i="13"/>
  <c r="I145" i="13"/>
  <c r="I144" i="13" s="1"/>
  <c r="K145" i="13"/>
  <c r="K144" i="13" s="1"/>
  <c r="M145" i="13"/>
  <c r="M144" i="13" s="1"/>
  <c r="O145" i="13"/>
  <c r="Q145" i="13"/>
  <c r="Q144" i="13" s="1"/>
  <c r="V145" i="13"/>
  <c r="V144" i="13" s="1"/>
  <c r="G148" i="13"/>
  <c r="I148" i="13"/>
  <c r="K148" i="13"/>
  <c r="M148" i="13"/>
  <c r="O148" i="13"/>
  <c r="Q148" i="13"/>
  <c r="V148" i="13"/>
  <c r="G151" i="13"/>
  <c r="G150" i="13" s="1"/>
  <c r="I151" i="13"/>
  <c r="I150" i="13" s="1"/>
  <c r="K151" i="13"/>
  <c r="K150" i="13" s="1"/>
  <c r="O151" i="13"/>
  <c r="O150" i="13" s="1"/>
  <c r="Q151" i="13"/>
  <c r="Q150" i="13" s="1"/>
  <c r="V151" i="13"/>
  <c r="V150" i="13" s="1"/>
  <c r="G158" i="13"/>
  <c r="I158" i="13"/>
  <c r="K158" i="13"/>
  <c r="M158" i="13"/>
  <c r="O158" i="13"/>
  <c r="Q158" i="13"/>
  <c r="V158" i="13"/>
  <c r="G161" i="13"/>
  <c r="I161" i="13"/>
  <c r="K161" i="13"/>
  <c r="M161" i="13"/>
  <c r="O161" i="13"/>
  <c r="Q161" i="13"/>
  <c r="V161" i="13"/>
  <c r="G167" i="13"/>
  <c r="I167" i="13"/>
  <c r="K167" i="13"/>
  <c r="M167" i="13"/>
  <c r="O167" i="13"/>
  <c r="Q167" i="13"/>
  <c r="V167" i="13"/>
  <c r="G170" i="13"/>
  <c r="I170" i="13"/>
  <c r="I169" i="13" s="1"/>
  <c r="K170" i="13"/>
  <c r="K169" i="13" s="1"/>
  <c r="M170" i="13"/>
  <c r="O170" i="13"/>
  <c r="Q170" i="13"/>
  <c r="Q169" i="13" s="1"/>
  <c r="V170" i="13"/>
  <c r="V169" i="13" s="1"/>
  <c r="G174" i="13"/>
  <c r="I174" i="13"/>
  <c r="K174" i="13"/>
  <c r="M174" i="13"/>
  <c r="O174" i="13"/>
  <c r="Q174" i="13"/>
  <c r="V174" i="13"/>
  <c r="G184" i="13"/>
  <c r="I184" i="13"/>
  <c r="K184" i="13"/>
  <c r="M184" i="13"/>
  <c r="O184" i="13"/>
  <c r="Q184" i="13"/>
  <c r="V184" i="13"/>
  <c r="G188" i="13"/>
  <c r="G169" i="13" s="1"/>
  <c r="I188" i="13"/>
  <c r="K188" i="13"/>
  <c r="O188" i="13"/>
  <c r="O169" i="13" s="1"/>
  <c r="Q188" i="13"/>
  <c r="V188" i="13"/>
  <c r="G192" i="13"/>
  <c r="I192" i="13"/>
  <c r="K192" i="13"/>
  <c r="M192" i="13"/>
  <c r="O192" i="13"/>
  <c r="Q192" i="13"/>
  <c r="V192" i="13"/>
  <c r="G196" i="13"/>
  <c r="I196" i="13"/>
  <c r="K196" i="13"/>
  <c r="M196" i="13"/>
  <c r="O196" i="13"/>
  <c r="Q196" i="13"/>
  <c r="V196" i="13"/>
  <c r="G199" i="13"/>
  <c r="I199" i="13"/>
  <c r="K199" i="13"/>
  <c r="M199" i="13"/>
  <c r="O199" i="13"/>
  <c r="Q199" i="13"/>
  <c r="V199" i="13"/>
  <c r="G203" i="13"/>
  <c r="M203" i="13" s="1"/>
  <c r="I203" i="13"/>
  <c r="K203" i="13"/>
  <c r="O203" i="13"/>
  <c r="Q203" i="13"/>
  <c r="V203" i="13"/>
  <c r="G206" i="13"/>
  <c r="I206" i="13"/>
  <c r="K206" i="13"/>
  <c r="M206" i="13"/>
  <c r="O206" i="13"/>
  <c r="Q206" i="13"/>
  <c r="V206" i="13"/>
  <c r="G209" i="13"/>
  <c r="I209" i="13"/>
  <c r="K209" i="13"/>
  <c r="M209" i="13"/>
  <c r="O209" i="13"/>
  <c r="Q209" i="13"/>
  <c r="V209" i="13"/>
  <c r="G212" i="13"/>
  <c r="I212" i="13"/>
  <c r="K212" i="13"/>
  <c r="M212" i="13"/>
  <c r="O212" i="13"/>
  <c r="Q212" i="13"/>
  <c r="V212" i="13"/>
  <c r="G216" i="13"/>
  <c r="M216" i="13" s="1"/>
  <c r="I216" i="13"/>
  <c r="K216" i="13"/>
  <c r="O216" i="13"/>
  <c r="Q216" i="13"/>
  <c r="V216" i="13"/>
  <c r="G219" i="13"/>
  <c r="I219" i="13"/>
  <c r="K219" i="13"/>
  <c r="M219" i="13"/>
  <c r="O219" i="13"/>
  <c r="Q219" i="13"/>
  <c r="V219" i="13"/>
  <c r="G221" i="13"/>
  <c r="I221" i="13"/>
  <c r="K221" i="13"/>
  <c r="M221" i="13"/>
  <c r="O221" i="13"/>
  <c r="Q221" i="13"/>
  <c r="V221" i="13"/>
  <c r="G224" i="13"/>
  <c r="I224" i="13"/>
  <c r="K224" i="13"/>
  <c r="M224" i="13"/>
  <c r="O224" i="13"/>
  <c r="Q224" i="13"/>
  <c r="V224" i="13"/>
  <c r="G226" i="13"/>
  <c r="M226" i="13" s="1"/>
  <c r="I226" i="13"/>
  <c r="K226" i="13"/>
  <c r="O226" i="13"/>
  <c r="Q226" i="13"/>
  <c r="V226" i="13"/>
  <c r="I228" i="13"/>
  <c r="Q228" i="13"/>
  <c r="G229" i="13"/>
  <c r="G228" i="13" s="1"/>
  <c r="I229" i="13"/>
  <c r="K229" i="13"/>
  <c r="K228" i="13" s="1"/>
  <c r="M229" i="13"/>
  <c r="M228" i="13" s="1"/>
  <c r="O229" i="13"/>
  <c r="O228" i="13" s="1"/>
  <c r="Q229" i="13"/>
  <c r="V229" i="13"/>
  <c r="V228" i="13" s="1"/>
  <c r="G233" i="13"/>
  <c r="G232" i="13" s="1"/>
  <c r="I233" i="13"/>
  <c r="I232" i="13" s="1"/>
  <c r="K233" i="13"/>
  <c r="K232" i="13" s="1"/>
  <c r="O233" i="13"/>
  <c r="O232" i="13" s="1"/>
  <c r="Q233" i="13"/>
  <c r="Q232" i="13" s="1"/>
  <c r="V233" i="13"/>
  <c r="V232" i="13" s="1"/>
  <c r="G236" i="13"/>
  <c r="I236" i="13"/>
  <c r="K236" i="13"/>
  <c r="M236" i="13"/>
  <c r="O236" i="13"/>
  <c r="Q236" i="13"/>
  <c r="V236" i="13"/>
  <c r="G239" i="13"/>
  <c r="I239" i="13"/>
  <c r="K239" i="13"/>
  <c r="M239" i="13"/>
  <c r="O239" i="13"/>
  <c r="Q239" i="13"/>
  <c r="V239" i="13"/>
  <c r="G241" i="13"/>
  <c r="I241" i="13"/>
  <c r="K241" i="13"/>
  <c r="M241" i="13"/>
  <c r="O241" i="13"/>
  <c r="Q241" i="13"/>
  <c r="V241" i="13"/>
  <c r="G243" i="13"/>
  <c r="M243" i="13" s="1"/>
  <c r="I243" i="13"/>
  <c r="K243" i="13"/>
  <c r="O243" i="13"/>
  <c r="Q243" i="13"/>
  <c r="V243" i="13"/>
  <c r="G246" i="13"/>
  <c r="I246" i="13"/>
  <c r="K246" i="13"/>
  <c r="M246" i="13"/>
  <c r="O246" i="13"/>
  <c r="Q246" i="13"/>
  <c r="V246" i="13"/>
  <c r="K249" i="13"/>
  <c r="V249" i="13"/>
  <c r="G250" i="13"/>
  <c r="G249" i="13" s="1"/>
  <c r="I250" i="13"/>
  <c r="I249" i="13" s="1"/>
  <c r="K250" i="13"/>
  <c r="M250" i="13"/>
  <c r="O250" i="13"/>
  <c r="O249" i="13" s="1"/>
  <c r="Q250" i="13"/>
  <c r="Q249" i="13" s="1"/>
  <c r="V250" i="13"/>
  <c r="G255" i="13"/>
  <c r="M255" i="13" s="1"/>
  <c r="I255" i="13"/>
  <c r="K255" i="13"/>
  <c r="O255" i="13"/>
  <c r="Q255" i="13"/>
  <c r="V255" i="13"/>
  <c r="G258" i="13"/>
  <c r="I258" i="13"/>
  <c r="K258" i="13"/>
  <c r="M258" i="13"/>
  <c r="O258" i="13"/>
  <c r="Q258" i="13"/>
  <c r="V258" i="13"/>
  <c r="K261" i="13"/>
  <c r="V261" i="13"/>
  <c r="G262" i="13"/>
  <c r="G261" i="13" s="1"/>
  <c r="I262" i="13"/>
  <c r="I261" i="13" s="1"/>
  <c r="K262" i="13"/>
  <c r="M262" i="13"/>
  <c r="M261" i="13" s="1"/>
  <c r="O262" i="13"/>
  <c r="O261" i="13" s="1"/>
  <c r="Q262" i="13"/>
  <c r="Q261" i="13" s="1"/>
  <c r="V262" i="13"/>
  <c r="G265" i="13"/>
  <c r="G266" i="13"/>
  <c r="I266" i="13"/>
  <c r="I265" i="13" s="1"/>
  <c r="K266" i="13"/>
  <c r="K265" i="13" s="1"/>
  <c r="M266" i="13"/>
  <c r="O266" i="13"/>
  <c r="Q266" i="13"/>
  <c r="Q265" i="13" s="1"/>
  <c r="V266" i="13"/>
  <c r="V265" i="13" s="1"/>
  <c r="G268" i="13"/>
  <c r="I268" i="13"/>
  <c r="K268" i="13"/>
  <c r="M268" i="13"/>
  <c r="O268" i="13"/>
  <c r="Q268" i="13"/>
  <c r="V268" i="13"/>
  <c r="G271" i="13"/>
  <c r="I271" i="13"/>
  <c r="K271" i="13"/>
  <c r="M271" i="13"/>
  <c r="O271" i="13"/>
  <c r="Q271" i="13"/>
  <c r="V271" i="13"/>
  <c r="G273" i="13"/>
  <c r="M273" i="13" s="1"/>
  <c r="I273" i="13"/>
  <c r="K273" i="13"/>
  <c r="O273" i="13"/>
  <c r="O265" i="13" s="1"/>
  <c r="Q273" i="13"/>
  <c r="V273" i="13"/>
  <c r="G276" i="13"/>
  <c r="I276" i="13"/>
  <c r="K276" i="13"/>
  <c r="M276" i="13"/>
  <c r="O276" i="13"/>
  <c r="Q276" i="13"/>
  <c r="V276" i="13"/>
  <c r="G279" i="13"/>
  <c r="I279" i="13"/>
  <c r="K279" i="13"/>
  <c r="M279" i="13"/>
  <c r="O279" i="13"/>
  <c r="Q279" i="13"/>
  <c r="V279" i="13"/>
  <c r="G283" i="13"/>
  <c r="G282" i="13" s="1"/>
  <c r="I283" i="13"/>
  <c r="I282" i="13" s="1"/>
  <c r="K283" i="13"/>
  <c r="K282" i="13" s="1"/>
  <c r="O283" i="13"/>
  <c r="O282" i="13" s="1"/>
  <c r="Q283" i="13"/>
  <c r="Q282" i="13" s="1"/>
  <c r="V283" i="13"/>
  <c r="V282" i="13" s="1"/>
  <c r="I286" i="13"/>
  <c r="Q286" i="13"/>
  <c r="G287" i="13"/>
  <c r="G286" i="13" s="1"/>
  <c r="I287" i="13"/>
  <c r="K287" i="13"/>
  <c r="K286" i="13" s="1"/>
  <c r="M287" i="13"/>
  <c r="M286" i="13" s="1"/>
  <c r="O287" i="13"/>
  <c r="O286" i="13" s="1"/>
  <c r="Q287" i="13"/>
  <c r="V287" i="13"/>
  <c r="V286" i="13" s="1"/>
  <c r="G290" i="13"/>
  <c r="G289" i="13" s="1"/>
  <c r="I290" i="13"/>
  <c r="I289" i="13" s="1"/>
  <c r="K290" i="13"/>
  <c r="K289" i="13" s="1"/>
  <c r="O290" i="13"/>
  <c r="O289" i="13" s="1"/>
  <c r="Q290" i="13"/>
  <c r="Q289" i="13" s="1"/>
  <c r="V290" i="13"/>
  <c r="V289" i="13" s="1"/>
  <c r="G292" i="13"/>
  <c r="I292" i="13"/>
  <c r="K292" i="13"/>
  <c r="M292" i="13"/>
  <c r="O292" i="13"/>
  <c r="Q292" i="13"/>
  <c r="V292" i="13"/>
  <c r="K301" i="13"/>
  <c r="V301" i="13"/>
  <c r="G302" i="13"/>
  <c r="G301" i="13" s="1"/>
  <c r="I302" i="13"/>
  <c r="I301" i="13" s="1"/>
  <c r="K302" i="13"/>
  <c r="O302" i="13"/>
  <c r="O301" i="13" s="1"/>
  <c r="Q302" i="13"/>
  <c r="Q301" i="13" s="1"/>
  <c r="V302" i="13"/>
  <c r="I304" i="13"/>
  <c r="Q304" i="13"/>
  <c r="G305" i="13"/>
  <c r="I305" i="13"/>
  <c r="K305" i="13"/>
  <c r="K304" i="13" s="1"/>
  <c r="M305" i="13"/>
  <c r="O305" i="13"/>
  <c r="Q305" i="13"/>
  <c r="V305" i="13"/>
  <c r="V304" i="13" s="1"/>
  <c r="G307" i="13"/>
  <c r="I307" i="13"/>
  <c r="K307" i="13"/>
  <c r="M307" i="13"/>
  <c r="O307" i="13"/>
  <c r="Q307" i="13"/>
  <c r="V307" i="13"/>
  <c r="G309" i="13"/>
  <c r="M309" i="13" s="1"/>
  <c r="I309" i="13"/>
  <c r="K309" i="13"/>
  <c r="O309" i="13"/>
  <c r="O304" i="13" s="1"/>
  <c r="Q309" i="13"/>
  <c r="V309" i="13"/>
  <c r="G312" i="13"/>
  <c r="I312" i="13"/>
  <c r="K312" i="13"/>
  <c r="K311" i="13" s="1"/>
  <c r="M312" i="13"/>
  <c r="O312" i="13"/>
  <c r="Q312" i="13"/>
  <c r="V312" i="13"/>
  <c r="V311" i="13" s="1"/>
  <c r="G314" i="13"/>
  <c r="I314" i="13"/>
  <c r="K314" i="13"/>
  <c r="M314" i="13"/>
  <c r="O314" i="13"/>
  <c r="Q314" i="13"/>
  <c r="V314" i="13"/>
  <c r="G316" i="13"/>
  <c r="M316" i="13" s="1"/>
  <c r="I316" i="13"/>
  <c r="K316" i="13"/>
  <c r="O316" i="13"/>
  <c r="O311" i="13" s="1"/>
  <c r="Q316" i="13"/>
  <c r="V316" i="13"/>
  <c r="G319" i="13"/>
  <c r="M319" i="13" s="1"/>
  <c r="I319" i="13"/>
  <c r="I311" i="13" s="1"/>
  <c r="K319" i="13"/>
  <c r="O319" i="13"/>
  <c r="Q319" i="13"/>
  <c r="Q311" i="13" s="1"/>
  <c r="V319" i="13"/>
  <c r="G321" i="13"/>
  <c r="I321" i="13"/>
  <c r="K321" i="13"/>
  <c r="M321" i="13"/>
  <c r="O321" i="13"/>
  <c r="Q321" i="13"/>
  <c r="V321" i="13"/>
  <c r="G323" i="13"/>
  <c r="I323" i="13"/>
  <c r="K323" i="13"/>
  <c r="M323" i="13"/>
  <c r="O323" i="13"/>
  <c r="Q323" i="13"/>
  <c r="V323" i="13"/>
  <c r="G325" i="13"/>
  <c r="M325" i="13" s="1"/>
  <c r="I325" i="13"/>
  <c r="K325" i="13"/>
  <c r="O325" i="13"/>
  <c r="Q325" i="13"/>
  <c r="V325" i="13"/>
  <c r="AE328" i="13"/>
  <c r="AF328" i="13"/>
  <c r="G46" i="12"/>
  <c r="BA43" i="12"/>
  <c r="BA40" i="12"/>
  <c r="BA37" i="12"/>
  <c r="BA34" i="12"/>
  <c r="BA29" i="12"/>
  <c r="BA25" i="12"/>
  <c r="BA19" i="12"/>
  <c r="BA16" i="12"/>
  <c r="BA13" i="12"/>
  <c r="BA10" i="12"/>
  <c r="G9" i="12"/>
  <c r="M9" i="12" s="1"/>
  <c r="I9" i="12"/>
  <c r="K9" i="12"/>
  <c r="K8" i="12" s="1"/>
  <c r="O9" i="12"/>
  <c r="Q9" i="12"/>
  <c r="V9" i="12"/>
  <c r="V8" i="12" s="1"/>
  <c r="G12" i="12"/>
  <c r="I12" i="12"/>
  <c r="K12" i="12"/>
  <c r="M12" i="12"/>
  <c r="O12" i="12"/>
  <c r="Q12" i="12"/>
  <c r="V12" i="12"/>
  <c r="G15" i="12"/>
  <c r="AE46" i="12" s="1"/>
  <c r="I15" i="12"/>
  <c r="K15" i="12"/>
  <c r="O15" i="12"/>
  <c r="O8" i="12" s="1"/>
  <c r="Q15" i="12"/>
  <c r="V15" i="12"/>
  <c r="G18" i="12"/>
  <c r="M18" i="12" s="1"/>
  <c r="I18" i="12"/>
  <c r="I8" i="12" s="1"/>
  <c r="K18" i="12"/>
  <c r="O18" i="12"/>
  <c r="Q18" i="12"/>
  <c r="Q8" i="12" s="1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7" i="12"/>
  <c r="G28" i="12"/>
  <c r="M28" i="12" s="1"/>
  <c r="I28" i="12"/>
  <c r="I27" i="12" s="1"/>
  <c r="K28" i="12"/>
  <c r="O28" i="12"/>
  <c r="Q28" i="12"/>
  <c r="Q27" i="12" s="1"/>
  <c r="V28" i="12"/>
  <c r="G31" i="12"/>
  <c r="M31" i="12" s="1"/>
  <c r="I31" i="12"/>
  <c r="K31" i="12"/>
  <c r="K27" i="12" s="1"/>
  <c r="O31" i="12"/>
  <c r="Q31" i="12"/>
  <c r="V31" i="12"/>
  <c r="V27" i="12" s="1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O27" i="12" s="1"/>
  <c r="Q36" i="12"/>
  <c r="V36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AF46" i="12"/>
  <c r="I20" i="1"/>
  <c r="I18" i="1"/>
  <c r="I17" i="1"/>
  <c r="F44" i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H39" i="1"/>
  <c r="H44" i="1" s="1"/>
  <c r="I16" i="1" l="1"/>
  <c r="I21" i="1" s="1"/>
  <c r="I75" i="1"/>
  <c r="J72" i="1" s="1"/>
  <c r="A26" i="1"/>
  <c r="G28" i="1"/>
  <c r="G23" i="1"/>
  <c r="M249" i="13"/>
  <c r="M265" i="13"/>
  <c r="M311" i="13"/>
  <c r="M304" i="13"/>
  <c r="M129" i="13"/>
  <c r="G304" i="13"/>
  <c r="M290" i="13"/>
  <c r="M289" i="13" s="1"/>
  <c r="M283" i="13"/>
  <c r="M282" i="13" s="1"/>
  <c r="M233" i="13"/>
  <c r="M232" i="13" s="1"/>
  <c r="M188" i="13"/>
  <c r="M169" i="13" s="1"/>
  <c r="M151" i="13"/>
  <c r="M150" i="13" s="1"/>
  <c r="M123" i="13"/>
  <c r="M122" i="13" s="1"/>
  <c r="M111" i="13"/>
  <c r="M107" i="13" s="1"/>
  <c r="M89" i="13"/>
  <c r="M88" i="13" s="1"/>
  <c r="M77" i="13"/>
  <c r="M62" i="13" s="1"/>
  <c r="M34" i="13"/>
  <c r="M27" i="13" s="1"/>
  <c r="G311" i="13"/>
  <c r="M302" i="13"/>
  <c r="M301" i="13" s="1"/>
  <c r="M27" i="12"/>
  <c r="G8" i="12"/>
  <c r="M15" i="12"/>
  <c r="M8" i="12" s="1"/>
  <c r="I39" i="1"/>
  <c r="I44" i="1" s="1"/>
  <c r="J28" i="1"/>
  <c r="J26" i="1"/>
  <c r="G38" i="1"/>
  <c r="F38" i="1"/>
  <c r="J23" i="1"/>
  <c r="J24" i="1"/>
  <c r="J25" i="1"/>
  <c r="J27" i="1"/>
  <c r="E24" i="1"/>
  <c r="E26" i="1"/>
  <c r="J73" i="1" l="1"/>
  <c r="J68" i="1"/>
  <c r="J64" i="1"/>
  <c r="J60" i="1"/>
  <c r="J70" i="1"/>
  <c r="J56" i="1"/>
  <c r="J54" i="1"/>
  <c r="J71" i="1"/>
  <c r="J62" i="1"/>
  <c r="J51" i="1"/>
  <c r="J66" i="1"/>
  <c r="J58" i="1"/>
  <c r="J74" i="1"/>
  <c r="J69" i="1"/>
  <c r="J61" i="1"/>
  <c r="J52" i="1"/>
  <c r="J63" i="1"/>
  <c r="J55" i="1"/>
  <c r="J67" i="1"/>
  <c r="J59" i="1"/>
  <c r="J53" i="1"/>
  <c r="J65" i="1"/>
  <c r="J57" i="1"/>
  <c r="A23" i="1"/>
  <c r="J43" i="1"/>
  <c r="J41" i="1"/>
  <c r="J39" i="1"/>
  <c r="J44" i="1" s="1"/>
  <c r="J42" i="1"/>
  <c r="J75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88184705-8078-4456-AB7C-AF2055335C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B21C43F-8C2C-49FB-924F-13E2728B9B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34DB051F-0084-4223-BBCE-AB6F18BB9F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0E1CB7-EBA7-4350-8A51-C3AE9795481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<sst xmlns="http://schemas.openxmlformats.org/spreadsheetml/2006/main" count="1449" uniqueCount="499">
  <si>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</si>
  <si>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</si>
  <si>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</si>
  <si>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</si>
  <si>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</si>
  <si>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</si>
  <si>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</si>
  <si>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</si>
  <si>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</si>
  <si>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</si>
  <si>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</si>
  <si>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</si>
  <si>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</si>
  <si>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</si>
  <si>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</si>
  <si>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</si>
  <si>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</si>
  <si>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</si>
  <si>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</si>
  <si>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</si>
  <si>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</si>
  <si>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</si>
  <si>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</si>
  <si>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</si>
  <si>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</si>
  <si>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</si>
  <si>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</si>
  <si>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</si>
  <si>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</si>
  <si>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</si>
  <si>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</si>
  <si>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</si>
  <si>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</si>
  <si>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</si>
  <si>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</si>
  <si>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</si>
  <si>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</si>
  <si>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</si>
  <si>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</si>
  <si>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</si>
  <si>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</si>
  <si>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</si>
  <si>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</si>
  <si>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R200609</t>
  </si>
  <si>
    <t>Přístavba výtahu k BD - Sušilova 600/8, Brno</t>
  </si>
  <si>
    <t>Stavba</t>
  </si>
  <si>
    <t>Stavební objekt</t>
  </si>
  <si>
    <t>01</t>
  </si>
  <si>
    <t>Přístavba výtahu</t>
  </si>
  <si>
    <t xml:space="preserve">00 </t>
  </si>
  <si>
    <t>Náklady</t>
  </si>
  <si>
    <t>Rozpočet</t>
  </si>
  <si>
    <t>Celkem za stavbu</t>
  </si>
  <si>
    <t>CZK</t>
  </si>
  <si>
    <t>Rekapitulace dílů</t>
  </si>
  <si>
    <t>Typ dílu</t>
  </si>
  <si>
    <t>00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</si>
  <si>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</si>
  <si>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</si>
  <si>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</si>
  <si>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</si>
  <si>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</si>
  <si>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</si>
  <si>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</si>
  <si>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43</t>
  </si>
  <si>
    <t>Schodiště</t>
  </si>
  <si>
    <t>61</t>
  </si>
  <si>
    <t>Úpravy povrchů vnitřní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</si>
  <si>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</si>
  <si>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</si>
  <si>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</si>
  <si>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</si>
  <si>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</si>
  <si>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</si>
  <si>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</si>
  <si>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</si>
  <si>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</si>
  <si>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</si>
  <si>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</si>
  <si>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</si>
  <si>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</si>
  <si>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</si>
  <si>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</si>
  <si>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</si>
  <si>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</si>
  <si>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</si>
  <si>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773</t>
  </si>
  <si>
    <t>Podlahy teracové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</si>
  <si>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</si>
  <si>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</si>
  <si>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</si>
  <si>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</si>
  <si>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</si>
  <si>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</si>
  <si>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</si>
  <si>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</si>
  <si>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</si>
  <si>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</si>
  <si>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</si>
  <si>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</si>
  <si>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</si>
  <si>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</si>
  <si>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</si>
  <si>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</si>
  <si>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</si>
  <si>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</si>
  <si>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</si>
  <si>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</si>
  <si>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</si>
  <si>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</si>
  <si>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</si>
  <si>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</si>
  <si>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</si>
  <si>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</si>
  <si>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</si>
  <si>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</si>
  <si>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</si>
  <si>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</si>
  <si>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</si>
  <si>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</si>
  <si>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</si>
  <si>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</si>
  <si>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</si>
  <si>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</si>
  <si>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</si>
  <si>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</si>
  <si>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</si>
  <si>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</si>
  <si>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</si>
  <si>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</si>
  <si>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</si>
  <si>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 R</t>
  </si>
  <si>
    <t>Přípravné a průzkumné služby či práce</t>
  </si>
  <si>
    <t>Soubor</t>
  </si>
  <si>
    <t>RTS 20/ I</t>
  </si>
  <si>
    <t>Indiv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</si>
  <si>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</si>
  <si>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</si>
  <si>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 Kontrola základové spáry po odebrání podkladu</t>
  </si>
  <si>
    <t>POP</t>
  </si>
  <si>
    <t>SPU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</si>
  <si>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</si>
  <si>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</si>
  <si>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</si>
  <si>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</si>
  <si>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</si>
  <si>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</si>
  <si>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</si>
  <si>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</si>
  <si>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</si>
  <si>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</si>
  <si>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</si>
  <si>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</si>
  <si>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</si>
  <si>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</si>
  <si>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</si>
  <si>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</si>
  <si>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</si>
  <si>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</si>
  <si>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00512A1R</t>
  </si>
  <si>
    <t>Zpracování dodavatelské dokumentace</t>
  </si>
  <si>
    <t xml:space="preserve">sada  </t>
  </si>
  <si>
    <t>Vlastní</t>
  </si>
  <si>
    <t>005211080R</t>
  </si>
  <si>
    <t>Bezpečnostní a hygienická opatření na staveništi</t>
  </si>
  <si>
    <t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</si>
  <si>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</si>
  <si>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</si>
  <si>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</si>
  <si>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</si>
  <si>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</si>
  <si>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</si>
  <si>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</si>
  <si>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</si>
  <si>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</si>
  <si>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SUM</t>
  </si>
  <si>
    <t>END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</si>
  <si>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</si>
  <si>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</si>
  <si>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</si>
  <si>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</si>
  <si>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</si>
  <si>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</si>
  <si>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</si>
  <si>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</si>
  <si>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</si>
  <si>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</si>
  <si>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</si>
  <si>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</si>
  <si>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</si>
  <si>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</si>
  <si>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</si>
  <si>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</si>
  <si>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</si>
  <si>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</si>
  <si>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</si>
  <si>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</si>
  <si>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139601103R00</t>
  </si>
  <si>
    <t>Ruční výkop jam, rýh a šachet v hornině 4</t>
  </si>
  <si>
    <t>m3</t>
  </si>
  <si>
    <t>800-1</t>
  </si>
  <si>
    <t>s přehozením na vzdálenost do 5 m nebo s naložením na ruční dopravní prostředek</t>
  </si>
  <si>
    <t>SPI</t>
  </si>
  <si>
    <t>Pro betonový základ : 1,78*0,6*0,8*2</t>
  </si>
  <si>
    <t>0,93*0,6*0,8</t>
  </si>
  <si>
    <t>Pro ŽB desku : 2,03*1,78*0,1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</si>
  <si>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</si>
  <si>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</si>
  <si>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</si>
  <si>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2,51654-0,4041</t>
  </si>
  <si>
    <t>162701109R00</t>
  </si>
  <si>
    <t>Vodorovné přemístění výkopku příplatek k ceně za každých dalších i započatých 1 000 m přes 10 000 m_x000D_
 z horniny 1 až 4</t>
  </si>
  <si>
    <t>2,11244*10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</si>
  <si>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</si>
  <si>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</si>
  <si>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</si>
  <si>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</si>
  <si>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</si>
  <si>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2,11244*4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</si>
  <si>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</si>
  <si>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</si>
  <si>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</si>
  <si>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</si>
  <si>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</si>
  <si>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0,1*1,78*0,9*2</t>
  </si>
  <si>
    <t>0,1*0,93*0,9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</si>
  <si>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</si>
  <si>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</si>
  <si>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</si>
  <si>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</si>
  <si>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2,03*1,78</t>
  </si>
  <si>
    <t>199000002R00</t>
  </si>
  <si>
    <t>Poplatky za skládku horniny 1- 4, skupina 17 05 04 z Katalogu odpadů</t>
  </si>
  <si>
    <t>273313711R00</t>
  </si>
  <si>
    <t>Beton základových desek prostý třídy C 25/30</t>
  </si>
  <si>
    <t>801-1</t>
  </si>
  <si>
    <t>dodávka a uložení betonu do připravené konstrukce,</t>
  </si>
  <si>
    <t>ŽB deska hl. 200 : 2,03*1,78*0,2</t>
  </si>
  <si>
    <t>Nadbetonování pochůzí vrstva na úroveň stávajícího dvora : 2,03*1,78*0,1</t>
  </si>
  <si>
    <t>273361921RT5</t>
  </si>
  <si>
    <t>Výztuž základových desek ze svařovaných sítí průměr drátu 6 mm, velikost oka 150/150 mm</t>
  </si>
  <si>
    <t>t</t>
  </si>
  <si>
    <t>včetně distančních prvků</t>
  </si>
  <si>
    <t>1,08402*0,12</t>
  </si>
  <si>
    <t>274313711R00</t>
  </si>
  <si>
    <t>Beton základových pasů prostý třídy C 25/30</t>
  </si>
  <si>
    <t>Včetně dodávky a uložení betonu a kamene.</t>
  </si>
  <si>
    <t>1,68*0,5*0,8*2</t>
  </si>
  <si>
    <t>0,93*0,5*0,8*2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</si>
  <si>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</si>
  <si>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</si>
  <si>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</si>
  <si>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1,68*0,8*2+1,93*0,8+1,18*0,8*2</t>
  </si>
  <si>
    <t>274351216R00</t>
  </si>
  <si>
    <t>Bednění stěn základových pasů odstranění</t>
  </si>
  <si>
    <t>Včetně očištění, vytřídění a uložení bednicího materiálu.</t>
  </si>
  <si>
    <t>274361921R00</t>
  </si>
  <si>
    <t>Výztuž základových pasů ze svařovaných sítí</t>
  </si>
  <si>
    <t>2,88*0,12</t>
  </si>
  <si>
    <t>311271174R00</t>
  </si>
  <si>
    <t>Zdivo nosné z tvárnic porobetonových hladkých tloušťky 500 mm, charakteristická pevnost v tlaku fk = 1,25 MPa, součinitel prostupu tepla U=0,162 W/m2.K</t>
  </si>
  <si>
    <t>0,4*1,74*5</t>
  </si>
  <si>
    <t>1.NP : 0,27*2,65</t>
  </si>
  <si>
    <t>317121102RT2</t>
  </si>
  <si>
    <t>Osazení překladu světlost otvoru do 180 cm, včetně dodávky RZP 2/10 149x14x14</t>
  </si>
  <si>
    <t>kus</t>
  </si>
  <si>
    <t>7*2</t>
  </si>
  <si>
    <t>317238131R00</t>
  </si>
  <si>
    <t>Překlady keramické nadezdívka tlakové zóny plochých překladů šířky 240 mm</t>
  </si>
  <si>
    <t>m</t>
  </si>
  <si>
    <t>1,2*2*2*5+1,2*4</t>
  </si>
  <si>
    <t>1.NP : 1,2*2*3</t>
  </si>
  <si>
    <t>342948111R00</t>
  </si>
  <si>
    <t>Kotvení příček ke konstrukci kotvami na hmoždinky</t>
  </si>
  <si>
    <t>Včetně dodávky kotev a spojovacího materiálu.</t>
  </si>
  <si>
    <t>Včetně dodávky kotev i spojovacího materiálu.</t>
  </si>
  <si>
    <t>434100005</t>
  </si>
  <si>
    <t>Schodiště prefabrikované, š. 1290mm, v.790mm kompletní provedení</t>
  </si>
  <si>
    <t>kpl</t>
  </si>
  <si>
    <t>Agregovaná položka</t>
  </si>
  <si>
    <t>POL2_</t>
  </si>
  <si>
    <t>612401391R00</t>
  </si>
  <si>
    <t>Omítky malých ploch vnitřních stěn přes 0,25 do 1 m2, vápennou štukovou omítkou</t>
  </si>
  <si>
    <t>801-4</t>
  </si>
  <si>
    <t>POL1_1</t>
  </si>
  <si>
    <t>jakoukoliv maltou, z pomocného pracovního lešení o výšce podlahy do 1900 mm a pro zatížení do 1,5 kPa,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</si>
  <si>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</si>
  <si>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</si>
  <si>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</si>
  <si>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(1,74+0,9)*2*0,5*6</t>
  </si>
  <si>
    <t>(2,21*2+0,92)*0,5*7</t>
  </si>
  <si>
    <t>Světlík : 1,25*4*0,2</t>
  </si>
  <si>
    <t>612481211R00</t>
  </si>
  <si>
    <t>Vyztužení povrchu vnitřních stěn sklotextilní síťovinou bez dodávky síťoviny a stěrkového tmelu</t>
  </si>
  <si>
    <t>63180000R</t>
  </si>
  <si>
    <t>tkanina výztužná materiál skleněné vlákno; plošná hmotnost 145 g/m2; velikost ok 8 x 8 mm; š = 1 000 mm; l = 50 000,0 mm</t>
  </si>
  <si>
    <t>SPCM</t>
  </si>
  <si>
    <t>Specifikace</t>
  </si>
  <si>
    <t>POL3_</t>
  </si>
  <si>
    <t>8,3715*1,15</t>
  </si>
  <si>
    <t>622421145R00</t>
  </si>
  <si>
    <t>Omítky vnější stěn vápenné nebo vápenocementové štukové,  , složitost 4</t>
  </si>
  <si>
    <t>2.NP -7.NP : 0,4*1,74*6</t>
  </si>
  <si>
    <t>0,3*1,6*6</t>
  </si>
  <si>
    <t>0,6*1</t>
  </si>
  <si>
    <t>648952421R00</t>
  </si>
  <si>
    <t>Osazení parapetních desek dřevěných šířkky přes 250 do 500 mm</t>
  </si>
  <si>
    <t>na montážní pěnu, zapravení omítky pod parapetem, těsnění spáry mezi parapetem a rámem okna, dodávka silikonu.</t>
  </si>
  <si>
    <t>0,85+0,9*5</t>
  </si>
  <si>
    <t>640_T01</t>
  </si>
  <si>
    <t>T01 D+ M dveře 1000x2050mm viz výpis prvků</t>
  </si>
  <si>
    <t>ks</t>
  </si>
  <si>
    <t>640_T02</t>
  </si>
  <si>
    <t>T02 D+ M Okno 850x1400mm viz výpis prvků</t>
  </si>
  <si>
    <t>640_T03</t>
  </si>
  <si>
    <t>T03 D+ M Okno 900x1740mm viz výpis prvků</t>
  </si>
  <si>
    <t>640_T04</t>
  </si>
  <si>
    <t>T04 D+ M Požární světlík OTK, ruční otevírání na podestě</t>
  </si>
  <si>
    <t>60775433R</t>
  </si>
  <si>
    <t>parapet vnitřní š = 300 mm; materiál - povrch laminátová fólie; materiál - jádro voděodolá DTD; dekor bílý, mramor, imitace dřeva</t>
  </si>
  <si>
    <t>941955003R00</t>
  </si>
  <si>
    <t>Lešení lehké pracovní pomocné pomocné, o výšce lešeňové podlahy přes 1,9 do 2,5 m</t>
  </si>
  <si>
    <t>800-3</t>
  </si>
  <si>
    <t>10*8</t>
  </si>
  <si>
    <t>94195599</t>
  </si>
  <si>
    <t>Lešení a zvedací mechanismy - 4% z HSV</t>
  </si>
  <si>
    <t>POL99_3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</si>
  <si>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</si>
  <si>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</si>
  <si>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</si>
  <si>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1.NP : 41,08+4,16</t>
  </si>
  <si>
    <t>2.NP : 41,08+4,16</t>
  </si>
  <si>
    <t>3.NP-7.NP : 41,08*5</t>
  </si>
  <si>
    <t>8.NP : 4,9*2,8</t>
  </si>
  <si>
    <t>953981107R00</t>
  </si>
  <si>
    <t>Chemické kotvy do betonu, do cihelného zdiva do betonu, hloubky 280 mm, M 30, ampule pro chemickou kotvu</t>
  </si>
  <si>
    <t>Styk základu a stávající stěny : 2*6</t>
  </si>
  <si>
    <t>95-O</t>
  </si>
  <si>
    <t>Ochrana stávajících vnitřních prostor, výplní otvorů, vybavení atd..., folií</t>
  </si>
  <si>
    <t>1.NP : 2*2,2+1*2,2*3</t>
  </si>
  <si>
    <t>2.NP : 2*2,2+1*2,2*4</t>
  </si>
  <si>
    <t>3.NP-7.NP : 1*2,2*4*5</t>
  </si>
  <si>
    <t>8.NP : 1*2,2</t>
  </si>
  <si>
    <t>95-02</t>
  </si>
  <si>
    <t>Práce malého rozsahu, nevyrozpočtovatelné detaily, 2% z HSV</t>
  </si>
  <si>
    <t>961055111R00</t>
  </si>
  <si>
    <t>Bourání základů železobetonových</t>
  </si>
  <si>
    <t>801-3</t>
  </si>
  <si>
    <t>nebo vybourání otvorů průřezové plochy přes 4 m2 v základech</t>
  </si>
  <si>
    <t>Podlaha dvoru pro výkop : 2,03*1,78*0,2</t>
  </si>
  <si>
    <t>962032241R00</t>
  </si>
  <si>
    <t>Bourání zdiva nadzákladového z cihel pálených nebo vápenopískových, na maltu cementovou</t>
  </si>
  <si>
    <t>nebo vybourání otvorů průřezové plochy přes 4 m2 ve zdivu nadzákladovém, včetně pomocného lešení o výšce podlahy do 1900 mm a pro zatížení do 1,5 kPa  (150 kg/m2)</t>
  </si>
  <si>
    <t>1.NP : (0,13*2,2)*0,45</t>
  </si>
  <si>
    <t>2.NP : (0,265*2,35+0,655*0,71)*0,45</t>
  </si>
  <si>
    <t>3.NP : (0,265*2,35+0,655*0,72)*0,45</t>
  </si>
  <si>
    <t>4.NP : (0,265*2,35+0,655*0,81)*0,45</t>
  </si>
  <si>
    <t>5.NP : (0,265*2,35+0,655*0,855)*0,45</t>
  </si>
  <si>
    <t>6.NP : (0,265*2,35+0,655*0,835)*0,45</t>
  </si>
  <si>
    <t>7.NP : (0,265*2,35+0,655*0,815)*0,45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</si>
  <si>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</si>
  <si>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</si>
  <si>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</si>
  <si>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Stávající schodiště : 0,4*0,2*3</t>
  </si>
  <si>
    <t>963014949R00</t>
  </si>
  <si>
    <t>Bourání prefabrikovaných schodnic železobetonových</t>
  </si>
  <si>
    <t>Včetně pomocného lešení o výšce podlahy do 1900 mm a pro zatížení do 1,5 kPa  (150 kg/m2).</t>
  </si>
  <si>
    <t>1,44*4</t>
  </si>
  <si>
    <t>963051313R00</t>
  </si>
  <si>
    <t>Bourání železobetonových stropů žebrových s rovným podhledem</t>
  </si>
  <si>
    <t>včetně pomocného lešení o výšce podlahy do 1900 mm a pro zatížení do 1,5 kPa  (150 kg/m2),</t>
  </si>
  <si>
    <t>1,25*1,25*0,2</t>
  </si>
  <si>
    <t>965081702R00</t>
  </si>
  <si>
    <t>Soklíků z dlažeb keramických tloušťky do 10 mm, výšky do 100 mm</t>
  </si>
  <si>
    <t>0,92*6</t>
  </si>
  <si>
    <t>968062456R00</t>
  </si>
  <si>
    <t>Vybourání dřevěných rámů dveřních zárubní, plochy přes 2 m2</t>
  </si>
  <si>
    <t>1*2,8</t>
  </si>
  <si>
    <t>968083001R00</t>
  </si>
  <si>
    <t>Vybourání plastových výplní otvorů oken, do 1 m2</t>
  </si>
  <si>
    <t>1,7*0,58</t>
  </si>
  <si>
    <t>968083003R00</t>
  </si>
  <si>
    <t>Vybourání plastových výplní otvorů oken, do 4 m2</t>
  </si>
  <si>
    <t>1,95*1,74*5</t>
  </si>
  <si>
    <t>968096002R00</t>
  </si>
  <si>
    <t xml:space="preserve">Vybourání vnitřních parapetů plastových, šířky do 50 cm,  </t>
  </si>
  <si>
    <t>1,95*5+0,58</t>
  </si>
  <si>
    <t>970251200R00</t>
  </si>
  <si>
    <t>Řezání železobetonu hloubka řezu 200 mm</t>
  </si>
  <si>
    <t>Podlaha dvoru pro výkop : 2,03*2+1,78*2</t>
  </si>
  <si>
    <t>Otvor pro světlík : 1,25*4+3*1,25</t>
  </si>
  <si>
    <t>973031324R00</t>
  </si>
  <si>
    <t>Vysekání v cihelném zdivu výklenků a kapes kapes na jakoukoliv maltu vápennou nebo vápenocementovou, plochy do 0,1 m2, hloubky do 150 mm</t>
  </si>
  <si>
    <t>968061126X</t>
  </si>
  <si>
    <t>Vyvěšení dřevěných dveřních křídel pl. nad 2 m2</t>
  </si>
  <si>
    <t>970231450</t>
  </si>
  <si>
    <t>Řezání cihelného zdiva hl. řezu 450 mm</t>
  </si>
  <si>
    <t>(2,21+0,8)*6+2,2</t>
  </si>
  <si>
    <t>96520002Z</t>
  </si>
  <si>
    <t>Demontáž skladby pultové střechy v prostoru nového světlíku včetně zapravení</t>
  </si>
  <si>
    <t>99-01</t>
  </si>
  <si>
    <t>Bourací práce nezměřitelné, 2% z HSV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</si>
  <si>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</si>
  <si>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</si>
  <si>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</si>
  <si>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</si>
  <si>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</si>
  <si>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</si>
  <si>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</si>
  <si>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</si>
  <si>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1,93*0,5*2+0,93*0,5*2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</si>
  <si>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</si>
  <si>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</si>
  <si>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1,93*0,8+1,68*0,8*2</t>
  </si>
  <si>
    <t>711141559RT1</t>
  </si>
  <si>
    <t xml:space="preserve">Provedení izolace proti zemní vlhkosti pásy přitavením vodorovná, 1 vrstva, bez dodávky izolačních pásů,  </t>
  </si>
  <si>
    <t>711142559RT1</t>
  </si>
  <si>
    <t xml:space="preserve">Provedení izolace proti zemní vlhkosti pásy přitavením svislá, 1 vrstva, bez dodávky izolačních pásů,  </t>
  </si>
  <si>
    <t>62852251R</t>
  </si>
  <si>
    <t>pás izolační z modifikovaného asfaltu natavitelný; nosná vložka polyesterové rouno; horní strana jemný minerální posyp; spodní strana PE fólie; tl. 4,0 mm</t>
  </si>
  <si>
    <t>(2,86+4,232)*1,15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</si>
  <si>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</si>
  <si>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</si>
  <si>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</si>
  <si>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764908301RT2</t>
  </si>
  <si>
    <t>Oplechování parapetů včetně rohů, z pozinkovaného plechu s povrchem z polyesteru v ostatních barvách tl. 0,5 mm, rš 200 mm, dodávka a montáž</t>
  </si>
  <si>
    <t>800-764</t>
  </si>
  <si>
    <t>včetně rohů</t>
  </si>
  <si>
    <t>včetně spojovacích prostředků a zednických výpomocí.</t>
  </si>
  <si>
    <t>764410850R00</t>
  </si>
  <si>
    <t>Demontáž oplechování parapetů rš od 100 do 330 mm</t>
  </si>
  <si>
    <t>1,95*5</t>
  </si>
  <si>
    <t>998764203R00</t>
  </si>
  <si>
    <t>Přesun hmot pro konstrukce klempířské v objektech výšky do 24 m</t>
  </si>
  <si>
    <t>50 m vodorovně</t>
  </si>
  <si>
    <t>76799680Z</t>
  </si>
  <si>
    <t>Demontáž atypických ocelových konstr. do 50 kg</t>
  </si>
  <si>
    <t>Stávající venkovní zábradlí : 1</t>
  </si>
  <si>
    <t>773521360R00</t>
  </si>
  <si>
    <t>Podlahy z barevného teraca prosté tloušťky 30 mm</t>
  </si>
  <si>
    <t>800-773</t>
  </si>
  <si>
    <t>773522010R00</t>
  </si>
  <si>
    <t>Podlahy z barevného teraca obruby_x000D_
 šířky do 100 mm</t>
  </si>
  <si>
    <t>0,5*2*6</t>
  </si>
  <si>
    <t>773529190R00</t>
  </si>
  <si>
    <t>Podlahy z barevného teraca příplatek k ceně_x000D_
 za plochy do 5 m2 jednotlivě</t>
  </si>
  <si>
    <t>783896210R00</t>
  </si>
  <si>
    <t>Nátěry betonových podlah akrylátové penetrace 1x</t>
  </si>
  <si>
    <t>800-783</t>
  </si>
  <si>
    <t>0,92*0,5*6</t>
  </si>
  <si>
    <t>771577XC</t>
  </si>
  <si>
    <t>Podlahový profil ukončovací nerez - podlaha nástupišť</t>
  </si>
  <si>
    <t>998773203R00</t>
  </si>
  <si>
    <t>Přesun hmot pro podlahy teracové v objektech výšky do 24 m</t>
  </si>
  <si>
    <t>777531025R00</t>
  </si>
  <si>
    <t xml:space="preserve"> Podlahy ze stěrky akrylátové s disperzí samonivelační hmota, tloušťky 5 mm</t>
  </si>
  <si>
    <t>včetně penetrace podkladu</t>
  </si>
  <si>
    <t>783812930R00</t>
  </si>
  <si>
    <t>Údržba nátěrů omítek, olejové stěn, dvojnásobné s 1x emailováním a 1x tmelením</t>
  </si>
  <si>
    <t>784403805R00</t>
  </si>
  <si>
    <t>Odstranění maleb úplným omytím na sádrové omítce, na schodišti o výšce podlaží přes 3,8 m do 5m</t>
  </si>
  <si>
    <t>800-784</t>
  </si>
  <si>
    <t>784450020RA0</t>
  </si>
  <si>
    <t>Malby z malířských směsí disperzní, penetrace jednonásobná, malba dvojnásobná, bílá</t>
  </si>
  <si>
    <t>AP-PSV</t>
  </si>
  <si>
    <t>Stěny : (8,265+5,22+7,532+5,2)*26</t>
  </si>
  <si>
    <t>-1*2*20-0,9*2*5-0,9*1,7*5-2,6*2,2*2</t>
  </si>
  <si>
    <t>(1,45+2,6+1,8+2,38)*3,4*2</t>
  </si>
  <si>
    <t>-2,6*2,2*2-1*2,2*3*2</t>
  </si>
  <si>
    <t>Sloupy, bok schodiště : 0,6*8*21+0,5*5,6*6</t>
  </si>
  <si>
    <t>Ostění : 35,53</t>
  </si>
  <si>
    <t>Stropy : 309,6*1,15</t>
  </si>
  <si>
    <t>21/01</t>
  </si>
  <si>
    <t>D + M úpravy elektroinstalací pro výtah, kompletně dle PD</t>
  </si>
  <si>
    <t>33/01</t>
  </si>
  <si>
    <t>D + M výtahu, kompletně dle PD</t>
  </si>
  <si>
    <t xml:space="preserve">ks    </t>
  </si>
  <si>
    <t>33/02</t>
  </si>
  <si>
    <t>D + M výtahové šachty - ocelová nosná kce + skleněné opláštění, kompletně dle PD</t>
  </si>
  <si>
    <t>sestava</t>
  </si>
  <si>
    <t>33/03</t>
  </si>
  <si>
    <t>D + M zednických přípomocí pro výtah  výtahovou šachtu, kompletně dle PD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</si>
  <si>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</si>
  <si>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</si>
  <si>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</si>
  <si>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</si>
  <si>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</si>
  <si>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</si>
  <si>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</si>
  <si>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</si>
  <si>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</si>
  <si>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</si>
  <si>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</si>
  <si>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</si>
  <si>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</si>
  <si>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</si>
  <si>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</si>
  <si>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</si>
  <si>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 xml:space="preserve">Poplatek za skládku suti s 10 % příměsí - DUFONEV Brno,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</si>
</sst>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roTOFnq5P2/OFdn+vkTsxzMo9yGgeTYFEWwkR1KWnLdCD9V9KaKfqeQf2yJJoasyldVVK9vLF0jl9PgJmjVAA==" saltValue="jJtTnKQ8fAVf2sdjQITCr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18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SUMIF(F51:F74,A16,I51:I74)+SUMIF(F51:F74,"PSU",I51:I74)</f>
        <v>0</v>
      </c>
      <c r="J16" s="85"/>
    </row>
    <row r="17" spans="1:10" ht="23.25" customHeight="1" x14ac:dyDescent="0.25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SUMIF(F51:F74,A17,I51:I74)</f>
        <v>0</v>
      </c>
      <c r="J17" s="85"/>
    </row>
    <row r="18" spans="1:10" ht="23.25" customHeight="1" x14ac:dyDescent="0.25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SUMIF(F51:F74,A18,I51:I74)</f>
        <v>0</v>
      </c>
      <c r="J18" s="85"/>
    </row>
    <row r="19" spans="1:10" ht="23.25" customHeight="1" x14ac:dyDescent="0.25">
      <c r="A19" s="194" t="s">
        <v>101</v>
      </c>
      <c r="B19" s="38" t="s">
        <v>27</v>
      </c>
      <c r="C19" s="62"/>
      <c r="D19" s="63"/>
      <c r="E19" s="83"/>
      <c r="F19" s="84"/>
      <c r="G19" s="83"/>
      <c r="H19" s="84"/>
      <c r="I19" s="83">
        <f>SUMIF(F51:F74,A19,I51:I74)</f>
        <v>0</v>
      </c>
      <c r="J19" s="85"/>
    </row>
    <row r="20" spans="1:10" ht="23.25" customHeight="1" x14ac:dyDescent="0.25">
      <c r="A20" s="194" t="s">
        <v>102</v>
      </c>
      <c r="B20" s="38" t="s">
        <v>28</v>
      </c>
      <c r="C20" s="62"/>
      <c r="D20" s="63"/>
      <c r="E20" s="83"/>
      <c r="F20" s="84"/>
      <c r="G20" s="83"/>
      <c r="H20" s="84"/>
      <c r="I20" s="83">
        <f>SUMIF(F51:F74,A20,I51:I74)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45</v>
      </c>
      <c r="C39" s="146"/>
      <c r="D39" s="146"/>
      <c r="E39" s="146"/>
      <c r="F39" s="147">
        <f>'01 00  Pol'!AE46+'01 01 Pol'!AE328</f>
        <v>0</v>
      </c>
      <c r="G39" s="148">
        <f>'01 00  Pol'!AF46+'01 01 Pol'!AF328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5">
        <v>2</v>
      </c>
      <c r="B40" s="151"/>
      <c r="C40" s="152" t="s">
        <v>46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5">
      <c r="A41" s="135">
        <v>2</v>
      </c>
      <c r="B41" s="151" t="s">
        <v>47</v>
      </c>
      <c r="C41" s="152" t="s">
        <v>48</v>
      </c>
      <c r="D41" s="152"/>
      <c r="E41" s="152"/>
      <c r="F41" s="153">
        <f>'01 00  Pol'!AE46+'01 01 Pol'!AE328</f>
        <v>0</v>
      </c>
      <c r="G41" s="154">
        <f>'01 00  Pol'!AF46+'01 01 Pol'!AF328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5">
      <c r="A42" s="135">
        <v>3</v>
      </c>
      <c r="B42" s="156" t="s">
        <v>49</v>
      </c>
      <c r="C42" s="146" t="s">
        <v>50</v>
      </c>
      <c r="D42" s="146"/>
      <c r="E42" s="146"/>
      <c r="F42" s="157">
        <f>'01 00  Pol'!AE46</f>
        <v>0</v>
      </c>
      <c r="G42" s="149">
        <f>'01 00  Pol'!AF46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5">
      <c r="A43" s="135">
        <v>3</v>
      </c>
      <c r="B43" s="156" t="s">
        <v>47</v>
      </c>
      <c r="C43" s="146" t="s">
        <v>51</v>
      </c>
      <c r="D43" s="146"/>
      <c r="E43" s="146"/>
      <c r="F43" s="157">
        <f>'01 01 Pol'!AE328</f>
        <v>0</v>
      </c>
      <c r="G43" s="149">
        <f>'01 01 Pol'!AF328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5">
      <c r="A44" s="135"/>
      <c r="B44" s="158" t="s">
        <v>52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6" x14ac:dyDescent="0.3">
      <c r="B48" s="174" t="s">
        <v>54</v>
      </c>
    </row>
    <row r="50" spans="1:10" ht="25.5" customHeight="1" x14ac:dyDescent="0.25">
      <c r="A50" s="176"/>
      <c r="B50" s="179" t="s">
        <v>17</v>
      </c>
      <c r="C50" s="179" t="s">
        <v>5</v>
      </c>
      <c r="D50" s="180"/>
      <c r="E50" s="180"/>
      <c r="F50" s="181" t="s">
        <v>55</v>
      </c>
      <c r="G50" s="181"/>
      <c r="H50" s="181"/>
      <c r="I50" s="181" t="s">
        <v>29</v>
      </c>
      <c r="J50" s="181" t="s">
        <v>0</v>
      </c>
    </row>
    <row r="51" spans="1:10" ht="36.75" customHeight="1" x14ac:dyDescent="0.25">
      <c r="A51" s="177"/>
      <c r="B51" s="182" t="s">
        <v>56</v>
      </c>
      <c r="C51" s="183" t="s">
        <v>57</v>
      </c>
      <c r="D51" s="184"/>
      <c r="E51" s="184"/>
      <c r="F51" s="190" t="s">
        <v>24</v>
      </c>
      <c r="G51" s="191"/>
      <c r="H51" s="191"/>
      <c r="I51" s="191">
        <f>'01 01 Pol'!G8</f>
        <v>0</v>
      </c>
      <c r="J51" s="188" t="str">
        <f>IF(I75=0,"",I51/I75*100)</f>
        <v/>
      </c>
    </row>
    <row r="52" spans="1:10" ht="36.75" customHeight="1" x14ac:dyDescent="0.25">
      <c r="A52" s="177"/>
      <c r="B52" s="182" t="s">
        <v>58</v>
      </c>
      <c r="C52" s="183" t="s">
        <v>59</v>
      </c>
      <c r="D52" s="184"/>
      <c r="E52" s="184"/>
      <c r="F52" s="190" t="s">
        <v>24</v>
      </c>
      <c r="G52" s="191"/>
      <c r="H52" s="191"/>
      <c r="I52" s="191">
        <f>'01 01 Pol'!G27</f>
        <v>0</v>
      </c>
      <c r="J52" s="188" t="str">
        <f>IF(I75=0,"",I52/I75*100)</f>
        <v/>
      </c>
    </row>
    <row r="53" spans="1:10" ht="36.75" customHeight="1" x14ac:dyDescent="0.25">
      <c r="A53" s="177"/>
      <c r="B53" s="182" t="s">
        <v>60</v>
      </c>
      <c r="C53" s="183" t="s">
        <v>61</v>
      </c>
      <c r="D53" s="184"/>
      <c r="E53" s="184"/>
      <c r="F53" s="190" t="s">
        <v>24</v>
      </c>
      <c r="G53" s="191"/>
      <c r="H53" s="191"/>
      <c r="I53" s="191">
        <f>'01 01 Pol'!G62</f>
        <v>0</v>
      </c>
      <c r="J53" s="188" t="str">
        <f>IF(I75=0,"",I53/I75*100)</f>
        <v/>
      </c>
    </row>
    <row r="54" spans="1:10" ht="36.75" customHeight="1" x14ac:dyDescent="0.25">
      <c r="A54" s="177"/>
      <c r="B54" s="182" t="s">
        <v>62</v>
      </c>
      <c r="C54" s="183" t="s">
        <v>63</v>
      </c>
      <c r="D54" s="184"/>
      <c r="E54" s="184"/>
      <c r="F54" s="190" t="s">
        <v>24</v>
      </c>
      <c r="G54" s="191"/>
      <c r="H54" s="191"/>
      <c r="I54" s="191">
        <f>'01 01 Pol'!G88</f>
        <v>0</v>
      </c>
      <c r="J54" s="188" t="str">
        <f>IF(I75=0,"",I54/I75*100)</f>
        <v/>
      </c>
    </row>
    <row r="55" spans="1:10" ht="36.75" customHeight="1" x14ac:dyDescent="0.25">
      <c r="A55" s="177"/>
      <c r="B55" s="182" t="s">
        <v>64</v>
      </c>
      <c r="C55" s="183" t="s">
        <v>65</v>
      </c>
      <c r="D55" s="184"/>
      <c r="E55" s="184"/>
      <c r="F55" s="190" t="s">
        <v>24</v>
      </c>
      <c r="G55" s="191"/>
      <c r="H55" s="191"/>
      <c r="I55" s="191">
        <f>'01 01 Pol'!G104</f>
        <v>0</v>
      </c>
      <c r="J55" s="188" t="str">
        <f>IF(I75=0,"",I55/I75*100)</f>
        <v/>
      </c>
    </row>
    <row r="56" spans="1:10" ht="36.75" customHeight="1" x14ac:dyDescent="0.25">
      <c r="A56" s="177"/>
      <c r="B56" s="182" t="s">
        <v>66</v>
      </c>
      <c r="C56" s="183" t="s">
        <v>67</v>
      </c>
      <c r="D56" s="184"/>
      <c r="E56" s="184"/>
      <c r="F56" s="190" t="s">
        <v>24</v>
      </c>
      <c r="G56" s="191"/>
      <c r="H56" s="191"/>
      <c r="I56" s="191">
        <f>'01 01 Pol'!G107</f>
        <v>0</v>
      </c>
      <c r="J56" s="188" t="str">
        <f>IF(I75=0,"",I56/I75*100)</f>
        <v/>
      </c>
    </row>
    <row r="57" spans="1:10" ht="36.75" customHeight="1" x14ac:dyDescent="0.25">
      <c r="A57" s="177"/>
      <c r="B57" s="182" t="s">
        <v>68</v>
      </c>
      <c r="C57" s="183" t="s">
        <v>69</v>
      </c>
      <c r="D57" s="184"/>
      <c r="E57" s="184"/>
      <c r="F57" s="190" t="s">
        <v>24</v>
      </c>
      <c r="G57" s="191"/>
      <c r="H57" s="191"/>
      <c r="I57" s="191">
        <f>'01 01 Pol'!G122</f>
        <v>0</v>
      </c>
      <c r="J57" s="188" t="str">
        <f>IF(I75=0,"",I57/I75*100)</f>
        <v/>
      </c>
    </row>
    <row r="58" spans="1:10" ht="36.75" customHeight="1" x14ac:dyDescent="0.25">
      <c r="A58" s="177"/>
      <c r="B58" s="182" t="s">
        <v>70</v>
      </c>
      <c r="C58" s="183" t="s">
        <v>71</v>
      </c>
      <c r="D58" s="184"/>
      <c r="E58" s="184"/>
      <c r="F58" s="190" t="s">
        <v>24</v>
      </c>
      <c r="G58" s="191"/>
      <c r="H58" s="191"/>
      <c r="I58" s="191">
        <f>'01 01 Pol'!G129</f>
        <v>0</v>
      </c>
      <c r="J58" s="188" t="str">
        <f>IF(I75=0,"",I58/I75*100)</f>
        <v/>
      </c>
    </row>
    <row r="59" spans="1:10" ht="36.75" customHeight="1" x14ac:dyDescent="0.25">
      <c r="A59" s="177"/>
      <c r="B59" s="182" t="s">
        <v>72</v>
      </c>
      <c r="C59" s="183" t="s">
        <v>73</v>
      </c>
      <c r="D59" s="184"/>
      <c r="E59" s="184"/>
      <c r="F59" s="190" t="s">
        <v>24</v>
      </c>
      <c r="G59" s="191"/>
      <c r="H59" s="191"/>
      <c r="I59" s="191">
        <f>'01 01 Pol'!G144</f>
        <v>0</v>
      </c>
      <c r="J59" s="188" t="str">
        <f>IF(I75=0,"",I59/I75*100)</f>
        <v/>
      </c>
    </row>
    <row r="60" spans="1:10" ht="36.75" customHeight="1" x14ac:dyDescent="0.25">
      <c r="A60" s="177"/>
      <c r="B60" s="182" t="s">
        <v>74</v>
      </c>
      <c r="C60" s="183" t="s">
        <v>75</v>
      </c>
      <c r="D60" s="184"/>
      <c r="E60" s="184"/>
      <c r="F60" s="190" t="s">
        <v>24</v>
      </c>
      <c r="G60" s="191"/>
      <c r="H60" s="191"/>
      <c r="I60" s="191">
        <f>'01 01 Pol'!G150</f>
        <v>0</v>
      </c>
      <c r="J60" s="188" t="str">
        <f>IF(I75=0,"",I60/I75*100)</f>
        <v/>
      </c>
    </row>
    <row r="61" spans="1:10" ht="36.75" customHeight="1" x14ac:dyDescent="0.25">
      <c r="A61" s="177"/>
      <c r="B61" s="182" t="s">
        <v>76</v>
      </c>
      <c r="C61" s="183" t="s">
        <v>77</v>
      </c>
      <c r="D61" s="184"/>
      <c r="E61" s="184"/>
      <c r="F61" s="190" t="s">
        <v>24</v>
      </c>
      <c r="G61" s="191"/>
      <c r="H61" s="191"/>
      <c r="I61" s="191">
        <f>'01 01 Pol'!G169</f>
        <v>0</v>
      </c>
      <c r="J61" s="188" t="str">
        <f>IF(I75=0,"",I61/I75*100)</f>
        <v/>
      </c>
    </row>
    <row r="62" spans="1:10" ht="36.75" customHeight="1" x14ac:dyDescent="0.25">
      <c r="A62" s="177"/>
      <c r="B62" s="182" t="s">
        <v>78</v>
      </c>
      <c r="C62" s="183" t="s">
        <v>79</v>
      </c>
      <c r="D62" s="184"/>
      <c r="E62" s="184"/>
      <c r="F62" s="190" t="s">
        <v>24</v>
      </c>
      <c r="G62" s="191"/>
      <c r="H62" s="191"/>
      <c r="I62" s="191">
        <f>'01 01 Pol'!G228</f>
        <v>0</v>
      </c>
      <c r="J62" s="188" t="str">
        <f>IF(I75=0,"",I62/I75*100)</f>
        <v/>
      </c>
    </row>
    <row r="63" spans="1:10" ht="36.75" customHeight="1" x14ac:dyDescent="0.25">
      <c r="A63" s="177"/>
      <c r="B63" s="182" t="s">
        <v>80</v>
      </c>
      <c r="C63" s="183" t="s">
        <v>81</v>
      </c>
      <c r="D63" s="184"/>
      <c r="E63" s="184"/>
      <c r="F63" s="190" t="s">
        <v>25</v>
      </c>
      <c r="G63" s="191"/>
      <c r="H63" s="191"/>
      <c r="I63" s="191">
        <f>'01 01 Pol'!G232</f>
        <v>0</v>
      </c>
      <c r="J63" s="188" t="str">
        <f>IF(I75=0,"",I63/I75*100)</f>
        <v/>
      </c>
    </row>
    <row r="64" spans="1:10" ht="36.75" customHeight="1" x14ac:dyDescent="0.25">
      <c r="A64" s="177"/>
      <c r="B64" s="182" t="s">
        <v>82</v>
      </c>
      <c r="C64" s="183" t="s">
        <v>83</v>
      </c>
      <c r="D64" s="184"/>
      <c r="E64" s="184"/>
      <c r="F64" s="190" t="s">
        <v>25</v>
      </c>
      <c r="G64" s="191"/>
      <c r="H64" s="191"/>
      <c r="I64" s="191">
        <f>'01 01 Pol'!G249</f>
        <v>0</v>
      </c>
      <c r="J64" s="188" t="str">
        <f>IF(I75=0,"",I64/I75*100)</f>
        <v/>
      </c>
    </row>
    <row r="65" spans="1:10" ht="36.75" customHeight="1" x14ac:dyDescent="0.25">
      <c r="A65" s="177"/>
      <c r="B65" s="182" t="s">
        <v>84</v>
      </c>
      <c r="C65" s="183" t="s">
        <v>85</v>
      </c>
      <c r="D65" s="184"/>
      <c r="E65" s="184"/>
      <c r="F65" s="190" t="s">
        <v>25</v>
      </c>
      <c r="G65" s="191"/>
      <c r="H65" s="191"/>
      <c r="I65" s="191">
        <f>'01 01 Pol'!G261</f>
        <v>0</v>
      </c>
      <c r="J65" s="188" t="str">
        <f>IF(I75=0,"",I65/I75*100)</f>
        <v/>
      </c>
    </row>
    <row r="66" spans="1:10" ht="36.75" customHeight="1" x14ac:dyDescent="0.25">
      <c r="A66" s="177"/>
      <c r="B66" s="182" t="s">
        <v>86</v>
      </c>
      <c r="C66" s="183" t="s">
        <v>87</v>
      </c>
      <c r="D66" s="184"/>
      <c r="E66" s="184"/>
      <c r="F66" s="190" t="s">
        <v>25</v>
      </c>
      <c r="G66" s="191"/>
      <c r="H66" s="191"/>
      <c r="I66" s="191">
        <f>'01 01 Pol'!G265</f>
        <v>0</v>
      </c>
      <c r="J66" s="188" t="str">
        <f>IF(I75=0,"",I66/I75*100)</f>
        <v/>
      </c>
    </row>
    <row r="67" spans="1:10" ht="36.75" customHeight="1" x14ac:dyDescent="0.25">
      <c r="A67" s="177"/>
      <c r="B67" s="182" t="s">
        <v>88</v>
      </c>
      <c r="C67" s="183" t="s">
        <v>89</v>
      </c>
      <c r="D67" s="184"/>
      <c r="E67" s="184"/>
      <c r="F67" s="190" t="s">
        <v>25</v>
      </c>
      <c r="G67" s="191"/>
      <c r="H67" s="191"/>
      <c r="I67" s="191">
        <f>'01 01 Pol'!G282</f>
        <v>0</v>
      </c>
      <c r="J67" s="188" t="str">
        <f>IF(I75=0,"",I67/I75*100)</f>
        <v/>
      </c>
    </row>
    <row r="68" spans="1:10" ht="36.75" customHeight="1" x14ac:dyDescent="0.25">
      <c r="A68" s="177"/>
      <c r="B68" s="182" t="s">
        <v>90</v>
      </c>
      <c r="C68" s="183" t="s">
        <v>91</v>
      </c>
      <c r="D68" s="184"/>
      <c r="E68" s="184"/>
      <c r="F68" s="190" t="s">
        <v>25</v>
      </c>
      <c r="G68" s="191"/>
      <c r="H68" s="191"/>
      <c r="I68" s="191">
        <f>'01 01 Pol'!G286</f>
        <v>0</v>
      </c>
      <c r="J68" s="188" t="str">
        <f>IF(I75=0,"",I68/I75*100)</f>
        <v/>
      </c>
    </row>
    <row r="69" spans="1:10" ht="36.75" customHeight="1" x14ac:dyDescent="0.25">
      <c r="A69" s="177"/>
      <c r="B69" s="182" t="s">
        <v>92</v>
      </c>
      <c r="C69" s="183" t="s">
        <v>93</v>
      </c>
      <c r="D69" s="184"/>
      <c r="E69" s="184"/>
      <c r="F69" s="190" t="s">
        <v>25</v>
      </c>
      <c r="G69" s="191"/>
      <c r="H69" s="191"/>
      <c r="I69" s="191">
        <f>'01 01 Pol'!G289</f>
        <v>0</v>
      </c>
      <c r="J69" s="188" t="str">
        <f>IF(I75=0,"",I69/I75*100)</f>
        <v/>
      </c>
    </row>
    <row r="70" spans="1:10" ht="36.75" customHeight="1" x14ac:dyDescent="0.25">
      <c r="A70" s="177"/>
      <c r="B70" s="182" t="s">
        <v>94</v>
      </c>
      <c r="C70" s="183" t="s">
        <v>95</v>
      </c>
      <c r="D70" s="184"/>
      <c r="E70" s="184"/>
      <c r="F70" s="190" t="s">
        <v>26</v>
      </c>
      <c r="G70" s="191"/>
      <c r="H70" s="191"/>
      <c r="I70" s="191">
        <f>'01 01 Pol'!G301</f>
        <v>0</v>
      </c>
      <c r="J70" s="188" t="str">
        <f>IF(I75=0,"",I70/I75*100)</f>
        <v/>
      </c>
    </row>
    <row r="71" spans="1:10" ht="36.75" customHeight="1" x14ac:dyDescent="0.25">
      <c r="A71" s="177"/>
      <c r="B71" s="182" t="s">
        <v>96</v>
      </c>
      <c r="C71" s="183" t="s">
        <v>97</v>
      </c>
      <c r="D71" s="184"/>
      <c r="E71" s="184"/>
      <c r="F71" s="190" t="s">
        <v>26</v>
      </c>
      <c r="G71" s="191"/>
      <c r="H71" s="191"/>
      <c r="I71" s="191">
        <f>'01 01 Pol'!G304</f>
        <v>0</v>
      </c>
      <c r="J71" s="188" t="str">
        <f>IF(I75=0,"",I71/I75*100)</f>
        <v/>
      </c>
    </row>
    <row r="72" spans="1:10" ht="36.75" customHeight="1" x14ac:dyDescent="0.25">
      <c r="A72" s="177"/>
      <c r="B72" s="182" t="s">
        <v>98</v>
      </c>
      <c r="C72" s="183" t="s">
        <v>99</v>
      </c>
      <c r="D72" s="184"/>
      <c r="E72" s="184"/>
      <c r="F72" s="190" t="s">
        <v>100</v>
      </c>
      <c r="G72" s="191"/>
      <c r="H72" s="191"/>
      <c r="I72" s="191">
        <f>'01 01 Pol'!G311</f>
        <v>0</v>
      </c>
      <c r="J72" s="188" t="str">
        <f>IF(I75=0,"",I72/I75*100)</f>
        <v/>
      </c>
    </row>
    <row r="73" spans="1:10" ht="36.75" customHeight="1" x14ac:dyDescent="0.25">
      <c r="A73" s="177"/>
      <c r="B73" s="182" t="s">
        <v>101</v>
      </c>
      <c r="C73" s="183" t="s">
        <v>27</v>
      </c>
      <c r="D73" s="184"/>
      <c r="E73" s="184"/>
      <c r="F73" s="190" t="s">
        <v>101</v>
      </c>
      <c r="G73" s="191"/>
      <c r="H73" s="191"/>
      <c r="I73" s="191">
        <f>'01 00  Pol'!G8</f>
        <v>0</v>
      </c>
      <c r="J73" s="188" t="str">
        <f>IF(I75=0,"",I73/I75*100)</f>
        <v/>
      </c>
    </row>
    <row r="74" spans="1:10" ht="36.75" customHeight="1" x14ac:dyDescent="0.25">
      <c r="A74" s="177"/>
      <c r="B74" s="182" t="s">
        <v>102</v>
      </c>
      <c r="C74" s="183" t="s">
        <v>28</v>
      </c>
      <c r="D74" s="184"/>
      <c r="E74" s="184"/>
      <c r="F74" s="190" t="s">
        <v>102</v>
      </c>
      <c r="G74" s="191"/>
      <c r="H74" s="191"/>
      <c r="I74" s="191">
        <f>'01 00  Pol'!G27</f>
        <v>0</v>
      </c>
      <c r="J74" s="188" t="str">
        <f>IF(I75=0,"",I74/I75*100)</f>
        <v/>
      </c>
    </row>
    <row r="75" spans="1:10" ht="25.5" customHeight="1" x14ac:dyDescent="0.25">
      <c r="A75" s="178"/>
      <c r="B75" s="185" t="s">
        <v>1</v>
      </c>
      <c r="C75" s="186"/>
      <c r="D75" s="187"/>
      <c r="E75" s="187"/>
      <c r="F75" s="192"/>
      <c r="G75" s="193"/>
      <c r="H75" s="193"/>
      <c r="I75" s="193">
        <f>SUM(I51:I74)</f>
        <v>0</v>
      </c>
      <c r="J75" s="189">
        <f>SUM(J51:J74)</f>
        <v>0</v>
      </c>
    </row>
    <row r="76" spans="1:10" x14ac:dyDescent="0.25">
      <c r="F76" s="133"/>
      <c r="G76" s="133"/>
      <c r="H76" s="133"/>
      <c r="I76" s="133"/>
      <c r="J76" s="134"/>
    </row>
    <row r="77" spans="1:10" x14ac:dyDescent="0.25">
      <c r="F77" s="133"/>
      <c r="G77" s="133"/>
      <c r="H77" s="133"/>
      <c r="I77" s="133"/>
      <c r="J77" s="134"/>
    </row>
    <row r="78" spans="1:10" x14ac:dyDescent="0.25">
      <c r="F78" s="133"/>
      <c r="G78" s="133"/>
      <c r="H78" s="133"/>
      <c r="I78" s="133"/>
      <c r="J78" s="134"/>
    </row>
  </sheetData>
  <sheetProtection algorithmName="SHA-512" hashValue="/+ek1s7DF/0h/8Zf0FdQvrMBZxoLzs4ugh6GwCigBk+oJpq6LUQ6jXsxd4YDHQscXeXGnpqHXsWkcQYVp/18Og==" saltValue="4L+ptCBKABlZNayTH+wwc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rUNRQuUNxvS2noKjI2Y3mkc78Pc9XoYQurqHIi2ejjzwBqX4yfwHs1bmZ82LPBYVU1WJUbcTyl8cqfEmlcvIUA==" saltValue="BYVztjzY7OmW+62JT9jmd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EA905-8F70-4D36-A9DC-3A711404C65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103</v>
      </c>
      <c r="B1" s="195"/>
      <c r="C1" s="195"/>
      <c r="D1" s="195"/>
      <c r="E1" s="195"/>
      <c r="F1" s="195"/>
      <c r="G1" s="195"/>
      <c r="AG1" t="s">
        <v>104</v>
      </c>
    </row>
    <row r="2" spans="1:60" ht="25.05" customHeight="1" x14ac:dyDescent="0.25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105</v>
      </c>
    </row>
    <row r="3" spans="1:60" ht="25.05" customHeight="1" x14ac:dyDescent="0.25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105</v>
      </c>
      <c r="AG3" t="s">
        <v>106</v>
      </c>
    </row>
    <row r="4" spans="1:60" ht="25.05" customHeight="1" x14ac:dyDescent="0.25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107</v>
      </c>
    </row>
    <row r="5" spans="1:60" x14ac:dyDescent="0.25">
      <c r="D5" s="10"/>
    </row>
    <row r="6" spans="1:60" ht="39.6" x14ac:dyDescent="0.25">
      <c r="A6" s="206" t="s">
        <v>108</v>
      </c>
      <c r="B6" s="208" t="s">
        <v>109</v>
      </c>
      <c r="C6" s="208" t="s">
        <v>110</v>
      </c>
      <c r="D6" s="207" t="s">
        <v>111</v>
      </c>
      <c r="E6" s="206" t="s">
        <v>112</v>
      </c>
      <c r="F6" s="205" t="s">
        <v>113</v>
      </c>
      <c r="G6" s="206" t="s">
        <v>29</v>
      </c>
      <c r="H6" s="209" t="s">
        <v>30</v>
      </c>
      <c r="I6" s="209" t="s">
        <v>114</v>
      </c>
      <c r="J6" s="209" t="s">
        <v>31</v>
      </c>
      <c r="K6" s="209" t="s">
        <v>115</v>
      </c>
      <c r="L6" s="209" t="s">
        <v>116</v>
      </c>
      <c r="M6" s="209" t="s">
        <v>117</v>
      </c>
      <c r="N6" s="209" t="s">
        <v>118</v>
      </c>
      <c r="O6" s="209" t="s">
        <v>119</v>
      </c>
      <c r="P6" s="209" t="s">
        <v>120</v>
      </c>
      <c r="Q6" s="209" t="s">
        <v>121</v>
      </c>
      <c r="R6" s="209" t="s">
        <v>122</v>
      </c>
      <c r="S6" s="209" t="s">
        <v>123</v>
      </c>
      <c r="T6" s="209" t="s">
        <v>124</v>
      </c>
      <c r="U6" s="209" t="s">
        <v>125</v>
      </c>
      <c r="V6" s="209" t="s">
        <v>126</v>
      </c>
      <c r="W6" s="209" t="s">
        <v>127</v>
      </c>
      <c r="X6" s="209" t="s">
        <v>128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3" t="s">
        <v>129</v>
      </c>
      <c r="B8" s="224" t="s">
        <v>101</v>
      </c>
      <c r="C8" s="242" t="s">
        <v>27</v>
      </c>
      <c r="D8" s="225"/>
      <c r="E8" s="226"/>
      <c r="F8" s="227"/>
      <c r="G8" s="227">
        <f>SUMIF(AG9:AG26,"&lt;&gt;NOR",G9:G26)</f>
        <v>0</v>
      </c>
      <c r="H8" s="227"/>
      <c r="I8" s="227">
        <f>SUM(I9:I26)</f>
        <v>0</v>
      </c>
      <c r="J8" s="227"/>
      <c r="K8" s="227">
        <f>SUM(K9:K26)</f>
        <v>0</v>
      </c>
      <c r="L8" s="227"/>
      <c r="M8" s="227">
        <f>SUM(M9:M26)</f>
        <v>0</v>
      </c>
      <c r="N8" s="227"/>
      <c r="O8" s="227">
        <f>SUM(O9:O26)</f>
        <v>0</v>
      </c>
      <c r="P8" s="227"/>
      <c r="Q8" s="227">
        <f>SUM(Q9:Q26)</f>
        <v>0</v>
      </c>
      <c r="R8" s="227"/>
      <c r="S8" s="227"/>
      <c r="T8" s="228"/>
      <c r="U8" s="222"/>
      <c r="V8" s="222">
        <f>SUM(V9:V26)</f>
        <v>0</v>
      </c>
      <c r="W8" s="222"/>
      <c r="X8" s="222"/>
      <c r="AG8" t="s">
        <v>130</v>
      </c>
    </row>
    <row r="9" spans="1:60" outlineLevel="1" x14ac:dyDescent="0.25">
      <c r="A9" s="229">
        <v>1</v>
      </c>
      <c r="B9" s="230" t="s">
        <v>131</v>
      </c>
      <c r="C9" s="243" t="s">
        <v>132</v>
      </c>
      <c r="D9" s="231" t="s">
        <v>133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134</v>
      </c>
      <c r="T9" s="235" t="s">
        <v>135</v>
      </c>
      <c r="U9" s="220">
        <v>0</v>
      </c>
      <c r="V9" s="220">
        <f>ROUND(E9*U9,2)</f>
        <v>0</v>
      </c>
      <c r="W9" s="220"/>
      <c r="X9" s="220" t="s">
        <v>136</v>
      </c>
      <c r="Y9" s="210"/>
      <c r="Z9" s="210"/>
      <c r="AA9" s="210"/>
      <c r="AB9" s="210"/>
      <c r="AC9" s="210"/>
      <c r="AD9" s="210"/>
      <c r="AE9" s="210"/>
      <c r="AF9" s="210"/>
      <c r="AG9" s="210" t="s">
        <v>137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1" outlineLevel="1" x14ac:dyDescent="0.25">
      <c r="A10" s="217"/>
      <c r="B10" s="218"/>
      <c r="C10" s="244" t="s">
        <v>138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139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6" t="str">
        <f>C10</f>
        <v>Náklady dodavatele vyplývající z povinností dodavatele stanovených obchodními podmínkami před zahájením stavebních prací. Tato skupina zahrnuje zejména náklady na přípravné činnosti. Kontrola základové spáry po odebrání podkladu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45"/>
      <c r="D11" s="239"/>
      <c r="E11" s="239"/>
      <c r="F11" s="239"/>
      <c r="G11" s="239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140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9">
        <v>2</v>
      </c>
      <c r="B12" s="230" t="s">
        <v>141</v>
      </c>
      <c r="C12" s="243" t="s">
        <v>142</v>
      </c>
      <c r="D12" s="231" t="s">
        <v>133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134</v>
      </c>
      <c r="T12" s="235" t="s">
        <v>135</v>
      </c>
      <c r="U12" s="220">
        <v>0</v>
      </c>
      <c r="V12" s="220">
        <f>ROUND(E12*U12,2)</f>
        <v>0</v>
      </c>
      <c r="W12" s="220"/>
      <c r="X12" s="220" t="s">
        <v>136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137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1" outlineLevel="1" x14ac:dyDescent="0.25">
      <c r="A13" s="217"/>
      <c r="B13" s="218"/>
      <c r="C13" s="244" t="s">
        <v>143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139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45"/>
      <c r="D14" s="239"/>
      <c r="E14" s="239"/>
      <c r="F14" s="239"/>
      <c r="G14" s="239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0"/>
      <c r="Z14" s="210"/>
      <c r="AA14" s="210"/>
      <c r="AB14" s="210"/>
      <c r="AC14" s="210"/>
      <c r="AD14" s="210"/>
      <c r="AE14" s="210"/>
      <c r="AF14" s="210"/>
      <c r="AG14" s="210" t="s">
        <v>140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29">
        <v>3</v>
      </c>
      <c r="B15" s="230" t="s">
        <v>144</v>
      </c>
      <c r="C15" s="243" t="s">
        <v>145</v>
      </c>
      <c r="D15" s="231" t="s">
        <v>133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15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134</v>
      </c>
      <c r="T15" s="235" t="s">
        <v>135</v>
      </c>
      <c r="U15" s="220">
        <v>0</v>
      </c>
      <c r="V15" s="220">
        <f>ROUND(E15*U15,2)</f>
        <v>0</v>
      </c>
      <c r="W15" s="220"/>
      <c r="X15" s="220" t="s">
        <v>136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137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1.2" outlineLevel="1" x14ac:dyDescent="0.25">
      <c r="A16" s="217"/>
      <c r="B16" s="218"/>
      <c r="C16" s="244" t="s">
        <v>146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7"/>
      <c r="B17" s="218"/>
      <c r="C17" s="245"/>
      <c r="D17" s="239"/>
      <c r="E17" s="239"/>
      <c r="F17" s="239"/>
      <c r="G17" s="239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0"/>
      <c r="Z17" s="210"/>
      <c r="AA17" s="210"/>
      <c r="AB17" s="210"/>
      <c r="AC17" s="210"/>
      <c r="AD17" s="210"/>
      <c r="AE17" s="210"/>
      <c r="AF17" s="210"/>
      <c r="AG17" s="210" t="s">
        <v>140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29">
        <v>4</v>
      </c>
      <c r="B18" s="230" t="s">
        <v>147</v>
      </c>
      <c r="C18" s="243" t="s">
        <v>148</v>
      </c>
      <c r="D18" s="231" t="s">
        <v>133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15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/>
      <c r="S18" s="234" t="s">
        <v>134</v>
      </c>
      <c r="T18" s="235" t="s">
        <v>135</v>
      </c>
      <c r="U18" s="220">
        <v>0</v>
      </c>
      <c r="V18" s="220">
        <f>ROUND(E18*U18,2)</f>
        <v>0</v>
      </c>
      <c r="W18" s="220"/>
      <c r="X18" s="220" t="s">
        <v>136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137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1" x14ac:dyDescent="0.25">
      <c r="A19" s="217"/>
      <c r="B19" s="218"/>
      <c r="C19" s="244" t="s">
        <v>149</v>
      </c>
      <c r="D19" s="237"/>
      <c r="E19" s="237"/>
      <c r="F19" s="237"/>
      <c r="G19" s="237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139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45"/>
      <c r="D20" s="239"/>
      <c r="E20" s="239"/>
      <c r="F20" s="239"/>
      <c r="G20" s="239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140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29">
        <v>5</v>
      </c>
      <c r="B21" s="230" t="s">
        <v>150</v>
      </c>
      <c r="C21" s="243" t="s">
        <v>151</v>
      </c>
      <c r="D21" s="231" t="s">
        <v>133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15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134</v>
      </c>
      <c r="T21" s="235" t="s">
        <v>135</v>
      </c>
      <c r="U21" s="220">
        <v>0</v>
      </c>
      <c r="V21" s="220">
        <f>ROUND(E21*U21,2)</f>
        <v>0</v>
      </c>
      <c r="W21" s="220"/>
      <c r="X21" s="220" t="s">
        <v>136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137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44" t="s">
        <v>152</v>
      </c>
      <c r="D22" s="237"/>
      <c r="E22" s="237"/>
      <c r="F22" s="237"/>
      <c r="G22" s="237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0"/>
      <c r="Z22" s="210"/>
      <c r="AA22" s="210"/>
      <c r="AB22" s="210"/>
      <c r="AC22" s="210"/>
      <c r="AD22" s="210"/>
      <c r="AE22" s="210"/>
      <c r="AF22" s="210"/>
      <c r="AG22" s="210" t="s">
        <v>139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45"/>
      <c r="D23" s="239"/>
      <c r="E23" s="239"/>
      <c r="F23" s="239"/>
      <c r="G23" s="239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140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29">
        <v>6</v>
      </c>
      <c r="B24" s="230" t="s">
        <v>153</v>
      </c>
      <c r="C24" s="243" t="s">
        <v>154</v>
      </c>
      <c r="D24" s="231" t="s">
        <v>133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15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/>
      <c r="S24" s="234" t="s">
        <v>134</v>
      </c>
      <c r="T24" s="235" t="s">
        <v>135</v>
      </c>
      <c r="U24" s="220">
        <v>0</v>
      </c>
      <c r="V24" s="220">
        <f>ROUND(E24*U24,2)</f>
        <v>0</v>
      </c>
      <c r="W24" s="220"/>
      <c r="X24" s="220" t="s">
        <v>136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137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1" outlineLevel="1" x14ac:dyDescent="0.25">
      <c r="A25" s="217"/>
      <c r="B25" s="218"/>
      <c r="C25" s="244" t="s">
        <v>155</v>
      </c>
      <c r="D25" s="237"/>
      <c r="E25" s="237"/>
      <c r="F25" s="237"/>
      <c r="G25" s="237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0"/>
      <c r="Z25" s="210"/>
      <c r="AA25" s="210"/>
      <c r="AB25" s="210"/>
      <c r="AC25" s="210"/>
      <c r="AD25" s="210"/>
      <c r="AE25" s="210"/>
      <c r="AF25" s="210"/>
      <c r="AG25" s="210" t="s">
        <v>139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6" t="str">
        <f>C25</f>
        <v>Náklady zhotovitele, související s prováděním zkoušek a revizí předepsaných technickými normami nebo objednatelem a které jsou pro provedení díla nezbytné.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5"/>
      <c r="D26" s="239"/>
      <c r="E26" s="239"/>
      <c r="F26" s="239"/>
      <c r="G26" s="239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0"/>
      <c r="Z26" s="210"/>
      <c r="AA26" s="210"/>
      <c r="AB26" s="210"/>
      <c r="AC26" s="210"/>
      <c r="AD26" s="210"/>
      <c r="AE26" s="210"/>
      <c r="AF26" s="210"/>
      <c r="AG26" s="210" t="s">
        <v>140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23" t="s">
        <v>129</v>
      </c>
      <c r="B27" s="224" t="s">
        <v>102</v>
      </c>
      <c r="C27" s="242" t="s">
        <v>28</v>
      </c>
      <c r="D27" s="225"/>
      <c r="E27" s="226"/>
      <c r="F27" s="227"/>
      <c r="G27" s="227">
        <f>SUMIF(AG28:AG44,"&lt;&gt;NOR",G28:G44)</f>
        <v>0</v>
      </c>
      <c r="H27" s="227"/>
      <c r="I27" s="227">
        <f>SUM(I28:I44)</f>
        <v>0</v>
      </c>
      <c r="J27" s="227"/>
      <c r="K27" s="227">
        <f>SUM(K28:K44)</f>
        <v>0</v>
      </c>
      <c r="L27" s="227"/>
      <c r="M27" s="227">
        <f>SUM(M28:M44)</f>
        <v>0</v>
      </c>
      <c r="N27" s="227"/>
      <c r="O27" s="227">
        <f>SUM(O28:O44)</f>
        <v>0</v>
      </c>
      <c r="P27" s="227"/>
      <c r="Q27" s="227">
        <f>SUM(Q28:Q44)</f>
        <v>0</v>
      </c>
      <c r="R27" s="227"/>
      <c r="S27" s="227"/>
      <c r="T27" s="228"/>
      <c r="U27" s="222"/>
      <c r="V27" s="222">
        <f>SUM(V28:V44)</f>
        <v>0</v>
      </c>
      <c r="W27" s="222"/>
      <c r="X27" s="222"/>
      <c r="AG27" t="s">
        <v>130</v>
      </c>
    </row>
    <row r="28" spans="1:60" outlineLevel="1" x14ac:dyDescent="0.25">
      <c r="A28" s="229">
        <v>7</v>
      </c>
      <c r="B28" s="230" t="s">
        <v>156</v>
      </c>
      <c r="C28" s="243" t="s">
        <v>157</v>
      </c>
      <c r="D28" s="231" t="s">
        <v>133</v>
      </c>
      <c r="E28" s="232">
        <v>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15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134</v>
      </c>
      <c r="T28" s="235" t="s">
        <v>135</v>
      </c>
      <c r="U28" s="220">
        <v>0</v>
      </c>
      <c r="V28" s="220">
        <f>ROUND(E28*U28,2)</f>
        <v>0</v>
      </c>
      <c r="W28" s="220"/>
      <c r="X28" s="220" t="s">
        <v>136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137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44" t="s">
        <v>158</v>
      </c>
      <c r="D29" s="237"/>
      <c r="E29" s="237"/>
      <c r="F29" s="237"/>
      <c r="G29" s="237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139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36" t="str">
        <f>C29</f>
        <v>Náklady na provedení skutečného zaměření stavby v rozsahu nezbytném pro zápis změny do katastru nemovitostí.</v>
      </c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45"/>
      <c r="D30" s="239"/>
      <c r="E30" s="239"/>
      <c r="F30" s="239"/>
      <c r="G30" s="239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0"/>
      <c r="Z30" s="210"/>
      <c r="AA30" s="210"/>
      <c r="AB30" s="210"/>
      <c r="AC30" s="210"/>
      <c r="AD30" s="210"/>
      <c r="AE30" s="210"/>
      <c r="AF30" s="210"/>
      <c r="AG30" s="210" t="s">
        <v>140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29">
        <v>8</v>
      </c>
      <c r="B31" s="230" t="s">
        <v>159</v>
      </c>
      <c r="C31" s="243" t="s">
        <v>160</v>
      </c>
      <c r="D31" s="231" t="s">
        <v>161</v>
      </c>
      <c r="E31" s="232">
        <v>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162</v>
      </c>
      <c r="T31" s="235" t="s">
        <v>135</v>
      </c>
      <c r="U31" s="220">
        <v>0</v>
      </c>
      <c r="V31" s="220">
        <f>ROUND(E31*U31,2)</f>
        <v>0</v>
      </c>
      <c r="W31" s="220"/>
      <c r="X31" s="220" t="s">
        <v>136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137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7"/>
      <c r="B32" s="218"/>
      <c r="C32" s="246"/>
      <c r="D32" s="240"/>
      <c r="E32" s="240"/>
      <c r="F32" s="240"/>
      <c r="G32" s="24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0"/>
      <c r="Z32" s="210"/>
      <c r="AA32" s="210"/>
      <c r="AB32" s="210"/>
      <c r="AC32" s="210"/>
      <c r="AD32" s="210"/>
      <c r="AE32" s="210"/>
      <c r="AF32" s="210"/>
      <c r="AG32" s="210" t="s">
        <v>140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29">
        <v>9</v>
      </c>
      <c r="B33" s="230" t="s">
        <v>163</v>
      </c>
      <c r="C33" s="243" t="s">
        <v>164</v>
      </c>
      <c r="D33" s="231" t="s">
        <v>161</v>
      </c>
      <c r="E33" s="232">
        <v>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15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/>
      <c r="S33" s="234" t="s">
        <v>162</v>
      </c>
      <c r="T33" s="235" t="s">
        <v>135</v>
      </c>
      <c r="U33" s="220">
        <v>0</v>
      </c>
      <c r="V33" s="220">
        <f>ROUND(E33*U33,2)</f>
        <v>0</v>
      </c>
      <c r="W33" s="220"/>
      <c r="X33" s="220" t="s">
        <v>136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137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31.2" outlineLevel="1" x14ac:dyDescent="0.25">
      <c r="A34" s="217"/>
      <c r="B34" s="218"/>
      <c r="C34" s="244" t="s">
        <v>165</v>
      </c>
      <c r="D34" s="237"/>
      <c r="E34" s="237"/>
      <c r="F34" s="237"/>
      <c r="G34" s="237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0"/>
      <c r="Z34" s="210"/>
      <c r="AA34" s="210"/>
      <c r="AB34" s="210"/>
      <c r="AC34" s="210"/>
      <c r="AD34" s="210"/>
      <c r="AE34" s="210"/>
      <c r="AF34" s="210"/>
      <c r="AG34" s="210" t="s">
        <v>139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36" t="str">
        <f>C34</f>
        <v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v>
      </c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45"/>
      <c r="D35" s="239"/>
      <c r="E35" s="239"/>
      <c r="F35" s="239"/>
      <c r="G35" s="239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0"/>
      <c r="Z35" s="210"/>
      <c r="AA35" s="210"/>
      <c r="AB35" s="210"/>
      <c r="AC35" s="210"/>
      <c r="AD35" s="210"/>
      <c r="AE35" s="210"/>
      <c r="AF35" s="210"/>
      <c r="AG35" s="210" t="s">
        <v>140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29">
        <v>10</v>
      </c>
      <c r="B36" s="230" t="s">
        <v>166</v>
      </c>
      <c r="C36" s="243" t="s">
        <v>167</v>
      </c>
      <c r="D36" s="231" t="s">
        <v>161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15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/>
      <c r="S36" s="234" t="s">
        <v>162</v>
      </c>
      <c r="T36" s="235" t="s">
        <v>135</v>
      </c>
      <c r="U36" s="220">
        <v>0</v>
      </c>
      <c r="V36" s="220">
        <f>ROUND(E36*U36,2)</f>
        <v>0</v>
      </c>
      <c r="W36" s="220"/>
      <c r="X36" s="220" t="s">
        <v>136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137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4" t="s">
        <v>168</v>
      </c>
      <c r="D37" s="237"/>
      <c r="E37" s="237"/>
      <c r="F37" s="237"/>
      <c r="G37" s="237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0"/>
      <c r="Z37" s="210"/>
      <c r="AA37" s="210"/>
      <c r="AB37" s="210"/>
      <c r="AC37" s="210"/>
      <c r="AD37" s="210"/>
      <c r="AE37" s="210"/>
      <c r="AF37" s="210"/>
      <c r="AG37" s="210" t="s">
        <v>139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6" t="str">
        <f>C37</f>
        <v>Náklady na vyhotovení dokumentace skutečného provedení stavby a její předání objednateli v požadované formě a požadovaném počtu.</v>
      </c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45"/>
      <c r="D38" s="239"/>
      <c r="E38" s="239"/>
      <c r="F38" s="239"/>
      <c r="G38" s="239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0"/>
      <c r="Z38" s="210"/>
      <c r="AA38" s="210"/>
      <c r="AB38" s="210"/>
      <c r="AC38" s="210"/>
      <c r="AD38" s="210"/>
      <c r="AE38" s="210"/>
      <c r="AF38" s="210"/>
      <c r="AG38" s="210" t="s">
        <v>140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29">
        <v>11</v>
      </c>
      <c r="B39" s="230" t="s">
        <v>169</v>
      </c>
      <c r="C39" s="243" t="s">
        <v>170</v>
      </c>
      <c r="D39" s="231" t="s">
        <v>161</v>
      </c>
      <c r="E39" s="232">
        <v>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15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/>
      <c r="S39" s="234" t="s">
        <v>162</v>
      </c>
      <c r="T39" s="235" t="s">
        <v>135</v>
      </c>
      <c r="U39" s="220">
        <v>0</v>
      </c>
      <c r="V39" s="220">
        <f>ROUND(E39*U39,2)</f>
        <v>0</v>
      </c>
      <c r="W39" s="220"/>
      <c r="X39" s="220" t="s">
        <v>136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137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44" t="s">
        <v>171</v>
      </c>
      <c r="D40" s="237"/>
      <c r="E40" s="237"/>
      <c r="F40" s="237"/>
      <c r="G40" s="237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139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36" t="str">
        <f>C40</f>
        <v>Náklady spojené s povinným pojištěním dodavatele nebo stavebního díla či jeho části, v rozsahu obchodních podmínek.</v>
      </c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5"/>
      <c r="D41" s="239"/>
      <c r="E41" s="239"/>
      <c r="F41" s="239"/>
      <c r="G41" s="239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140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9">
        <v>12</v>
      </c>
      <c r="B42" s="230" t="s">
        <v>172</v>
      </c>
      <c r="C42" s="243" t="s">
        <v>173</v>
      </c>
      <c r="D42" s="231" t="s">
        <v>161</v>
      </c>
      <c r="E42" s="232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15</v>
      </c>
      <c r="M42" s="234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4"/>
      <c r="S42" s="234" t="s">
        <v>162</v>
      </c>
      <c r="T42" s="235" t="s">
        <v>135</v>
      </c>
      <c r="U42" s="220">
        <v>0</v>
      </c>
      <c r="V42" s="220">
        <f>ROUND(E42*U42,2)</f>
        <v>0</v>
      </c>
      <c r="W42" s="220"/>
      <c r="X42" s="220" t="s">
        <v>136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137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1" outlineLevel="1" x14ac:dyDescent="0.25">
      <c r="A43" s="217"/>
      <c r="B43" s="218"/>
      <c r="C43" s="244" t="s">
        <v>174</v>
      </c>
      <c r="D43" s="237"/>
      <c r="E43" s="237"/>
      <c r="F43" s="237"/>
      <c r="G43" s="237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0"/>
      <c r="Z43" s="210"/>
      <c r="AA43" s="210"/>
      <c r="AB43" s="210"/>
      <c r="AC43" s="210"/>
      <c r="AD43" s="210"/>
      <c r="AE43" s="210"/>
      <c r="AF43" s="210"/>
      <c r="AG43" s="210" t="s">
        <v>139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6" t="str">
        <f>C43</f>
        <v>Náklady zhotovitele spojené se zabezpečením a poskytnutím zajišťovacích bankovních záruk, pokud je zadavatel požaduje v obchodních podmínkách.</v>
      </c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45"/>
      <c r="D44" s="239"/>
      <c r="E44" s="239"/>
      <c r="F44" s="239"/>
      <c r="G44" s="239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140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5">
      <c r="A45" s="3"/>
      <c r="B45" s="4"/>
      <c r="C45" s="247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v>15</v>
      </c>
      <c r="AF45">
        <v>21</v>
      </c>
      <c r="AG45" t="s">
        <v>116</v>
      </c>
    </row>
    <row r="46" spans="1:60" x14ac:dyDescent="0.25">
      <c r="A46" s="213"/>
      <c r="B46" s="214" t="s">
        <v>29</v>
      </c>
      <c r="C46" s="248"/>
      <c r="D46" s="215"/>
      <c r="E46" s="216"/>
      <c r="F46" s="216"/>
      <c r="G46" s="241">
        <f>G8+G27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f>SUMIF(L7:L44,AE45,G7:G44)</f>
        <v>0</v>
      </c>
      <c r="AF46">
        <f>SUMIF(L7:L44,AF45,G7:G44)</f>
        <v>0</v>
      </c>
      <c r="AG46" t="s">
        <v>175</v>
      </c>
    </row>
    <row r="47" spans="1:60" x14ac:dyDescent="0.25">
      <c r="C47" s="249"/>
      <c r="D47" s="10"/>
      <c r="AG47" t="s">
        <v>176</v>
      </c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oHXF3YIMYyoJr0Tpt/4u89IsRXLPwKLopbwUG02Px/ztBEof97kqZ4Jgnktjy7aM+IRN92/zrIRZ6RyjrtGeA==" saltValue="DuSQp03wUp5RFGllbk47tA==" spinCount="100000" sheet="1"/>
  <mergeCells count="27">
    <mergeCell ref="C41:G41"/>
    <mergeCell ref="C43:G43"/>
    <mergeCell ref="C44:G44"/>
    <mergeCell ref="C32:G32"/>
    <mergeCell ref="C34:G34"/>
    <mergeCell ref="C35:G35"/>
    <mergeCell ref="C37:G37"/>
    <mergeCell ref="C38:G38"/>
    <mergeCell ref="C40:G40"/>
    <mergeCell ref="C22:G22"/>
    <mergeCell ref="C23:G23"/>
    <mergeCell ref="C25:G25"/>
    <mergeCell ref="C26:G26"/>
    <mergeCell ref="C29:G29"/>
    <mergeCell ref="C30:G30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3C8F2-D425-4A63-8AA6-90351CEFD8D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103</v>
      </c>
      <c r="B1" s="195"/>
      <c r="C1" s="195"/>
      <c r="D1" s="195"/>
      <c r="E1" s="195"/>
      <c r="F1" s="195"/>
      <c r="G1" s="195"/>
      <c r="AG1" t="s">
        <v>104</v>
      </c>
    </row>
    <row r="2" spans="1:60" ht="25.05" customHeight="1" x14ac:dyDescent="0.25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105</v>
      </c>
    </row>
    <row r="3" spans="1:60" ht="25.05" customHeight="1" x14ac:dyDescent="0.25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105</v>
      </c>
      <c r="AG3" t="s">
        <v>106</v>
      </c>
    </row>
    <row r="4" spans="1:60" ht="25.05" customHeight="1" x14ac:dyDescent="0.25">
      <c r="A4" s="200" t="s">
        <v>9</v>
      </c>
      <c r="B4" s="201" t="s">
        <v>47</v>
      </c>
      <c r="C4" s="202" t="s">
        <v>51</v>
      </c>
      <c r="D4" s="203"/>
      <c r="E4" s="203"/>
      <c r="F4" s="203"/>
      <c r="G4" s="204"/>
      <c r="AG4" t="s">
        <v>107</v>
      </c>
    </row>
    <row r="5" spans="1:60" x14ac:dyDescent="0.25">
      <c r="D5" s="10"/>
    </row>
    <row r="6" spans="1:60" ht="39.6" x14ac:dyDescent="0.25">
      <c r="A6" s="206" t="s">
        <v>108</v>
      </c>
      <c r="B6" s="208" t="s">
        <v>109</v>
      </c>
      <c r="C6" s="208" t="s">
        <v>110</v>
      </c>
      <c r="D6" s="207" t="s">
        <v>111</v>
      </c>
      <c r="E6" s="206" t="s">
        <v>112</v>
      </c>
      <c r="F6" s="205" t="s">
        <v>113</v>
      </c>
      <c r="G6" s="206" t="s">
        <v>29</v>
      </c>
      <c r="H6" s="209" t="s">
        <v>30</v>
      </c>
      <c r="I6" s="209" t="s">
        <v>114</v>
      </c>
      <c r="J6" s="209" t="s">
        <v>31</v>
      </c>
      <c r="K6" s="209" t="s">
        <v>115</v>
      </c>
      <c r="L6" s="209" t="s">
        <v>116</v>
      </c>
      <c r="M6" s="209" t="s">
        <v>117</v>
      </c>
      <c r="N6" s="209" t="s">
        <v>118</v>
      </c>
      <c r="O6" s="209" t="s">
        <v>119</v>
      </c>
      <c r="P6" s="209" t="s">
        <v>120</v>
      </c>
      <c r="Q6" s="209" t="s">
        <v>121</v>
      </c>
      <c r="R6" s="209" t="s">
        <v>122</v>
      </c>
      <c r="S6" s="209" t="s">
        <v>123</v>
      </c>
      <c r="T6" s="209" t="s">
        <v>124</v>
      </c>
      <c r="U6" s="209" t="s">
        <v>125</v>
      </c>
      <c r="V6" s="209" t="s">
        <v>126</v>
      </c>
      <c r="W6" s="209" t="s">
        <v>127</v>
      </c>
      <c r="X6" s="209" t="s">
        <v>128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3" t="s">
        <v>129</v>
      </c>
      <c r="B8" s="224" t="s">
        <v>56</v>
      </c>
      <c r="C8" s="242" t="s">
        <v>57</v>
      </c>
      <c r="D8" s="225"/>
      <c r="E8" s="226"/>
      <c r="F8" s="227"/>
      <c r="G8" s="227">
        <f>SUMIF(AG9:AG26,"&lt;&gt;NOR",G9:G26)</f>
        <v>0</v>
      </c>
      <c r="H8" s="227"/>
      <c r="I8" s="227">
        <f>SUM(I9:I26)</f>
        <v>0</v>
      </c>
      <c r="J8" s="227"/>
      <c r="K8" s="227">
        <f>SUM(K9:K26)</f>
        <v>0</v>
      </c>
      <c r="L8" s="227"/>
      <c r="M8" s="227">
        <f>SUM(M9:M26)</f>
        <v>0</v>
      </c>
      <c r="N8" s="227"/>
      <c r="O8" s="227">
        <f>SUM(O9:O26)</f>
        <v>0</v>
      </c>
      <c r="P8" s="227"/>
      <c r="Q8" s="227">
        <f>SUM(Q9:Q26)</f>
        <v>0</v>
      </c>
      <c r="R8" s="227"/>
      <c r="S8" s="227"/>
      <c r="T8" s="228"/>
      <c r="U8" s="222"/>
      <c r="V8" s="222">
        <f>SUM(V9:V26)</f>
        <v>0</v>
      </c>
      <c r="W8" s="222"/>
      <c r="X8" s="222"/>
      <c r="AG8" t="s">
        <v>130</v>
      </c>
    </row>
    <row r="9" spans="1:60" outlineLevel="1" x14ac:dyDescent="0.25">
      <c r="A9" s="229">
        <v>1</v>
      </c>
      <c r="B9" s="230" t="s">
        <v>56</v>
      </c>
      <c r="C9" s="243" t="s">
        <v>177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162</v>
      </c>
      <c r="T9" s="235" t="s">
        <v>135</v>
      </c>
      <c r="U9" s="220">
        <v>0</v>
      </c>
      <c r="V9" s="220">
        <f>ROUND(E9*U9,2)</f>
        <v>0</v>
      </c>
      <c r="W9" s="220"/>
      <c r="X9" s="220" t="s">
        <v>178</v>
      </c>
      <c r="Y9" s="210"/>
      <c r="Z9" s="210"/>
      <c r="AA9" s="210"/>
      <c r="AB9" s="210"/>
      <c r="AC9" s="210"/>
      <c r="AD9" s="210"/>
      <c r="AE9" s="210"/>
      <c r="AF9" s="210"/>
      <c r="AG9" s="210" t="s">
        <v>179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40.799999999999997" outlineLevel="1" x14ac:dyDescent="0.25">
      <c r="A10" s="217"/>
      <c r="B10" s="218"/>
      <c r="C10" s="255" t="s">
        <v>180</v>
      </c>
      <c r="D10" s="250"/>
      <c r="E10" s="251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181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55" t="s">
        <v>182</v>
      </c>
      <c r="D11" s="250"/>
      <c r="E11" s="251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181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outlineLevel="1" x14ac:dyDescent="0.25">
      <c r="A12" s="217"/>
      <c r="B12" s="218"/>
      <c r="C12" s="255" t="s">
        <v>183</v>
      </c>
      <c r="D12" s="250"/>
      <c r="E12" s="251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0"/>
      <c r="Z12" s="210"/>
      <c r="AA12" s="210"/>
      <c r="AB12" s="210"/>
      <c r="AC12" s="210"/>
      <c r="AD12" s="210"/>
      <c r="AE12" s="210"/>
      <c r="AF12" s="210"/>
      <c r="AG12" s="210" t="s">
        <v>181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0.6" outlineLevel="1" x14ac:dyDescent="0.25">
      <c r="A13" s="217"/>
      <c r="B13" s="218"/>
      <c r="C13" s="255" t="s">
        <v>184</v>
      </c>
      <c r="D13" s="250"/>
      <c r="E13" s="251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181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17"/>
      <c r="B14" s="218"/>
      <c r="C14" s="255" t="s">
        <v>185</v>
      </c>
      <c r="D14" s="250"/>
      <c r="E14" s="251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0"/>
      <c r="Z14" s="210"/>
      <c r="AA14" s="210"/>
      <c r="AB14" s="210"/>
      <c r="AC14" s="210"/>
      <c r="AD14" s="210"/>
      <c r="AE14" s="210"/>
      <c r="AF14" s="210"/>
      <c r="AG14" s="210" t="s">
        <v>181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17"/>
      <c r="B15" s="218"/>
      <c r="C15" s="255" t="s">
        <v>186</v>
      </c>
      <c r="D15" s="250"/>
      <c r="E15" s="251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0"/>
      <c r="Z15" s="210"/>
      <c r="AA15" s="210"/>
      <c r="AB15" s="210"/>
      <c r="AC15" s="210"/>
      <c r="AD15" s="210"/>
      <c r="AE15" s="210"/>
      <c r="AF15" s="210"/>
      <c r="AG15" s="210" t="s">
        <v>181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0.6" outlineLevel="1" x14ac:dyDescent="0.25">
      <c r="A16" s="217"/>
      <c r="B16" s="218"/>
      <c r="C16" s="255" t="s">
        <v>187</v>
      </c>
      <c r="D16" s="250"/>
      <c r="E16" s="251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181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outlineLevel="1" x14ac:dyDescent="0.25">
      <c r="A17" s="217"/>
      <c r="B17" s="218"/>
      <c r="C17" s="255" t="s">
        <v>188</v>
      </c>
      <c r="D17" s="250"/>
      <c r="E17" s="251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0"/>
      <c r="Z17" s="210"/>
      <c r="AA17" s="210"/>
      <c r="AB17" s="210"/>
      <c r="AC17" s="210"/>
      <c r="AD17" s="210"/>
      <c r="AE17" s="210"/>
      <c r="AF17" s="210"/>
      <c r="AG17" s="210" t="s">
        <v>181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0.399999999999999" outlineLevel="1" x14ac:dyDescent="0.25">
      <c r="A18" s="217"/>
      <c r="B18" s="218"/>
      <c r="C18" s="255" t="s">
        <v>189</v>
      </c>
      <c r="D18" s="250"/>
      <c r="E18" s="251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0"/>
      <c r="Z18" s="210"/>
      <c r="AA18" s="210"/>
      <c r="AB18" s="210"/>
      <c r="AC18" s="210"/>
      <c r="AD18" s="210"/>
      <c r="AE18" s="210"/>
      <c r="AF18" s="210"/>
      <c r="AG18" s="210" t="s">
        <v>181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0.6" outlineLevel="1" x14ac:dyDescent="0.25">
      <c r="A19" s="217"/>
      <c r="B19" s="218"/>
      <c r="C19" s="255" t="s">
        <v>190</v>
      </c>
      <c r="D19" s="250"/>
      <c r="E19" s="251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181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30.6" outlineLevel="1" x14ac:dyDescent="0.25">
      <c r="A20" s="217"/>
      <c r="B20" s="218"/>
      <c r="C20" s="255" t="s">
        <v>191</v>
      </c>
      <c r="D20" s="250"/>
      <c r="E20" s="251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181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7"/>
      <c r="B21" s="218"/>
      <c r="C21" s="255" t="s">
        <v>192</v>
      </c>
      <c r="D21" s="250"/>
      <c r="E21" s="251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0"/>
      <c r="Z21" s="210"/>
      <c r="AA21" s="210"/>
      <c r="AB21" s="210"/>
      <c r="AC21" s="210"/>
      <c r="AD21" s="210"/>
      <c r="AE21" s="210"/>
      <c r="AF21" s="210"/>
      <c r="AG21" s="210" t="s">
        <v>181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55" t="s">
        <v>193</v>
      </c>
      <c r="D22" s="250"/>
      <c r="E22" s="251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0"/>
      <c r="Z22" s="210"/>
      <c r="AA22" s="210"/>
      <c r="AB22" s="210"/>
      <c r="AC22" s="210"/>
      <c r="AD22" s="210"/>
      <c r="AE22" s="210"/>
      <c r="AF22" s="210"/>
      <c r="AG22" s="210" t="s">
        <v>181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55" t="s">
        <v>194</v>
      </c>
      <c r="D23" s="250"/>
      <c r="E23" s="251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181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55" t="s">
        <v>195</v>
      </c>
      <c r="D24" s="250"/>
      <c r="E24" s="251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0"/>
      <c r="Z24" s="210"/>
      <c r="AA24" s="210"/>
      <c r="AB24" s="210"/>
      <c r="AC24" s="210"/>
      <c r="AD24" s="210"/>
      <c r="AE24" s="210"/>
      <c r="AF24" s="210"/>
      <c r="AG24" s="210" t="s">
        <v>181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0.399999999999999" outlineLevel="1" x14ac:dyDescent="0.25">
      <c r="A25" s="217"/>
      <c r="B25" s="218"/>
      <c r="C25" s="255" t="s">
        <v>196</v>
      </c>
      <c r="D25" s="250"/>
      <c r="E25" s="251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0"/>
      <c r="Z25" s="210"/>
      <c r="AA25" s="210"/>
      <c r="AB25" s="210"/>
      <c r="AC25" s="210"/>
      <c r="AD25" s="210"/>
      <c r="AE25" s="210"/>
      <c r="AF25" s="210"/>
      <c r="AG25" s="210" t="s">
        <v>181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45"/>
      <c r="D26" s="239"/>
      <c r="E26" s="239"/>
      <c r="F26" s="239"/>
      <c r="G26" s="239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0"/>
      <c r="Z26" s="210"/>
      <c r="AA26" s="210"/>
      <c r="AB26" s="210"/>
      <c r="AC26" s="210"/>
      <c r="AD26" s="210"/>
      <c r="AE26" s="210"/>
      <c r="AF26" s="210"/>
      <c r="AG26" s="210" t="s">
        <v>140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23" t="s">
        <v>129</v>
      </c>
      <c r="B27" s="224" t="s">
        <v>58</v>
      </c>
      <c r="C27" s="242" t="s">
        <v>59</v>
      </c>
      <c r="D27" s="225"/>
      <c r="E27" s="226"/>
      <c r="F27" s="227"/>
      <c r="G27" s="227">
        <f>SUMIF(AG28:AG61,"&lt;&gt;NOR",G28:G61)</f>
        <v>0</v>
      </c>
      <c r="H27" s="227"/>
      <c r="I27" s="227">
        <f>SUM(I28:I61)</f>
        <v>0</v>
      </c>
      <c r="J27" s="227"/>
      <c r="K27" s="227">
        <f>SUM(K28:K61)</f>
        <v>0</v>
      </c>
      <c r="L27" s="227"/>
      <c r="M27" s="227">
        <f>SUM(M28:M61)</f>
        <v>0</v>
      </c>
      <c r="N27" s="227"/>
      <c r="O27" s="227">
        <f>SUM(O28:O61)</f>
        <v>0</v>
      </c>
      <c r="P27" s="227"/>
      <c r="Q27" s="227">
        <f>SUM(Q28:Q61)</f>
        <v>0</v>
      </c>
      <c r="R27" s="227"/>
      <c r="S27" s="227"/>
      <c r="T27" s="228"/>
      <c r="U27" s="222"/>
      <c r="V27" s="222">
        <f>SUM(V28:V61)</f>
        <v>20.6</v>
      </c>
      <c r="W27" s="222"/>
      <c r="X27" s="222"/>
      <c r="AG27" t="s">
        <v>130</v>
      </c>
    </row>
    <row r="28" spans="1:60" outlineLevel="1" x14ac:dyDescent="0.25">
      <c r="A28" s="229">
        <v>2</v>
      </c>
      <c r="B28" s="230" t="s">
        <v>197</v>
      </c>
      <c r="C28" s="243" t="s">
        <v>198</v>
      </c>
      <c r="D28" s="231" t="s">
        <v>199</v>
      </c>
      <c r="E28" s="232">
        <v>2.51654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15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200</v>
      </c>
      <c r="S28" s="234" t="s">
        <v>134</v>
      </c>
      <c r="T28" s="235" t="s">
        <v>134</v>
      </c>
      <c r="U28" s="220">
        <v>4.66</v>
      </c>
      <c r="V28" s="220">
        <f>ROUND(E28*U28,2)</f>
        <v>11.73</v>
      </c>
      <c r="W28" s="220"/>
      <c r="X28" s="220" t="s">
        <v>178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179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56" t="s">
        <v>201</v>
      </c>
      <c r="D29" s="252"/>
      <c r="E29" s="252"/>
      <c r="F29" s="252"/>
      <c r="G29" s="252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202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55" t="s">
        <v>203</v>
      </c>
      <c r="D30" s="250"/>
      <c r="E30" s="251">
        <v>1.7088000000000001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0"/>
      <c r="Z30" s="210"/>
      <c r="AA30" s="210"/>
      <c r="AB30" s="210"/>
      <c r="AC30" s="210"/>
      <c r="AD30" s="210"/>
      <c r="AE30" s="210"/>
      <c r="AF30" s="210"/>
      <c r="AG30" s="210" t="s">
        <v>181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7"/>
      <c r="B31" s="218"/>
      <c r="C31" s="255" t="s">
        <v>204</v>
      </c>
      <c r="D31" s="250"/>
      <c r="E31" s="251">
        <v>0.44640000000000002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0"/>
      <c r="Z31" s="210"/>
      <c r="AA31" s="210"/>
      <c r="AB31" s="210"/>
      <c r="AC31" s="210"/>
      <c r="AD31" s="210"/>
      <c r="AE31" s="210"/>
      <c r="AF31" s="210"/>
      <c r="AG31" s="210" t="s">
        <v>181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7"/>
      <c r="B32" s="218"/>
      <c r="C32" s="255" t="s">
        <v>205</v>
      </c>
      <c r="D32" s="250"/>
      <c r="E32" s="251">
        <v>0.36133999999999999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0"/>
      <c r="Z32" s="210"/>
      <c r="AA32" s="210"/>
      <c r="AB32" s="210"/>
      <c r="AC32" s="210"/>
      <c r="AD32" s="210"/>
      <c r="AE32" s="210"/>
      <c r="AF32" s="210"/>
      <c r="AG32" s="210" t="s">
        <v>181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45"/>
      <c r="D33" s="239"/>
      <c r="E33" s="239"/>
      <c r="F33" s="239"/>
      <c r="G33" s="239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0"/>
      <c r="Z33" s="210"/>
      <c r="AA33" s="210"/>
      <c r="AB33" s="210"/>
      <c r="AC33" s="210"/>
      <c r="AD33" s="210"/>
      <c r="AE33" s="210"/>
      <c r="AF33" s="210"/>
      <c r="AG33" s="210" t="s">
        <v>140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29">
        <v>3</v>
      </c>
      <c r="B34" s="230" t="s">
        <v>206</v>
      </c>
      <c r="C34" s="243" t="s">
        <v>207</v>
      </c>
      <c r="D34" s="231" t="s">
        <v>199</v>
      </c>
      <c r="E34" s="232">
        <v>2.1124399999999999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15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200</v>
      </c>
      <c r="S34" s="234" t="s">
        <v>134</v>
      </c>
      <c r="T34" s="235" t="s">
        <v>134</v>
      </c>
      <c r="U34" s="220">
        <v>0.01</v>
      </c>
      <c r="V34" s="220">
        <f>ROUND(E34*U34,2)</f>
        <v>0.02</v>
      </c>
      <c r="W34" s="220"/>
      <c r="X34" s="220" t="s">
        <v>178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179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56" t="s">
        <v>208</v>
      </c>
      <c r="D35" s="252"/>
      <c r="E35" s="252"/>
      <c r="F35" s="252"/>
      <c r="G35" s="252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0"/>
      <c r="Z35" s="210"/>
      <c r="AA35" s="210"/>
      <c r="AB35" s="210"/>
      <c r="AC35" s="210"/>
      <c r="AD35" s="210"/>
      <c r="AE35" s="210"/>
      <c r="AF35" s="210"/>
      <c r="AG35" s="210" t="s">
        <v>202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7"/>
      <c r="B36" s="218"/>
      <c r="C36" s="255" t="s">
        <v>209</v>
      </c>
      <c r="D36" s="250"/>
      <c r="E36" s="251">
        <v>2.1124399999999999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0"/>
      <c r="Z36" s="210"/>
      <c r="AA36" s="210"/>
      <c r="AB36" s="210"/>
      <c r="AC36" s="210"/>
      <c r="AD36" s="210"/>
      <c r="AE36" s="210"/>
      <c r="AF36" s="210"/>
      <c r="AG36" s="210" t="s">
        <v>181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45"/>
      <c r="D37" s="239"/>
      <c r="E37" s="239"/>
      <c r="F37" s="239"/>
      <c r="G37" s="239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0"/>
      <c r="Z37" s="210"/>
      <c r="AA37" s="210"/>
      <c r="AB37" s="210"/>
      <c r="AC37" s="210"/>
      <c r="AD37" s="210"/>
      <c r="AE37" s="210"/>
      <c r="AF37" s="210"/>
      <c r="AG37" s="210" t="s">
        <v>140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30.6" outlineLevel="1" x14ac:dyDescent="0.25">
      <c r="A38" s="229">
        <v>4</v>
      </c>
      <c r="B38" s="230" t="s">
        <v>210</v>
      </c>
      <c r="C38" s="243" t="s">
        <v>211</v>
      </c>
      <c r="D38" s="231" t="s">
        <v>199</v>
      </c>
      <c r="E38" s="232">
        <v>21.124400000000001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15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 t="s">
        <v>200</v>
      </c>
      <c r="S38" s="234" t="s">
        <v>134</v>
      </c>
      <c r="T38" s="235" t="s">
        <v>134</v>
      </c>
      <c r="U38" s="220">
        <v>0</v>
      </c>
      <c r="V38" s="220">
        <f>ROUND(E38*U38,2)</f>
        <v>0</v>
      </c>
      <c r="W38" s="220"/>
      <c r="X38" s="220" t="s">
        <v>178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179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56" t="s">
        <v>208</v>
      </c>
      <c r="D39" s="252"/>
      <c r="E39" s="252"/>
      <c r="F39" s="252"/>
      <c r="G39" s="252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0"/>
      <c r="Z39" s="210"/>
      <c r="AA39" s="210"/>
      <c r="AB39" s="210"/>
      <c r="AC39" s="210"/>
      <c r="AD39" s="210"/>
      <c r="AE39" s="210"/>
      <c r="AF39" s="210"/>
      <c r="AG39" s="210" t="s">
        <v>202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55" t="s">
        <v>212</v>
      </c>
      <c r="D40" s="250"/>
      <c r="E40" s="251">
        <v>21.124400000000001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181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45"/>
      <c r="D41" s="239"/>
      <c r="E41" s="239"/>
      <c r="F41" s="239"/>
      <c r="G41" s="239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140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9">
        <v>5</v>
      </c>
      <c r="B42" s="230" t="s">
        <v>213</v>
      </c>
      <c r="C42" s="243" t="s">
        <v>214</v>
      </c>
      <c r="D42" s="231" t="s">
        <v>199</v>
      </c>
      <c r="E42" s="232">
        <v>2.1124399999999999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15</v>
      </c>
      <c r="M42" s="234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4" t="s">
        <v>200</v>
      </c>
      <c r="S42" s="234" t="s">
        <v>134</v>
      </c>
      <c r="T42" s="235" t="s">
        <v>134</v>
      </c>
      <c r="U42" s="220">
        <v>0.66800000000000004</v>
      </c>
      <c r="V42" s="220">
        <f>ROUND(E42*U42,2)</f>
        <v>1.41</v>
      </c>
      <c r="W42" s="220"/>
      <c r="X42" s="220" t="s">
        <v>178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179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56" t="s">
        <v>215</v>
      </c>
      <c r="D43" s="252"/>
      <c r="E43" s="252"/>
      <c r="F43" s="252"/>
      <c r="G43" s="252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0"/>
      <c r="Z43" s="210"/>
      <c r="AA43" s="210"/>
      <c r="AB43" s="210"/>
      <c r="AC43" s="210"/>
      <c r="AD43" s="210"/>
      <c r="AE43" s="210"/>
      <c r="AF43" s="210"/>
      <c r="AG43" s="210" t="s">
        <v>202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45"/>
      <c r="D44" s="239"/>
      <c r="E44" s="239"/>
      <c r="F44" s="239"/>
      <c r="G44" s="239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140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29">
        <v>6</v>
      </c>
      <c r="B45" s="230" t="s">
        <v>216</v>
      </c>
      <c r="C45" s="243" t="s">
        <v>217</v>
      </c>
      <c r="D45" s="231" t="s">
        <v>199</v>
      </c>
      <c r="E45" s="232">
        <v>8.4497599999999995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15</v>
      </c>
      <c r="M45" s="234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4" t="s">
        <v>200</v>
      </c>
      <c r="S45" s="234" t="s">
        <v>134</v>
      </c>
      <c r="T45" s="235" t="s">
        <v>134</v>
      </c>
      <c r="U45" s="220">
        <v>0.59099999999999997</v>
      </c>
      <c r="V45" s="220">
        <f>ROUND(E45*U45,2)</f>
        <v>4.99</v>
      </c>
      <c r="W45" s="220"/>
      <c r="X45" s="220" t="s">
        <v>178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179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56" t="s">
        <v>215</v>
      </c>
      <c r="D46" s="252"/>
      <c r="E46" s="252"/>
      <c r="F46" s="252"/>
      <c r="G46" s="252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0"/>
      <c r="Z46" s="210"/>
      <c r="AA46" s="210"/>
      <c r="AB46" s="210"/>
      <c r="AC46" s="210"/>
      <c r="AD46" s="210"/>
      <c r="AE46" s="210"/>
      <c r="AF46" s="210"/>
      <c r="AG46" s="210" t="s">
        <v>202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7"/>
      <c r="B47" s="218"/>
      <c r="C47" s="255" t="s">
        <v>218</v>
      </c>
      <c r="D47" s="250"/>
      <c r="E47" s="251">
        <v>8.4497599999999995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0"/>
      <c r="Z47" s="210"/>
      <c r="AA47" s="210"/>
      <c r="AB47" s="210"/>
      <c r="AC47" s="210"/>
      <c r="AD47" s="210"/>
      <c r="AE47" s="210"/>
      <c r="AF47" s="210"/>
      <c r="AG47" s="210" t="s">
        <v>181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45"/>
      <c r="D48" s="239"/>
      <c r="E48" s="239"/>
      <c r="F48" s="239"/>
      <c r="G48" s="239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0"/>
      <c r="Z48" s="210"/>
      <c r="AA48" s="210"/>
      <c r="AB48" s="210"/>
      <c r="AC48" s="210"/>
      <c r="AD48" s="210"/>
      <c r="AE48" s="210"/>
      <c r="AF48" s="210"/>
      <c r="AG48" s="210" t="s">
        <v>140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0.399999999999999" outlineLevel="1" x14ac:dyDescent="0.25">
      <c r="A49" s="229">
        <v>7</v>
      </c>
      <c r="B49" s="230" t="s">
        <v>219</v>
      </c>
      <c r="C49" s="243" t="s">
        <v>220</v>
      </c>
      <c r="D49" s="231" t="s">
        <v>199</v>
      </c>
      <c r="E49" s="232">
        <v>2.51654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15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200</v>
      </c>
      <c r="S49" s="234" t="s">
        <v>134</v>
      </c>
      <c r="T49" s="235" t="s">
        <v>134</v>
      </c>
      <c r="U49" s="220">
        <v>0.65200000000000002</v>
      </c>
      <c r="V49" s="220">
        <f>ROUND(E49*U49,2)</f>
        <v>1.64</v>
      </c>
      <c r="W49" s="220"/>
      <c r="X49" s="220" t="s">
        <v>178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179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46"/>
      <c r="D50" s="240"/>
      <c r="E50" s="240"/>
      <c r="F50" s="240"/>
      <c r="G50" s="24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0"/>
      <c r="Z50" s="210"/>
      <c r="AA50" s="210"/>
      <c r="AB50" s="210"/>
      <c r="AC50" s="210"/>
      <c r="AD50" s="210"/>
      <c r="AE50" s="210"/>
      <c r="AF50" s="210"/>
      <c r="AG50" s="210" t="s">
        <v>140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0.399999999999999" outlineLevel="1" x14ac:dyDescent="0.25">
      <c r="A51" s="229">
        <v>8</v>
      </c>
      <c r="B51" s="230" t="s">
        <v>221</v>
      </c>
      <c r="C51" s="243" t="s">
        <v>222</v>
      </c>
      <c r="D51" s="231" t="s">
        <v>199</v>
      </c>
      <c r="E51" s="232">
        <v>0.40410000000000001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15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200</v>
      </c>
      <c r="S51" s="234" t="s">
        <v>134</v>
      </c>
      <c r="T51" s="235" t="s">
        <v>134</v>
      </c>
      <c r="U51" s="220">
        <v>1.1499999999999999</v>
      </c>
      <c r="V51" s="220">
        <f>ROUND(E51*U51,2)</f>
        <v>0.46</v>
      </c>
      <c r="W51" s="220"/>
      <c r="X51" s="220" t="s">
        <v>178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179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7"/>
      <c r="B52" s="218"/>
      <c r="C52" s="256" t="s">
        <v>223</v>
      </c>
      <c r="D52" s="252"/>
      <c r="E52" s="252"/>
      <c r="F52" s="252"/>
      <c r="G52" s="252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0"/>
      <c r="Z52" s="210"/>
      <c r="AA52" s="210"/>
      <c r="AB52" s="210"/>
      <c r="AC52" s="210"/>
      <c r="AD52" s="210"/>
      <c r="AE52" s="210"/>
      <c r="AF52" s="210"/>
      <c r="AG52" s="210" t="s">
        <v>202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55" t="s">
        <v>224</v>
      </c>
      <c r="D53" s="250"/>
      <c r="E53" s="251">
        <v>0.32040000000000002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0"/>
      <c r="Z53" s="210"/>
      <c r="AA53" s="210"/>
      <c r="AB53" s="210"/>
      <c r="AC53" s="210"/>
      <c r="AD53" s="210"/>
      <c r="AE53" s="210"/>
      <c r="AF53" s="210"/>
      <c r="AG53" s="210" t="s">
        <v>181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55" t="s">
        <v>225</v>
      </c>
      <c r="D54" s="250"/>
      <c r="E54" s="251">
        <v>8.3699999999999997E-2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0"/>
      <c r="Z54" s="210"/>
      <c r="AA54" s="210"/>
      <c r="AB54" s="210"/>
      <c r="AC54" s="210"/>
      <c r="AD54" s="210"/>
      <c r="AE54" s="210"/>
      <c r="AF54" s="210"/>
      <c r="AG54" s="210" t="s">
        <v>181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45"/>
      <c r="D55" s="239"/>
      <c r="E55" s="239"/>
      <c r="F55" s="239"/>
      <c r="G55" s="239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0"/>
      <c r="Z55" s="210"/>
      <c r="AA55" s="210"/>
      <c r="AB55" s="210"/>
      <c r="AC55" s="210"/>
      <c r="AD55" s="210"/>
      <c r="AE55" s="210"/>
      <c r="AF55" s="210"/>
      <c r="AG55" s="210" t="s">
        <v>140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29">
        <v>9</v>
      </c>
      <c r="B56" s="230" t="s">
        <v>226</v>
      </c>
      <c r="C56" s="243" t="s">
        <v>227</v>
      </c>
      <c r="D56" s="231" t="s">
        <v>228</v>
      </c>
      <c r="E56" s="232">
        <v>3.6133999999999999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15</v>
      </c>
      <c r="M56" s="234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200</v>
      </c>
      <c r="S56" s="234" t="s">
        <v>134</v>
      </c>
      <c r="T56" s="235" t="s">
        <v>134</v>
      </c>
      <c r="U56" s="220">
        <v>9.6000000000000002E-2</v>
      </c>
      <c r="V56" s="220">
        <f>ROUND(E56*U56,2)</f>
        <v>0.35</v>
      </c>
      <c r="W56" s="220"/>
      <c r="X56" s="220" t="s">
        <v>178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179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56" t="s">
        <v>229</v>
      </c>
      <c r="D57" s="252"/>
      <c r="E57" s="252"/>
      <c r="F57" s="252"/>
      <c r="G57" s="252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0"/>
      <c r="Z57" s="210"/>
      <c r="AA57" s="210"/>
      <c r="AB57" s="210"/>
      <c r="AC57" s="210"/>
      <c r="AD57" s="210"/>
      <c r="AE57" s="210"/>
      <c r="AF57" s="210"/>
      <c r="AG57" s="210" t="s">
        <v>202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55" t="s">
        <v>230</v>
      </c>
      <c r="D58" s="250"/>
      <c r="E58" s="251">
        <v>3.6133999999999999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0"/>
      <c r="Z58" s="210"/>
      <c r="AA58" s="210"/>
      <c r="AB58" s="210"/>
      <c r="AC58" s="210"/>
      <c r="AD58" s="210"/>
      <c r="AE58" s="210"/>
      <c r="AF58" s="210"/>
      <c r="AG58" s="210" t="s">
        <v>181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7"/>
      <c r="B59" s="218"/>
      <c r="C59" s="245"/>
      <c r="D59" s="239"/>
      <c r="E59" s="239"/>
      <c r="F59" s="239"/>
      <c r="G59" s="239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0"/>
      <c r="Z59" s="210"/>
      <c r="AA59" s="210"/>
      <c r="AB59" s="210"/>
      <c r="AC59" s="210"/>
      <c r="AD59" s="210"/>
      <c r="AE59" s="210"/>
      <c r="AF59" s="210"/>
      <c r="AG59" s="210" t="s">
        <v>140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29">
        <v>10</v>
      </c>
      <c r="B60" s="230" t="s">
        <v>231</v>
      </c>
      <c r="C60" s="243" t="s">
        <v>232</v>
      </c>
      <c r="D60" s="231" t="s">
        <v>199</v>
      </c>
      <c r="E60" s="232">
        <v>2.1124399999999999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15</v>
      </c>
      <c r="M60" s="234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4" t="s">
        <v>200</v>
      </c>
      <c r="S60" s="234" t="s">
        <v>134</v>
      </c>
      <c r="T60" s="235" t="s">
        <v>134</v>
      </c>
      <c r="U60" s="220">
        <v>0</v>
      </c>
      <c r="V60" s="220">
        <f>ROUND(E60*U60,2)</f>
        <v>0</v>
      </c>
      <c r="W60" s="220"/>
      <c r="X60" s="220" t="s">
        <v>178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179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7"/>
      <c r="B61" s="218"/>
      <c r="C61" s="246"/>
      <c r="D61" s="240"/>
      <c r="E61" s="240"/>
      <c r="F61" s="240"/>
      <c r="G61" s="24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0"/>
      <c r="Z61" s="210"/>
      <c r="AA61" s="210"/>
      <c r="AB61" s="210"/>
      <c r="AC61" s="210"/>
      <c r="AD61" s="210"/>
      <c r="AE61" s="210"/>
      <c r="AF61" s="210"/>
      <c r="AG61" s="210" t="s">
        <v>140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5">
      <c r="A62" s="223" t="s">
        <v>129</v>
      </c>
      <c r="B62" s="224" t="s">
        <v>60</v>
      </c>
      <c r="C62" s="242" t="s">
        <v>61</v>
      </c>
      <c r="D62" s="225"/>
      <c r="E62" s="226"/>
      <c r="F62" s="227"/>
      <c r="G62" s="227">
        <f>SUMIF(AG63:AG87,"&lt;&gt;NOR",G63:G87)</f>
        <v>0</v>
      </c>
      <c r="H62" s="227"/>
      <c r="I62" s="227">
        <f>SUM(I63:I87)</f>
        <v>0</v>
      </c>
      <c r="J62" s="227"/>
      <c r="K62" s="227">
        <f>SUM(K63:K87)</f>
        <v>0</v>
      </c>
      <c r="L62" s="227"/>
      <c r="M62" s="227">
        <f>SUM(M63:M87)</f>
        <v>0</v>
      </c>
      <c r="N62" s="227"/>
      <c r="O62" s="227">
        <f>SUM(O63:O87)</f>
        <v>8.75</v>
      </c>
      <c r="P62" s="227"/>
      <c r="Q62" s="227">
        <f>SUM(Q63:Q87)</f>
        <v>0</v>
      </c>
      <c r="R62" s="227"/>
      <c r="S62" s="227"/>
      <c r="T62" s="228"/>
      <c r="U62" s="222"/>
      <c r="V62" s="222">
        <f>SUM(V63:V87)</f>
        <v>17.149999999999999</v>
      </c>
      <c r="W62" s="222"/>
      <c r="X62" s="222"/>
      <c r="AG62" t="s">
        <v>130</v>
      </c>
    </row>
    <row r="63" spans="1:60" outlineLevel="1" x14ac:dyDescent="0.25">
      <c r="A63" s="229">
        <v>11</v>
      </c>
      <c r="B63" s="230" t="s">
        <v>233</v>
      </c>
      <c r="C63" s="243" t="s">
        <v>234</v>
      </c>
      <c r="D63" s="231" t="s">
        <v>199</v>
      </c>
      <c r="E63" s="232">
        <v>1.08402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15</v>
      </c>
      <c r="M63" s="234">
        <f>G63*(1+L63/100)</f>
        <v>0</v>
      </c>
      <c r="N63" s="234">
        <v>2.5249999999999999</v>
      </c>
      <c r="O63" s="234">
        <f>ROUND(E63*N63,2)</f>
        <v>2.74</v>
      </c>
      <c r="P63" s="234">
        <v>0</v>
      </c>
      <c r="Q63" s="234">
        <f>ROUND(E63*P63,2)</f>
        <v>0</v>
      </c>
      <c r="R63" s="234" t="s">
        <v>235</v>
      </c>
      <c r="S63" s="234" t="s">
        <v>134</v>
      </c>
      <c r="T63" s="235" t="s">
        <v>134</v>
      </c>
      <c r="U63" s="220">
        <v>0.47699999999999998</v>
      </c>
      <c r="V63" s="220">
        <f>ROUND(E63*U63,2)</f>
        <v>0.52</v>
      </c>
      <c r="W63" s="220"/>
      <c r="X63" s="220" t="s">
        <v>178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179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56" t="s">
        <v>236</v>
      </c>
      <c r="D64" s="252"/>
      <c r="E64" s="252"/>
      <c r="F64" s="252"/>
      <c r="G64" s="252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0"/>
      <c r="Z64" s="210"/>
      <c r="AA64" s="210"/>
      <c r="AB64" s="210"/>
      <c r="AC64" s="210"/>
      <c r="AD64" s="210"/>
      <c r="AE64" s="210"/>
      <c r="AF64" s="210"/>
      <c r="AG64" s="210" t="s">
        <v>202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7"/>
      <c r="B65" s="218"/>
      <c r="C65" s="255" t="s">
        <v>237</v>
      </c>
      <c r="D65" s="250"/>
      <c r="E65" s="251">
        <v>0.72267999999999999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0"/>
      <c r="Z65" s="210"/>
      <c r="AA65" s="210"/>
      <c r="AB65" s="210"/>
      <c r="AC65" s="210"/>
      <c r="AD65" s="210"/>
      <c r="AE65" s="210"/>
      <c r="AF65" s="210"/>
      <c r="AG65" s="210" t="s">
        <v>181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55" t="s">
        <v>238</v>
      </c>
      <c r="D66" s="250"/>
      <c r="E66" s="251">
        <v>0.36133999999999999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0"/>
      <c r="Z66" s="210"/>
      <c r="AA66" s="210"/>
      <c r="AB66" s="210"/>
      <c r="AC66" s="210"/>
      <c r="AD66" s="210"/>
      <c r="AE66" s="210"/>
      <c r="AF66" s="210"/>
      <c r="AG66" s="210" t="s">
        <v>181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45"/>
      <c r="D67" s="239"/>
      <c r="E67" s="239"/>
      <c r="F67" s="239"/>
      <c r="G67" s="239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0"/>
      <c r="Z67" s="210"/>
      <c r="AA67" s="210"/>
      <c r="AB67" s="210"/>
      <c r="AC67" s="210"/>
      <c r="AD67" s="210"/>
      <c r="AE67" s="210"/>
      <c r="AF67" s="210"/>
      <c r="AG67" s="210" t="s">
        <v>140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29">
        <v>12</v>
      </c>
      <c r="B68" s="230" t="s">
        <v>239</v>
      </c>
      <c r="C68" s="243" t="s">
        <v>240</v>
      </c>
      <c r="D68" s="231" t="s">
        <v>241</v>
      </c>
      <c r="E68" s="232">
        <v>0.13008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15</v>
      </c>
      <c r="M68" s="234">
        <f>G68*(1+L68/100)</f>
        <v>0</v>
      </c>
      <c r="N68" s="234">
        <v>1.0554399999999999</v>
      </c>
      <c r="O68" s="234">
        <f>ROUND(E68*N68,2)</f>
        <v>0.14000000000000001</v>
      </c>
      <c r="P68" s="234">
        <v>0</v>
      </c>
      <c r="Q68" s="234">
        <f>ROUND(E68*P68,2)</f>
        <v>0</v>
      </c>
      <c r="R68" s="234" t="s">
        <v>235</v>
      </c>
      <c r="S68" s="234" t="s">
        <v>134</v>
      </c>
      <c r="T68" s="235" t="s">
        <v>134</v>
      </c>
      <c r="U68" s="220">
        <v>15.231</v>
      </c>
      <c r="V68" s="220">
        <f>ROUND(E68*U68,2)</f>
        <v>1.98</v>
      </c>
      <c r="W68" s="220"/>
      <c r="X68" s="220" t="s">
        <v>178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179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56" t="s">
        <v>242</v>
      </c>
      <c r="D69" s="252"/>
      <c r="E69" s="252"/>
      <c r="F69" s="252"/>
      <c r="G69" s="252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0"/>
      <c r="Z69" s="210"/>
      <c r="AA69" s="210"/>
      <c r="AB69" s="210"/>
      <c r="AC69" s="210"/>
      <c r="AD69" s="210"/>
      <c r="AE69" s="210"/>
      <c r="AF69" s="210"/>
      <c r="AG69" s="210" t="s">
        <v>202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7"/>
      <c r="B70" s="218"/>
      <c r="C70" s="255" t="s">
        <v>243</v>
      </c>
      <c r="D70" s="250"/>
      <c r="E70" s="251">
        <v>0.13008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0"/>
      <c r="Z70" s="210"/>
      <c r="AA70" s="210"/>
      <c r="AB70" s="210"/>
      <c r="AC70" s="210"/>
      <c r="AD70" s="210"/>
      <c r="AE70" s="210"/>
      <c r="AF70" s="210"/>
      <c r="AG70" s="210" t="s">
        <v>181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7"/>
      <c r="B71" s="218"/>
      <c r="C71" s="245"/>
      <c r="D71" s="239"/>
      <c r="E71" s="239"/>
      <c r="F71" s="239"/>
      <c r="G71" s="239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0"/>
      <c r="Z71" s="210"/>
      <c r="AA71" s="210"/>
      <c r="AB71" s="210"/>
      <c r="AC71" s="210"/>
      <c r="AD71" s="210"/>
      <c r="AE71" s="210"/>
      <c r="AF71" s="210"/>
      <c r="AG71" s="210" t="s">
        <v>140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29">
        <v>13</v>
      </c>
      <c r="B72" s="230" t="s">
        <v>244</v>
      </c>
      <c r="C72" s="243" t="s">
        <v>245</v>
      </c>
      <c r="D72" s="231" t="s">
        <v>199</v>
      </c>
      <c r="E72" s="232">
        <v>2.0880000000000001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15</v>
      </c>
      <c r="M72" s="234">
        <f>G72*(1+L72/100)</f>
        <v>0</v>
      </c>
      <c r="N72" s="234">
        <v>2.5249999999999999</v>
      </c>
      <c r="O72" s="234">
        <f>ROUND(E72*N72,2)</f>
        <v>5.27</v>
      </c>
      <c r="P72" s="234">
        <v>0</v>
      </c>
      <c r="Q72" s="234">
        <f>ROUND(E72*P72,2)</f>
        <v>0</v>
      </c>
      <c r="R72" s="234" t="s">
        <v>235</v>
      </c>
      <c r="S72" s="234" t="s">
        <v>134</v>
      </c>
      <c r="T72" s="235" t="s">
        <v>134</v>
      </c>
      <c r="U72" s="220">
        <v>0.47699999999999998</v>
      </c>
      <c r="V72" s="220">
        <f>ROUND(E72*U72,2)</f>
        <v>1</v>
      </c>
      <c r="W72" s="220"/>
      <c r="X72" s="220" t="s">
        <v>178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179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7"/>
      <c r="B73" s="218"/>
      <c r="C73" s="244" t="s">
        <v>246</v>
      </c>
      <c r="D73" s="237"/>
      <c r="E73" s="237"/>
      <c r="F73" s="237"/>
      <c r="G73" s="237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0"/>
      <c r="Z73" s="210"/>
      <c r="AA73" s="210"/>
      <c r="AB73" s="210"/>
      <c r="AC73" s="210"/>
      <c r="AD73" s="210"/>
      <c r="AE73" s="210"/>
      <c r="AF73" s="210"/>
      <c r="AG73" s="210" t="s">
        <v>139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17"/>
      <c r="B74" s="218"/>
      <c r="C74" s="255" t="s">
        <v>247</v>
      </c>
      <c r="D74" s="250"/>
      <c r="E74" s="251">
        <v>1.3440000000000001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0"/>
      <c r="Z74" s="210"/>
      <c r="AA74" s="210"/>
      <c r="AB74" s="210"/>
      <c r="AC74" s="210"/>
      <c r="AD74" s="210"/>
      <c r="AE74" s="210"/>
      <c r="AF74" s="210"/>
      <c r="AG74" s="210" t="s">
        <v>181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7"/>
      <c r="B75" s="218"/>
      <c r="C75" s="255" t="s">
        <v>248</v>
      </c>
      <c r="D75" s="250"/>
      <c r="E75" s="251">
        <v>0.74399999999999999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0"/>
      <c r="Z75" s="210"/>
      <c r="AA75" s="210"/>
      <c r="AB75" s="210"/>
      <c r="AC75" s="210"/>
      <c r="AD75" s="210"/>
      <c r="AE75" s="210"/>
      <c r="AF75" s="210"/>
      <c r="AG75" s="210" t="s">
        <v>181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7"/>
      <c r="B76" s="218"/>
      <c r="C76" s="245"/>
      <c r="D76" s="239"/>
      <c r="E76" s="239"/>
      <c r="F76" s="239"/>
      <c r="G76" s="239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0"/>
      <c r="Z76" s="210"/>
      <c r="AA76" s="210"/>
      <c r="AB76" s="210"/>
      <c r="AC76" s="210"/>
      <c r="AD76" s="210"/>
      <c r="AE76" s="210"/>
      <c r="AF76" s="210"/>
      <c r="AG76" s="210" t="s">
        <v>140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29">
        <v>14</v>
      </c>
      <c r="B77" s="230" t="s">
        <v>249</v>
      </c>
      <c r="C77" s="243" t="s">
        <v>250</v>
      </c>
      <c r="D77" s="231" t="s">
        <v>228</v>
      </c>
      <c r="E77" s="232">
        <v>6.12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15</v>
      </c>
      <c r="M77" s="234">
        <f>G77*(1+L77/100)</f>
        <v>0</v>
      </c>
      <c r="N77" s="234">
        <v>3.916E-2</v>
      </c>
      <c r="O77" s="234">
        <f>ROUND(E77*N77,2)</f>
        <v>0.24</v>
      </c>
      <c r="P77" s="234">
        <v>0</v>
      </c>
      <c r="Q77" s="234">
        <f>ROUND(E77*P77,2)</f>
        <v>0</v>
      </c>
      <c r="R77" s="234" t="s">
        <v>235</v>
      </c>
      <c r="S77" s="234" t="s">
        <v>134</v>
      </c>
      <c r="T77" s="235" t="s">
        <v>134</v>
      </c>
      <c r="U77" s="220">
        <v>1.05</v>
      </c>
      <c r="V77" s="220">
        <f>ROUND(E77*U77,2)</f>
        <v>6.43</v>
      </c>
      <c r="W77" s="220"/>
      <c r="X77" s="220" t="s">
        <v>178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179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1" outlineLevel="1" x14ac:dyDescent="0.25">
      <c r="A78" s="217"/>
      <c r="B78" s="218"/>
      <c r="C78" s="256" t="s">
        <v>251</v>
      </c>
      <c r="D78" s="252"/>
      <c r="E78" s="252"/>
      <c r="F78" s="252"/>
      <c r="G78" s="252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0"/>
      <c r="Z78" s="210"/>
      <c r="AA78" s="210"/>
      <c r="AB78" s="210"/>
      <c r="AC78" s="210"/>
      <c r="AD78" s="210"/>
      <c r="AE78" s="210"/>
      <c r="AF78" s="210"/>
      <c r="AG78" s="210" t="s">
        <v>202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36" t="str">
        <f>C78</f>
        <v>svislé nebo šikmé (odkloněné), půdorysně přímé nebo zalomené, stěn základových pasů ve volných nebo zapažených jámách, rýhách, šachtách, včetně případných vzpěr,</v>
      </c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7"/>
      <c r="B79" s="218"/>
      <c r="C79" s="255" t="s">
        <v>252</v>
      </c>
      <c r="D79" s="250"/>
      <c r="E79" s="251">
        <v>6.12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0"/>
      <c r="Z79" s="210"/>
      <c r="AA79" s="210"/>
      <c r="AB79" s="210"/>
      <c r="AC79" s="210"/>
      <c r="AD79" s="210"/>
      <c r="AE79" s="210"/>
      <c r="AF79" s="210"/>
      <c r="AG79" s="210" t="s">
        <v>181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7"/>
      <c r="B80" s="218"/>
      <c r="C80" s="245"/>
      <c r="D80" s="239"/>
      <c r="E80" s="239"/>
      <c r="F80" s="239"/>
      <c r="G80" s="239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0"/>
      <c r="Z80" s="210"/>
      <c r="AA80" s="210"/>
      <c r="AB80" s="210"/>
      <c r="AC80" s="210"/>
      <c r="AD80" s="210"/>
      <c r="AE80" s="210"/>
      <c r="AF80" s="210"/>
      <c r="AG80" s="210" t="s">
        <v>140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29">
        <v>15</v>
      </c>
      <c r="B81" s="230" t="s">
        <v>253</v>
      </c>
      <c r="C81" s="243" t="s">
        <v>254</v>
      </c>
      <c r="D81" s="231" t="s">
        <v>228</v>
      </c>
      <c r="E81" s="232">
        <v>6.12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15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235</v>
      </c>
      <c r="S81" s="234" t="s">
        <v>134</v>
      </c>
      <c r="T81" s="235" t="s">
        <v>134</v>
      </c>
      <c r="U81" s="220">
        <v>0.32</v>
      </c>
      <c r="V81" s="220">
        <f>ROUND(E81*U81,2)</f>
        <v>1.96</v>
      </c>
      <c r="W81" s="220"/>
      <c r="X81" s="220" t="s">
        <v>178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179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1" outlineLevel="1" x14ac:dyDescent="0.25">
      <c r="A82" s="217"/>
      <c r="B82" s="218"/>
      <c r="C82" s="256" t="s">
        <v>251</v>
      </c>
      <c r="D82" s="252"/>
      <c r="E82" s="252"/>
      <c r="F82" s="252"/>
      <c r="G82" s="252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0"/>
      <c r="Z82" s="210"/>
      <c r="AA82" s="210"/>
      <c r="AB82" s="210"/>
      <c r="AC82" s="210"/>
      <c r="AD82" s="210"/>
      <c r="AE82" s="210"/>
      <c r="AF82" s="210"/>
      <c r="AG82" s="210" t="s">
        <v>202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36" t="str">
        <f>C82</f>
        <v>svislé nebo šikmé (odkloněné), půdorysně přímé nebo zalomené, stěn základových pasů ve volných nebo zapažených jámách, rýhách, šachtách, včetně případných vzpěr,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57" t="s">
        <v>255</v>
      </c>
      <c r="D83" s="253"/>
      <c r="E83" s="253"/>
      <c r="F83" s="253"/>
      <c r="G83" s="253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0"/>
      <c r="Z83" s="210"/>
      <c r="AA83" s="210"/>
      <c r="AB83" s="210"/>
      <c r="AC83" s="210"/>
      <c r="AD83" s="210"/>
      <c r="AE83" s="210"/>
      <c r="AF83" s="210"/>
      <c r="AG83" s="210" t="s">
        <v>139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7"/>
      <c r="B84" s="218"/>
      <c r="C84" s="245"/>
      <c r="D84" s="239"/>
      <c r="E84" s="239"/>
      <c r="F84" s="239"/>
      <c r="G84" s="239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0"/>
      <c r="Z84" s="210"/>
      <c r="AA84" s="210"/>
      <c r="AB84" s="210"/>
      <c r="AC84" s="210"/>
      <c r="AD84" s="210"/>
      <c r="AE84" s="210"/>
      <c r="AF84" s="210"/>
      <c r="AG84" s="210" t="s">
        <v>140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29">
        <v>16</v>
      </c>
      <c r="B85" s="230" t="s">
        <v>256</v>
      </c>
      <c r="C85" s="243" t="s">
        <v>257</v>
      </c>
      <c r="D85" s="231" t="s">
        <v>241</v>
      </c>
      <c r="E85" s="232">
        <v>0.34560000000000002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15</v>
      </c>
      <c r="M85" s="234">
        <f>G85*(1+L85/100)</f>
        <v>0</v>
      </c>
      <c r="N85" s="234">
        <v>1.0554399999999999</v>
      </c>
      <c r="O85" s="234">
        <f>ROUND(E85*N85,2)</f>
        <v>0.36</v>
      </c>
      <c r="P85" s="234">
        <v>0</v>
      </c>
      <c r="Q85" s="234">
        <f>ROUND(E85*P85,2)</f>
        <v>0</v>
      </c>
      <c r="R85" s="234" t="s">
        <v>235</v>
      </c>
      <c r="S85" s="234" t="s">
        <v>134</v>
      </c>
      <c r="T85" s="235" t="s">
        <v>134</v>
      </c>
      <c r="U85" s="220">
        <v>15.23</v>
      </c>
      <c r="V85" s="220">
        <f>ROUND(E85*U85,2)</f>
        <v>5.26</v>
      </c>
      <c r="W85" s="220"/>
      <c r="X85" s="220" t="s">
        <v>178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179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55" t="s">
        <v>258</v>
      </c>
      <c r="D86" s="250"/>
      <c r="E86" s="251">
        <v>0.34560000000000002</v>
      </c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0"/>
      <c r="Z86" s="210"/>
      <c r="AA86" s="210"/>
      <c r="AB86" s="210"/>
      <c r="AC86" s="210"/>
      <c r="AD86" s="210"/>
      <c r="AE86" s="210"/>
      <c r="AF86" s="210"/>
      <c r="AG86" s="210" t="s">
        <v>181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7"/>
      <c r="B87" s="218"/>
      <c r="C87" s="245"/>
      <c r="D87" s="239"/>
      <c r="E87" s="239"/>
      <c r="F87" s="239"/>
      <c r="G87" s="239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0"/>
      <c r="Z87" s="210"/>
      <c r="AA87" s="210"/>
      <c r="AB87" s="210"/>
      <c r="AC87" s="210"/>
      <c r="AD87" s="210"/>
      <c r="AE87" s="210"/>
      <c r="AF87" s="210"/>
      <c r="AG87" s="210" t="s">
        <v>140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5">
      <c r="A88" s="223" t="s">
        <v>129</v>
      </c>
      <c r="B88" s="224" t="s">
        <v>62</v>
      </c>
      <c r="C88" s="242" t="s">
        <v>63</v>
      </c>
      <c r="D88" s="225"/>
      <c r="E88" s="226"/>
      <c r="F88" s="227"/>
      <c r="G88" s="227">
        <f>SUMIF(AG89:AG103,"&lt;&gt;NOR",G89:G103)</f>
        <v>0</v>
      </c>
      <c r="H88" s="227"/>
      <c r="I88" s="227">
        <f>SUM(I89:I103)</f>
        <v>0</v>
      </c>
      <c r="J88" s="227"/>
      <c r="K88" s="227">
        <f>SUM(K89:K103)</f>
        <v>0</v>
      </c>
      <c r="L88" s="227"/>
      <c r="M88" s="227">
        <f>SUM(M89:M103)</f>
        <v>0</v>
      </c>
      <c r="N88" s="227"/>
      <c r="O88" s="227">
        <f>SUM(O89:O103)</f>
        <v>3.27</v>
      </c>
      <c r="P88" s="227"/>
      <c r="Q88" s="227">
        <f>SUM(Q89:Q103)</f>
        <v>0</v>
      </c>
      <c r="R88" s="227"/>
      <c r="S88" s="227"/>
      <c r="T88" s="228"/>
      <c r="U88" s="222"/>
      <c r="V88" s="222">
        <f>SUM(V89:V103)</f>
        <v>14.82</v>
      </c>
      <c r="W88" s="222"/>
      <c r="X88" s="222"/>
      <c r="AG88" t="s">
        <v>130</v>
      </c>
    </row>
    <row r="89" spans="1:60" ht="20.399999999999999" outlineLevel="1" x14ac:dyDescent="0.25">
      <c r="A89" s="229">
        <v>17</v>
      </c>
      <c r="B89" s="230" t="s">
        <v>259</v>
      </c>
      <c r="C89" s="243" t="s">
        <v>260</v>
      </c>
      <c r="D89" s="231" t="s">
        <v>228</v>
      </c>
      <c r="E89" s="232">
        <v>4.1955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15</v>
      </c>
      <c r="M89" s="234">
        <f>G89*(1+L89/100)</f>
        <v>0</v>
      </c>
      <c r="N89" s="234">
        <v>0.16319</v>
      </c>
      <c r="O89" s="234">
        <f>ROUND(E89*N89,2)</f>
        <v>0.68</v>
      </c>
      <c r="P89" s="234">
        <v>0</v>
      </c>
      <c r="Q89" s="234">
        <f>ROUND(E89*P89,2)</f>
        <v>0</v>
      </c>
      <c r="R89" s="234" t="s">
        <v>235</v>
      </c>
      <c r="S89" s="234" t="s">
        <v>134</v>
      </c>
      <c r="T89" s="235" t="s">
        <v>134</v>
      </c>
      <c r="U89" s="220">
        <v>1.0575000000000001</v>
      </c>
      <c r="V89" s="220">
        <f>ROUND(E89*U89,2)</f>
        <v>4.4400000000000004</v>
      </c>
      <c r="W89" s="220"/>
      <c r="X89" s="220" t="s">
        <v>178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179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7"/>
      <c r="B90" s="218"/>
      <c r="C90" s="255" t="s">
        <v>261</v>
      </c>
      <c r="D90" s="250"/>
      <c r="E90" s="251">
        <v>3.48</v>
      </c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0"/>
      <c r="Z90" s="210"/>
      <c r="AA90" s="210"/>
      <c r="AB90" s="210"/>
      <c r="AC90" s="210"/>
      <c r="AD90" s="210"/>
      <c r="AE90" s="210"/>
      <c r="AF90" s="210"/>
      <c r="AG90" s="210" t="s">
        <v>181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7"/>
      <c r="B91" s="218"/>
      <c r="C91" s="255" t="s">
        <v>262</v>
      </c>
      <c r="D91" s="250"/>
      <c r="E91" s="251">
        <v>0.71550000000000002</v>
      </c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0"/>
      <c r="Z91" s="210"/>
      <c r="AA91" s="210"/>
      <c r="AB91" s="210"/>
      <c r="AC91" s="210"/>
      <c r="AD91" s="210"/>
      <c r="AE91" s="210"/>
      <c r="AF91" s="210"/>
      <c r="AG91" s="210" t="s">
        <v>181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45"/>
      <c r="D92" s="239"/>
      <c r="E92" s="239"/>
      <c r="F92" s="239"/>
      <c r="G92" s="239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0"/>
      <c r="Z92" s="210"/>
      <c r="AA92" s="210"/>
      <c r="AB92" s="210"/>
      <c r="AC92" s="210"/>
      <c r="AD92" s="210"/>
      <c r="AE92" s="210"/>
      <c r="AF92" s="210"/>
      <c r="AG92" s="210" t="s">
        <v>140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29">
        <v>18</v>
      </c>
      <c r="B93" s="230" t="s">
        <v>263</v>
      </c>
      <c r="C93" s="243" t="s">
        <v>264</v>
      </c>
      <c r="D93" s="231" t="s">
        <v>265</v>
      </c>
      <c r="E93" s="232">
        <v>14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15</v>
      </c>
      <c r="M93" s="234">
        <f>G93*(1+L93/100)</f>
        <v>0</v>
      </c>
      <c r="N93" s="234">
        <v>8.3229999999999998E-2</v>
      </c>
      <c r="O93" s="234">
        <f>ROUND(E93*N93,2)</f>
        <v>1.17</v>
      </c>
      <c r="P93" s="234">
        <v>0</v>
      </c>
      <c r="Q93" s="234">
        <f>ROUND(E93*P93,2)</f>
        <v>0</v>
      </c>
      <c r="R93" s="234"/>
      <c r="S93" s="234" t="s">
        <v>134</v>
      </c>
      <c r="T93" s="235" t="s">
        <v>134</v>
      </c>
      <c r="U93" s="220">
        <v>0.30099999999999999</v>
      </c>
      <c r="V93" s="220">
        <f>ROUND(E93*U93,2)</f>
        <v>4.21</v>
      </c>
      <c r="W93" s="220"/>
      <c r="X93" s="220" t="s">
        <v>178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179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55" t="s">
        <v>266</v>
      </c>
      <c r="D94" s="250"/>
      <c r="E94" s="251">
        <v>14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0"/>
      <c r="Z94" s="210"/>
      <c r="AA94" s="210"/>
      <c r="AB94" s="210"/>
      <c r="AC94" s="210"/>
      <c r="AD94" s="210"/>
      <c r="AE94" s="210"/>
      <c r="AF94" s="210"/>
      <c r="AG94" s="210" t="s">
        <v>181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7"/>
      <c r="B95" s="218"/>
      <c r="C95" s="245"/>
      <c r="D95" s="239"/>
      <c r="E95" s="239"/>
      <c r="F95" s="239"/>
      <c r="G95" s="239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0"/>
      <c r="Z95" s="210"/>
      <c r="AA95" s="210"/>
      <c r="AB95" s="210"/>
      <c r="AC95" s="210"/>
      <c r="AD95" s="210"/>
      <c r="AE95" s="210"/>
      <c r="AF95" s="210"/>
      <c r="AG95" s="210" t="s">
        <v>140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29">
        <v>19</v>
      </c>
      <c r="B96" s="230" t="s">
        <v>267</v>
      </c>
      <c r="C96" s="243" t="s">
        <v>268</v>
      </c>
      <c r="D96" s="231" t="s">
        <v>269</v>
      </c>
      <c r="E96" s="232">
        <v>36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15</v>
      </c>
      <c r="M96" s="234">
        <f>G96*(1+L96/100)</f>
        <v>0</v>
      </c>
      <c r="N96" s="234">
        <v>3.9559999999999998E-2</v>
      </c>
      <c r="O96" s="234">
        <f>ROUND(E96*N96,2)</f>
        <v>1.42</v>
      </c>
      <c r="P96" s="234">
        <v>0</v>
      </c>
      <c r="Q96" s="234">
        <f>ROUND(E96*P96,2)</f>
        <v>0</v>
      </c>
      <c r="R96" s="234" t="s">
        <v>235</v>
      </c>
      <c r="S96" s="234" t="s">
        <v>134</v>
      </c>
      <c r="T96" s="235" t="s">
        <v>134</v>
      </c>
      <c r="U96" s="220">
        <v>0.155</v>
      </c>
      <c r="V96" s="220">
        <f>ROUND(E96*U96,2)</f>
        <v>5.58</v>
      </c>
      <c r="W96" s="220"/>
      <c r="X96" s="220" t="s">
        <v>178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179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17"/>
      <c r="B97" s="218"/>
      <c r="C97" s="255" t="s">
        <v>270</v>
      </c>
      <c r="D97" s="250"/>
      <c r="E97" s="251">
        <v>28.8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0"/>
      <c r="Z97" s="210"/>
      <c r="AA97" s="210"/>
      <c r="AB97" s="210"/>
      <c r="AC97" s="210"/>
      <c r="AD97" s="210"/>
      <c r="AE97" s="210"/>
      <c r="AF97" s="210"/>
      <c r="AG97" s="210" t="s">
        <v>181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7"/>
      <c r="B98" s="218"/>
      <c r="C98" s="255" t="s">
        <v>271</v>
      </c>
      <c r="D98" s="250"/>
      <c r="E98" s="251">
        <v>7.2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0"/>
      <c r="Z98" s="210"/>
      <c r="AA98" s="210"/>
      <c r="AB98" s="210"/>
      <c r="AC98" s="210"/>
      <c r="AD98" s="210"/>
      <c r="AE98" s="210"/>
      <c r="AF98" s="210"/>
      <c r="AG98" s="210" t="s">
        <v>181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7"/>
      <c r="B99" s="218"/>
      <c r="C99" s="245"/>
      <c r="D99" s="239"/>
      <c r="E99" s="239"/>
      <c r="F99" s="239"/>
      <c r="G99" s="239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0"/>
      <c r="Z99" s="210"/>
      <c r="AA99" s="210"/>
      <c r="AB99" s="210"/>
      <c r="AC99" s="210"/>
      <c r="AD99" s="210"/>
      <c r="AE99" s="210"/>
      <c r="AF99" s="210"/>
      <c r="AG99" s="210" t="s">
        <v>140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29">
        <v>20</v>
      </c>
      <c r="B100" s="230" t="s">
        <v>272</v>
      </c>
      <c r="C100" s="243" t="s">
        <v>273</v>
      </c>
      <c r="D100" s="231" t="s">
        <v>269</v>
      </c>
      <c r="E100" s="232">
        <v>2.65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15</v>
      </c>
      <c r="M100" s="234">
        <f>G100*(1+L100/100)</f>
        <v>0</v>
      </c>
      <c r="N100" s="234">
        <v>1.0200000000000001E-3</v>
      </c>
      <c r="O100" s="234">
        <f>ROUND(E100*N100,2)</f>
        <v>0</v>
      </c>
      <c r="P100" s="234">
        <v>0</v>
      </c>
      <c r="Q100" s="234">
        <f>ROUND(E100*P100,2)</f>
        <v>0</v>
      </c>
      <c r="R100" s="234" t="s">
        <v>235</v>
      </c>
      <c r="S100" s="234" t="s">
        <v>134</v>
      </c>
      <c r="T100" s="235" t="s">
        <v>134</v>
      </c>
      <c r="U100" s="220">
        <v>0.223</v>
      </c>
      <c r="V100" s="220">
        <f>ROUND(E100*U100,2)</f>
        <v>0.59</v>
      </c>
      <c r="W100" s="220"/>
      <c r="X100" s="220" t="s">
        <v>178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179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7"/>
      <c r="B101" s="218"/>
      <c r="C101" s="256" t="s">
        <v>274</v>
      </c>
      <c r="D101" s="252"/>
      <c r="E101" s="252"/>
      <c r="F101" s="252"/>
      <c r="G101" s="252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202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7"/>
      <c r="B102" s="218"/>
      <c r="C102" s="257" t="s">
        <v>275</v>
      </c>
      <c r="D102" s="253"/>
      <c r="E102" s="253"/>
      <c r="F102" s="253"/>
      <c r="G102" s="253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139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7"/>
      <c r="B103" s="218"/>
      <c r="C103" s="245"/>
      <c r="D103" s="239"/>
      <c r="E103" s="239"/>
      <c r="F103" s="239"/>
      <c r="G103" s="239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5">
      <c r="A104" s="223" t="s">
        <v>129</v>
      </c>
      <c r="B104" s="224" t="s">
        <v>64</v>
      </c>
      <c r="C104" s="242" t="s">
        <v>65</v>
      </c>
      <c r="D104" s="225"/>
      <c r="E104" s="226"/>
      <c r="F104" s="227"/>
      <c r="G104" s="227">
        <f>SUMIF(AG105:AG106,"&lt;&gt;NOR",G105:G106)</f>
        <v>0</v>
      </c>
      <c r="H104" s="227"/>
      <c r="I104" s="227">
        <f>SUM(I105:I106)</f>
        <v>0</v>
      </c>
      <c r="J104" s="227"/>
      <c r="K104" s="227">
        <f>SUM(K105:K106)</f>
        <v>0</v>
      </c>
      <c r="L104" s="227"/>
      <c r="M104" s="227">
        <f>SUM(M105:M106)</f>
        <v>0</v>
      </c>
      <c r="N104" s="227"/>
      <c r="O104" s="227">
        <f>SUM(O105:O106)</f>
        <v>0.67</v>
      </c>
      <c r="P104" s="227"/>
      <c r="Q104" s="227">
        <f>SUM(Q105:Q106)</f>
        <v>0</v>
      </c>
      <c r="R104" s="227"/>
      <c r="S104" s="227"/>
      <c r="T104" s="228"/>
      <c r="U104" s="222"/>
      <c r="V104" s="222">
        <f>SUM(V105:V106)</f>
        <v>15.27</v>
      </c>
      <c r="W104" s="222"/>
      <c r="X104" s="222"/>
      <c r="AG104" t="s">
        <v>130</v>
      </c>
    </row>
    <row r="105" spans="1:60" outlineLevel="1" x14ac:dyDescent="0.25">
      <c r="A105" s="229">
        <v>21</v>
      </c>
      <c r="B105" s="230" t="s">
        <v>276</v>
      </c>
      <c r="C105" s="243" t="s">
        <v>277</v>
      </c>
      <c r="D105" s="231" t="s">
        <v>278</v>
      </c>
      <c r="E105" s="232">
        <v>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15</v>
      </c>
      <c r="M105" s="234">
        <f>G105*(1+L105/100)</f>
        <v>0</v>
      </c>
      <c r="N105" s="234">
        <v>0.67279</v>
      </c>
      <c r="O105" s="234">
        <f>ROUND(E105*N105,2)</f>
        <v>0.67</v>
      </c>
      <c r="P105" s="234">
        <v>0</v>
      </c>
      <c r="Q105" s="234">
        <f>ROUND(E105*P105,2)</f>
        <v>0</v>
      </c>
      <c r="R105" s="234"/>
      <c r="S105" s="234" t="s">
        <v>162</v>
      </c>
      <c r="T105" s="235" t="s">
        <v>135</v>
      </c>
      <c r="U105" s="220">
        <v>15.27397</v>
      </c>
      <c r="V105" s="220">
        <f>ROUND(E105*U105,2)</f>
        <v>15.27</v>
      </c>
      <c r="W105" s="220"/>
      <c r="X105" s="220" t="s">
        <v>279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280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17"/>
      <c r="B106" s="218"/>
      <c r="C106" s="246"/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5">
      <c r="A107" s="223" t="s">
        <v>129</v>
      </c>
      <c r="B107" s="224" t="s">
        <v>66</v>
      </c>
      <c r="C107" s="242" t="s">
        <v>67</v>
      </c>
      <c r="D107" s="225"/>
      <c r="E107" s="226"/>
      <c r="F107" s="227"/>
      <c r="G107" s="227">
        <f>SUMIF(AG108:AG121,"&lt;&gt;NOR",G108:G121)</f>
        <v>0</v>
      </c>
      <c r="H107" s="227"/>
      <c r="I107" s="227">
        <f>SUM(I108:I121)</f>
        <v>0</v>
      </c>
      <c r="J107" s="227"/>
      <c r="K107" s="227">
        <f>SUM(K108:K121)</f>
        <v>0</v>
      </c>
      <c r="L107" s="227"/>
      <c r="M107" s="227">
        <f>SUM(M108:M121)</f>
        <v>0</v>
      </c>
      <c r="N107" s="227"/>
      <c r="O107" s="227">
        <f>SUM(O108:O121)</f>
        <v>2.2199999999999998</v>
      </c>
      <c r="P107" s="227"/>
      <c r="Q107" s="227">
        <f>SUM(Q108:Q121)</f>
        <v>0</v>
      </c>
      <c r="R107" s="227"/>
      <c r="S107" s="227"/>
      <c r="T107" s="228"/>
      <c r="U107" s="222"/>
      <c r="V107" s="222">
        <f>SUM(V108:V121)</f>
        <v>51</v>
      </c>
      <c r="W107" s="222"/>
      <c r="X107" s="222"/>
      <c r="AG107" t="s">
        <v>130</v>
      </c>
    </row>
    <row r="108" spans="1:60" outlineLevel="1" x14ac:dyDescent="0.25">
      <c r="A108" s="229">
        <v>22</v>
      </c>
      <c r="B108" s="230" t="s">
        <v>281</v>
      </c>
      <c r="C108" s="243" t="s">
        <v>282</v>
      </c>
      <c r="D108" s="231" t="s">
        <v>265</v>
      </c>
      <c r="E108" s="232">
        <v>7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15</v>
      </c>
      <c r="M108" s="234">
        <f>G108*(1+L108/100)</f>
        <v>0</v>
      </c>
      <c r="N108" s="234">
        <v>4.3049999999999998E-2</v>
      </c>
      <c r="O108" s="234">
        <f>ROUND(E108*N108,2)</f>
        <v>0.3</v>
      </c>
      <c r="P108" s="234">
        <v>0</v>
      </c>
      <c r="Q108" s="234">
        <f>ROUND(E108*P108,2)</f>
        <v>0</v>
      </c>
      <c r="R108" s="234" t="s">
        <v>283</v>
      </c>
      <c r="S108" s="234" t="s">
        <v>134</v>
      </c>
      <c r="T108" s="235" t="s">
        <v>134</v>
      </c>
      <c r="U108" s="220">
        <v>0.87802999999999998</v>
      </c>
      <c r="V108" s="220">
        <f>ROUND(E108*U108,2)</f>
        <v>6.15</v>
      </c>
      <c r="W108" s="220"/>
      <c r="X108" s="220" t="s">
        <v>178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284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17"/>
      <c r="B109" s="218"/>
      <c r="C109" s="256" t="s">
        <v>285</v>
      </c>
      <c r="D109" s="252"/>
      <c r="E109" s="252"/>
      <c r="F109" s="252"/>
      <c r="G109" s="252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202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36" t="str">
        <f>C109</f>
        <v>jakoukoliv maltou, z pomocného pracovního lešení o výšce podlahy do 1900 mm a pro zatížení do 1,5 kPa,</v>
      </c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5">
      <c r="A110" s="217"/>
      <c r="B110" s="218"/>
      <c r="C110" s="245"/>
      <c r="D110" s="239"/>
      <c r="E110" s="239"/>
      <c r="F110" s="239"/>
      <c r="G110" s="239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29">
        <v>23</v>
      </c>
      <c r="B111" s="230" t="s">
        <v>286</v>
      </c>
      <c r="C111" s="243" t="s">
        <v>287</v>
      </c>
      <c r="D111" s="231" t="s">
        <v>228</v>
      </c>
      <c r="E111" s="232">
        <v>35.53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15</v>
      </c>
      <c r="M111" s="234">
        <f>G111*(1+L111/100)</f>
        <v>0</v>
      </c>
      <c r="N111" s="234">
        <v>5.3690000000000002E-2</v>
      </c>
      <c r="O111" s="234">
        <f>ROUND(E111*N111,2)</f>
        <v>1.91</v>
      </c>
      <c r="P111" s="234">
        <v>0</v>
      </c>
      <c r="Q111" s="234">
        <f>ROUND(E111*P111,2)</f>
        <v>0</v>
      </c>
      <c r="R111" s="234" t="s">
        <v>283</v>
      </c>
      <c r="S111" s="234" t="s">
        <v>134</v>
      </c>
      <c r="T111" s="235" t="s">
        <v>134</v>
      </c>
      <c r="U111" s="220">
        <v>1.17717</v>
      </c>
      <c r="V111" s="220">
        <f>ROUND(E111*U111,2)</f>
        <v>41.82</v>
      </c>
      <c r="W111" s="220"/>
      <c r="X111" s="220" t="s">
        <v>178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179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7"/>
      <c r="B112" s="218"/>
      <c r="C112" s="256" t="s">
        <v>288</v>
      </c>
      <c r="D112" s="252"/>
      <c r="E112" s="252"/>
      <c r="F112" s="252"/>
      <c r="G112" s="252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202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36" t="str">
        <f>C112</f>
        <v>okenního nebo dveřního, z pomocného pracovního lešení o výšce podlahy do 1900 mm a pro zatížení do 1,5 kPa,</v>
      </c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17"/>
      <c r="B113" s="218"/>
      <c r="C113" s="255" t="s">
        <v>289</v>
      </c>
      <c r="D113" s="250"/>
      <c r="E113" s="251">
        <v>15.84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181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7"/>
      <c r="B114" s="218"/>
      <c r="C114" s="255" t="s">
        <v>290</v>
      </c>
      <c r="D114" s="250"/>
      <c r="E114" s="251">
        <v>18.690000000000001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181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17"/>
      <c r="B115" s="218"/>
      <c r="C115" s="255" t="s">
        <v>291</v>
      </c>
      <c r="D115" s="250"/>
      <c r="E115" s="251">
        <v>1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181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17"/>
      <c r="B116" s="218"/>
      <c r="C116" s="245"/>
      <c r="D116" s="239"/>
      <c r="E116" s="239"/>
      <c r="F116" s="239"/>
      <c r="G116" s="239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29">
        <v>24</v>
      </c>
      <c r="B117" s="230" t="s">
        <v>292</v>
      </c>
      <c r="C117" s="243" t="s">
        <v>293</v>
      </c>
      <c r="D117" s="231" t="s">
        <v>228</v>
      </c>
      <c r="E117" s="232">
        <v>8.3714999999999993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15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 t="s">
        <v>235</v>
      </c>
      <c r="S117" s="234" t="s">
        <v>134</v>
      </c>
      <c r="T117" s="235" t="s">
        <v>134</v>
      </c>
      <c r="U117" s="220">
        <v>0.36199999999999999</v>
      </c>
      <c r="V117" s="220">
        <f>ROUND(E117*U117,2)</f>
        <v>3.03</v>
      </c>
      <c r="W117" s="220"/>
      <c r="X117" s="220" t="s">
        <v>178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179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7"/>
      <c r="B118" s="218"/>
      <c r="C118" s="246"/>
      <c r="D118" s="240"/>
      <c r="E118" s="240"/>
      <c r="F118" s="240"/>
      <c r="G118" s="24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0.399999999999999" outlineLevel="1" x14ac:dyDescent="0.25">
      <c r="A119" s="229">
        <v>25</v>
      </c>
      <c r="B119" s="230" t="s">
        <v>294</v>
      </c>
      <c r="C119" s="243" t="s">
        <v>295</v>
      </c>
      <c r="D119" s="231" t="s">
        <v>228</v>
      </c>
      <c r="E119" s="232">
        <v>9.6272199999999994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15</v>
      </c>
      <c r="M119" s="234">
        <f>G119*(1+L119/100)</f>
        <v>0</v>
      </c>
      <c r="N119" s="234">
        <v>1.4499999999999999E-3</v>
      </c>
      <c r="O119" s="234">
        <f>ROUND(E119*N119,2)</f>
        <v>0.01</v>
      </c>
      <c r="P119" s="234">
        <v>0</v>
      </c>
      <c r="Q119" s="234">
        <f>ROUND(E119*P119,2)</f>
        <v>0</v>
      </c>
      <c r="R119" s="234" t="s">
        <v>296</v>
      </c>
      <c r="S119" s="234" t="s">
        <v>134</v>
      </c>
      <c r="T119" s="235" t="s">
        <v>134</v>
      </c>
      <c r="U119" s="220">
        <v>0</v>
      </c>
      <c r="V119" s="220">
        <f>ROUND(E119*U119,2)</f>
        <v>0</v>
      </c>
      <c r="W119" s="220"/>
      <c r="X119" s="220" t="s">
        <v>297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298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17"/>
      <c r="B120" s="218"/>
      <c r="C120" s="255" t="s">
        <v>299</v>
      </c>
      <c r="D120" s="250"/>
      <c r="E120" s="251">
        <v>9.6272300000000008</v>
      </c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181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17"/>
      <c r="B121" s="218"/>
      <c r="C121" s="245"/>
      <c r="D121" s="239"/>
      <c r="E121" s="239"/>
      <c r="F121" s="239"/>
      <c r="G121" s="239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140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x14ac:dyDescent="0.25">
      <c r="A122" s="223" t="s">
        <v>129</v>
      </c>
      <c r="B122" s="224" t="s">
        <v>68</v>
      </c>
      <c r="C122" s="242" t="s">
        <v>69</v>
      </c>
      <c r="D122" s="225"/>
      <c r="E122" s="226"/>
      <c r="F122" s="227"/>
      <c r="G122" s="227">
        <f>SUMIF(AG123:AG128,"&lt;&gt;NOR",G123:G128)</f>
        <v>0</v>
      </c>
      <c r="H122" s="227"/>
      <c r="I122" s="227">
        <f>SUM(I123:I128)</f>
        <v>0</v>
      </c>
      <c r="J122" s="227"/>
      <c r="K122" s="227">
        <f>SUM(K123:K128)</f>
        <v>0</v>
      </c>
      <c r="L122" s="227"/>
      <c r="M122" s="227">
        <f>SUM(M123:M128)</f>
        <v>0</v>
      </c>
      <c r="N122" s="227"/>
      <c r="O122" s="227">
        <f>SUM(O123:O128)</f>
        <v>0.52</v>
      </c>
      <c r="P122" s="227"/>
      <c r="Q122" s="227">
        <f>SUM(Q123:Q128)</f>
        <v>0</v>
      </c>
      <c r="R122" s="227"/>
      <c r="S122" s="227"/>
      <c r="T122" s="228"/>
      <c r="U122" s="222"/>
      <c r="V122" s="222">
        <f>SUM(V123:V128)</f>
        <v>16.03</v>
      </c>
      <c r="W122" s="222"/>
      <c r="X122" s="222"/>
      <c r="AG122" t="s">
        <v>130</v>
      </c>
    </row>
    <row r="123" spans="1:60" outlineLevel="1" x14ac:dyDescent="0.25">
      <c r="A123" s="229">
        <v>26</v>
      </c>
      <c r="B123" s="230" t="s">
        <v>300</v>
      </c>
      <c r="C123" s="243" t="s">
        <v>301</v>
      </c>
      <c r="D123" s="231" t="s">
        <v>228</v>
      </c>
      <c r="E123" s="232">
        <v>8.3714999999999993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15</v>
      </c>
      <c r="M123" s="234">
        <f>G123*(1+L123/100)</f>
        <v>0</v>
      </c>
      <c r="N123" s="234">
        <v>6.1890000000000001E-2</v>
      </c>
      <c r="O123" s="234">
        <f>ROUND(E123*N123,2)</f>
        <v>0.52</v>
      </c>
      <c r="P123" s="234">
        <v>0</v>
      </c>
      <c r="Q123" s="234">
        <f>ROUND(E123*P123,2)</f>
        <v>0</v>
      </c>
      <c r="R123" s="234" t="s">
        <v>235</v>
      </c>
      <c r="S123" s="234" t="s">
        <v>134</v>
      </c>
      <c r="T123" s="235" t="s">
        <v>134</v>
      </c>
      <c r="U123" s="220">
        <v>1.915</v>
      </c>
      <c r="V123" s="220">
        <f>ROUND(E123*U123,2)</f>
        <v>16.03</v>
      </c>
      <c r="W123" s="220"/>
      <c r="X123" s="220" t="s">
        <v>178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179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17"/>
      <c r="B124" s="218"/>
      <c r="C124" s="255" t="s">
        <v>302</v>
      </c>
      <c r="D124" s="250"/>
      <c r="E124" s="251">
        <v>4.1760000000000002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7"/>
      <c r="B125" s="218"/>
      <c r="C125" s="255" t="s">
        <v>303</v>
      </c>
      <c r="D125" s="250"/>
      <c r="E125" s="251">
        <v>2.88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181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7"/>
      <c r="B126" s="218"/>
      <c r="C126" s="255" t="s">
        <v>262</v>
      </c>
      <c r="D126" s="250"/>
      <c r="E126" s="251">
        <v>0.71550000000000002</v>
      </c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181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17"/>
      <c r="B127" s="218"/>
      <c r="C127" s="255" t="s">
        <v>304</v>
      </c>
      <c r="D127" s="250"/>
      <c r="E127" s="251">
        <v>0.6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181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17"/>
      <c r="B128" s="218"/>
      <c r="C128" s="245"/>
      <c r="D128" s="239"/>
      <c r="E128" s="239"/>
      <c r="F128" s="239"/>
      <c r="G128" s="239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x14ac:dyDescent="0.25">
      <c r="A129" s="223" t="s">
        <v>129</v>
      </c>
      <c r="B129" s="224" t="s">
        <v>70</v>
      </c>
      <c r="C129" s="242" t="s">
        <v>71</v>
      </c>
      <c r="D129" s="225"/>
      <c r="E129" s="226"/>
      <c r="F129" s="227"/>
      <c r="G129" s="227">
        <f>SUMIF(AG130:AG143,"&lt;&gt;NOR",G130:G143)</f>
        <v>0</v>
      </c>
      <c r="H129" s="227"/>
      <c r="I129" s="227">
        <f>SUM(I130:I143)</f>
        <v>0</v>
      </c>
      <c r="J129" s="227"/>
      <c r="K129" s="227">
        <f>SUM(K130:K143)</f>
        <v>0</v>
      </c>
      <c r="L129" s="227"/>
      <c r="M129" s="227">
        <f>SUM(M130:M143)</f>
        <v>0</v>
      </c>
      <c r="N129" s="227"/>
      <c r="O129" s="227">
        <f>SUM(O130:O143)</f>
        <v>7.0000000000000007E-2</v>
      </c>
      <c r="P129" s="227"/>
      <c r="Q129" s="227">
        <f>SUM(Q130:Q143)</f>
        <v>0</v>
      </c>
      <c r="R129" s="227"/>
      <c r="S129" s="227"/>
      <c r="T129" s="228"/>
      <c r="U129" s="222"/>
      <c r="V129" s="222">
        <f>SUM(V130:V143)</f>
        <v>2.84</v>
      </c>
      <c r="W129" s="222"/>
      <c r="X129" s="222"/>
      <c r="AG129" t="s">
        <v>130</v>
      </c>
    </row>
    <row r="130" spans="1:60" outlineLevel="1" x14ac:dyDescent="0.25">
      <c r="A130" s="229">
        <v>27</v>
      </c>
      <c r="B130" s="230" t="s">
        <v>305</v>
      </c>
      <c r="C130" s="243" t="s">
        <v>306</v>
      </c>
      <c r="D130" s="231" t="s">
        <v>269</v>
      </c>
      <c r="E130" s="232">
        <v>5.35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15</v>
      </c>
      <c r="M130" s="234">
        <f>G130*(1+L130/100)</f>
        <v>0</v>
      </c>
      <c r="N130" s="234">
        <v>8.8699999999999994E-3</v>
      </c>
      <c r="O130" s="234">
        <f>ROUND(E130*N130,2)</f>
        <v>0.05</v>
      </c>
      <c r="P130" s="234">
        <v>0</v>
      </c>
      <c r="Q130" s="234">
        <f>ROUND(E130*P130,2)</f>
        <v>0</v>
      </c>
      <c r="R130" s="234" t="s">
        <v>235</v>
      </c>
      <c r="S130" s="234" t="s">
        <v>134</v>
      </c>
      <c r="T130" s="235" t="s">
        <v>134</v>
      </c>
      <c r="U130" s="220">
        <v>0.53</v>
      </c>
      <c r="V130" s="220">
        <f>ROUND(E130*U130,2)</f>
        <v>2.84</v>
      </c>
      <c r="W130" s="220"/>
      <c r="X130" s="220" t="s">
        <v>178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179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17"/>
      <c r="B131" s="218"/>
      <c r="C131" s="256" t="s">
        <v>307</v>
      </c>
      <c r="D131" s="252"/>
      <c r="E131" s="252"/>
      <c r="F131" s="252"/>
      <c r="G131" s="252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202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36" t="str">
        <f>C131</f>
        <v>na montážní pěnu, zapravení omítky pod parapetem, těsnění spáry mezi parapetem a rámem okna, dodávka silikonu.</v>
      </c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17"/>
      <c r="B132" s="218"/>
      <c r="C132" s="255" t="s">
        <v>308</v>
      </c>
      <c r="D132" s="250"/>
      <c r="E132" s="251">
        <v>5.35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181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7"/>
      <c r="B133" s="218"/>
      <c r="C133" s="245"/>
      <c r="D133" s="239"/>
      <c r="E133" s="239"/>
      <c r="F133" s="239"/>
      <c r="G133" s="239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29">
        <v>28</v>
      </c>
      <c r="B134" s="230" t="s">
        <v>309</v>
      </c>
      <c r="C134" s="243" t="s">
        <v>310</v>
      </c>
      <c r="D134" s="231" t="s">
        <v>311</v>
      </c>
      <c r="E134" s="232">
        <v>1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15</v>
      </c>
      <c r="M134" s="234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4"/>
      <c r="S134" s="234" t="s">
        <v>162</v>
      </c>
      <c r="T134" s="235" t="s">
        <v>135</v>
      </c>
      <c r="U134" s="220">
        <v>0</v>
      </c>
      <c r="V134" s="220">
        <f>ROUND(E134*U134,2)</f>
        <v>0</v>
      </c>
      <c r="W134" s="220"/>
      <c r="X134" s="220" t="s">
        <v>178</v>
      </c>
      <c r="Y134" s="210"/>
      <c r="Z134" s="210"/>
      <c r="AA134" s="210"/>
      <c r="AB134" s="210"/>
      <c r="AC134" s="210"/>
      <c r="AD134" s="210"/>
      <c r="AE134" s="210"/>
      <c r="AF134" s="210"/>
      <c r="AG134" s="210" t="s">
        <v>179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7"/>
      <c r="B135" s="218"/>
      <c r="C135" s="246"/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140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29">
        <v>29</v>
      </c>
      <c r="B136" s="230" t="s">
        <v>312</v>
      </c>
      <c r="C136" s="243" t="s">
        <v>313</v>
      </c>
      <c r="D136" s="231" t="s">
        <v>311</v>
      </c>
      <c r="E136" s="232">
        <v>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15</v>
      </c>
      <c r="M136" s="234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4"/>
      <c r="S136" s="234" t="s">
        <v>162</v>
      </c>
      <c r="T136" s="235" t="s">
        <v>135</v>
      </c>
      <c r="U136" s="220">
        <v>0</v>
      </c>
      <c r="V136" s="220">
        <f>ROUND(E136*U136,2)</f>
        <v>0</v>
      </c>
      <c r="W136" s="220"/>
      <c r="X136" s="220" t="s">
        <v>178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179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17"/>
      <c r="B137" s="218"/>
      <c r="C137" s="246"/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140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29">
        <v>30</v>
      </c>
      <c r="B138" s="230" t="s">
        <v>314</v>
      </c>
      <c r="C138" s="243" t="s">
        <v>315</v>
      </c>
      <c r="D138" s="231" t="s">
        <v>311</v>
      </c>
      <c r="E138" s="232">
        <v>5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15</v>
      </c>
      <c r="M138" s="234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4"/>
      <c r="S138" s="234" t="s">
        <v>162</v>
      </c>
      <c r="T138" s="235" t="s">
        <v>135</v>
      </c>
      <c r="U138" s="220">
        <v>0</v>
      </c>
      <c r="V138" s="220">
        <f>ROUND(E138*U138,2)</f>
        <v>0</v>
      </c>
      <c r="W138" s="220"/>
      <c r="X138" s="220" t="s">
        <v>178</v>
      </c>
      <c r="Y138" s="210"/>
      <c r="Z138" s="210"/>
      <c r="AA138" s="210"/>
      <c r="AB138" s="210"/>
      <c r="AC138" s="210"/>
      <c r="AD138" s="210"/>
      <c r="AE138" s="210"/>
      <c r="AF138" s="210"/>
      <c r="AG138" s="210" t="s">
        <v>179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7"/>
      <c r="B139" s="218"/>
      <c r="C139" s="246"/>
      <c r="D139" s="240"/>
      <c r="E139" s="240"/>
      <c r="F139" s="240"/>
      <c r="G139" s="24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140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5">
      <c r="A140" s="229">
        <v>31</v>
      </c>
      <c r="B140" s="230" t="s">
        <v>316</v>
      </c>
      <c r="C140" s="243" t="s">
        <v>317</v>
      </c>
      <c r="D140" s="231" t="s">
        <v>311</v>
      </c>
      <c r="E140" s="232">
        <v>1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15</v>
      </c>
      <c r="M140" s="234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4"/>
      <c r="S140" s="234" t="s">
        <v>162</v>
      </c>
      <c r="T140" s="235" t="s">
        <v>135</v>
      </c>
      <c r="U140" s="220">
        <v>0</v>
      </c>
      <c r="V140" s="220">
        <f>ROUND(E140*U140,2)</f>
        <v>0</v>
      </c>
      <c r="W140" s="220"/>
      <c r="X140" s="220" t="s">
        <v>178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179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17"/>
      <c r="B141" s="218"/>
      <c r="C141" s="246"/>
      <c r="D141" s="240"/>
      <c r="E141" s="240"/>
      <c r="F141" s="240"/>
      <c r="G141" s="24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140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0.399999999999999" outlineLevel="1" x14ac:dyDescent="0.25">
      <c r="A142" s="229">
        <v>32</v>
      </c>
      <c r="B142" s="230" t="s">
        <v>318</v>
      </c>
      <c r="C142" s="243" t="s">
        <v>319</v>
      </c>
      <c r="D142" s="231" t="s">
        <v>269</v>
      </c>
      <c r="E142" s="232">
        <v>5.35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15</v>
      </c>
      <c r="M142" s="234">
        <f>G142*(1+L142/100)</f>
        <v>0</v>
      </c>
      <c r="N142" s="234">
        <v>3.64E-3</v>
      </c>
      <c r="O142" s="234">
        <f>ROUND(E142*N142,2)</f>
        <v>0.02</v>
      </c>
      <c r="P142" s="234">
        <v>0</v>
      </c>
      <c r="Q142" s="234">
        <f>ROUND(E142*P142,2)</f>
        <v>0</v>
      </c>
      <c r="R142" s="234" t="s">
        <v>296</v>
      </c>
      <c r="S142" s="234" t="s">
        <v>134</v>
      </c>
      <c r="T142" s="235" t="s">
        <v>134</v>
      </c>
      <c r="U142" s="220">
        <v>0</v>
      </c>
      <c r="V142" s="220">
        <f>ROUND(E142*U142,2)</f>
        <v>0</v>
      </c>
      <c r="W142" s="220"/>
      <c r="X142" s="220" t="s">
        <v>297</v>
      </c>
      <c r="Y142" s="210"/>
      <c r="Z142" s="210"/>
      <c r="AA142" s="210"/>
      <c r="AB142" s="210"/>
      <c r="AC142" s="210"/>
      <c r="AD142" s="210"/>
      <c r="AE142" s="210"/>
      <c r="AF142" s="210"/>
      <c r="AG142" s="210" t="s">
        <v>298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17"/>
      <c r="B143" s="218"/>
      <c r="C143" s="246"/>
      <c r="D143" s="240"/>
      <c r="E143" s="240"/>
      <c r="F143" s="240"/>
      <c r="G143" s="24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140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x14ac:dyDescent="0.25">
      <c r="A144" s="223" t="s">
        <v>129</v>
      </c>
      <c r="B144" s="224" t="s">
        <v>72</v>
      </c>
      <c r="C144" s="242" t="s">
        <v>73</v>
      </c>
      <c r="D144" s="225"/>
      <c r="E144" s="226"/>
      <c r="F144" s="227"/>
      <c r="G144" s="227">
        <f>SUMIF(AG145:AG149,"&lt;&gt;NOR",G145:G149)</f>
        <v>0</v>
      </c>
      <c r="H144" s="227"/>
      <c r="I144" s="227">
        <f>SUM(I145:I149)</f>
        <v>0</v>
      </c>
      <c r="J144" s="227"/>
      <c r="K144" s="227">
        <f>SUM(K145:K149)</f>
        <v>0</v>
      </c>
      <c r="L144" s="227"/>
      <c r="M144" s="227">
        <f>SUM(M145:M149)</f>
        <v>0</v>
      </c>
      <c r="N144" s="227"/>
      <c r="O144" s="227">
        <f>SUM(O145:O149)</f>
        <v>0.48</v>
      </c>
      <c r="P144" s="227"/>
      <c r="Q144" s="227">
        <f>SUM(Q145:Q149)</f>
        <v>0</v>
      </c>
      <c r="R144" s="227"/>
      <c r="S144" s="227"/>
      <c r="T144" s="228"/>
      <c r="U144" s="222"/>
      <c r="V144" s="222">
        <f>SUM(V145:V149)</f>
        <v>21.64</v>
      </c>
      <c r="W144" s="222"/>
      <c r="X144" s="222"/>
      <c r="AG144" t="s">
        <v>130</v>
      </c>
    </row>
    <row r="145" spans="1:60" outlineLevel="1" x14ac:dyDescent="0.25">
      <c r="A145" s="229">
        <v>33</v>
      </c>
      <c r="B145" s="230" t="s">
        <v>320</v>
      </c>
      <c r="C145" s="243" t="s">
        <v>321</v>
      </c>
      <c r="D145" s="231" t="s">
        <v>228</v>
      </c>
      <c r="E145" s="232">
        <v>80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15</v>
      </c>
      <c r="M145" s="234">
        <f>G145*(1+L145/100)</f>
        <v>0</v>
      </c>
      <c r="N145" s="234">
        <v>5.9199999999999999E-3</v>
      </c>
      <c r="O145" s="234">
        <f>ROUND(E145*N145,2)</f>
        <v>0.47</v>
      </c>
      <c r="P145" s="234">
        <v>0</v>
      </c>
      <c r="Q145" s="234">
        <f>ROUND(E145*P145,2)</f>
        <v>0</v>
      </c>
      <c r="R145" s="234" t="s">
        <v>322</v>
      </c>
      <c r="S145" s="234" t="s">
        <v>134</v>
      </c>
      <c r="T145" s="235" t="s">
        <v>134</v>
      </c>
      <c r="U145" s="220">
        <v>0.26</v>
      </c>
      <c r="V145" s="220">
        <f>ROUND(E145*U145,2)</f>
        <v>20.8</v>
      </c>
      <c r="W145" s="220"/>
      <c r="X145" s="220" t="s">
        <v>178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179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17"/>
      <c r="B146" s="218"/>
      <c r="C146" s="255" t="s">
        <v>323</v>
      </c>
      <c r="D146" s="250"/>
      <c r="E146" s="251">
        <v>80</v>
      </c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181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17"/>
      <c r="B147" s="218"/>
      <c r="C147" s="245"/>
      <c r="D147" s="239"/>
      <c r="E147" s="239"/>
      <c r="F147" s="239"/>
      <c r="G147" s="239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140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29">
        <v>34</v>
      </c>
      <c r="B148" s="230" t="s">
        <v>324</v>
      </c>
      <c r="C148" s="243" t="s">
        <v>325</v>
      </c>
      <c r="D148" s="231" t="s">
        <v>0</v>
      </c>
      <c r="E148" s="232">
        <v>4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15</v>
      </c>
      <c r="M148" s="234">
        <f>G148*(1+L148/100)</f>
        <v>0</v>
      </c>
      <c r="N148" s="234">
        <v>1.58E-3</v>
      </c>
      <c r="O148" s="234">
        <f>ROUND(E148*N148,2)</f>
        <v>0.01</v>
      </c>
      <c r="P148" s="234">
        <v>0</v>
      </c>
      <c r="Q148" s="234">
        <f>ROUND(E148*P148,2)</f>
        <v>0</v>
      </c>
      <c r="R148" s="234"/>
      <c r="S148" s="234" t="s">
        <v>162</v>
      </c>
      <c r="T148" s="235" t="s">
        <v>135</v>
      </c>
      <c r="U148" s="220">
        <v>0.21</v>
      </c>
      <c r="V148" s="220">
        <f>ROUND(E148*U148,2)</f>
        <v>0.84</v>
      </c>
      <c r="W148" s="220"/>
      <c r="X148" s="220" t="s">
        <v>136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326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17"/>
      <c r="B149" s="218"/>
      <c r="C149" s="246"/>
      <c r="D149" s="240"/>
      <c r="E149" s="240"/>
      <c r="F149" s="240"/>
      <c r="G149" s="24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25">
      <c r="A150" s="223" t="s">
        <v>129</v>
      </c>
      <c r="B150" s="224" t="s">
        <v>74</v>
      </c>
      <c r="C150" s="242" t="s">
        <v>75</v>
      </c>
      <c r="D150" s="225"/>
      <c r="E150" s="226"/>
      <c r="F150" s="227"/>
      <c r="G150" s="227">
        <f>SUMIF(AG151:AG168,"&lt;&gt;NOR",G151:G168)</f>
        <v>0</v>
      </c>
      <c r="H150" s="227"/>
      <c r="I150" s="227">
        <f>SUM(I151:I168)</f>
        <v>0</v>
      </c>
      <c r="J150" s="227"/>
      <c r="K150" s="227">
        <f>SUM(K151:K168)</f>
        <v>0</v>
      </c>
      <c r="L150" s="227"/>
      <c r="M150" s="227">
        <f>SUM(M151:M168)</f>
        <v>0</v>
      </c>
      <c r="N150" s="227"/>
      <c r="O150" s="227">
        <f>SUM(O151:O168)</f>
        <v>0.01</v>
      </c>
      <c r="P150" s="227"/>
      <c r="Q150" s="227">
        <f>SUM(Q151:Q168)</f>
        <v>0</v>
      </c>
      <c r="R150" s="227"/>
      <c r="S150" s="227"/>
      <c r="T150" s="228"/>
      <c r="U150" s="222"/>
      <c r="V150" s="222">
        <f>SUM(V151:V168)</f>
        <v>100.98</v>
      </c>
      <c r="W150" s="222"/>
      <c r="X150" s="222"/>
      <c r="AG150" t="s">
        <v>130</v>
      </c>
    </row>
    <row r="151" spans="1:60" ht="40.799999999999997" outlineLevel="1" x14ac:dyDescent="0.25">
      <c r="A151" s="229">
        <v>35</v>
      </c>
      <c r="B151" s="230" t="s">
        <v>327</v>
      </c>
      <c r="C151" s="243" t="s">
        <v>328</v>
      </c>
      <c r="D151" s="231" t="s">
        <v>228</v>
      </c>
      <c r="E151" s="232">
        <v>309.60000000000002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15</v>
      </c>
      <c r="M151" s="234">
        <f>G151*(1+L151/100)</f>
        <v>0</v>
      </c>
      <c r="N151" s="234">
        <v>4.0000000000000003E-5</v>
      </c>
      <c r="O151" s="234">
        <f>ROUND(E151*N151,2)</f>
        <v>0.01</v>
      </c>
      <c r="P151" s="234">
        <v>0</v>
      </c>
      <c r="Q151" s="234">
        <f>ROUND(E151*P151,2)</f>
        <v>0</v>
      </c>
      <c r="R151" s="234" t="s">
        <v>235</v>
      </c>
      <c r="S151" s="234" t="s">
        <v>134</v>
      </c>
      <c r="T151" s="235" t="s">
        <v>134</v>
      </c>
      <c r="U151" s="220">
        <v>0.31</v>
      </c>
      <c r="V151" s="220">
        <f>ROUND(E151*U151,2)</f>
        <v>95.98</v>
      </c>
      <c r="W151" s="220"/>
      <c r="X151" s="220" t="s">
        <v>178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179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7"/>
      <c r="B152" s="218"/>
      <c r="C152" s="244" t="s">
        <v>329</v>
      </c>
      <c r="D152" s="237"/>
      <c r="E152" s="237"/>
      <c r="F152" s="237"/>
      <c r="G152" s="237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139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36" t="str">
        <f>C152</f>
        <v>zárubněmi, umytí a vyčištění jiných zasklených a natíraných ploch a zařizovacích předmětů před předáním do užívání světlá výška podlaží do 4 m</v>
      </c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17"/>
      <c r="B153" s="218"/>
      <c r="C153" s="255" t="s">
        <v>330</v>
      </c>
      <c r="D153" s="250"/>
      <c r="E153" s="251">
        <v>45.24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181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17"/>
      <c r="B154" s="218"/>
      <c r="C154" s="255" t="s">
        <v>331</v>
      </c>
      <c r="D154" s="250"/>
      <c r="E154" s="251">
        <v>45.24</v>
      </c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181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17"/>
      <c r="B155" s="218"/>
      <c r="C155" s="255" t="s">
        <v>332</v>
      </c>
      <c r="D155" s="250"/>
      <c r="E155" s="251">
        <v>205.4</v>
      </c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181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17"/>
      <c r="B156" s="218"/>
      <c r="C156" s="255" t="s">
        <v>333</v>
      </c>
      <c r="D156" s="250"/>
      <c r="E156" s="251">
        <v>13.72</v>
      </c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181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17"/>
      <c r="B157" s="218"/>
      <c r="C157" s="245"/>
      <c r="D157" s="239"/>
      <c r="E157" s="239"/>
      <c r="F157" s="239"/>
      <c r="G157" s="239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140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0.399999999999999" outlineLevel="1" x14ac:dyDescent="0.25">
      <c r="A158" s="229">
        <v>36</v>
      </c>
      <c r="B158" s="230" t="s">
        <v>334</v>
      </c>
      <c r="C158" s="243" t="s">
        <v>335</v>
      </c>
      <c r="D158" s="231" t="s">
        <v>265</v>
      </c>
      <c r="E158" s="232">
        <v>12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15</v>
      </c>
      <c r="M158" s="234">
        <f>G158*(1+L158/100)</f>
        <v>0</v>
      </c>
      <c r="N158" s="234">
        <v>0</v>
      </c>
      <c r="O158" s="234">
        <f>ROUND(E158*N158,2)</f>
        <v>0</v>
      </c>
      <c r="P158" s="234">
        <v>0</v>
      </c>
      <c r="Q158" s="234">
        <f>ROUND(E158*P158,2)</f>
        <v>0</v>
      </c>
      <c r="R158" s="234" t="s">
        <v>283</v>
      </c>
      <c r="S158" s="234" t="s">
        <v>134</v>
      </c>
      <c r="T158" s="235" t="s">
        <v>134</v>
      </c>
      <c r="U158" s="220">
        <v>0.41699999999999998</v>
      </c>
      <c r="V158" s="220">
        <f>ROUND(E158*U158,2)</f>
        <v>5</v>
      </c>
      <c r="W158" s="220"/>
      <c r="X158" s="220" t="s">
        <v>178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179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17"/>
      <c r="B159" s="218"/>
      <c r="C159" s="255" t="s">
        <v>336</v>
      </c>
      <c r="D159" s="250"/>
      <c r="E159" s="251">
        <v>12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181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5">
      <c r="A160" s="217"/>
      <c r="B160" s="218"/>
      <c r="C160" s="245"/>
      <c r="D160" s="239"/>
      <c r="E160" s="239"/>
      <c r="F160" s="239"/>
      <c r="G160" s="239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140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5">
      <c r="A161" s="229">
        <v>37</v>
      </c>
      <c r="B161" s="230" t="s">
        <v>337</v>
      </c>
      <c r="C161" s="243" t="s">
        <v>338</v>
      </c>
      <c r="D161" s="231" t="s">
        <v>228</v>
      </c>
      <c r="E161" s="232">
        <v>70.400000000000006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15</v>
      </c>
      <c r="M161" s="234">
        <f>G161*(1+L161/100)</f>
        <v>0</v>
      </c>
      <c r="N161" s="234">
        <v>0</v>
      </c>
      <c r="O161" s="234">
        <f>ROUND(E161*N161,2)</f>
        <v>0</v>
      </c>
      <c r="P161" s="234">
        <v>0</v>
      </c>
      <c r="Q161" s="234">
        <f>ROUND(E161*P161,2)</f>
        <v>0</v>
      </c>
      <c r="R161" s="234"/>
      <c r="S161" s="234" t="s">
        <v>162</v>
      </c>
      <c r="T161" s="235" t="s">
        <v>135</v>
      </c>
      <c r="U161" s="220">
        <v>0</v>
      </c>
      <c r="V161" s="220">
        <f>ROUND(E161*U161,2)</f>
        <v>0</v>
      </c>
      <c r="W161" s="220"/>
      <c r="X161" s="220" t="s">
        <v>178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179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17"/>
      <c r="B162" s="218"/>
      <c r="C162" s="255" t="s">
        <v>339</v>
      </c>
      <c r="D162" s="250"/>
      <c r="E162" s="251">
        <v>11</v>
      </c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181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5">
      <c r="A163" s="217"/>
      <c r="B163" s="218"/>
      <c r="C163" s="255" t="s">
        <v>340</v>
      </c>
      <c r="D163" s="250"/>
      <c r="E163" s="251">
        <v>13.2</v>
      </c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181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5">
      <c r="A164" s="217"/>
      <c r="B164" s="218"/>
      <c r="C164" s="255" t="s">
        <v>341</v>
      </c>
      <c r="D164" s="250"/>
      <c r="E164" s="251">
        <v>44</v>
      </c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181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17"/>
      <c r="B165" s="218"/>
      <c r="C165" s="255" t="s">
        <v>342</v>
      </c>
      <c r="D165" s="250"/>
      <c r="E165" s="251">
        <v>2.2000000000000002</v>
      </c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181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5">
      <c r="A166" s="217"/>
      <c r="B166" s="218"/>
      <c r="C166" s="245"/>
      <c r="D166" s="239"/>
      <c r="E166" s="239"/>
      <c r="F166" s="239"/>
      <c r="G166" s="239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140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29">
        <v>38</v>
      </c>
      <c r="B167" s="230" t="s">
        <v>343</v>
      </c>
      <c r="C167" s="243" t="s">
        <v>344</v>
      </c>
      <c r="D167" s="231" t="s">
        <v>0</v>
      </c>
      <c r="E167" s="232">
        <v>2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15</v>
      </c>
      <c r="M167" s="234">
        <f>G167*(1+L167/100)</f>
        <v>0</v>
      </c>
      <c r="N167" s="234">
        <v>0</v>
      </c>
      <c r="O167" s="234">
        <f>ROUND(E167*N167,2)</f>
        <v>0</v>
      </c>
      <c r="P167" s="234">
        <v>0</v>
      </c>
      <c r="Q167" s="234">
        <f>ROUND(E167*P167,2)</f>
        <v>0</v>
      </c>
      <c r="R167" s="234"/>
      <c r="S167" s="234" t="s">
        <v>162</v>
      </c>
      <c r="T167" s="235" t="s">
        <v>135</v>
      </c>
      <c r="U167" s="220">
        <v>0</v>
      </c>
      <c r="V167" s="220">
        <f>ROUND(E167*U167,2)</f>
        <v>0</v>
      </c>
      <c r="W167" s="220"/>
      <c r="X167" s="220" t="s">
        <v>136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326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17"/>
      <c r="B168" s="218"/>
      <c r="C168" s="246"/>
      <c r="D168" s="240"/>
      <c r="E168" s="240"/>
      <c r="F168" s="240"/>
      <c r="G168" s="24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140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x14ac:dyDescent="0.25">
      <c r="A169" s="223" t="s">
        <v>129</v>
      </c>
      <c r="B169" s="224" t="s">
        <v>76</v>
      </c>
      <c r="C169" s="242" t="s">
        <v>77</v>
      </c>
      <c r="D169" s="225"/>
      <c r="E169" s="226"/>
      <c r="F169" s="227"/>
      <c r="G169" s="227">
        <f>SUMIF(AG170:AG227,"&lt;&gt;NOR",G170:G227)</f>
        <v>0</v>
      </c>
      <c r="H169" s="227"/>
      <c r="I169" s="227">
        <f>SUM(I170:I227)</f>
        <v>0</v>
      </c>
      <c r="J169" s="227"/>
      <c r="K169" s="227">
        <f>SUM(K170:K227)</f>
        <v>0</v>
      </c>
      <c r="L169" s="227"/>
      <c r="M169" s="227">
        <f>SUM(M170:M227)</f>
        <v>0</v>
      </c>
      <c r="N169" s="227"/>
      <c r="O169" s="227">
        <f>SUM(O170:O227)</f>
        <v>0.03</v>
      </c>
      <c r="P169" s="227"/>
      <c r="Q169" s="227">
        <f>SUM(Q170:Q227)</f>
        <v>11.52</v>
      </c>
      <c r="R169" s="227"/>
      <c r="S169" s="227"/>
      <c r="T169" s="228"/>
      <c r="U169" s="222"/>
      <c r="V169" s="222">
        <f>SUM(V170:V227)</f>
        <v>142.33000000000001</v>
      </c>
      <c r="W169" s="222"/>
      <c r="X169" s="222"/>
      <c r="AG169" t="s">
        <v>130</v>
      </c>
    </row>
    <row r="170" spans="1:60" outlineLevel="1" x14ac:dyDescent="0.25">
      <c r="A170" s="229">
        <v>39</v>
      </c>
      <c r="B170" s="230" t="s">
        <v>345</v>
      </c>
      <c r="C170" s="243" t="s">
        <v>346</v>
      </c>
      <c r="D170" s="231" t="s">
        <v>199</v>
      </c>
      <c r="E170" s="232">
        <v>0.72267999999999999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15</v>
      </c>
      <c r="M170" s="234">
        <f>G170*(1+L170/100)</f>
        <v>0</v>
      </c>
      <c r="N170" s="234">
        <v>0</v>
      </c>
      <c r="O170" s="234">
        <f>ROUND(E170*N170,2)</f>
        <v>0</v>
      </c>
      <c r="P170" s="234">
        <v>2.4</v>
      </c>
      <c r="Q170" s="234">
        <f>ROUND(E170*P170,2)</f>
        <v>1.73</v>
      </c>
      <c r="R170" s="234" t="s">
        <v>347</v>
      </c>
      <c r="S170" s="234" t="s">
        <v>134</v>
      </c>
      <c r="T170" s="235" t="s">
        <v>134</v>
      </c>
      <c r="U170" s="220">
        <v>13.301</v>
      </c>
      <c r="V170" s="220">
        <f>ROUND(E170*U170,2)</f>
        <v>9.61</v>
      </c>
      <c r="W170" s="220"/>
      <c r="X170" s="220" t="s">
        <v>178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179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17"/>
      <c r="B171" s="218"/>
      <c r="C171" s="256" t="s">
        <v>348</v>
      </c>
      <c r="D171" s="252"/>
      <c r="E171" s="252"/>
      <c r="F171" s="252"/>
      <c r="G171" s="252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202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17"/>
      <c r="B172" s="218"/>
      <c r="C172" s="255" t="s">
        <v>349</v>
      </c>
      <c r="D172" s="250"/>
      <c r="E172" s="251">
        <v>0.72267999999999999</v>
      </c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181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17"/>
      <c r="B173" s="218"/>
      <c r="C173" s="245"/>
      <c r="D173" s="239"/>
      <c r="E173" s="239"/>
      <c r="F173" s="239"/>
      <c r="G173" s="239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140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29">
        <v>40</v>
      </c>
      <c r="B174" s="230" t="s">
        <v>350</v>
      </c>
      <c r="C174" s="243" t="s">
        <v>351</v>
      </c>
      <c r="D174" s="231" t="s">
        <v>199</v>
      </c>
      <c r="E174" s="232">
        <v>3.20871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15</v>
      </c>
      <c r="M174" s="234">
        <f>G174*(1+L174/100)</f>
        <v>0</v>
      </c>
      <c r="N174" s="234">
        <v>1.2800000000000001E-3</v>
      </c>
      <c r="O174" s="234">
        <f>ROUND(E174*N174,2)</f>
        <v>0</v>
      </c>
      <c r="P174" s="234">
        <v>1.95</v>
      </c>
      <c r="Q174" s="234">
        <f>ROUND(E174*P174,2)</f>
        <v>6.26</v>
      </c>
      <c r="R174" s="234" t="s">
        <v>347</v>
      </c>
      <c r="S174" s="234" t="s">
        <v>134</v>
      </c>
      <c r="T174" s="235" t="s">
        <v>134</v>
      </c>
      <c r="U174" s="220">
        <v>1.7010000000000001</v>
      </c>
      <c r="V174" s="220">
        <f>ROUND(E174*U174,2)</f>
        <v>5.46</v>
      </c>
      <c r="W174" s="220"/>
      <c r="X174" s="220" t="s">
        <v>178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179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1" outlineLevel="1" x14ac:dyDescent="0.25">
      <c r="A175" s="217"/>
      <c r="B175" s="218"/>
      <c r="C175" s="256" t="s">
        <v>352</v>
      </c>
      <c r="D175" s="252"/>
      <c r="E175" s="252"/>
      <c r="F175" s="252"/>
      <c r="G175" s="252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202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36" t="str">
        <f>C175</f>
        <v>nebo vybourání otvorů průřezové plochy přes 4 m2 ve zdivu nadzákladovém, včetně pomocného lešení o výšce podlahy do 1900 mm a pro zatížení do 1,5 kPa  (150 kg/m2)</v>
      </c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17"/>
      <c r="B176" s="218"/>
      <c r="C176" s="255" t="s">
        <v>353</v>
      </c>
      <c r="D176" s="250"/>
      <c r="E176" s="251">
        <v>0.12870000000000001</v>
      </c>
      <c r="F176" s="220"/>
      <c r="G176" s="220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181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17"/>
      <c r="B177" s="218"/>
      <c r="C177" s="255" t="s">
        <v>354</v>
      </c>
      <c r="D177" s="250"/>
      <c r="E177" s="251">
        <v>0.48951</v>
      </c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181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17"/>
      <c r="B178" s="218"/>
      <c r="C178" s="255" t="s">
        <v>355</v>
      </c>
      <c r="D178" s="250"/>
      <c r="E178" s="251">
        <v>0.49246000000000001</v>
      </c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181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17"/>
      <c r="B179" s="218"/>
      <c r="C179" s="255" t="s">
        <v>356</v>
      </c>
      <c r="D179" s="250"/>
      <c r="E179" s="251">
        <v>0.51898999999999995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181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17"/>
      <c r="B180" s="218"/>
      <c r="C180" s="255" t="s">
        <v>357</v>
      </c>
      <c r="D180" s="250"/>
      <c r="E180" s="251">
        <v>0.53225</v>
      </c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181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17"/>
      <c r="B181" s="218"/>
      <c r="C181" s="255" t="s">
        <v>358</v>
      </c>
      <c r="D181" s="250"/>
      <c r="E181" s="251">
        <v>0.52634999999999998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181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17"/>
      <c r="B182" s="218"/>
      <c r="C182" s="255" t="s">
        <v>359</v>
      </c>
      <c r="D182" s="250"/>
      <c r="E182" s="251">
        <v>0.52046000000000003</v>
      </c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181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5">
      <c r="A183" s="217"/>
      <c r="B183" s="218"/>
      <c r="C183" s="245"/>
      <c r="D183" s="239"/>
      <c r="E183" s="239"/>
      <c r="F183" s="239"/>
      <c r="G183" s="239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140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5">
      <c r="A184" s="229">
        <v>41</v>
      </c>
      <c r="B184" s="230" t="s">
        <v>360</v>
      </c>
      <c r="C184" s="243" t="s">
        <v>361</v>
      </c>
      <c r="D184" s="231" t="s">
        <v>199</v>
      </c>
      <c r="E184" s="232">
        <v>0.24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34">
        <v>15</v>
      </c>
      <c r="M184" s="234">
        <f>G184*(1+L184/100)</f>
        <v>0</v>
      </c>
      <c r="N184" s="234">
        <v>1.47E-3</v>
      </c>
      <c r="O184" s="234">
        <f>ROUND(E184*N184,2)</f>
        <v>0</v>
      </c>
      <c r="P184" s="234">
        <v>2.4</v>
      </c>
      <c r="Q184" s="234">
        <f>ROUND(E184*P184,2)</f>
        <v>0.57999999999999996</v>
      </c>
      <c r="R184" s="234" t="s">
        <v>347</v>
      </c>
      <c r="S184" s="234" t="s">
        <v>134</v>
      </c>
      <c r="T184" s="235" t="s">
        <v>134</v>
      </c>
      <c r="U184" s="220">
        <v>8.5</v>
      </c>
      <c r="V184" s="220">
        <f>ROUND(E184*U184,2)</f>
        <v>2.04</v>
      </c>
      <c r="W184" s="220"/>
      <c r="X184" s="220" t="s">
        <v>178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179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1" outlineLevel="1" x14ac:dyDescent="0.25">
      <c r="A185" s="217"/>
      <c r="B185" s="218"/>
      <c r="C185" s="256" t="s">
        <v>362</v>
      </c>
      <c r="D185" s="252"/>
      <c r="E185" s="252"/>
      <c r="F185" s="252"/>
      <c r="G185" s="252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202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36" t="str">
        <f>C185</f>
        <v>nebo vybourání otvorů průřezové plochy přes 4 m2 ve zdivu železobetonovém, včetně pomocného lešení o výšce podlahy do 1900 mm a pro zatížení do 1,5 kPa  (150 kg/m2),</v>
      </c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5">
      <c r="A186" s="217"/>
      <c r="B186" s="218"/>
      <c r="C186" s="255" t="s">
        <v>363</v>
      </c>
      <c r="D186" s="250"/>
      <c r="E186" s="251">
        <v>0.24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181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17"/>
      <c r="B187" s="218"/>
      <c r="C187" s="245"/>
      <c r="D187" s="239"/>
      <c r="E187" s="239"/>
      <c r="F187" s="239"/>
      <c r="G187" s="239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140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29">
        <v>42</v>
      </c>
      <c r="B188" s="230" t="s">
        <v>364</v>
      </c>
      <c r="C188" s="243" t="s">
        <v>365</v>
      </c>
      <c r="D188" s="231" t="s">
        <v>269</v>
      </c>
      <c r="E188" s="232">
        <v>5.76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15</v>
      </c>
      <c r="M188" s="234">
        <f>G188*(1+L188/100)</f>
        <v>0</v>
      </c>
      <c r="N188" s="234">
        <v>1.06E-3</v>
      </c>
      <c r="O188" s="234">
        <f>ROUND(E188*N188,2)</f>
        <v>0.01</v>
      </c>
      <c r="P188" s="234">
        <v>7.2999999999999995E-2</v>
      </c>
      <c r="Q188" s="234">
        <f>ROUND(E188*P188,2)</f>
        <v>0.42</v>
      </c>
      <c r="R188" s="234" t="s">
        <v>347</v>
      </c>
      <c r="S188" s="234" t="s">
        <v>134</v>
      </c>
      <c r="T188" s="235" t="s">
        <v>134</v>
      </c>
      <c r="U188" s="220">
        <v>0.497</v>
      </c>
      <c r="V188" s="220">
        <f>ROUND(E188*U188,2)</f>
        <v>2.86</v>
      </c>
      <c r="W188" s="220"/>
      <c r="X188" s="220" t="s">
        <v>178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179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5">
      <c r="A189" s="217"/>
      <c r="B189" s="218"/>
      <c r="C189" s="244" t="s">
        <v>366</v>
      </c>
      <c r="D189" s="237"/>
      <c r="E189" s="237"/>
      <c r="F189" s="237"/>
      <c r="G189" s="237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139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5">
      <c r="A190" s="217"/>
      <c r="B190" s="218"/>
      <c r="C190" s="255" t="s">
        <v>367</v>
      </c>
      <c r="D190" s="250"/>
      <c r="E190" s="251">
        <v>5.76</v>
      </c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181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5">
      <c r="A191" s="217"/>
      <c r="B191" s="218"/>
      <c r="C191" s="245"/>
      <c r="D191" s="239"/>
      <c r="E191" s="239"/>
      <c r="F191" s="239"/>
      <c r="G191" s="239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140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5">
      <c r="A192" s="229">
        <v>43</v>
      </c>
      <c r="B192" s="230" t="s">
        <v>368</v>
      </c>
      <c r="C192" s="243" t="s">
        <v>369</v>
      </c>
      <c r="D192" s="231" t="s">
        <v>199</v>
      </c>
      <c r="E192" s="232">
        <v>0.3125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15</v>
      </c>
      <c r="M192" s="234">
        <f>G192*(1+L192/100)</f>
        <v>0</v>
      </c>
      <c r="N192" s="234">
        <v>1.6299999999999999E-3</v>
      </c>
      <c r="O192" s="234">
        <f>ROUND(E192*N192,2)</f>
        <v>0</v>
      </c>
      <c r="P192" s="234">
        <v>2.4</v>
      </c>
      <c r="Q192" s="234">
        <f>ROUND(E192*P192,2)</f>
        <v>0.75</v>
      </c>
      <c r="R192" s="234" t="s">
        <v>347</v>
      </c>
      <c r="S192" s="234" t="s">
        <v>134</v>
      </c>
      <c r="T192" s="235" t="s">
        <v>134</v>
      </c>
      <c r="U192" s="220">
        <v>15.932</v>
      </c>
      <c r="V192" s="220">
        <f>ROUND(E192*U192,2)</f>
        <v>4.9800000000000004</v>
      </c>
      <c r="W192" s="220"/>
      <c r="X192" s="220" t="s">
        <v>178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179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5">
      <c r="A193" s="217"/>
      <c r="B193" s="218"/>
      <c r="C193" s="256" t="s">
        <v>370</v>
      </c>
      <c r="D193" s="252"/>
      <c r="E193" s="252"/>
      <c r="F193" s="252"/>
      <c r="G193" s="252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202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5">
      <c r="A194" s="217"/>
      <c r="B194" s="218"/>
      <c r="C194" s="255" t="s">
        <v>371</v>
      </c>
      <c r="D194" s="250"/>
      <c r="E194" s="251">
        <v>0.3125</v>
      </c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181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5">
      <c r="A195" s="217"/>
      <c r="B195" s="218"/>
      <c r="C195" s="245"/>
      <c r="D195" s="239"/>
      <c r="E195" s="239"/>
      <c r="F195" s="239"/>
      <c r="G195" s="239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140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5">
      <c r="A196" s="229">
        <v>44</v>
      </c>
      <c r="B196" s="230" t="s">
        <v>372</v>
      </c>
      <c r="C196" s="243" t="s">
        <v>373</v>
      </c>
      <c r="D196" s="231" t="s">
        <v>269</v>
      </c>
      <c r="E196" s="232">
        <v>5.52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15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4.0000000000000002E-4</v>
      </c>
      <c r="Q196" s="234">
        <f>ROUND(E196*P196,2)</f>
        <v>0</v>
      </c>
      <c r="R196" s="234" t="s">
        <v>347</v>
      </c>
      <c r="S196" s="234" t="s">
        <v>134</v>
      </c>
      <c r="T196" s="235" t="s">
        <v>134</v>
      </c>
      <c r="U196" s="220">
        <v>7.0000000000000007E-2</v>
      </c>
      <c r="V196" s="220">
        <f>ROUND(E196*U196,2)</f>
        <v>0.39</v>
      </c>
      <c r="W196" s="220"/>
      <c r="X196" s="220" t="s">
        <v>178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179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17"/>
      <c r="B197" s="218"/>
      <c r="C197" s="255" t="s">
        <v>374</v>
      </c>
      <c r="D197" s="250"/>
      <c r="E197" s="251">
        <v>5.52</v>
      </c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181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5">
      <c r="A198" s="217"/>
      <c r="B198" s="218"/>
      <c r="C198" s="245"/>
      <c r="D198" s="239"/>
      <c r="E198" s="239"/>
      <c r="F198" s="239"/>
      <c r="G198" s="239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140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5">
      <c r="A199" s="229">
        <v>45</v>
      </c>
      <c r="B199" s="230" t="s">
        <v>375</v>
      </c>
      <c r="C199" s="243" t="s">
        <v>376</v>
      </c>
      <c r="D199" s="231" t="s">
        <v>228</v>
      </c>
      <c r="E199" s="232">
        <v>2.8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15</v>
      </c>
      <c r="M199" s="234">
        <f>G199*(1+L199/100)</f>
        <v>0</v>
      </c>
      <c r="N199" s="234">
        <v>1E-3</v>
      </c>
      <c r="O199" s="234">
        <f>ROUND(E199*N199,2)</f>
        <v>0</v>
      </c>
      <c r="P199" s="234">
        <v>6.7000000000000004E-2</v>
      </c>
      <c r="Q199" s="234">
        <f>ROUND(E199*P199,2)</f>
        <v>0.19</v>
      </c>
      <c r="R199" s="234" t="s">
        <v>347</v>
      </c>
      <c r="S199" s="234" t="s">
        <v>134</v>
      </c>
      <c r="T199" s="235" t="s">
        <v>134</v>
      </c>
      <c r="U199" s="220">
        <v>0.53300000000000003</v>
      </c>
      <c r="V199" s="220">
        <f>ROUND(E199*U199,2)</f>
        <v>1.49</v>
      </c>
      <c r="W199" s="220"/>
      <c r="X199" s="220" t="s">
        <v>178</v>
      </c>
      <c r="Y199" s="210"/>
      <c r="Z199" s="210"/>
      <c r="AA199" s="210"/>
      <c r="AB199" s="210"/>
      <c r="AC199" s="210"/>
      <c r="AD199" s="210"/>
      <c r="AE199" s="210"/>
      <c r="AF199" s="210"/>
      <c r="AG199" s="210" t="s">
        <v>179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5">
      <c r="A200" s="217"/>
      <c r="B200" s="218"/>
      <c r="C200" s="256" t="s">
        <v>370</v>
      </c>
      <c r="D200" s="252"/>
      <c r="E200" s="252"/>
      <c r="F200" s="252"/>
      <c r="G200" s="252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202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5">
      <c r="A201" s="217"/>
      <c r="B201" s="218"/>
      <c r="C201" s="255" t="s">
        <v>377</v>
      </c>
      <c r="D201" s="250"/>
      <c r="E201" s="251">
        <v>2.8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181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17"/>
      <c r="B202" s="218"/>
      <c r="C202" s="245"/>
      <c r="D202" s="239"/>
      <c r="E202" s="239"/>
      <c r="F202" s="239"/>
      <c r="G202" s="239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140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29">
        <v>46</v>
      </c>
      <c r="B203" s="230" t="s">
        <v>378</v>
      </c>
      <c r="C203" s="243" t="s">
        <v>379</v>
      </c>
      <c r="D203" s="231" t="s">
        <v>228</v>
      </c>
      <c r="E203" s="232">
        <v>0.98599999999999999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15</v>
      </c>
      <c r="M203" s="234">
        <f>G203*(1+L203/100)</f>
        <v>0</v>
      </c>
      <c r="N203" s="234">
        <v>2.1900000000000001E-3</v>
      </c>
      <c r="O203" s="234">
        <f>ROUND(E203*N203,2)</f>
        <v>0</v>
      </c>
      <c r="P203" s="234">
        <v>0.01</v>
      </c>
      <c r="Q203" s="234">
        <f>ROUND(E203*P203,2)</f>
        <v>0.01</v>
      </c>
      <c r="R203" s="234" t="s">
        <v>347</v>
      </c>
      <c r="S203" s="234" t="s">
        <v>134</v>
      </c>
      <c r="T203" s="235" t="s">
        <v>134</v>
      </c>
      <c r="U203" s="220">
        <v>0.52</v>
      </c>
      <c r="V203" s="220">
        <f>ROUND(E203*U203,2)</f>
        <v>0.51</v>
      </c>
      <c r="W203" s="220"/>
      <c r="X203" s="220" t="s">
        <v>178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179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5">
      <c r="A204" s="217"/>
      <c r="B204" s="218"/>
      <c r="C204" s="255" t="s">
        <v>380</v>
      </c>
      <c r="D204" s="250"/>
      <c r="E204" s="251">
        <v>0.98599999999999999</v>
      </c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181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5">
      <c r="A205" s="217"/>
      <c r="B205" s="218"/>
      <c r="C205" s="245"/>
      <c r="D205" s="239"/>
      <c r="E205" s="239"/>
      <c r="F205" s="239"/>
      <c r="G205" s="239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140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5">
      <c r="A206" s="229">
        <v>47</v>
      </c>
      <c r="B206" s="230" t="s">
        <v>381</v>
      </c>
      <c r="C206" s="243" t="s">
        <v>382</v>
      </c>
      <c r="D206" s="231" t="s">
        <v>228</v>
      </c>
      <c r="E206" s="232">
        <v>16.965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15</v>
      </c>
      <c r="M206" s="234">
        <f>G206*(1+L206/100)</f>
        <v>0</v>
      </c>
      <c r="N206" s="234">
        <v>9.2000000000000003E-4</v>
      </c>
      <c r="O206" s="234">
        <f>ROUND(E206*N206,2)</f>
        <v>0.02</v>
      </c>
      <c r="P206" s="234">
        <v>0.04</v>
      </c>
      <c r="Q206" s="234">
        <f>ROUND(E206*P206,2)</f>
        <v>0.68</v>
      </c>
      <c r="R206" s="234" t="s">
        <v>347</v>
      </c>
      <c r="S206" s="234" t="s">
        <v>134</v>
      </c>
      <c r="T206" s="235" t="s">
        <v>134</v>
      </c>
      <c r="U206" s="220">
        <v>0.373</v>
      </c>
      <c r="V206" s="220">
        <f>ROUND(E206*U206,2)</f>
        <v>6.33</v>
      </c>
      <c r="W206" s="220"/>
      <c r="X206" s="220" t="s">
        <v>178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179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5">
      <c r="A207" s="217"/>
      <c r="B207" s="218"/>
      <c r="C207" s="255" t="s">
        <v>383</v>
      </c>
      <c r="D207" s="250"/>
      <c r="E207" s="251">
        <v>16.965</v>
      </c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181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5">
      <c r="A208" s="217"/>
      <c r="B208" s="218"/>
      <c r="C208" s="245"/>
      <c r="D208" s="239"/>
      <c r="E208" s="239"/>
      <c r="F208" s="239"/>
      <c r="G208" s="239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140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5">
      <c r="A209" s="229">
        <v>48</v>
      </c>
      <c r="B209" s="230" t="s">
        <v>384</v>
      </c>
      <c r="C209" s="243" t="s">
        <v>385</v>
      </c>
      <c r="D209" s="231" t="s">
        <v>269</v>
      </c>
      <c r="E209" s="232">
        <v>10.33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15</v>
      </c>
      <c r="M209" s="234">
        <f>G209*(1+L209/100)</f>
        <v>0</v>
      </c>
      <c r="N209" s="234">
        <v>0</v>
      </c>
      <c r="O209" s="234">
        <f>ROUND(E209*N209,2)</f>
        <v>0</v>
      </c>
      <c r="P209" s="234">
        <v>1.383E-2</v>
      </c>
      <c r="Q209" s="234">
        <f>ROUND(E209*P209,2)</f>
        <v>0.14000000000000001</v>
      </c>
      <c r="R209" s="234" t="s">
        <v>347</v>
      </c>
      <c r="S209" s="234" t="s">
        <v>134</v>
      </c>
      <c r="T209" s="235" t="s">
        <v>134</v>
      </c>
      <c r="U209" s="220">
        <v>0.12</v>
      </c>
      <c r="V209" s="220">
        <f>ROUND(E209*U209,2)</f>
        <v>1.24</v>
      </c>
      <c r="W209" s="220"/>
      <c r="X209" s="220" t="s">
        <v>178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179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5">
      <c r="A210" s="217"/>
      <c r="B210" s="218"/>
      <c r="C210" s="255" t="s">
        <v>386</v>
      </c>
      <c r="D210" s="250"/>
      <c r="E210" s="251">
        <v>10.33</v>
      </c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181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5">
      <c r="A211" s="217"/>
      <c r="B211" s="218"/>
      <c r="C211" s="245"/>
      <c r="D211" s="239"/>
      <c r="E211" s="239"/>
      <c r="F211" s="239"/>
      <c r="G211" s="239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140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5">
      <c r="A212" s="229">
        <v>49</v>
      </c>
      <c r="B212" s="230" t="s">
        <v>387</v>
      </c>
      <c r="C212" s="243" t="s">
        <v>388</v>
      </c>
      <c r="D212" s="231" t="s">
        <v>269</v>
      </c>
      <c r="E212" s="232">
        <v>16.37</v>
      </c>
      <c r="F212" s="233"/>
      <c r="G212" s="234">
        <f>ROUND(E212*F212,2)</f>
        <v>0</v>
      </c>
      <c r="H212" s="233"/>
      <c r="I212" s="234">
        <f>ROUND(E212*H212,2)</f>
        <v>0</v>
      </c>
      <c r="J212" s="233"/>
      <c r="K212" s="234">
        <f>ROUND(E212*J212,2)</f>
        <v>0</v>
      </c>
      <c r="L212" s="234">
        <v>15</v>
      </c>
      <c r="M212" s="234">
        <f>G212*(1+L212/100)</f>
        <v>0</v>
      </c>
      <c r="N212" s="234">
        <v>0</v>
      </c>
      <c r="O212" s="234">
        <f>ROUND(E212*N212,2)</f>
        <v>0</v>
      </c>
      <c r="P212" s="234">
        <v>4.6000000000000001E-4</v>
      </c>
      <c r="Q212" s="234">
        <f>ROUND(E212*P212,2)</f>
        <v>0.01</v>
      </c>
      <c r="R212" s="234" t="s">
        <v>347</v>
      </c>
      <c r="S212" s="234" t="s">
        <v>134</v>
      </c>
      <c r="T212" s="235" t="s">
        <v>134</v>
      </c>
      <c r="U212" s="220">
        <v>2</v>
      </c>
      <c r="V212" s="220">
        <f>ROUND(E212*U212,2)</f>
        <v>32.74</v>
      </c>
      <c r="W212" s="220"/>
      <c r="X212" s="220" t="s">
        <v>178</v>
      </c>
      <c r="Y212" s="210"/>
      <c r="Z212" s="210"/>
      <c r="AA212" s="210"/>
      <c r="AB212" s="210"/>
      <c r="AC212" s="210"/>
      <c r="AD212" s="210"/>
      <c r="AE212" s="210"/>
      <c r="AF212" s="210"/>
      <c r="AG212" s="210" t="s">
        <v>179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17"/>
      <c r="B213" s="218"/>
      <c r="C213" s="255" t="s">
        <v>389</v>
      </c>
      <c r="D213" s="250"/>
      <c r="E213" s="251">
        <v>7.62</v>
      </c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181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5">
      <c r="A214" s="217"/>
      <c r="B214" s="218"/>
      <c r="C214" s="255" t="s">
        <v>390</v>
      </c>
      <c r="D214" s="250"/>
      <c r="E214" s="251">
        <v>8.75</v>
      </c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181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5">
      <c r="A215" s="217"/>
      <c r="B215" s="218"/>
      <c r="C215" s="245"/>
      <c r="D215" s="239"/>
      <c r="E215" s="239"/>
      <c r="F215" s="239"/>
      <c r="G215" s="239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140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0.399999999999999" outlineLevel="1" x14ac:dyDescent="0.25">
      <c r="A216" s="229">
        <v>50</v>
      </c>
      <c r="B216" s="230" t="s">
        <v>391</v>
      </c>
      <c r="C216" s="243" t="s">
        <v>392</v>
      </c>
      <c r="D216" s="231" t="s">
        <v>265</v>
      </c>
      <c r="E216" s="232">
        <v>7</v>
      </c>
      <c r="F216" s="233"/>
      <c r="G216" s="234">
        <f>ROUND(E216*F216,2)</f>
        <v>0</v>
      </c>
      <c r="H216" s="233"/>
      <c r="I216" s="234">
        <f>ROUND(E216*H216,2)</f>
        <v>0</v>
      </c>
      <c r="J216" s="233"/>
      <c r="K216" s="234">
        <f>ROUND(E216*J216,2)</f>
        <v>0</v>
      </c>
      <c r="L216" s="234">
        <v>15</v>
      </c>
      <c r="M216" s="234">
        <f>G216*(1+L216/100)</f>
        <v>0</v>
      </c>
      <c r="N216" s="234">
        <v>4.8999999999999998E-4</v>
      </c>
      <c r="O216" s="234">
        <f>ROUND(E216*N216,2)</f>
        <v>0</v>
      </c>
      <c r="P216" s="234">
        <v>1.4999999999999999E-2</v>
      </c>
      <c r="Q216" s="234">
        <f>ROUND(E216*P216,2)</f>
        <v>0.11</v>
      </c>
      <c r="R216" s="234" t="s">
        <v>347</v>
      </c>
      <c r="S216" s="234" t="s">
        <v>134</v>
      </c>
      <c r="T216" s="235" t="s">
        <v>134</v>
      </c>
      <c r="U216" s="220">
        <v>0.54200000000000004</v>
      </c>
      <c r="V216" s="220">
        <f>ROUND(E216*U216,2)</f>
        <v>3.79</v>
      </c>
      <c r="W216" s="220"/>
      <c r="X216" s="220" t="s">
        <v>178</v>
      </c>
      <c r="Y216" s="210"/>
      <c r="Z216" s="210"/>
      <c r="AA216" s="210"/>
      <c r="AB216" s="210"/>
      <c r="AC216" s="210"/>
      <c r="AD216" s="210"/>
      <c r="AE216" s="210"/>
      <c r="AF216" s="210"/>
      <c r="AG216" s="210" t="s">
        <v>179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5">
      <c r="A217" s="217"/>
      <c r="B217" s="218"/>
      <c r="C217" s="244" t="s">
        <v>366</v>
      </c>
      <c r="D217" s="237"/>
      <c r="E217" s="237"/>
      <c r="F217" s="237"/>
      <c r="G217" s="237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139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5">
      <c r="A218" s="217"/>
      <c r="B218" s="218"/>
      <c r="C218" s="245"/>
      <c r="D218" s="239"/>
      <c r="E218" s="239"/>
      <c r="F218" s="239"/>
      <c r="G218" s="239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140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5">
      <c r="A219" s="229">
        <v>51</v>
      </c>
      <c r="B219" s="230" t="s">
        <v>393</v>
      </c>
      <c r="C219" s="243" t="s">
        <v>394</v>
      </c>
      <c r="D219" s="231" t="s">
        <v>265</v>
      </c>
      <c r="E219" s="232">
        <v>1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15</v>
      </c>
      <c r="M219" s="234">
        <f>G219*(1+L219/100)</f>
        <v>0</v>
      </c>
      <c r="N219" s="234">
        <v>0</v>
      </c>
      <c r="O219" s="234">
        <f>ROUND(E219*N219,2)</f>
        <v>0</v>
      </c>
      <c r="P219" s="234">
        <v>0</v>
      </c>
      <c r="Q219" s="234">
        <f>ROUND(E219*P219,2)</f>
        <v>0</v>
      </c>
      <c r="R219" s="234"/>
      <c r="S219" s="234" t="s">
        <v>162</v>
      </c>
      <c r="T219" s="235" t="s">
        <v>135</v>
      </c>
      <c r="U219" s="220">
        <v>0.09</v>
      </c>
      <c r="V219" s="220">
        <f>ROUND(E219*U219,2)</f>
        <v>0.09</v>
      </c>
      <c r="W219" s="220"/>
      <c r="X219" s="220" t="s">
        <v>178</v>
      </c>
      <c r="Y219" s="210"/>
      <c r="Z219" s="210"/>
      <c r="AA219" s="210"/>
      <c r="AB219" s="210"/>
      <c r="AC219" s="210"/>
      <c r="AD219" s="210"/>
      <c r="AE219" s="210"/>
      <c r="AF219" s="210"/>
      <c r="AG219" s="210" t="s">
        <v>179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5">
      <c r="A220" s="217"/>
      <c r="B220" s="218"/>
      <c r="C220" s="246"/>
      <c r="D220" s="240"/>
      <c r="E220" s="240"/>
      <c r="F220" s="240"/>
      <c r="G220" s="24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140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5">
      <c r="A221" s="229">
        <v>52</v>
      </c>
      <c r="B221" s="230" t="s">
        <v>395</v>
      </c>
      <c r="C221" s="243" t="s">
        <v>396</v>
      </c>
      <c r="D221" s="231" t="s">
        <v>269</v>
      </c>
      <c r="E221" s="232">
        <v>20.260000000000002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15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4.6000000000000001E-4</v>
      </c>
      <c r="Q221" s="234">
        <f>ROUND(E221*P221,2)</f>
        <v>0.01</v>
      </c>
      <c r="R221" s="234"/>
      <c r="S221" s="234" t="s">
        <v>162</v>
      </c>
      <c r="T221" s="235" t="s">
        <v>135</v>
      </c>
      <c r="U221" s="220">
        <v>3.24</v>
      </c>
      <c r="V221" s="220">
        <f>ROUND(E221*U221,2)</f>
        <v>65.64</v>
      </c>
      <c r="W221" s="220"/>
      <c r="X221" s="220" t="s">
        <v>178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179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5">
      <c r="A222" s="217"/>
      <c r="B222" s="218"/>
      <c r="C222" s="255" t="s">
        <v>397</v>
      </c>
      <c r="D222" s="250"/>
      <c r="E222" s="251">
        <v>20.260000000000002</v>
      </c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181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5">
      <c r="A223" s="217"/>
      <c r="B223" s="218"/>
      <c r="C223" s="245"/>
      <c r="D223" s="239"/>
      <c r="E223" s="239"/>
      <c r="F223" s="239"/>
      <c r="G223" s="239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140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5">
      <c r="A224" s="229">
        <v>53</v>
      </c>
      <c r="B224" s="230" t="s">
        <v>398</v>
      </c>
      <c r="C224" s="243" t="s">
        <v>399</v>
      </c>
      <c r="D224" s="231" t="s">
        <v>278</v>
      </c>
      <c r="E224" s="232">
        <v>1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15</v>
      </c>
      <c r="M224" s="234">
        <f>G224*(1+L224/100)</f>
        <v>0</v>
      </c>
      <c r="N224" s="234">
        <v>0</v>
      </c>
      <c r="O224" s="234">
        <f>ROUND(E224*N224,2)</f>
        <v>0</v>
      </c>
      <c r="P224" s="234">
        <v>0.625</v>
      </c>
      <c r="Q224" s="234">
        <f>ROUND(E224*P224,2)</f>
        <v>0.63</v>
      </c>
      <c r="R224" s="234"/>
      <c r="S224" s="234" t="s">
        <v>162</v>
      </c>
      <c r="T224" s="235" t="s">
        <v>135</v>
      </c>
      <c r="U224" s="220">
        <v>5.1559999999999997</v>
      </c>
      <c r="V224" s="220">
        <f>ROUND(E224*U224,2)</f>
        <v>5.16</v>
      </c>
      <c r="W224" s="220"/>
      <c r="X224" s="220" t="s">
        <v>279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280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5">
      <c r="A225" s="217"/>
      <c r="B225" s="218"/>
      <c r="C225" s="246"/>
      <c r="D225" s="240"/>
      <c r="E225" s="240"/>
      <c r="F225" s="240"/>
      <c r="G225" s="24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140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5">
      <c r="A226" s="229">
        <v>54</v>
      </c>
      <c r="B226" s="230" t="s">
        <v>400</v>
      </c>
      <c r="C226" s="243" t="s">
        <v>401</v>
      </c>
      <c r="D226" s="231" t="s">
        <v>0</v>
      </c>
      <c r="E226" s="232">
        <v>2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15</v>
      </c>
      <c r="M226" s="234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4"/>
      <c r="S226" s="234" t="s">
        <v>162</v>
      </c>
      <c r="T226" s="235" t="s">
        <v>135</v>
      </c>
      <c r="U226" s="220">
        <v>0</v>
      </c>
      <c r="V226" s="220">
        <f>ROUND(E226*U226,2)</f>
        <v>0</v>
      </c>
      <c r="W226" s="220"/>
      <c r="X226" s="220" t="s">
        <v>136</v>
      </c>
      <c r="Y226" s="210"/>
      <c r="Z226" s="210"/>
      <c r="AA226" s="210"/>
      <c r="AB226" s="210"/>
      <c r="AC226" s="210"/>
      <c r="AD226" s="210"/>
      <c r="AE226" s="210"/>
      <c r="AF226" s="210"/>
      <c r="AG226" s="210" t="s">
        <v>326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5">
      <c r="A227" s="217"/>
      <c r="B227" s="218"/>
      <c r="C227" s="246"/>
      <c r="D227" s="240"/>
      <c r="E227" s="240"/>
      <c r="F227" s="240"/>
      <c r="G227" s="240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2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140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x14ac:dyDescent="0.25">
      <c r="A228" s="223" t="s">
        <v>129</v>
      </c>
      <c r="B228" s="224" t="s">
        <v>78</v>
      </c>
      <c r="C228" s="242" t="s">
        <v>79</v>
      </c>
      <c r="D228" s="225"/>
      <c r="E228" s="226"/>
      <c r="F228" s="227"/>
      <c r="G228" s="227">
        <f>SUMIF(AG229:AG231,"&lt;&gt;NOR",G229:G231)</f>
        <v>0</v>
      </c>
      <c r="H228" s="227"/>
      <c r="I228" s="227">
        <f>SUM(I229:I231)</f>
        <v>0</v>
      </c>
      <c r="J228" s="227"/>
      <c r="K228" s="227">
        <f>SUM(K229:K231)</f>
        <v>0</v>
      </c>
      <c r="L228" s="227"/>
      <c r="M228" s="227">
        <f>SUM(M229:M231)</f>
        <v>0</v>
      </c>
      <c r="N228" s="227"/>
      <c r="O228" s="227">
        <f>SUM(O229:O231)</f>
        <v>0</v>
      </c>
      <c r="P228" s="227"/>
      <c r="Q228" s="227">
        <f>SUM(Q229:Q231)</f>
        <v>0</v>
      </c>
      <c r="R228" s="227"/>
      <c r="S228" s="227"/>
      <c r="T228" s="228"/>
      <c r="U228" s="222"/>
      <c r="V228" s="222">
        <f>SUM(V229:V231)</f>
        <v>39.590000000000003</v>
      </c>
      <c r="W228" s="222"/>
      <c r="X228" s="222"/>
      <c r="AG228" t="s">
        <v>130</v>
      </c>
    </row>
    <row r="229" spans="1:60" ht="30.6" outlineLevel="1" x14ac:dyDescent="0.25">
      <c r="A229" s="229">
        <v>55</v>
      </c>
      <c r="B229" s="230" t="s">
        <v>402</v>
      </c>
      <c r="C229" s="243" t="s">
        <v>403</v>
      </c>
      <c r="D229" s="231" t="s">
        <v>241</v>
      </c>
      <c r="E229" s="232">
        <v>15.36314</v>
      </c>
      <c r="F229" s="233"/>
      <c r="G229" s="234">
        <f>ROUND(E229*F229,2)</f>
        <v>0</v>
      </c>
      <c r="H229" s="233"/>
      <c r="I229" s="234">
        <f>ROUND(E229*H229,2)</f>
        <v>0</v>
      </c>
      <c r="J229" s="233"/>
      <c r="K229" s="234">
        <f>ROUND(E229*J229,2)</f>
        <v>0</v>
      </c>
      <c r="L229" s="234">
        <v>15</v>
      </c>
      <c r="M229" s="234">
        <f>G229*(1+L229/100)</f>
        <v>0</v>
      </c>
      <c r="N229" s="234">
        <v>0</v>
      </c>
      <c r="O229" s="234">
        <f>ROUND(E229*N229,2)</f>
        <v>0</v>
      </c>
      <c r="P229" s="234">
        <v>0</v>
      </c>
      <c r="Q229" s="234">
        <f>ROUND(E229*P229,2)</f>
        <v>0</v>
      </c>
      <c r="R229" s="234" t="s">
        <v>283</v>
      </c>
      <c r="S229" s="234" t="s">
        <v>134</v>
      </c>
      <c r="T229" s="235" t="s">
        <v>134</v>
      </c>
      <c r="U229" s="220">
        <v>2.577</v>
      </c>
      <c r="V229" s="220">
        <f>ROUND(E229*U229,2)</f>
        <v>39.590000000000003</v>
      </c>
      <c r="W229" s="220"/>
      <c r="X229" s="220" t="s">
        <v>404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405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17"/>
      <c r="B230" s="218"/>
      <c r="C230" s="256" t="s">
        <v>406</v>
      </c>
      <c r="D230" s="252"/>
      <c r="E230" s="252"/>
      <c r="F230" s="252"/>
      <c r="G230" s="252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202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5">
      <c r="A231" s="217"/>
      <c r="B231" s="218"/>
      <c r="C231" s="245"/>
      <c r="D231" s="239"/>
      <c r="E231" s="239"/>
      <c r="F231" s="239"/>
      <c r="G231" s="239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140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5">
      <c r="A232" s="223" t="s">
        <v>129</v>
      </c>
      <c r="B232" s="224" t="s">
        <v>80</v>
      </c>
      <c r="C232" s="242" t="s">
        <v>81</v>
      </c>
      <c r="D232" s="225"/>
      <c r="E232" s="226"/>
      <c r="F232" s="227"/>
      <c r="G232" s="227">
        <f>SUMIF(AG233:AG248,"&lt;&gt;NOR",G233:G248)</f>
        <v>0</v>
      </c>
      <c r="H232" s="227"/>
      <c r="I232" s="227">
        <f>SUM(I233:I248)</f>
        <v>0</v>
      </c>
      <c r="J232" s="227"/>
      <c r="K232" s="227">
        <f>SUM(K233:K248)</f>
        <v>0</v>
      </c>
      <c r="L232" s="227"/>
      <c r="M232" s="227">
        <f>SUM(M233:M248)</f>
        <v>0</v>
      </c>
      <c r="N232" s="227"/>
      <c r="O232" s="227">
        <f>SUM(O233:O248)</f>
        <v>0.04</v>
      </c>
      <c r="P232" s="227"/>
      <c r="Q232" s="227">
        <f>SUM(Q233:Q248)</f>
        <v>0</v>
      </c>
      <c r="R232" s="227"/>
      <c r="S232" s="227"/>
      <c r="T232" s="228"/>
      <c r="U232" s="222"/>
      <c r="V232" s="222">
        <f>SUM(V233:V248)</f>
        <v>2.08</v>
      </c>
      <c r="W232" s="222"/>
      <c r="X232" s="222"/>
      <c r="AG232" t="s">
        <v>130</v>
      </c>
    </row>
    <row r="233" spans="1:60" ht="20.399999999999999" outlineLevel="1" x14ac:dyDescent="0.25">
      <c r="A233" s="229">
        <v>56</v>
      </c>
      <c r="B233" s="230" t="s">
        <v>407</v>
      </c>
      <c r="C233" s="243" t="s">
        <v>408</v>
      </c>
      <c r="D233" s="231" t="s">
        <v>228</v>
      </c>
      <c r="E233" s="232">
        <v>2.86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15</v>
      </c>
      <c r="M233" s="234">
        <f>G233*(1+L233/100)</f>
        <v>0</v>
      </c>
      <c r="N233" s="234">
        <v>3.3E-4</v>
      </c>
      <c r="O233" s="234">
        <f>ROUND(E233*N233,2)</f>
        <v>0</v>
      </c>
      <c r="P233" s="234">
        <v>0</v>
      </c>
      <c r="Q233" s="234">
        <f>ROUND(E233*P233,2)</f>
        <v>0</v>
      </c>
      <c r="R233" s="234" t="s">
        <v>409</v>
      </c>
      <c r="S233" s="234" t="s">
        <v>134</v>
      </c>
      <c r="T233" s="235" t="s">
        <v>134</v>
      </c>
      <c r="U233" s="220">
        <v>2.75E-2</v>
      </c>
      <c r="V233" s="220">
        <f>ROUND(E233*U233,2)</f>
        <v>0.08</v>
      </c>
      <c r="W233" s="220"/>
      <c r="X233" s="220" t="s">
        <v>178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179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5">
      <c r="A234" s="217"/>
      <c r="B234" s="218"/>
      <c r="C234" s="255" t="s">
        <v>410</v>
      </c>
      <c r="D234" s="250"/>
      <c r="E234" s="251">
        <v>2.86</v>
      </c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181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5">
      <c r="A235" s="217"/>
      <c r="B235" s="218"/>
      <c r="C235" s="245"/>
      <c r="D235" s="239"/>
      <c r="E235" s="239"/>
      <c r="F235" s="239"/>
      <c r="G235" s="239"/>
      <c r="H235" s="220"/>
      <c r="I235" s="220"/>
      <c r="J235" s="220"/>
      <c r="K235" s="220"/>
      <c r="L235" s="220"/>
      <c r="M235" s="220"/>
      <c r="N235" s="220"/>
      <c r="O235" s="220"/>
      <c r="P235" s="220"/>
      <c r="Q235" s="220"/>
      <c r="R235" s="220"/>
      <c r="S235" s="220"/>
      <c r="T235" s="220"/>
      <c r="U235" s="220"/>
      <c r="V235" s="220"/>
      <c r="W235" s="220"/>
      <c r="X235" s="22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140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ht="30.6" outlineLevel="1" x14ac:dyDescent="0.25">
      <c r="A236" s="229">
        <v>57</v>
      </c>
      <c r="B236" s="230" t="s">
        <v>411</v>
      </c>
      <c r="C236" s="243" t="s">
        <v>412</v>
      </c>
      <c r="D236" s="231" t="s">
        <v>228</v>
      </c>
      <c r="E236" s="232">
        <v>4.2320000000000002</v>
      </c>
      <c r="F236" s="233"/>
      <c r="G236" s="234">
        <f>ROUND(E236*F236,2)</f>
        <v>0</v>
      </c>
      <c r="H236" s="233"/>
      <c r="I236" s="234">
        <f>ROUND(E236*H236,2)</f>
        <v>0</v>
      </c>
      <c r="J236" s="233"/>
      <c r="K236" s="234">
        <f>ROUND(E236*J236,2)</f>
        <v>0</v>
      </c>
      <c r="L236" s="234">
        <v>15</v>
      </c>
      <c r="M236" s="234">
        <f>G236*(1+L236/100)</f>
        <v>0</v>
      </c>
      <c r="N236" s="234">
        <v>5.1999999999999995E-4</v>
      </c>
      <c r="O236" s="234">
        <f>ROUND(E236*N236,2)</f>
        <v>0</v>
      </c>
      <c r="P236" s="234">
        <v>0</v>
      </c>
      <c r="Q236" s="234">
        <f>ROUND(E236*P236,2)</f>
        <v>0</v>
      </c>
      <c r="R236" s="234" t="s">
        <v>409</v>
      </c>
      <c r="S236" s="234" t="s">
        <v>134</v>
      </c>
      <c r="T236" s="235" t="s">
        <v>134</v>
      </c>
      <c r="U236" s="220">
        <v>4.9000000000000002E-2</v>
      </c>
      <c r="V236" s="220">
        <f>ROUND(E236*U236,2)</f>
        <v>0.21</v>
      </c>
      <c r="W236" s="220"/>
      <c r="X236" s="220" t="s">
        <v>178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179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5">
      <c r="A237" s="217"/>
      <c r="B237" s="218"/>
      <c r="C237" s="255" t="s">
        <v>413</v>
      </c>
      <c r="D237" s="250"/>
      <c r="E237" s="251">
        <v>4.2320000000000002</v>
      </c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181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5">
      <c r="A238" s="217"/>
      <c r="B238" s="218"/>
      <c r="C238" s="245"/>
      <c r="D238" s="239"/>
      <c r="E238" s="239"/>
      <c r="F238" s="239"/>
      <c r="G238" s="239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2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140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0.399999999999999" outlineLevel="1" x14ac:dyDescent="0.25">
      <c r="A239" s="229">
        <v>58</v>
      </c>
      <c r="B239" s="230" t="s">
        <v>414</v>
      </c>
      <c r="C239" s="243" t="s">
        <v>415</v>
      </c>
      <c r="D239" s="231" t="s">
        <v>228</v>
      </c>
      <c r="E239" s="232">
        <v>2.86</v>
      </c>
      <c r="F239" s="233"/>
      <c r="G239" s="234">
        <f>ROUND(E239*F239,2)</f>
        <v>0</v>
      </c>
      <c r="H239" s="233"/>
      <c r="I239" s="234">
        <f>ROUND(E239*H239,2)</f>
        <v>0</v>
      </c>
      <c r="J239" s="233"/>
      <c r="K239" s="234">
        <f>ROUND(E239*J239,2)</f>
        <v>0</v>
      </c>
      <c r="L239" s="234">
        <v>15</v>
      </c>
      <c r="M239" s="234">
        <f>G239*(1+L239/100)</f>
        <v>0</v>
      </c>
      <c r="N239" s="234">
        <v>4.0999999999999999E-4</v>
      </c>
      <c r="O239" s="234">
        <f>ROUND(E239*N239,2)</f>
        <v>0</v>
      </c>
      <c r="P239" s="234">
        <v>0</v>
      </c>
      <c r="Q239" s="234">
        <f>ROUND(E239*P239,2)</f>
        <v>0</v>
      </c>
      <c r="R239" s="234" t="s">
        <v>409</v>
      </c>
      <c r="S239" s="234" t="s">
        <v>134</v>
      </c>
      <c r="T239" s="235" t="s">
        <v>134</v>
      </c>
      <c r="U239" s="220">
        <v>0.22991</v>
      </c>
      <c r="V239" s="220">
        <f>ROUND(E239*U239,2)</f>
        <v>0.66</v>
      </c>
      <c r="W239" s="220"/>
      <c r="X239" s="220" t="s">
        <v>178</v>
      </c>
      <c r="Y239" s="210"/>
      <c r="Z239" s="210"/>
      <c r="AA239" s="210"/>
      <c r="AB239" s="210"/>
      <c r="AC239" s="210"/>
      <c r="AD239" s="210"/>
      <c r="AE239" s="210"/>
      <c r="AF239" s="210"/>
      <c r="AG239" s="210" t="s">
        <v>179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5">
      <c r="A240" s="217"/>
      <c r="B240" s="218"/>
      <c r="C240" s="246"/>
      <c r="D240" s="240"/>
      <c r="E240" s="240"/>
      <c r="F240" s="240"/>
      <c r="G240" s="240"/>
      <c r="H240" s="220"/>
      <c r="I240" s="220"/>
      <c r="J240" s="220"/>
      <c r="K240" s="220"/>
      <c r="L240" s="220"/>
      <c r="M240" s="220"/>
      <c r="N240" s="220"/>
      <c r="O240" s="220"/>
      <c r="P240" s="220"/>
      <c r="Q240" s="220"/>
      <c r="R240" s="220"/>
      <c r="S240" s="220"/>
      <c r="T240" s="220"/>
      <c r="U240" s="220"/>
      <c r="V240" s="220"/>
      <c r="W240" s="220"/>
      <c r="X240" s="22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140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20.399999999999999" outlineLevel="1" x14ac:dyDescent="0.25">
      <c r="A241" s="229">
        <v>59</v>
      </c>
      <c r="B241" s="230" t="s">
        <v>416</v>
      </c>
      <c r="C241" s="243" t="s">
        <v>417</v>
      </c>
      <c r="D241" s="231" t="s">
        <v>228</v>
      </c>
      <c r="E241" s="232">
        <v>4.2320000000000002</v>
      </c>
      <c r="F241" s="233"/>
      <c r="G241" s="234">
        <f>ROUND(E241*F241,2)</f>
        <v>0</v>
      </c>
      <c r="H241" s="233"/>
      <c r="I241" s="234">
        <f>ROUND(E241*H241,2)</f>
        <v>0</v>
      </c>
      <c r="J241" s="233"/>
      <c r="K241" s="234">
        <f>ROUND(E241*J241,2)</f>
        <v>0</v>
      </c>
      <c r="L241" s="234">
        <v>15</v>
      </c>
      <c r="M241" s="234">
        <f>G241*(1+L241/100)</f>
        <v>0</v>
      </c>
      <c r="N241" s="234">
        <v>5.8E-4</v>
      </c>
      <c r="O241" s="234">
        <f>ROUND(E241*N241,2)</f>
        <v>0</v>
      </c>
      <c r="P241" s="234">
        <v>0</v>
      </c>
      <c r="Q241" s="234">
        <f>ROUND(E241*P241,2)</f>
        <v>0</v>
      </c>
      <c r="R241" s="234" t="s">
        <v>409</v>
      </c>
      <c r="S241" s="234" t="s">
        <v>134</v>
      </c>
      <c r="T241" s="235" t="s">
        <v>134</v>
      </c>
      <c r="U241" s="220">
        <v>0.26600000000000001</v>
      </c>
      <c r="V241" s="220">
        <f>ROUND(E241*U241,2)</f>
        <v>1.1299999999999999</v>
      </c>
      <c r="W241" s="220"/>
      <c r="X241" s="220" t="s">
        <v>178</v>
      </c>
      <c r="Y241" s="210"/>
      <c r="Z241" s="210"/>
      <c r="AA241" s="210"/>
      <c r="AB241" s="210"/>
      <c r="AC241" s="210"/>
      <c r="AD241" s="210"/>
      <c r="AE241" s="210"/>
      <c r="AF241" s="210"/>
      <c r="AG241" s="210" t="s">
        <v>179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5">
      <c r="A242" s="217"/>
      <c r="B242" s="218"/>
      <c r="C242" s="246"/>
      <c r="D242" s="240"/>
      <c r="E242" s="240"/>
      <c r="F242" s="240"/>
      <c r="G242" s="24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2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140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0.399999999999999" outlineLevel="1" x14ac:dyDescent="0.25">
      <c r="A243" s="229">
        <v>60</v>
      </c>
      <c r="B243" s="230" t="s">
        <v>418</v>
      </c>
      <c r="C243" s="243" t="s">
        <v>419</v>
      </c>
      <c r="D243" s="231" t="s">
        <v>228</v>
      </c>
      <c r="E243" s="232">
        <v>8.1557999999999993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15</v>
      </c>
      <c r="M243" s="234">
        <f>G243*(1+L243/100)</f>
        <v>0</v>
      </c>
      <c r="N243" s="234">
        <v>4.5999999999999999E-3</v>
      </c>
      <c r="O243" s="234">
        <f>ROUND(E243*N243,2)</f>
        <v>0.04</v>
      </c>
      <c r="P243" s="234">
        <v>0</v>
      </c>
      <c r="Q243" s="234">
        <f>ROUND(E243*P243,2)</f>
        <v>0</v>
      </c>
      <c r="R243" s="234" t="s">
        <v>296</v>
      </c>
      <c r="S243" s="234" t="s">
        <v>134</v>
      </c>
      <c r="T243" s="235" t="s">
        <v>134</v>
      </c>
      <c r="U243" s="220">
        <v>0</v>
      </c>
      <c r="V243" s="220">
        <f>ROUND(E243*U243,2)</f>
        <v>0</v>
      </c>
      <c r="W243" s="220"/>
      <c r="X243" s="220" t="s">
        <v>297</v>
      </c>
      <c r="Y243" s="210"/>
      <c r="Z243" s="210"/>
      <c r="AA243" s="210"/>
      <c r="AB243" s="210"/>
      <c r="AC243" s="210"/>
      <c r="AD243" s="210"/>
      <c r="AE243" s="210"/>
      <c r="AF243" s="210"/>
      <c r="AG243" s="210" t="s">
        <v>298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5">
      <c r="A244" s="217"/>
      <c r="B244" s="218"/>
      <c r="C244" s="255" t="s">
        <v>420</v>
      </c>
      <c r="D244" s="250"/>
      <c r="E244" s="251">
        <v>8.1557999999999993</v>
      </c>
      <c r="F244" s="220"/>
      <c r="G244" s="22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2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181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5">
      <c r="A245" s="217"/>
      <c r="B245" s="218"/>
      <c r="C245" s="245"/>
      <c r="D245" s="239"/>
      <c r="E245" s="239"/>
      <c r="F245" s="239"/>
      <c r="G245" s="239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2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140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5">
      <c r="A246" s="217">
        <v>61</v>
      </c>
      <c r="B246" s="218" t="s">
        <v>421</v>
      </c>
      <c r="C246" s="258" t="s">
        <v>422</v>
      </c>
      <c r="D246" s="219" t="s">
        <v>0</v>
      </c>
      <c r="E246" s="238"/>
      <c r="F246" s="221"/>
      <c r="G246" s="220">
        <f>ROUND(E246*F246,2)</f>
        <v>0</v>
      </c>
      <c r="H246" s="221"/>
      <c r="I246" s="220">
        <f>ROUND(E246*H246,2)</f>
        <v>0</v>
      </c>
      <c r="J246" s="221"/>
      <c r="K246" s="220">
        <f>ROUND(E246*J246,2)</f>
        <v>0</v>
      </c>
      <c r="L246" s="220">
        <v>15</v>
      </c>
      <c r="M246" s="220">
        <f>G246*(1+L246/100)</f>
        <v>0</v>
      </c>
      <c r="N246" s="220">
        <v>0</v>
      </c>
      <c r="O246" s="220">
        <f>ROUND(E246*N246,2)</f>
        <v>0</v>
      </c>
      <c r="P246" s="220">
        <v>0</v>
      </c>
      <c r="Q246" s="220">
        <f>ROUND(E246*P246,2)</f>
        <v>0</v>
      </c>
      <c r="R246" s="220" t="s">
        <v>409</v>
      </c>
      <c r="S246" s="220" t="s">
        <v>134</v>
      </c>
      <c r="T246" s="220" t="s">
        <v>134</v>
      </c>
      <c r="U246" s="220">
        <v>0</v>
      </c>
      <c r="V246" s="220">
        <f>ROUND(E246*U246,2)</f>
        <v>0</v>
      </c>
      <c r="W246" s="220"/>
      <c r="X246" s="220" t="s">
        <v>404</v>
      </c>
      <c r="Y246" s="210"/>
      <c r="Z246" s="210"/>
      <c r="AA246" s="210"/>
      <c r="AB246" s="210"/>
      <c r="AC246" s="210"/>
      <c r="AD246" s="210"/>
      <c r="AE246" s="210"/>
      <c r="AF246" s="210"/>
      <c r="AG246" s="210" t="s">
        <v>405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17"/>
      <c r="B247" s="218"/>
      <c r="C247" s="259" t="s">
        <v>423</v>
      </c>
      <c r="D247" s="254"/>
      <c r="E247" s="254"/>
      <c r="F247" s="254"/>
      <c r="G247" s="254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202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5">
      <c r="A248" s="217"/>
      <c r="B248" s="218"/>
      <c r="C248" s="245"/>
      <c r="D248" s="239"/>
      <c r="E248" s="239"/>
      <c r="F248" s="239"/>
      <c r="G248" s="239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2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140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x14ac:dyDescent="0.25">
      <c r="A249" s="223" t="s">
        <v>129</v>
      </c>
      <c r="B249" s="224" t="s">
        <v>82</v>
      </c>
      <c r="C249" s="242" t="s">
        <v>83</v>
      </c>
      <c r="D249" s="225"/>
      <c r="E249" s="226"/>
      <c r="F249" s="227"/>
      <c r="G249" s="227">
        <f>SUMIF(AG250:AG260,"&lt;&gt;NOR",G250:G260)</f>
        <v>0</v>
      </c>
      <c r="H249" s="227"/>
      <c r="I249" s="227">
        <f>SUM(I250:I260)</f>
        <v>0</v>
      </c>
      <c r="J249" s="227"/>
      <c r="K249" s="227">
        <f>SUM(K250:K260)</f>
        <v>0</v>
      </c>
      <c r="L249" s="227"/>
      <c r="M249" s="227">
        <f>SUM(M250:M260)</f>
        <v>0</v>
      </c>
      <c r="N249" s="227"/>
      <c r="O249" s="227">
        <f>SUM(O250:O260)</f>
        <v>0.01</v>
      </c>
      <c r="P249" s="227"/>
      <c r="Q249" s="227">
        <f>SUM(Q250:Q260)</f>
        <v>0.01</v>
      </c>
      <c r="R249" s="227"/>
      <c r="S249" s="227"/>
      <c r="T249" s="228"/>
      <c r="U249" s="222"/>
      <c r="V249" s="222">
        <f>SUM(V250:V260)</f>
        <v>5.94</v>
      </c>
      <c r="W249" s="222"/>
      <c r="X249" s="222"/>
      <c r="AG249" t="s">
        <v>130</v>
      </c>
    </row>
    <row r="250" spans="1:60" ht="20.399999999999999" outlineLevel="1" x14ac:dyDescent="0.25">
      <c r="A250" s="229">
        <v>62</v>
      </c>
      <c r="B250" s="230" t="s">
        <v>424</v>
      </c>
      <c r="C250" s="243" t="s">
        <v>425</v>
      </c>
      <c r="D250" s="231" t="s">
        <v>269</v>
      </c>
      <c r="E250" s="232">
        <v>5.35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15</v>
      </c>
      <c r="M250" s="234">
        <f>G250*(1+L250/100)</f>
        <v>0</v>
      </c>
      <c r="N250" s="234">
        <v>2.47E-3</v>
      </c>
      <c r="O250" s="234">
        <f>ROUND(E250*N250,2)</f>
        <v>0.01</v>
      </c>
      <c r="P250" s="234">
        <v>0</v>
      </c>
      <c r="Q250" s="234">
        <f>ROUND(E250*P250,2)</f>
        <v>0</v>
      </c>
      <c r="R250" s="234" t="s">
        <v>426</v>
      </c>
      <c r="S250" s="234" t="s">
        <v>134</v>
      </c>
      <c r="T250" s="235" t="s">
        <v>134</v>
      </c>
      <c r="U250" s="220">
        <v>0.94269999999999998</v>
      </c>
      <c r="V250" s="220">
        <f>ROUND(E250*U250,2)</f>
        <v>5.04</v>
      </c>
      <c r="W250" s="220"/>
      <c r="X250" s="220" t="s">
        <v>178</v>
      </c>
      <c r="Y250" s="210"/>
      <c r="Z250" s="210"/>
      <c r="AA250" s="210"/>
      <c r="AB250" s="210"/>
      <c r="AC250" s="210"/>
      <c r="AD250" s="210"/>
      <c r="AE250" s="210"/>
      <c r="AF250" s="210"/>
      <c r="AG250" s="210" t="s">
        <v>179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5">
      <c r="A251" s="217"/>
      <c r="B251" s="218"/>
      <c r="C251" s="256" t="s">
        <v>427</v>
      </c>
      <c r="D251" s="252"/>
      <c r="E251" s="252"/>
      <c r="F251" s="252"/>
      <c r="G251" s="252"/>
      <c r="H251" s="220"/>
      <c r="I251" s="220"/>
      <c r="J251" s="220"/>
      <c r="K251" s="220"/>
      <c r="L251" s="220"/>
      <c r="M251" s="220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202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5">
      <c r="A252" s="217"/>
      <c r="B252" s="218"/>
      <c r="C252" s="257" t="s">
        <v>428</v>
      </c>
      <c r="D252" s="253"/>
      <c r="E252" s="253"/>
      <c r="F252" s="253"/>
      <c r="G252" s="253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139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5">
      <c r="A253" s="217"/>
      <c r="B253" s="218"/>
      <c r="C253" s="255" t="s">
        <v>308</v>
      </c>
      <c r="D253" s="250"/>
      <c r="E253" s="251">
        <v>5.35</v>
      </c>
      <c r="F253" s="220"/>
      <c r="G253" s="22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181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5">
      <c r="A254" s="217"/>
      <c r="B254" s="218"/>
      <c r="C254" s="245"/>
      <c r="D254" s="239"/>
      <c r="E254" s="239"/>
      <c r="F254" s="239"/>
      <c r="G254" s="239"/>
      <c r="H254" s="220"/>
      <c r="I254" s="220"/>
      <c r="J254" s="220"/>
      <c r="K254" s="220"/>
      <c r="L254" s="220"/>
      <c r="M254" s="220"/>
      <c r="N254" s="220"/>
      <c r="O254" s="220"/>
      <c r="P254" s="220"/>
      <c r="Q254" s="220"/>
      <c r="R254" s="220"/>
      <c r="S254" s="220"/>
      <c r="T254" s="220"/>
      <c r="U254" s="220"/>
      <c r="V254" s="220"/>
      <c r="W254" s="220"/>
      <c r="X254" s="22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140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5">
      <c r="A255" s="229">
        <v>63</v>
      </c>
      <c r="B255" s="230" t="s">
        <v>429</v>
      </c>
      <c r="C255" s="243" t="s">
        <v>430</v>
      </c>
      <c r="D255" s="231" t="s">
        <v>269</v>
      </c>
      <c r="E255" s="232">
        <v>9.75</v>
      </c>
      <c r="F255" s="233"/>
      <c r="G255" s="234">
        <f>ROUND(E255*F255,2)</f>
        <v>0</v>
      </c>
      <c r="H255" s="233"/>
      <c r="I255" s="234">
        <f>ROUND(E255*H255,2)</f>
        <v>0</v>
      </c>
      <c r="J255" s="233"/>
      <c r="K255" s="234">
        <f>ROUND(E255*J255,2)</f>
        <v>0</v>
      </c>
      <c r="L255" s="234">
        <v>15</v>
      </c>
      <c r="M255" s="234">
        <f>G255*(1+L255/100)</f>
        <v>0</v>
      </c>
      <c r="N255" s="234">
        <v>0</v>
      </c>
      <c r="O255" s="234">
        <f>ROUND(E255*N255,2)</f>
        <v>0</v>
      </c>
      <c r="P255" s="234">
        <v>1.3500000000000001E-3</v>
      </c>
      <c r="Q255" s="234">
        <f>ROUND(E255*P255,2)</f>
        <v>0.01</v>
      </c>
      <c r="R255" s="234" t="s">
        <v>426</v>
      </c>
      <c r="S255" s="234" t="s">
        <v>134</v>
      </c>
      <c r="T255" s="235" t="s">
        <v>134</v>
      </c>
      <c r="U255" s="220">
        <v>9.1999999999999998E-2</v>
      </c>
      <c r="V255" s="220">
        <f>ROUND(E255*U255,2)</f>
        <v>0.9</v>
      </c>
      <c r="W255" s="220"/>
      <c r="X255" s="220" t="s">
        <v>178</v>
      </c>
      <c r="Y255" s="210"/>
      <c r="Z255" s="210"/>
      <c r="AA255" s="210"/>
      <c r="AB255" s="210"/>
      <c r="AC255" s="210"/>
      <c r="AD255" s="210"/>
      <c r="AE255" s="210"/>
      <c r="AF255" s="210"/>
      <c r="AG255" s="210" t="s">
        <v>179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5">
      <c r="A256" s="217"/>
      <c r="B256" s="218"/>
      <c r="C256" s="255" t="s">
        <v>431</v>
      </c>
      <c r="D256" s="250"/>
      <c r="E256" s="251">
        <v>9.75</v>
      </c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2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181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5">
      <c r="A257" s="217"/>
      <c r="B257" s="218"/>
      <c r="C257" s="245"/>
      <c r="D257" s="239"/>
      <c r="E257" s="239"/>
      <c r="F257" s="239"/>
      <c r="G257" s="239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140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5">
      <c r="A258" s="217">
        <v>64</v>
      </c>
      <c r="B258" s="218" t="s">
        <v>432</v>
      </c>
      <c r="C258" s="258" t="s">
        <v>433</v>
      </c>
      <c r="D258" s="219" t="s">
        <v>0</v>
      </c>
      <c r="E258" s="238"/>
      <c r="F258" s="221"/>
      <c r="G258" s="220">
        <f>ROUND(E258*F258,2)</f>
        <v>0</v>
      </c>
      <c r="H258" s="221"/>
      <c r="I258" s="220">
        <f>ROUND(E258*H258,2)</f>
        <v>0</v>
      </c>
      <c r="J258" s="221"/>
      <c r="K258" s="220">
        <f>ROUND(E258*J258,2)</f>
        <v>0</v>
      </c>
      <c r="L258" s="220">
        <v>15</v>
      </c>
      <c r="M258" s="220">
        <f>G258*(1+L258/100)</f>
        <v>0</v>
      </c>
      <c r="N258" s="220">
        <v>0</v>
      </c>
      <c r="O258" s="220">
        <f>ROUND(E258*N258,2)</f>
        <v>0</v>
      </c>
      <c r="P258" s="220">
        <v>0</v>
      </c>
      <c r="Q258" s="220">
        <f>ROUND(E258*P258,2)</f>
        <v>0</v>
      </c>
      <c r="R258" s="220" t="s">
        <v>426</v>
      </c>
      <c r="S258" s="220" t="s">
        <v>134</v>
      </c>
      <c r="T258" s="220" t="s">
        <v>134</v>
      </c>
      <c r="U258" s="220">
        <v>0</v>
      </c>
      <c r="V258" s="220">
        <f>ROUND(E258*U258,2)</f>
        <v>0</v>
      </c>
      <c r="W258" s="220"/>
      <c r="X258" s="220" t="s">
        <v>404</v>
      </c>
      <c r="Y258" s="210"/>
      <c r="Z258" s="210"/>
      <c r="AA258" s="210"/>
      <c r="AB258" s="210"/>
      <c r="AC258" s="210"/>
      <c r="AD258" s="210"/>
      <c r="AE258" s="210"/>
      <c r="AF258" s="210"/>
      <c r="AG258" s="210" t="s">
        <v>405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5">
      <c r="A259" s="217"/>
      <c r="B259" s="218"/>
      <c r="C259" s="259" t="s">
        <v>434</v>
      </c>
      <c r="D259" s="254"/>
      <c r="E259" s="254"/>
      <c r="F259" s="254"/>
      <c r="G259" s="254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202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5">
      <c r="A260" s="217"/>
      <c r="B260" s="218"/>
      <c r="C260" s="245"/>
      <c r="D260" s="239"/>
      <c r="E260" s="239"/>
      <c r="F260" s="239"/>
      <c r="G260" s="239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140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x14ac:dyDescent="0.25">
      <c r="A261" s="223" t="s">
        <v>129</v>
      </c>
      <c r="B261" s="224" t="s">
        <v>84</v>
      </c>
      <c r="C261" s="242" t="s">
        <v>85</v>
      </c>
      <c r="D261" s="225"/>
      <c r="E261" s="226"/>
      <c r="F261" s="227"/>
      <c r="G261" s="227">
        <f>SUMIF(AG262:AG264,"&lt;&gt;NOR",G262:G264)</f>
        <v>0</v>
      </c>
      <c r="H261" s="227"/>
      <c r="I261" s="227">
        <f>SUM(I262:I264)</f>
        <v>0</v>
      </c>
      <c r="J261" s="227"/>
      <c r="K261" s="227">
        <f>SUM(K262:K264)</f>
        <v>0</v>
      </c>
      <c r="L261" s="227"/>
      <c r="M261" s="227">
        <f>SUM(M262:M264)</f>
        <v>0</v>
      </c>
      <c r="N261" s="227"/>
      <c r="O261" s="227">
        <f>SUM(O262:O264)</f>
        <v>0</v>
      </c>
      <c r="P261" s="227"/>
      <c r="Q261" s="227">
        <f>SUM(Q262:Q264)</f>
        <v>0.04</v>
      </c>
      <c r="R261" s="227"/>
      <c r="S261" s="227"/>
      <c r="T261" s="228"/>
      <c r="U261" s="222"/>
      <c r="V261" s="222">
        <f>SUM(V262:V264)</f>
        <v>0.1</v>
      </c>
      <c r="W261" s="222"/>
      <c r="X261" s="222"/>
      <c r="AG261" t="s">
        <v>130</v>
      </c>
    </row>
    <row r="262" spans="1:60" outlineLevel="1" x14ac:dyDescent="0.25">
      <c r="A262" s="229">
        <v>65</v>
      </c>
      <c r="B262" s="230" t="s">
        <v>435</v>
      </c>
      <c r="C262" s="243" t="s">
        <v>436</v>
      </c>
      <c r="D262" s="231" t="s">
        <v>278</v>
      </c>
      <c r="E262" s="232">
        <v>1</v>
      </c>
      <c r="F262" s="233"/>
      <c r="G262" s="234">
        <f>ROUND(E262*F262,2)</f>
        <v>0</v>
      </c>
      <c r="H262" s="233"/>
      <c r="I262" s="234">
        <f>ROUND(E262*H262,2)</f>
        <v>0</v>
      </c>
      <c r="J262" s="233"/>
      <c r="K262" s="234">
        <f>ROUND(E262*J262,2)</f>
        <v>0</v>
      </c>
      <c r="L262" s="234">
        <v>15</v>
      </c>
      <c r="M262" s="234">
        <f>G262*(1+L262/100)</f>
        <v>0</v>
      </c>
      <c r="N262" s="234">
        <v>5.0000000000000002E-5</v>
      </c>
      <c r="O262" s="234">
        <f>ROUND(E262*N262,2)</f>
        <v>0</v>
      </c>
      <c r="P262" s="234">
        <v>0.04</v>
      </c>
      <c r="Q262" s="234">
        <f>ROUND(E262*P262,2)</f>
        <v>0.04</v>
      </c>
      <c r="R262" s="234"/>
      <c r="S262" s="234" t="s">
        <v>162</v>
      </c>
      <c r="T262" s="235" t="s">
        <v>135</v>
      </c>
      <c r="U262" s="220">
        <v>9.7000000000000003E-2</v>
      </c>
      <c r="V262" s="220">
        <f>ROUND(E262*U262,2)</f>
        <v>0.1</v>
      </c>
      <c r="W262" s="220"/>
      <c r="X262" s="220" t="s">
        <v>178</v>
      </c>
      <c r="Y262" s="210"/>
      <c r="Z262" s="210"/>
      <c r="AA262" s="210"/>
      <c r="AB262" s="210"/>
      <c r="AC262" s="210"/>
      <c r="AD262" s="210"/>
      <c r="AE262" s="210"/>
      <c r="AF262" s="210"/>
      <c r="AG262" s="210" t="s">
        <v>179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5">
      <c r="A263" s="217"/>
      <c r="B263" s="218"/>
      <c r="C263" s="255" t="s">
        <v>437</v>
      </c>
      <c r="D263" s="250"/>
      <c r="E263" s="251">
        <v>1</v>
      </c>
      <c r="F263" s="220"/>
      <c r="G263" s="220"/>
      <c r="H263" s="220"/>
      <c r="I263" s="220"/>
      <c r="J263" s="220"/>
      <c r="K263" s="220"/>
      <c r="L263" s="220"/>
      <c r="M263" s="220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181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5">
      <c r="A264" s="217"/>
      <c r="B264" s="218"/>
      <c r="C264" s="245"/>
      <c r="D264" s="239"/>
      <c r="E264" s="239"/>
      <c r="F264" s="239"/>
      <c r="G264" s="239"/>
      <c r="H264" s="220"/>
      <c r="I264" s="220"/>
      <c r="J264" s="220"/>
      <c r="K264" s="220"/>
      <c r="L264" s="220"/>
      <c r="M264" s="220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2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140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x14ac:dyDescent="0.25">
      <c r="A265" s="223" t="s">
        <v>129</v>
      </c>
      <c r="B265" s="224" t="s">
        <v>86</v>
      </c>
      <c r="C265" s="242" t="s">
        <v>87</v>
      </c>
      <c r="D265" s="225"/>
      <c r="E265" s="226"/>
      <c r="F265" s="227"/>
      <c r="G265" s="227">
        <f>SUMIF(AG266:AG281,"&lt;&gt;NOR",G266:G281)</f>
        <v>0</v>
      </c>
      <c r="H265" s="227"/>
      <c r="I265" s="227">
        <f>SUM(I266:I281)</f>
        <v>0</v>
      </c>
      <c r="J265" s="227"/>
      <c r="K265" s="227">
        <f>SUM(K266:K281)</f>
        <v>0</v>
      </c>
      <c r="L265" s="227"/>
      <c r="M265" s="227">
        <f>SUM(M266:M281)</f>
        <v>0</v>
      </c>
      <c r="N265" s="227"/>
      <c r="O265" s="227">
        <f>SUM(O266:O281)</f>
        <v>0.25</v>
      </c>
      <c r="P265" s="227"/>
      <c r="Q265" s="227">
        <f>SUM(Q266:Q281)</f>
        <v>0</v>
      </c>
      <c r="R265" s="227"/>
      <c r="S265" s="227"/>
      <c r="T265" s="228"/>
      <c r="U265" s="222"/>
      <c r="V265" s="222">
        <f>SUM(V266:V281)</f>
        <v>7.66</v>
      </c>
      <c r="W265" s="222"/>
      <c r="X265" s="222"/>
      <c r="AG265" t="s">
        <v>130</v>
      </c>
    </row>
    <row r="266" spans="1:60" outlineLevel="1" x14ac:dyDescent="0.25">
      <c r="A266" s="229">
        <v>66</v>
      </c>
      <c r="B266" s="230" t="s">
        <v>438</v>
      </c>
      <c r="C266" s="243" t="s">
        <v>439</v>
      </c>
      <c r="D266" s="231" t="s">
        <v>228</v>
      </c>
      <c r="E266" s="232">
        <v>2.76</v>
      </c>
      <c r="F266" s="233"/>
      <c r="G266" s="234">
        <f>ROUND(E266*F266,2)</f>
        <v>0</v>
      </c>
      <c r="H266" s="233"/>
      <c r="I266" s="234">
        <f>ROUND(E266*H266,2)</f>
        <v>0</v>
      </c>
      <c r="J266" s="233"/>
      <c r="K266" s="234">
        <f>ROUND(E266*J266,2)</f>
        <v>0</v>
      </c>
      <c r="L266" s="234">
        <v>15</v>
      </c>
      <c r="M266" s="234">
        <f>G266*(1+L266/100)</f>
        <v>0</v>
      </c>
      <c r="N266" s="234">
        <v>7.0980000000000001E-2</v>
      </c>
      <c r="O266" s="234">
        <f>ROUND(E266*N266,2)</f>
        <v>0.2</v>
      </c>
      <c r="P266" s="234">
        <v>0</v>
      </c>
      <c r="Q266" s="234">
        <f>ROUND(E266*P266,2)</f>
        <v>0</v>
      </c>
      <c r="R266" s="234" t="s">
        <v>440</v>
      </c>
      <c r="S266" s="234" t="s">
        <v>134</v>
      </c>
      <c r="T266" s="235" t="s">
        <v>134</v>
      </c>
      <c r="U266" s="220">
        <v>1.6639999999999999</v>
      </c>
      <c r="V266" s="220">
        <f>ROUND(E266*U266,2)</f>
        <v>4.59</v>
      </c>
      <c r="W266" s="220"/>
      <c r="X266" s="220" t="s">
        <v>178</v>
      </c>
      <c r="Y266" s="210"/>
      <c r="Z266" s="210"/>
      <c r="AA266" s="210"/>
      <c r="AB266" s="210"/>
      <c r="AC266" s="210"/>
      <c r="AD266" s="210"/>
      <c r="AE266" s="210"/>
      <c r="AF266" s="210"/>
      <c r="AG266" s="210" t="s">
        <v>179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5">
      <c r="A267" s="217"/>
      <c r="B267" s="218"/>
      <c r="C267" s="246"/>
      <c r="D267" s="240"/>
      <c r="E267" s="240"/>
      <c r="F267" s="240"/>
      <c r="G267" s="240"/>
      <c r="H267" s="220"/>
      <c r="I267" s="220"/>
      <c r="J267" s="220"/>
      <c r="K267" s="220"/>
      <c r="L267" s="220"/>
      <c r="M267" s="220"/>
      <c r="N267" s="220"/>
      <c r="O267" s="220"/>
      <c r="P267" s="220"/>
      <c r="Q267" s="220"/>
      <c r="R267" s="220"/>
      <c r="S267" s="220"/>
      <c r="T267" s="220"/>
      <c r="U267" s="220"/>
      <c r="V267" s="220"/>
      <c r="W267" s="220"/>
      <c r="X267" s="22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140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ht="20.399999999999999" outlineLevel="1" x14ac:dyDescent="0.25">
      <c r="A268" s="229">
        <v>67</v>
      </c>
      <c r="B268" s="230" t="s">
        <v>441</v>
      </c>
      <c r="C268" s="243" t="s">
        <v>442</v>
      </c>
      <c r="D268" s="231" t="s">
        <v>269</v>
      </c>
      <c r="E268" s="232">
        <v>6</v>
      </c>
      <c r="F268" s="233"/>
      <c r="G268" s="234">
        <f>ROUND(E268*F268,2)</f>
        <v>0</v>
      </c>
      <c r="H268" s="233"/>
      <c r="I268" s="234">
        <f>ROUND(E268*H268,2)</f>
        <v>0</v>
      </c>
      <c r="J268" s="233"/>
      <c r="K268" s="234">
        <f>ROUND(E268*J268,2)</f>
        <v>0</v>
      </c>
      <c r="L268" s="234">
        <v>15</v>
      </c>
      <c r="M268" s="234">
        <f>G268*(1+L268/100)</f>
        <v>0</v>
      </c>
      <c r="N268" s="234">
        <v>7.6299999999999996E-3</v>
      </c>
      <c r="O268" s="234">
        <f>ROUND(E268*N268,2)</f>
        <v>0.05</v>
      </c>
      <c r="P268" s="234">
        <v>0</v>
      </c>
      <c r="Q268" s="234">
        <f>ROUND(E268*P268,2)</f>
        <v>0</v>
      </c>
      <c r="R268" s="234" t="s">
        <v>440</v>
      </c>
      <c r="S268" s="234" t="s">
        <v>134</v>
      </c>
      <c r="T268" s="235" t="s">
        <v>134</v>
      </c>
      <c r="U268" s="220">
        <v>0.21</v>
      </c>
      <c r="V268" s="220">
        <f>ROUND(E268*U268,2)</f>
        <v>1.26</v>
      </c>
      <c r="W268" s="220"/>
      <c r="X268" s="220" t="s">
        <v>178</v>
      </c>
      <c r="Y268" s="210"/>
      <c r="Z268" s="210"/>
      <c r="AA268" s="210"/>
      <c r="AB268" s="210"/>
      <c r="AC268" s="210"/>
      <c r="AD268" s="210"/>
      <c r="AE268" s="210"/>
      <c r="AF268" s="210"/>
      <c r="AG268" s="210" t="s">
        <v>179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5">
      <c r="A269" s="217"/>
      <c r="B269" s="218"/>
      <c r="C269" s="255" t="s">
        <v>443</v>
      </c>
      <c r="D269" s="250"/>
      <c r="E269" s="251">
        <v>6</v>
      </c>
      <c r="F269" s="220"/>
      <c r="G269" s="220"/>
      <c r="H269" s="220"/>
      <c r="I269" s="220"/>
      <c r="J269" s="220"/>
      <c r="K269" s="220"/>
      <c r="L269" s="220"/>
      <c r="M269" s="220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181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5">
      <c r="A270" s="217"/>
      <c r="B270" s="218"/>
      <c r="C270" s="245"/>
      <c r="D270" s="239"/>
      <c r="E270" s="239"/>
      <c r="F270" s="239"/>
      <c r="G270" s="239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140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ht="20.399999999999999" outlineLevel="1" x14ac:dyDescent="0.25">
      <c r="A271" s="229">
        <v>68</v>
      </c>
      <c r="B271" s="230" t="s">
        <v>444</v>
      </c>
      <c r="C271" s="243" t="s">
        <v>445</v>
      </c>
      <c r="D271" s="231" t="s">
        <v>228</v>
      </c>
      <c r="E271" s="232">
        <v>2.76</v>
      </c>
      <c r="F271" s="233"/>
      <c r="G271" s="234">
        <f>ROUND(E271*F271,2)</f>
        <v>0</v>
      </c>
      <c r="H271" s="233"/>
      <c r="I271" s="234">
        <f>ROUND(E271*H271,2)</f>
        <v>0</v>
      </c>
      <c r="J271" s="233"/>
      <c r="K271" s="234">
        <f>ROUND(E271*J271,2)</f>
        <v>0</v>
      </c>
      <c r="L271" s="234">
        <v>15</v>
      </c>
      <c r="M271" s="234">
        <f>G271*(1+L271/100)</f>
        <v>0</v>
      </c>
      <c r="N271" s="234">
        <v>0</v>
      </c>
      <c r="O271" s="234">
        <f>ROUND(E271*N271,2)</f>
        <v>0</v>
      </c>
      <c r="P271" s="234">
        <v>0</v>
      </c>
      <c r="Q271" s="234">
        <f>ROUND(E271*P271,2)</f>
        <v>0</v>
      </c>
      <c r="R271" s="234" t="s">
        <v>440</v>
      </c>
      <c r="S271" s="234" t="s">
        <v>134</v>
      </c>
      <c r="T271" s="235" t="s">
        <v>134</v>
      </c>
      <c r="U271" s="220">
        <v>0.26400000000000001</v>
      </c>
      <c r="V271" s="220">
        <f>ROUND(E271*U271,2)</f>
        <v>0.73</v>
      </c>
      <c r="W271" s="220"/>
      <c r="X271" s="220" t="s">
        <v>178</v>
      </c>
      <c r="Y271" s="210"/>
      <c r="Z271" s="210"/>
      <c r="AA271" s="210"/>
      <c r="AB271" s="210"/>
      <c r="AC271" s="210"/>
      <c r="AD271" s="210"/>
      <c r="AE271" s="210"/>
      <c r="AF271" s="210"/>
      <c r="AG271" s="210" t="s">
        <v>179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5">
      <c r="A272" s="217"/>
      <c r="B272" s="218"/>
      <c r="C272" s="246"/>
      <c r="D272" s="240"/>
      <c r="E272" s="240"/>
      <c r="F272" s="240"/>
      <c r="G272" s="240"/>
      <c r="H272" s="220"/>
      <c r="I272" s="220"/>
      <c r="J272" s="220"/>
      <c r="K272" s="220"/>
      <c r="L272" s="220"/>
      <c r="M272" s="220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2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140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5">
      <c r="A273" s="229">
        <v>69</v>
      </c>
      <c r="B273" s="230" t="s">
        <v>446</v>
      </c>
      <c r="C273" s="243" t="s">
        <v>447</v>
      </c>
      <c r="D273" s="231" t="s">
        <v>228</v>
      </c>
      <c r="E273" s="232">
        <v>2.76</v>
      </c>
      <c r="F273" s="233"/>
      <c r="G273" s="234">
        <f>ROUND(E273*F273,2)</f>
        <v>0</v>
      </c>
      <c r="H273" s="233"/>
      <c r="I273" s="234">
        <f>ROUND(E273*H273,2)</f>
        <v>0</v>
      </c>
      <c r="J273" s="233"/>
      <c r="K273" s="234">
        <f>ROUND(E273*J273,2)</f>
        <v>0</v>
      </c>
      <c r="L273" s="234">
        <v>15</v>
      </c>
      <c r="M273" s="234">
        <f>G273*(1+L273/100)</f>
        <v>0</v>
      </c>
      <c r="N273" s="234">
        <v>2.1000000000000001E-4</v>
      </c>
      <c r="O273" s="234">
        <f>ROUND(E273*N273,2)</f>
        <v>0</v>
      </c>
      <c r="P273" s="234">
        <v>0</v>
      </c>
      <c r="Q273" s="234">
        <f>ROUND(E273*P273,2)</f>
        <v>0</v>
      </c>
      <c r="R273" s="234" t="s">
        <v>448</v>
      </c>
      <c r="S273" s="234" t="s">
        <v>134</v>
      </c>
      <c r="T273" s="235" t="s">
        <v>134</v>
      </c>
      <c r="U273" s="220">
        <v>0.09</v>
      </c>
      <c r="V273" s="220">
        <f>ROUND(E273*U273,2)</f>
        <v>0.25</v>
      </c>
      <c r="W273" s="220"/>
      <c r="X273" s="220" t="s">
        <v>178</v>
      </c>
      <c r="Y273" s="210"/>
      <c r="Z273" s="210"/>
      <c r="AA273" s="210"/>
      <c r="AB273" s="210"/>
      <c r="AC273" s="210"/>
      <c r="AD273" s="210"/>
      <c r="AE273" s="210"/>
      <c r="AF273" s="210"/>
      <c r="AG273" s="210" t="s">
        <v>179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5">
      <c r="A274" s="217"/>
      <c r="B274" s="218"/>
      <c r="C274" s="255" t="s">
        <v>449</v>
      </c>
      <c r="D274" s="250"/>
      <c r="E274" s="251">
        <v>2.76</v>
      </c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181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5">
      <c r="A275" s="217"/>
      <c r="B275" s="218"/>
      <c r="C275" s="245"/>
      <c r="D275" s="239"/>
      <c r="E275" s="239"/>
      <c r="F275" s="239"/>
      <c r="G275" s="239"/>
      <c r="H275" s="220"/>
      <c r="I275" s="220"/>
      <c r="J275" s="220"/>
      <c r="K275" s="220"/>
      <c r="L275" s="220"/>
      <c r="M275" s="220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140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5">
      <c r="A276" s="229">
        <v>70</v>
      </c>
      <c r="B276" s="230" t="s">
        <v>450</v>
      </c>
      <c r="C276" s="243" t="s">
        <v>451</v>
      </c>
      <c r="D276" s="231" t="s">
        <v>269</v>
      </c>
      <c r="E276" s="232">
        <v>5.52</v>
      </c>
      <c r="F276" s="233"/>
      <c r="G276" s="234">
        <f>ROUND(E276*F276,2)</f>
        <v>0</v>
      </c>
      <c r="H276" s="233"/>
      <c r="I276" s="234">
        <f>ROUND(E276*H276,2)</f>
        <v>0</v>
      </c>
      <c r="J276" s="233"/>
      <c r="K276" s="234">
        <f>ROUND(E276*J276,2)</f>
        <v>0</v>
      </c>
      <c r="L276" s="234">
        <v>15</v>
      </c>
      <c r="M276" s="234">
        <f>G276*(1+L276/100)</f>
        <v>0</v>
      </c>
      <c r="N276" s="234">
        <v>3.4000000000000002E-4</v>
      </c>
      <c r="O276" s="234">
        <f>ROUND(E276*N276,2)</f>
        <v>0</v>
      </c>
      <c r="P276" s="234">
        <v>0</v>
      </c>
      <c r="Q276" s="234">
        <f>ROUND(E276*P276,2)</f>
        <v>0</v>
      </c>
      <c r="R276" s="234"/>
      <c r="S276" s="234" t="s">
        <v>162</v>
      </c>
      <c r="T276" s="235" t="s">
        <v>134</v>
      </c>
      <c r="U276" s="220">
        <v>0.15</v>
      </c>
      <c r="V276" s="220">
        <f>ROUND(E276*U276,2)</f>
        <v>0.83</v>
      </c>
      <c r="W276" s="220"/>
      <c r="X276" s="220" t="s">
        <v>178</v>
      </c>
      <c r="Y276" s="210"/>
      <c r="Z276" s="210"/>
      <c r="AA276" s="210"/>
      <c r="AB276" s="210"/>
      <c r="AC276" s="210"/>
      <c r="AD276" s="210"/>
      <c r="AE276" s="210"/>
      <c r="AF276" s="210"/>
      <c r="AG276" s="210" t="s">
        <v>179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5">
      <c r="A277" s="217"/>
      <c r="B277" s="218"/>
      <c r="C277" s="255" t="s">
        <v>374</v>
      </c>
      <c r="D277" s="250"/>
      <c r="E277" s="251">
        <v>5.52</v>
      </c>
      <c r="F277" s="220"/>
      <c r="G277" s="220"/>
      <c r="H277" s="220"/>
      <c r="I277" s="220"/>
      <c r="J277" s="220"/>
      <c r="K277" s="220"/>
      <c r="L277" s="220"/>
      <c r="M277" s="220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181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5">
      <c r="A278" s="217"/>
      <c r="B278" s="218"/>
      <c r="C278" s="245"/>
      <c r="D278" s="239"/>
      <c r="E278" s="239"/>
      <c r="F278" s="239"/>
      <c r="G278" s="239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140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5">
      <c r="A279" s="217">
        <v>71</v>
      </c>
      <c r="B279" s="218" t="s">
        <v>452</v>
      </c>
      <c r="C279" s="258" t="s">
        <v>453</v>
      </c>
      <c r="D279" s="219" t="s">
        <v>0</v>
      </c>
      <c r="E279" s="238"/>
      <c r="F279" s="221"/>
      <c r="G279" s="220">
        <f>ROUND(E279*F279,2)</f>
        <v>0</v>
      </c>
      <c r="H279" s="221"/>
      <c r="I279" s="220">
        <f>ROUND(E279*H279,2)</f>
        <v>0</v>
      </c>
      <c r="J279" s="221"/>
      <c r="K279" s="220">
        <f>ROUND(E279*J279,2)</f>
        <v>0</v>
      </c>
      <c r="L279" s="220">
        <v>15</v>
      </c>
      <c r="M279" s="220">
        <f>G279*(1+L279/100)</f>
        <v>0</v>
      </c>
      <c r="N279" s="220">
        <v>0</v>
      </c>
      <c r="O279" s="220">
        <f>ROUND(E279*N279,2)</f>
        <v>0</v>
      </c>
      <c r="P279" s="220">
        <v>0</v>
      </c>
      <c r="Q279" s="220">
        <f>ROUND(E279*P279,2)</f>
        <v>0</v>
      </c>
      <c r="R279" s="220" t="s">
        <v>440</v>
      </c>
      <c r="S279" s="220" t="s">
        <v>134</v>
      </c>
      <c r="T279" s="220" t="s">
        <v>134</v>
      </c>
      <c r="U279" s="220">
        <v>0</v>
      </c>
      <c r="V279" s="220">
        <f>ROUND(E279*U279,2)</f>
        <v>0</v>
      </c>
      <c r="W279" s="220"/>
      <c r="X279" s="220" t="s">
        <v>404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405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5">
      <c r="A280" s="217"/>
      <c r="B280" s="218"/>
      <c r="C280" s="259" t="s">
        <v>434</v>
      </c>
      <c r="D280" s="254"/>
      <c r="E280" s="254"/>
      <c r="F280" s="254"/>
      <c r="G280" s="254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202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5">
      <c r="A281" s="217"/>
      <c r="B281" s="218"/>
      <c r="C281" s="245"/>
      <c r="D281" s="239"/>
      <c r="E281" s="239"/>
      <c r="F281" s="239"/>
      <c r="G281" s="239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140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x14ac:dyDescent="0.25">
      <c r="A282" s="223" t="s">
        <v>129</v>
      </c>
      <c r="B282" s="224" t="s">
        <v>88</v>
      </c>
      <c r="C282" s="242" t="s">
        <v>89</v>
      </c>
      <c r="D282" s="225"/>
      <c r="E282" s="226"/>
      <c r="F282" s="227"/>
      <c r="G282" s="227">
        <f>SUMIF(AG283:AG285,"&lt;&gt;NOR",G283:G285)</f>
        <v>0</v>
      </c>
      <c r="H282" s="227"/>
      <c r="I282" s="227">
        <f>SUM(I283:I285)</f>
        <v>0</v>
      </c>
      <c r="J282" s="227"/>
      <c r="K282" s="227">
        <f>SUM(K283:K285)</f>
        <v>0</v>
      </c>
      <c r="L282" s="227"/>
      <c r="M282" s="227">
        <f>SUM(M283:M285)</f>
        <v>0</v>
      </c>
      <c r="N282" s="227"/>
      <c r="O282" s="227">
        <f>SUM(O283:O285)</f>
        <v>0.03</v>
      </c>
      <c r="P282" s="227"/>
      <c r="Q282" s="227">
        <f>SUM(Q283:Q285)</f>
        <v>0</v>
      </c>
      <c r="R282" s="227"/>
      <c r="S282" s="227"/>
      <c r="T282" s="228"/>
      <c r="U282" s="222"/>
      <c r="V282" s="222">
        <f>SUM(V283:V285)</f>
        <v>1.21</v>
      </c>
      <c r="W282" s="222"/>
      <c r="X282" s="222"/>
      <c r="AG282" t="s">
        <v>130</v>
      </c>
    </row>
    <row r="283" spans="1:60" outlineLevel="1" x14ac:dyDescent="0.25">
      <c r="A283" s="229">
        <v>72</v>
      </c>
      <c r="B283" s="230" t="s">
        <v>454</v>
      </c>
      <c r="C283" s="243" t="s">
        <v>455</v>
      </c>
      <c r="D283" s="231" t="s">
        <v>228</v>
      </c>
      <c r="E283" s="232">
        <v>2.76</v>
      </c>
      <c r="F283" s="233"/>
      <c r="G283" s="234">
        <f>ROUND(E283*F283,2)</f>
        <v>0</v>
      </c>
      <c r="H283" s="233"/>
      <c r="I283" s="234">
        <f>ROUND(E283*H283,2)</f>
        <v>0</v>
      </c>
      <c r="J283" s="233"/>
      <c r="K283" s="234">
        <f>ROUND(E283*J283,2)</f>
        <v>0</v>
      </c>
      <c r="L283" s="234">
        <v>15</v>
      </c>
      <c r="M283" s="234">
        <f>G283*(1+L283/100)</f>
        <v>0</v>
      </c>
      <c r="N283" s="234">
        <v>9.7099999999999999E-3</v>
      </c>
      <c r="O283" s="234">
        <f>ROUND(E283*N283,2)</f>
        <v>0.03</v>
      </c>
      <c r="P283" s="234">
        <v>0</v>
      </c>
      <c r="Q283" s="234">
        <f>ROUND(E283*P283,2)</f>
        <v>0</v>
      </c>
      <c r="R283" s="234" t="s">
        <v>440</v>
      </c>
      <c r="S283" s="234" t="s">
        <v>134</v>
      </c>
      <c r="T283" s="235" t="s">
        <v>134</v>
      </c>
      <c r="U283" s="220">
        <v>0.44</v>
      </c>
      <c r="V283" s="220">
        <f>ROUND(E283*U283,2)</f>
        <v>1.21</v>
      </c>
      <c r="W283" s="220"/>
      <c r="X283" s="220" t="s">
        <v>178</v>
      </c>
      <c r="Y283" s="210"/>
      <c r="Z283" s="210"/>
      <c r="AA283" s="210"/>
      <c r="AB283" s="210"/>
      <c r="AC283" s="210"/>
      <c r="AD283" s="210"/>
      <c r="AE283" s="210"/>
      <c r="AF283" s="210"/>
      <c r="AG283" s="210" t="s">
        <v>179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5">
      <c r="A284" s="217"/>
      <c r="B284" s="218"/>
      <c r="C284" s="256" t="s">
        <v>456</v>
      </c>
      <c r="D284" s="252"/>
      <c r="E284" s="252"/>
      <c r="F284" s="252"/>
      <c r="G284" s="252"/>
      <c r="H284" s="220"/>
      <c r="I284" s="220"/>
      <c r="J284" s="220"/>
      <c r="K284" s="220"/>
      <c r="L284" s="220"/>
      <c r="M284" s="220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202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5">
      <c r="A285" s="217"/>
      <c r="B285" s="218"/>
      <c r="C285" s="245"/>
      <c r="D285" s="239"/>
      <c r="E285" s="239"/>
      <c r="F285" s="239"/>
      <c r="G285" s="239"/>
      <c r="H285" s="220"/>
      <c r="I285" s="220"/>
      <c r="J285" s="220"/>
      <c r="K285" s="220"/>
      <c r="L285" s="220"/>
      <c r="M285" s="220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2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140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5">
      <c r="A286" s="223" t="s">
        <v>129</v>
      </c>
      <c r="B286" s="224" t="s">
        <v>90</v>
      </c>
      <c r="C286" s="242" t="s">
        <v>91</v>
      </c>
      <c r="D286" s="225"/>
      <c r="E286" s="226"/>
      <c r="F286" s="227"/>
      <c r="G286" s="227">
        <f>SUMIF(AG287:AG288,"&lt;&gt;NOR",G287:G288)</f>
        <v>0</v>
      </c>
      <c r="H286" s="227"/>
      <c r="I286" s="227">
        <f>SUM(I287:I288)</f>
        <v>0</v>
      </c>
      <c r="J286" s="227"/>
      <c r="K286" s="227">
        <f>SUM(K287:K288)</f>
        <v>0</v>
      </c>
      <c r="L286" s="227"/>
      <c r="M286" s="227">
        <f>SUM(M287:M288)</f>
        <v>0</v>
      </c>
      <c r="N286" s="227"/>
      <c r="O286" s="227">
        <f>SUM(O287:O288)</f>
        <v>0.01</v>
      </c>
      <c r="P286" s="227"/>
      <c r="Q286" s="227">
        <f>SUM(Q287:Q288)</f>
        <v>0</v>
      </c>
      <c r="R286" s="227"/>
      <c r="S286" s="227"/>
      <c r="T286" s="228"/>
      <c r="U286" s="222"/>
      <c r="V286" s="222">
        <f>SUM(V287:V288)</f>
        <v>3.21</v>
      </c>
      <c r="W286" s="222"/>
      <c r="X286" s="222"/>
      <c r="AG286" t="s">
        <v>130</v>
      </c>
    </row>
    <row r="287" spans="1:60" outlineLevel="1" x14ac:dyDescent="0.25">
      <c r="A287" s="229">
        <v>73</v>
      </c>
      <c r="B287" s="230" t="s">
        <v>457</v>
      </c>
      <c r="C287" s="243" t="s">
        <v>458</v>
      </c>
      <c r="D287" s="231" t="s">
        <v>228</v>
      </c>
      <c r="E287" s="232">
        <v>8.3714999999999993</v>
      </c>
      <c r="F287" s="233"/>
      <c r="G287" s="234">
        <f>ROUND(E287*F287,2)</f>
        <v>0</v>
      </c>
      <c r="H287" s="233"/>
      <c r="I287" s="234">
        <f>ROUND(E287*H287,2)</f>
        <v>0</v>
      </c>
      <c r="J287" s="233"/>
      <c r="K287" s="234">
        <f>ROUND(E287*J287,2)</f>
        <v>0</v>
      </c>
      <c r="L287" s="234">
        <v>15</v>
      </c>
      <c r="M287" s="234">
        <f>G287*(1+L287/100)</f>
        <v>0</v>
      </c>
      <c r="N287" s="234">
        <v>1.24E-3</v>
      </c>
      <c r="O287" s="234">
        <f>ROUND(E287*N287,2)</f>
        <v>0.01</v>
      </c>
      <c r="P287" s="234">
        <v>0</v>
      </c>
      <c r="Q287" s="234">
        <f>ROUND(E287*P287,2)</f>
        <v>0</v>
      </c>
      <c r="R287" s="234" t="s">
        <v>448</v>
      </c>
      <c r="S287" s="234" t="s">
        <v>134</v>
      </c>
      <c r="T287" s="235" t="s">
        <v>134</v>
      </c>
      <c r="U287" s="220">
        <v>0.38400000000000001</v>
      </c>
      <c r="V287" s="220">
        <f>ROUND(E287*U287,2)</f>
        <v>3.21</v>
      </c>
      <c r="W287" s="220"/>
      <c r="X287" s="220" t="s">
        <v>178</v>
      </c>
      <c r="Y287" s="210"/>
      <c r="Z287" s="210"/>
      <c r="AA287" s="210"/>
      <c r="AB287" s="210"/>
      <c r="AC287" s="210"/>
      <c r="AD287" s="210"/>
      <c r="AE287" s="210"/>
      <c r="AF287" s="210"/>
      <c r="AG287" s="210" t="s">
        <v>179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5">
      <c r="A288" s="217"/>
      <c r="B288" s="218"/>
      <c r="C288" s="246"/>
      <c r="D288" s="240"/>
      <c r="E288" s="240"/>
      <c r="F288" s="240"/>
      <c r="G288" s="240"/>
      <c r="H288" s="220"/>
      <c r="I288" s="220"/>
      <c r="J288" s="220"/>
      <c r="K288" s="220"/>
      <c r="L288" s="220"/>
      <c r="M288" s="220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140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x14ac:dyDescent="0.25">
      <c r="A289" s="223" t="s">
        <v>129</v>
      </c>
      <c r="B289" s="224" t="s">
        <v>92</v>
      </c>
      <c r="C289" s="242" t="s">
        <v>93</v>
      </c>
      <c r="D289" s="225"/>
      <c r="E289" s="226"/>
      <c r="F289" s="227"/>
      <c r="G289" s="227">
        <f>SUMIF(AG290:AG300,"&lt;&gt;NOR",G290:G300)</f>
        <v>0</v>
      </c>
      <c r="H289" s="227"/>
      <c r="I289" s="227">
        <f>SUM(I290:I300)</f>
        <v>0</v>
      </c>
      <c r="J289" s="227"/>
      <c r="K289" s="227">
        <f>SUM(K290:K300)</f>
        <v>0</v>
      </c>
      <c r="L289" s="227"/>
      <c r="M289" s="227">
        <f>SUM(M290:M300)</f>
        <v>0</v>
      </c>
      <c r="N289" s="227"/>
      <c r="O289" s="227">
        <f>SUM(O290:O300)</f>
        <v>0.48</v>
      </c>
      <c r="P289" s="227"/>
      <c r="Q289" s="227">
        <f>SUM(Q290:Q300)</f>
        <v>0</v>
      </c>
      <c r="R289" s="227"/>
      <c r="S289" s="227"/>
      <c r="T289" s="228"/>
      <c r="U289" s="222"/>
      <c r="V289" s="222">
        <f>SUM(V290:V300)</f>
        <v>204.73000000000002</v>
      </c>
      <c r="W289" s="222"/>
      <c r="X289" s="222"/>
      <c r="AG289" t="s">
        <v>130</v>
      </c>
    </row>
    <row r="290" spans="1:60" ht="20.399999999999999" outlineLevel="1" x14ac:dyDescent="0.25">
      <c r="A290" s="229">
        <v>74</v>
      </c>
      <c r="B290" s="230" t="s">
        <v>459</v>
      </c>
      <c r="C290" s="243" t="s">
        <v>460</v>
      </c>
      <c r="D290" s="231" t="s">
        <v>228</v>
      </c>
      <c r="E290" s="232">
        <v>1154.046</v>
      </c>
      <c r="F290" s="233"/>
      <c r="G290" s="234">
        <f>ROUND(E290*F290,2)</f>
        <v>0</v>
      </c>
      <c r="H290" s="233"/>
      <c r="I290" s="234">
        <f>ROUND(E290*H290,2)</f>
        <v>0</v>
      </c>
      <c r="J290" s="233"/>
      <c r="K290" s="234">
        <f>ROUND(E290*J290,2)</f>
        <v>0</v>
      </c>
      <c r="L290" s="234">
        <v>15</v>
      </c>
      <c r="M290" s="234">
        <f>G290*(1+L290/100)</f>
        <v>0</v>
      </c>
      <c r="N290" s="234">
        <v>0</v>
      </c>
      <c r="O290" s="234">
        <f>ROUND(E290*N290,2)</f>
        <v>0</v>
      </c>
      <c r="P290" s="234">
        <v>0</v>
      </c>
      <c r="Q290" s="234">
        <f>ROUND(E290*P290,2)</f>
        <v>0</v>
      </c>
      <c r="R290" s="234" t="s">
        <v>461</v>
      </c>
      <c r="S290" s="234" t="s">
        <v>134</v>
      </c>
      <c r="T290" s="235" t="s">
        <v>134</v>
      </c>
      <c r="U290" s="220">
        <v>4.7399999999999998E-2</v>
      </c>
      <c r="V290" s="220">
        <f>ROUND(E290*U290,2)</f>
        <v>54.7</v>
      </c>
      <c r="W290" s="220"/>
      <c r="X290" s="220" t="s">
        <v>178</v>
      </c>
      <c r="Y290" s="210"/>
      <c r="Z290" s="210"/>
      <c r="AA290" s="210"/>
      <c r="AB290" s="210"/>
      <c r="AC290" s="210"/>
      <c r="AD290" s="210"/>
      <c r="AE290" s="210"/>
      <c r="AF290" s="210"/>
      <c r="AG290" s="210" t="s">
        <v>179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5">
      <c r="A291" s="217"/>
      <c r="B291" s="218"/>
      <c r="C291" s="246"/>
      <c r="D291" s="240"/>
      <c r="E291" s="240"/>
      <c r="F291" s="240"/>
      <c r="G291" s="240"/>
      <c r="H291" s="220"/>
      <c r="I291" s="220"/>
      <c r="J291" s="220"/>
      <c r="K291" s="220"/>
      <c r="L291" s="220"/>
      <c r="M291" s="220"/>
      <c r="N291" s="220"/>
      <c r="O291" s="220"/>
      <c r="P291" s="220"/>
      <c r="Q291" s="220"/>
      <c r="R291" s="220"/>
      <c r="S291" s="220"/>
      <c r="T291" s="220"/>
      <c r="U291" s="220"/>
      <c r="V291" s="220"/>
      <c r="W291" s="220"/>
      <c r="X291" s="22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140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5">
      <c r="A292" s="229">
        <v>75</v>
      </c>
      <c r="B292" s="230" t="s">
        <v>462</v>
      </c>
      <c r="C292" s="243" t="s">
        <v>463</v>
      </c>
      <c r="D292" s="231" t="s">
        <v>228</v>
      </c>
      <c r="E292" s="232">
        <v>1154.046</v>
      </c>
      <c r="F292" s="233"/>
      <c r="G292" s="234">
        <f>ROUND(E292*F292,2)</f>
        <v>0</v>
      </c>
      <c r="H292" s="233"/>
      <c r="I292" s="234">
        <f>ROUND(E292*H292,2)</f>
        <v>0</v>
      </c>
      <c r="J292" s="233"/>
      <c r="K292" s="234">
        <f>ROUND(E292*J292,2)</f>
        <v>0</v>
      </c>
      <c r="L292" s="234">
        <v>15</v>
      </c>
      <c r="M292" s="234">
        <f>G292*(1+L292/100)</f>
        <v>0</v>
      </c>
      <c r="N292" s="234">
        <v>4.2000000000000002E-4</v>
      </c>
      <c r="O292" s="234">
        <f>ROUND(E292*N292,2)</f>
        <v>0.48</v>
      </c>
      <c r="P292" s="234">
        <v>0</v>
      </c>
      <c r="Q292" s="234">
        <f>ROUND(E292*P292,2)</f>
        <v>0</v>
      </c>
      <c r="R292" s="234" t="s">
        <v>464</v>
      </c>
      <c r="S292" s="234" t="s">
        <v>134</v>
      </c>
      <c r="T292" s="235" t="s">
        <v>134</v>
      </c>
      <c r="U292" s="220">
        <v>0.13</v>
      </c>
      <c r="V292" s="220">
        <f>ROUND(E292*U292,2)</f>
        <v>150.03</v>
      </c>
      <c r="W292" s="220"/>
      <c r="X292" s="220" t="s">
        <v>279</v>
      </c>
      <c r="Y292" s="210"/>
      <c r="Z292" s="210"/>
      <c r="AA292" s="210"/>
      <c r="AB292" s="210"/>
      <c r="AC292" s="210"/>
      <c r="AD292" s="210"/>
      <c r="AE292" s="210"/>
      <c r="AF292" s="210"/>
      <c r="AG292" s="210" t="s">
        <v>280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5">
      <c r="A293" s="217"/>
      <c r="B293" s="218"/>
      <c r="C293" s="255" t="s">
        <v>465</v>
      </c>
      <c r="D293" s="250"/>
      <c r="E293" s="251">
        <v>681.64200000000005</v>
      </c>
      <c r="F293" s="220"/>
      <c r="G293" s="220"/>
      <c r="H293" s="220"/>
      <c r="I293" s="220"/>
      <c r="J293" s="220"/>
      <c r="K293" s="220"/>
      <c r="L293" s="220"/>
      <c r="M293" s="220"/>
      <c r="N293" s="220"/>
      <c r="O293" s="220"/>
      <c r="P293" s="220"/>
      <c r="Q293" s="220"/>
      <c r="R293" s="220"/>
      <c r="S293" s="220"/>
      <c r="T293" s="220"/>
      <c r="U293" s="220"/>
      <c r="V293" s="220"/>
      <c r="W293" s="220"/>
      <c r="X293" s="22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181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5">
      <c r="A294" s="217"/>
      <c r="B294" s="218"/>
      <c r="C294" s="255" t="s">
        <v>466</v>
      </c>
      <c r="D294" s="250"/>
      <c r="E294" s="251">
        <v>-68.09</v>
      </c>
      <c r="F294" s="220"/>
      <c r="G294" s="220"/>
      <c r="H294" s="220"/>
      <c r="I294" s="220"/>
      <c r="J294" s="220"/>
      <c r="K294" s="220"/>
      <c r="L294" s="220"/>
      <c r="M294" s="220"/>
      <c r="N294" s="220"/>
      <c r="O294" s="220"/>
      <c r="P294" s="220"/>
      <c r="Q294" s="220"/>
      <c r="R294" s="220"/>
      <c r="S294" s="220"/>
      <c r="T294" s="220"/>
      <c r="U294" s="220"/>
      <c r="V294" s="220"/>
      <c r="W294" s="220"/>
      <c r="X294" s="22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181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5">
      <c r="A295" s="217"/>
      <c r="B295" s="218"/>
      <c r="C295" s="255" t="s">
        <v>467</v>
      </c>
      <c r="D295" s="250"/>
      <c r="E295" s="251">
        <v>55.963999999999999</v>
      </c>
      <c r="F295" s="220"/>
      <c r="G295" s="220"/>
      <c r="H295" s="220"/>
      <c r="I295" s="220"/>
      <c r="J295" s="220"/>
      <c r="K295" s="220"/>
      <c r="L295" s="220"/>
      <c r="M295" s="220"/>
      <c r="N295" s="220"/>
      <c r="O295" s="220"/>
      <c r="P295" s="220"/>
      <c r="Q295" s="220"/>
      <c r="R295" s="220"/>
      <c r="S295" s="220"/>
      <c r="T295" s="220"/>
      <c r="U295" s="220"/>
      <c r="V295" s="220"/>
      <c r="W295" s="220"/>
      <c r="X295" s="22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181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5">
      <c r="A296" s="217"/>
      <c r="B296" s="218"/>
      <c r="C296" s="255" t="s">
        <v>468</v>
      </c>
      <c r="D296" s="250"/>
      <c r="E296" s="251">
        <v>-24.64</v>
      </c>
      <c r="F296" s="220"/>
      <c r="G296" s="220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2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181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5">
      <c r="A297" s="217"/>
      <c r="B297" s="218"/>
      <c r="C297" s="255" t="s">
        <v>469</v>
      </c>
      <c r="D297" s="250"/>
      <c r="E297" s="251">
        <v>117.6</v>
      </c>
      <c r="F297" s="220"/>
      <c r="G297" s="220"/>
      <c r="H297" s="220"/>
      <c r="I297" s="220"/>
      <c r="J297" s="220"/>
      <c r="K297" s="220"/>
      <c r="L297" s="220"/>
      <c r="M297" s="220"/>
      <c r="N297" s="220"/>
      <c r="O297" s="220"/>
      <c r="P297" s="220"/>
      <c r="Q297" s="220"/>
      <c r="R297" s="220"/>
      <c r="S297" s="220"/>
      <c r="T297" s="220"/>
      <c r="U297" s="220"/>
      <c r="V297" s="220"/>
      <c r="W297" s="220"/>
      <c r="X297" s="22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181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5">
      <c r="A298" s="217"/>
      <c r="B298" s="218"/>
      <c r="C298" s="255" t="s">
        <v>470</v>
      </c>
      <c r="D298" s="250"/>
      <c r="E298" s="251">
        <v>35.53</v>
      </c>
      <c r="F298" s="220"/>
      <c r="G298" s="220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2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181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5">
      <c r="A299" s="217"/>
      <c r="B299" s="218"/>
      <c r="C299" s="255" t="s">
        <v>471</v>
      </c>
      <c r="D299" s="250"/>
      <c r="E299" s="251">
        <v>356.04</v>
      </c>
      <c r="F299" s="220"/>
      <c r="G299" s="220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2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181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5">
      <c r="A300" s="217"/>
      <c r="B300" s="218"/>
      <c r="C300" s="245"/>
      <c r="D300" s="239"/>
      <c r="E300" s="239"/>
      <c r="F300" s="239"/>
      <c r="G300" s="239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2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140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x14ac:dyDescent="0.25">
      <c r="A301" s="223" t="s">
        <v>129</v>
      </c>
      <c r="B301" s="224" t="s">
        <v>94</v>
      </c>
      <c r="C301" s="242" t="s">
        <v>95</v>
      </c>
      <c r="D301" s="225"/>
      <c r="E301" s="226"/>
      <c r="F301" s="227"/>
      <c r="G301" s="227">
        <f>SUMIF(AG302:AG303,"&lt;&gt;NOR",G302:G303)</f>
        <v>0</v>
      </c>
      <c r="H301" s="227"/>
      <c r="I301" s="227">
        <f>SUM(I302:I303)</f>
        <v>0</v>
      </c>
      <c r="J301" s="227"/>
      <c r="K301" s="227">
        <f>SUM(K302:K303)</f>
        <v>0</v>
      </c>
      <c r="L301" s="227"/>
      <c r="M301" s="227">
        <f>SUM(M302:M303)</f>
        <v>0</v>
      </c>
      <c r="N301" s="227"/>
      <c r="O301" s="227">
        <f>SUM(O302:O303)</f>
        <v>0</v>
      </c>
      <c r="P301" s="227"/>
      <c r="Q301" s="227">
        <f>SUM(Q302:Q303)</f>
        <v>0.04</v>
      </c>
      <c r="R301" s="227"/>
      <c r="S301" s="227"/>
      <c r="T301" s="228"/>
      <c r="U301" s="222"/>
      <c r="V301" s="222">
        <f>SUM(V302:V303)</f>
        <v>0</v>
      </c>
      <c r="W301" s="222"/>
      <c r="X301" s="222"/>
      <c r="AG301" t="s">
        <v>130</v>
      </c>
    </row>
    <row r="302" spans="1:60" outlineLevel="1" x14ac:dyDescent="0.25">
      <c r="A302" s="229">
        <v>76</v>
      </c>
      <c r="B302" s="230" t="s">
        <v>472</v>
      </c>
      <c r="C302" s="243" t="s">
        <v>473</v>
      </c>
      <c r="D302" s="231" t="s">
        <v>161</v>
      </c>
      <c r="E302" s="232">
        <v>1</v>
      </c>
      <c r="F302" s="233"/>
      <c r="G302" s="234">
        <f>ROUND(E302*F302,2)</f>
        <v>0</v>
      </c>
      <c r="H302" s="233"/>
      <c r="I302" s="234">
        <f>ROUND(E302*H302,2)</f>
        <v>0</v>
      </c>
      <c r="J302" s="233"/>
      <c r="K302" s="234">
        <f>ROUND(E302*J302,2)</f>
        <v>0</v>
      </c>
      <c r="L302" s="234">
        <v>15</v>
      </c>
      <c r="M302" s="234">
        <f>G302*(1+L302/100)</f>
        <v>0</v>
      </c>
      <c r="N302" s="234">
        <v>0</v>
      </c>
      <c r="O302" s="234">
        <f>ROUND(E302*N302,2)</f>
        <v>0</v>
      </c>
      <c r="P302" s="234">
        <v>3.6999999999999998E-2</v>
      </c>
      <c r="Q302" s="234">
        <f>ROUND(E302*P302,2)</f>
        <v>0.04</v>
      </c>
      <c r="R302" s="234"/>
      <c r="S302" s="234" t="s">
        <v>162</v>
      </c>
      <c r="T302" s="235" t="s">
        <v>135</v>
      </c>
      <c r="U302" s="220">
        <v>0</v>
      </c>
      <c r="V302" s="220">
        <f>ROUND(E302*U302,2)</f>
        <v>0</v>
      </c>
      <c r="W302" s="220"/>
      <c r="X302" s="220" t="s">
        <v>178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179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5">
      <c r="A303" s="217"/>
      <c r="B303" s="218"/>
      <c r="C303" s="246"/>
      <c r="D303" s="240"/>
      <c r="E303" s="240"/>
      <c r="F303" s="240"/>
      <c r="G303" s="240"/>
      <c r="H303" s="220"/>
      <c r="I303" s="220"/>
      <c r="J303" s="220"/>
      <c r="K303" s="220"/>
      <c r="L303" s="220"/>
      <c r="M303" s="220"/>
      <c r="N303" s="220"/>
      <c r="O303" s="220"/>
      <c r="P303" s="220"/>
      <c r="Q303" s="220"/>
      <c r="R303" s="220"/>
      <c r="S303" s="220"/>
      <c r="T303" s="220"/>
      <c r="U303" s="220"/>
      <c r="V303" s="220"/>
      <c r="W303" s="220"/>
      <c r="X303" s="22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140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x14ac:dyDescent="0.25">
      <c r="A304" s="223" t="s">
        <v>129</v>
      </c>
      <c r="B304" s="224" t="s">
        <v>96</v>
      </c>
      <c r="C304" s="242" t="s">
        <v>97</v>
      </c>
      <c r="D304" s="225"/>
      <c r="E304" s="226"/>
      <c r="F304" s="227"/>
      <c r="G304" s="227">
        <f>SUMIF(AG305:AG310,"&lt;&gt;NOR",G305:G310)</f>
        <v>0</v>
      </c>
      <c r="H304" s="227"/>
      <c r="I304" s="227">
        <f>SUM(I305:I310)</f>
        <v>0</v>
      </c>
      <c r="J304" s="227"/>
      <c r="K304" s="227">
        <f>SUM(K305:K310)</f>
        <v>0</v>
      </c>
      <c r="L304" s="227"/>
      <c r="M304" s="227">
        <f>SUM(M305:M310)</f>
        <v>0</v>
      </c>
      <c r="N304" s="227"/>
      <c r="O304" s="227">
        <f>SUM(O305:O310)</f>
        <v>0</v>
      </c>
      <c r="P304" s="227"/>
      <c r="Q304" s="227">
        <f>SUM(Q305:Q310)</f>
        <v>0.12</v>
      </c>
      <c r="R304" s="227"/>
      <c r="S304" s="227"/>
      <c r="T304" s="228"/>
      <c r="U304" s="222"/>
      <c r="V304" s="222">
        <f>SUM(V305:V310)</f>
        <v>0</v>
      </c>
      <c r="W304" s="222"/>
      <c r="X304" s="222"/>
      <c r="AG304" t="s">
        <v>130</v>
      </c>
    </row>
    <row r="305" spans="1:60" outlineLevel="1" x14ac:dyDescent="0.25">
      <c r="A305" s="229">
        <v>77</v>
      </c>
      <c r="B305" s="230" t="s">
        <v>474</v>
      </c>
      <c r="C305" s="243" t="s">
        <v>475</v>
      </c>
      <c r="D305" s="231" t="s">
        <v>476</v>
      </c>
      <c r="E305" s="232">
        <v>1</v>
      </c>
      <c r="F305" s="233"/>
      <c r="G305" s="234">
        <f>ROUND(E305*F305,2)</f>
        <v>0</v>
      </c>
      <c r="H305" s="233"/>
      <c r="I305" s="234">
        <f>ROUND(E305*H305,2)</f>
        <v>0</v>
      </c>
      <c r="J305" s="233"/>
      <c r="K305" s="234">
        <f>ROUND(E305*J305,2)</f>
        <v>0</v>
      </c>
      <c r="L305" s="234">
        <v>15</v>
      </c>
      <c r="M305" s="234">
        <f>G305*(1+L305/100)</f>
        <v>0</v>
      </c>
      <c r="N305" s="234">
        <v>0</v>
      </c>
      <c r="O305" s="234">
        <f>ROUND(E305*N305,2)</f>
        <v>0</v>
      </c>
      <c r="P305" s="234">
        <v>3.6999999999999998E-2</v>
      </c>
      <c r="Q305" s="234">
        <f>ROUND(E305*P305,2)</f>
        <v>0.04</v>
      </c>
      <c r="R305" s="234"/>
      <c r="S305" s="234" t="s">
        <v>162</v>
      </c>
      <c r="T305" s="235" t="s">
        <v>135</v>
      </c>
      <c r="U305" s="220">
        <v>0</v>
      </c>
      <c r="V305" s="220">
        <f>ROUND(E305*U305,2)</f>
        <v>0</v>
      </c>
      <c r="W305" s="220"/>
      <c r="X305" s="220" t="s">
        <v>178</v>
      </c>
      <c r="Y305" s="210"/>
      <c r="Z305" s="210"/>
      <c r="AA305" s="210"/>
      <c r="AB305" s="210"/>
      <c r="AC305" s="210"/>
      <c r="AD305" s="210"/>
      <c r="AE305" s="210"/>
      <c r="AF305" s="210"/>
      <c r="AG305" s="210" t="s">
        <v>179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5">
      <c r="A306" s="217"/>
      <c r="B306" s="218"/>
      <c r="C306" s="246"/>
      <c r="D306" s="240"/>
      <c r="E306" s="240"/>
      <c r="F306" s="240"/>
      <c r="G306" s="240"/>
      <c r="H306" s="220"/>
      <c r="I306" s="220"/>
      <c r="J306" s="220"/>
      <c r="K306" s="220"/>
      <c r="L306" s="220"/>
      <c r="M306" s="220"/>
      <c r="N306" s="220"/>
      <c r="O306" s="220"/>
      <c r="P306" s="220"/>
      <c r="Q306" s="220"/>
      <c r="R306" s="220"/>
      <c r="S306" s="220"/>
      <c r="T306" s="220"/>
      <c r="U306" s="220"/>
      <c r="V306" s="220"/>
      <c r="W306" s="220"/>
      <c r="X306" s="22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140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5">
      <c r="A307" s="229">
        <v>78</v>
      </c>
      <c r="B307" s="230" t="s">
        <v>477</v>
      </c>
      <c r="C307" s="243" t="s">
        <v>478</v>
      </c>
      <c r="D307" s="231" t="s">
        <v>479</v>
      </c>
      <c r="E307" s="232">
        <v>1</v>
      </c>
      <c r="F307" s="233"/>
      <c r="G307" s="234">
        <f>ROUND(E307*F307,2)</f>
        <v>0</v>
      </c>
      <c r="H307" s="233"/>
      <c r="I307" s="234">
        <f>ROUND(E307*H307,2)</f>
        <v>0</v>
      </c>
      <c r="J307" s="233"/>
      <c r="K307" s="234">
        <f>ROUND(E307*J307,2)</f>
        <v>0</v>
      </c>
      <c r="L307" s="234">
        <v>15</v>
      </c>
      <c r="M307" s="234">
        <f>G307*(1+L307/100)</f>
        <v>0</v>
      </c>
      <c r="N307" s="234">
        <v>0</v>
      </c>
      <c r="O307" s="234">
        <f>ROUND(E307*N307,2)</f>
        <v>0</v>
      </c>
      <c r="P307" s="234">
        <v>3.6999999999999998E-2</v>
      </c>
      <c r="Q307" s="234">
        <f>ROUND(E307*P307,2)</f>
        <v>0.04</v>
      </c>
      <c r="R307" s="234"/>
      <c r="S307" s="234" t="s">
        <v>162</v>
      </c>
      <c r="T307" s="235" t="s">
        <v>135</v>
      </c>
      <c r="U307" s="220">
        <v>0</v>
      </c>
      <c r="V307" s="220">
        <f>ROUND(E307*U307,2)</f>
        <v>0</v>
      </c>
      <c r="W307" s="220"/>
      <c r="X307" s="220" t="s">
        <v>178</v>
      </c>
      <c r="Y307" s="210"/>
      <c r="Z307" s="210"/>
      <c r="AA307" s="210"/>
      <c r="AB307" s="210"/>
      <c r="AC307" s="210"/>
      <c r="AD307" s="210"/>
      <c r="AE307" s="210"/>
      <c r="AF307" s="210"/>
      <c r="AG307" s="210" t="s">
        <v>179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5">
      <c r="A308" s="217"/>
      <c r="B308" s="218"/>
      <c r="C308" s="246"/>
      <c r="D308" s="240"/>
      <c r="E308" s="240"/>
      <c r="F308" s="240"/>
      <c r="G308" s="240"/>
      <c r="H308" s="220"/>
      <c r="I308" s="220"/>
      <c r="J308" s="220"/>
      <c r="K308" s="220"/>
      <c r="L308" s="220"/>
      <c r="M308" s="220"/>
      <c r="N308" s="220"/>
      <c r="O308" s="220"/>
      <c r="P308" s="220"/>
      <c r="Q308" s="220"/>
      <c r="R308" s="220"/>
      <c r="S308" s="220"/>
      <c r="T308" s="220"/>
      <c r="U308" s="220"/>
      <c r="V308" s="220"/>
      <c r="W308" s="220"/>
      <c r="X308" s="22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140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5">
      <c r="A309" s="229">
        <v>79</v>
      </c>
      <c r="B309" s="230" t="s">
        <v>480</v>
      </c>
      <c r="C309" s="243" t="s">
        <v>481</v>
      </c>
      <c r="D309" s="231" t="s">
        <v>479</v>
      </c>
      <c r="E309" s="232">
        <v>1</v>
      </c>
      <c r="F309" s="233"/>
      <c r="G309" s="234">
        <f>ROUND(E309*F309,2)</f>
        <v>0</v>
      </c>
      <c r="H309" s="233"/>
      <c r="I309" s="234">
        <f>ROUND(E309*H309,2)</f>
        <v>0</v>
      </c>
      <c r="J309" s="233"/>
      <c r="K309" s="234">
        <f>ROUND(E309*J309,2)</f>
        <v>0</v>
      </c>
      <c r="L309" s="234">
        <v>15</v>
      </c>
      <c r="M309" s="234">
        <f>G309*(1+L309/100)</f>
        <v>0</v>
      </c>
      <c r="N309" s="234">
        <v>0</v>
      </c>
      <c r="O309" s="234">
        <f>ROUND(E309*N309,2)</f>
        <v>0</v>
      </c>
      <c r="P309" s="234">
        <v>3.6999999999999998E-2</v>
      </c>
      <c r="Q309" s="234">
        <f>ROUND(E309*P309,2)</f>
        <v>0.04</v>
      </c>
      <c r="R309" s="234"/>
      <c r="S309" s="234" t="s">
        <v>162</v>
      </c>
      <c r="T309" s="235" t="s">
        <v>135</v>
      </c>
      <c r="U309" s="220">
        <v>0</v>
      </c>
      <c r="V309" s="220">
        <f>ROUND(E309*U309,2)</f>
        <v>0</v>
      </c>
      <c r="W309" s="220"/>
      <c r="X309" s="220" t="s">
        <v>178</v>
      </c>
      <c r="Y309" s="210"/>
      <c r="Z309" s="210"/>
      <c r="AA309" s="210"/>
      <c r="AB309" s="210"/>
      <c r="AC309" s="210"/>
      <c r="AD309" s="210"/>
      <c r="AE309" s="210"/>
      <c r="AF309" s="210"/>
      <c r="AG309" s="210" t="s">
        <v>179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5">
      <c r="A310" s="217"/>
      <c r="B310" s="218"/>
      <c r="C310" s="246"/>
      <c r="D310" s="240"/>
      <c r="E310" s="240"/>
      <c r="F310" s="240"/>
      <c r="G310" s="240"/>
      <c r="H310" s="220"/>
      <c r="I310" s="220"/>
      <c r="J310" s="220"/>
      <c r="K310" s="220"/>
      <c r="L310" s="220"/>
      <c r="M310" s="220"/>
      <c r="N310" s="220"/>
      <c r="O310" s="220"/>
      <c r="P310" s="220"/>
      <c r="Q310" s="220"/>
      <c r="R310" s="220"/>
      <c r="S310" s="220"/>
      <c r="T310" s="220"/>
      <c r="U310" s="220"/>
      <c r="V310" s="220"/>
      <c r="W310" s="220"/>
      <c r="X310" s="22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140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x14ac:dyDescent="0.25">
      <c r="A311" s="223" t="s">
        <v>129</v>
      </c>
      <c r="B311" s="224" t="s">
        <v>98</v>
      </c>
      <c r="C311" s="242" t="s">
        <v>99</v>
      </c>
      <c r="D311" s="225"/>
      <c r="E311" s="226"/>
      <c r="F311" s="227"/>
      <c r="G311" s="227">
        <f>SUMIF(AG312:AG326,"&lt;&gt;NOR",G312:G326)</f>
        <v>0</v>
      </c>
      <c r="H311" s="227"/>
      <c r="I311" s="227">
        <f>SUM(I312:I326)</f>
        <v>0</v>
      </c>
      <c r="J311" s="227"/>
      <c r="K311" s="227">
        <f>SUM(K312:K326)</f>
        <v>0</v>
      </c>
      <c r="L311" s="227"/>
      <c r="M311" s="227">
        <f>SUM(M312:M326)</f>
        <v>0</v>
      </c>
      <c r="N311" s="227"/>
      <c r="O311" s="227">
        <f>SUM(O312:O326)</f>
        <v>0</v>
      </c>
      <c r="P311" s="227"/>
      <c r="Q311" s="227">
        <f>SUM(Q312:Q326)</f>
        <v>0</v>
      </c>
      <c r="R311" s="227"/>
      <c r="S311" s="227"/>
      <c r="T311" s="228"/>
      <c r="U311" s="222"/>
      <c r="V311" s="222">
        <f>SUM(V312:V326)</f>
        <v>63.389999999999993</v>
      </c>
      <c r="W311" s="222"/>
      <c r="X311" s="222"/>
      <c r="AG311" t="s">
        <v>130</v>
      </c>
    </row>
    <row r="312" spans="1:60" outlineLevel="1" x14ac:dyDescent="0.25">
      <c r="A312" s="229">
        <v>80</v>
      </c>
      <c r="B312" s="230" t="s">
        <v>482</v>
      </c>
      <c r="C312" s="243" t="s">
        <v>483</v>
      </c>
      <c r="D312" s="231" t="s">
        <v>241</v>
      </c>
      <c r="E312" s="232">
        <v>11.082039999999999</v>
      </c>
      <c r="F312" s="233"/>
      <c r="G312" s="234">
        <f>ROUND(E312*F312,2)</f>
        <v>0</v>
      </c>
      <c r="H312" s="233"/>
      <c r="I312" s="234">
        <f>ROUND(E312*H312,2)</f>
        <v>0</v>
      </c>
      <c r="J312" s="233"/>
      <c r="K312" s="234">
        <f>ROUND(E312*J312,2)</f>
        <v>0</v>
      </c>
      <c r="L312" s="234">
        <v>15</v>
      </c>
      <c r="M312" s="234">
        <f>G312*(1+L312/100)</f>
        <v>0</v>
      </c>
      <c r="N312" s="234">
        <v>0</v>
      </c>
      <c r="O312" s="234">
        <f>ROUND(E312*N312,2)</f>
        <v>0</v>
      </c>
      <c r="P312" s="234">
        <v>0</v>
      </c>
      <c r="Q312" s="234">
        <f>ROUND(E312*P312,2)</f>
        <v>0</v>
      </c>
      <c r="R312" s="234" t="s">
        <v>347</v>
      </c>
      <c r="S312" s="234" t="s">
        <v>134</v>
      </c>
      <c r="T312" s="235" t="s">
        <v>134</v>
      </c>
      <c r="U312" s="220">
        <v>0.93300000000000005</v>
      </c>
      <c r="V312" s="220">
        <f>ROUND(E312*U312,2)</f>
        <v>10.34</v>
      </c>
      <c r="W312" s="220"/>
      <c r="X312" s="220" t="s">
        <v>484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485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5">
      <c r="A313" s="217"/>
      <c r="B313" s="218"/>
      <c r="C313" s="246"/>
      <c r="D313" s="240"/>
      <c r="E313" s="240"/>
      <c r="F313" s="240"/>
      <c r="G313" s="240"/>
      <c r="H313" s="220"/>
      <c r="I313" s="220"/>
      <c r="J313" s="220"/>
      <c r="K313" s="220"/>
      <c r="L313" s="220"/>
      <c r="M313" s="220"/>
      <c r="N313" s="220"/>
      <c r="O313" s="220"/>
      <c r="P313" s="220"/>
      <c r="Q313" s="220"/>
      <c r="R313" s="220"/>
      <c r="S313" s="220"/>
      <c r="T313" s="220"/>
      <c r="U313" s="220"/>
      <c r="V313" s="220"/>
      <c r="W313" s="220"/>
      <c r="X313" s="22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140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5">
      <c r="A314" s="229">
        <v>81</v>
      </c>
      <c r="B314" s="230" t="s">
        <v>486</v>
      </c>
      <c r="C314" s="243" t="s">
        <v>487</v>
      </c>
      <c r="D314" s="231" t="s">
        <v>241</v>
      </c>
      <c r="E314" s="232">
        <v>55.410200000000003</v>
      </c>
      <c r="F314" s="233"/>
      <c r="G314" s="234">
        <f>ROUND(E314*F314,2)</f>
        <v>0</v>
      </c>
      <c r="H314" s="233"/>
      <c r="I314" s="234">
        <f>ROUND(E314*H314,2)</f>
        <v>0</v>
      </c>
      <c r="J314" s="233"/>
      <c r="K314" s="234">
        <f>ROUND(E314*J314,2)</f>
        <v>0</v>
      </c>
      <c r="L314" s="234">
        <v>15</v>
      </c>
      <c r="M314" s="234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4" t="s">
        <v>347</v>
      </c>
      <c r="S314" s="234" t="s">
        <v>134</v>
      </c>
      <c r="T314" s="235" t="s">
        <v>134</v>
      </c>
      <c r="U314" s="220">
        <v>0.65</v>
      </c>
      <c r="V314" s="220">
        <f>ROUND(E314*U314,2)</f>
        <v>36.020000000000003</v>
      </c>
      <c r="W314" s="220"/>
      <c r="X314" s="220" t="s">
        <v>484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485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5">
      <c r="A315" s="217"/>
      <c r="B315" s="218"/>
      <c r="C315" s="246"/>
      <c r="D315" s="240"/>
      <c r="E315" s="240"/>
      <c r="F315" s="240"/>
      <c r="G315" s="240"/>
      <c r="H315" s="220"/>
      <c r="I315" s="220"/>
      <c r="J315" s="220"/>
      <c r="K315" s="220"/>
      <c r="L315" s="220"/>
      <c r="M315" s="220"/>
      <c r="N315" s="220"/>
      <c r="O315" s="220"/>
      <c r="P315" s="220"/>
      <c r="Q315" s="220"/>
      <c r="R315" s="220"/>
      <c r="S315" s="220"/>
      <c r="T315" s="220"/>
      <c r="U315" s="220"/>
      <c r="V315" s="220"/>
      <c r="W315" s="220"/>
      <c r="X315" s="22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140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5">
      <c r="A316" s="229">
        <v>82</v>
      </c>
      <c r="B316" s="230" t="s">
        <v>488</v>
      </c>
      <c r="C316" s="243" t="s">
        <v>489</v>
      </c>
      <c r="D316" s="231" t="s">
        <v>241</v>
      </c>
      <c r="E316" s="232">
        <v>11.082039999999999</v>
      </c>
      <c r="F316" s="233"/>
      <c r="G316" s="234">
        <f>ROUND(E316*F316,2)</f>
        <v>0</v>
      </c>
      <c r="H316" s="233"/>
      <c r="I316" s="234">
        <f>ROUND(E316*H316,2)</f>
        <v>0</v>
      </c>
      <c r="J316" s="233"/>
      <c r="K316" s="234">
        <f>ROUND(E316*J316,2)</f>
        <v>0</v>
      </c>
      <c r="L316" s="234">
        <v>15</v>
      </c>
      <c r="M316" s="234">
        <f>G316*(1+L316/100)</f>
        <v>0</v>
      </c>
      <c r="N316" s="234">
        <v>0</v>
      </c>
      <c r="O316" s="234">
        <f>ROUND(E316*N316,2)</f>
        <v>0</v>
      </c>
      <c r="P316" s="234">
        <v>0</v>
      </c>
      <c r="Q316" s="234">
        <f>ROUND(E316*P316,2)</f>
        <v>0</v>
      </c>
      <c r="R316" s="234" t="s">
        <v>347</v>
      </c>
      <c r="S316" s="234" t="s">
        <v>134</v>
      </c>
      <c r="T316" s="235" t="s">
        <v>134</v>
      </c>
      <c r="U316" s="220">
        <v>0.49</v>
      </c>
      <c r="V316" s="220">
        <f>ROUND(E316*U316,2)</f>
        <v>5.43</v>
      </c>
      <c r="W316" s="220"/>
      <c r="X316" s="220" t="s">
        <v>484</v>
      </c>
      <c r="Y316" s="210"/>
      <c r="Z316" s="210"/>
      <c r="AA316" s="210"/>
      <c r="AB316" s="210"/>
      <c r="AC316" s="210"/>
      <c r="AD316" s="210"/>
      <c r="AE316" s="210"/>
      <c r="AF316" s="210"/>
      <c r="AG316" s="210" t="s">
        <v>485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5">
      <c r="A317" s="217"/>
      <c r="B317" s="218"/>
      <c r="C317" s="244" t="s">
        <v>490</v>
      </c>
      <c r="D317" s="237"/>
      <c r="E317" s="237"/>
      <c r="F317" s="237"/>
      <c r="G317" s="237"/>
      <c r="H317" s="220"/>
      <c r="I317" s="220"/>
      <c r="J317" s="220"/>
      <c r="K317" s="220"/>
      <c r="L317" s="220"/>
      <c r="M317" s="220"/>
      <c r="N317" s="220"/>
      <c r="O317" s="220"/>
      <c r="P317" s="220"/>
      <c r="Q317" s="220"/>
      <c r="R317" s="220"/>
      <c r="S317" s="220"/>
      <c r="T317" s="220"/>
      <c r="U317" s="220"/>
      <c r="V317" s="220"/>
      <c r="W317" s="220"/>
      <c r="X317" s="22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139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5">
      <c r="A318" s="217"/>
      <c r="B318" s="218"/>
      <c r="C318" s="245"/>
      <c r="D318" s="239"/>
      <c r="E318" s="239"/>
      <c r="F318" s="239"/>
      <c r="G318" s="239"/>
      <c r="H318" s="220"/>
      <c r="I318" s="220"/>
      <c r="J318" s="220"/>
      <c r="K318" s="220"/>
      <c r="L318" s="220"/>
      <c r="M318" s="220"/>
      <c r="N318" s="220"/>
      <c r="O318" s="220"/>
      <c r="P318" s="220"/>
      <c r="Q318" s="220"/>
      <c r="R318" s="220"/>
      <c r="S318" s="220"/>
      <c r="T318" s="220"/>
      <c r="U318" s="220"/>
      <c r="V318" s="220"/>
      <c r="W318" s="220"/>
      <c r="X318" s="22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140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5">
      <c r="A319" s="229">
        <v>83</v>
      </c>
      <c r="B319" s="230" t="s">
        <v>491</v>
      </c>
      <c r="C319" s="243" t="s">
        <v>492</v>
      </c>
      <c r="D319" s="231" t="s">
        <v>241</v>
      </c>
      <c r="E319" s="232">
        <v>210.55877000000001</v>
      </c>
      <c r="F319" s="233"/>
      <c r="G319" s="234">
        <f>ROUND(E319*F319,2)</f>
        <v>0</v>
      </c>
      <c r="H319" s="233"/>
      <c r="I319" s="234">
        <f>ROUND(E319*H319,2)</f>
        <v>0</v>
      </c>
      <c r="J319" s="233"/>
      <c r="K319" s="234">
        <f>ROUND(E319*J319,2)</f>
        <v>0</v>
      </c>
      <c r="L319" s="234">
        <v>15</v>
      </c>
      <c r="M319" s="234">
        <f>G319*(1+L319/100)</f>
        <v>0</v>
      </c>
      <c r="N319" s="234">
        <v>0</v>
      </c>
      <c r="O319" s="234">
        <f>ROUND(E319*N319,2)</f>
        <v>0</v>
      </c>
      <c r="P319" s="234">
        <v>0</v>
      </c>
      <c r="Q319" s="234">
        <f>ROUND(E319*P319,2)</f>
        <v>0</v>
      </c>
      <c r="R319" s="234" t="s">
        <v>347</v>
      </c>
      <c r="S319" s="234" t="s">
        <v>134</v>
      </c>
      <c r="T319" s="235" t="s">
        <v>134</v>
      </c>
      <c r="U319" s="220">
        <v>0</v>
      </c>
      <c r="V319" s="220">
        <f>ROUND(E319*U319,2)</f>
        <v>0</v>
      </c>
      <c r="W319" s="220"/>
      <c r="X319" s="220" t="s">
        <v>484</v>
      </c>
      <c r="Y319" s="210"/>
      <c r="Z319" s="210"/>
      <c r="AA319" s="210"/>
      <c r="AB319" s="210"/>
      <c r="AC319" s="210"/>
      <c r="AD319" s="210"/>
      <c r="AE319" s="210"/>
      <c r="AF319" s="210"/>
      <c r="AG319" s="210" t="s">
        <v>485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5">
      <c r="A320" s="217"/>
      <c r="B320" s="218"/>
      <c r="C320" s="246"/>
      <c r="D320" s="240"/>
      <c r="E320" s="240"/>
      <c r="F320" s="240"/>
      <c r="G320" s="240"/>
      <c r="H320" s="220"/>
      <c r="I320" s="220"/>
      <c r="J320" s="220"/>
      <c r="K320" s="220"/>
      <c r="L320" s="220"/>
      <c r="M320" s="220"/>
      <c r="N320" s="220"/>
      <c r="O320" s="220"/>
      <c r="P320" s="220"/>
      <c r="Q320" s="220"/>
      <c r="R320" s="220"/>
      <c r="S320" s="220"/>
      <c r="T320" s="220"/>
      <c r="U320" s="220"/>
      <c r="V320" s="220"/>
      <c r="W320" s="220"/>
      <c r="X320" s="22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140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5">
      <c r="A321" s="229">
        <v>84</v>
      </c>
      <c r="B321" s="230" t="s">
        <v>493</v>
      </c>
      <c r="C321" s="243" t="s">
        <v>494</v>
      </c>
      <c r="D321" s="231" t="s">
        <v>241</v>
      </c>
      <c r="E321" s="232">
        <v>11.082039999999999</v>
      </c>
      <c r="F321" s="233"/>
      <c r="G321" s="234">
        <f>ROUND(E321*F321,2)</f>
        <v>0</v>
      </c>
      <c r="H321" s="233"/>
      <c r="I321" s="234">
        <f>ROUND(E321*H321,2)</f>
        <v>0</v>
      </c>
      <c r="J321" s="233"/>
      <c r="K321" s="234">
        <f>ROUND(E321*J321,2)</f>
        <v>0</v>
      </c>
      <c r="L321" s="234">
        <v>15</v>
      </c>
      <c r="M321" s="234">
        <f>G321*(1+L321/100)</f>
        <v>0</v>
      </c>
      <c r="N321" s="234">
        <v>0</v>
      </c>
      <c r="O321" s="234">
        <f>ROUND(E321*N321,2)</f>
        <v>0</v>
      </c>
      <c r="P321" s="234">
        <v>0</v>
      </c>
      <c r="Q321" s="234">
        <f>ROUND(E321*P321,2)</f>
        <v>0</v>
      </c>
      <c r="R321" s="234" t="s">
        <v>347</v>
      </c>
      <c r="S321" s="234" t="s">
        <v>134</v>
      </c>
      <c r="T321" s="235" t="s">
        <v>134</v>
      </c>
      <c r="U321" s="220">
        <v>0.94199999999999995</v>
      </c>
      <c r="V321" s="220">
        <f>ROUND(E321*U321,2)</f>
        <v>10.44</v>
      </c>
      <c r="W321" s="220"/>
      <c r="X321" s="220" t="s">
        <v>484</v>
      </c>
      <c r="Y321" s="210"/>
      <c r="Z321" s="210"/>
      <c r="AA321" s="210"/>
      <c r="AB321" s="210"/>
      <c r="AC321" s="210"/>
      <c r="AD321" s="210"/>
      <c r="AE321" s="210"/>
      <c r="AF321" s="210"/>
      <c r="AG321" s="210" t="s">
        <v>485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5">
      <c r="A322" s="217"/>
      <c r="B322" s="218"/>
      <c r="C322" s="246"/>
      <c r="D322" s="240"/>
      <c r="E322" s="240"/>
      <c r="F322" s="240"/>
      <c r="G322" s="240"/>
      <c r="H322" s="220"/>
      <c r="I322" s="220"/>
      <c r="J322" s="220"/>
      <c r="K322" s="220"/>
      <c r="L322" s="220"/>
      <c r="M322" s="220"/>
      <c r="N322" s="220"/>
      <c r="O322" s="220"/>
      <c r="P322" s="220"/>
      <c r="Q322" s="220"/>
      <c r="R322" s="220"/>
      <c r="S322" s="220"/>
      <c r="T322" s="220"/>
      <c r="U322" s="220"/>
      <c r="V322" s="220"/>
      <c r="W322" s="220"/>
      <c r="X322" s="22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140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5">
      <c r="A323" s="229">
        <v>85</v>
      </c>
      <c r="B323" s="230" t="s">
        <v>495</v>
      </c>
      <c r="C323" s="243" t="s">
        <v>496</v>
      </c>
      <c r="D323" s="231" t="s">
        <v>241</v>
      </c>
      <c r="E323" s="232">
        <v>11.082039999999999</v>
      </c>
      <c r="F323" s="233"/>
      <c r="G323" s="234">
        <f>ROUND(E323*F323,2)</f>
        <v>0</v>
      </c>
      <c r="H323" s="233"/>
      <c r="I323" s="234">
        <f>ROUND(E323*H323,2)</f>
        <v>0</v>
      </c>
      <c r="J323" s="233"/>
      <c r="K323" s="234">
        <f>ROUND(E323*J323,2)</f>
        <v>0</v>
      </c>
      <c r="L323" s="234">
        <v>15</v>
      </c>
      <c r="M323" s="234">
        <f>G323*(1+L323/100)</f>
        <v>0</v>
      </c>
      <c r="N323" s="234">
        <v>0</v>
      </c>
      <c r="O323" s="234">
        <f>ROUND(E323*N323,2)</f>
        <v>0</v>
      </c>
      <c r="P323" s="234">
        <v>0</v>
      </c>
      <c r="Q323" s="234">
        <f>ROUND(E323*P323,2)</f>
        <v>0</v>
      </c>
      <c r="R323" s="234" t="s">
        <v>347</v>
      </c>
      <c r="S323" s="234" t="s">
        <v>134</v>
      </c>
      <c r="T323" s="235" t="s">
        <v>134</v>
      </c>
      <c r="U323" s="220">
        <v>0.105</v>
      </c>
      <c r="V323" s="220">
        <f>ROUND(E323*U323,2)</f>
        <v>1.1599999999999999</v>
      </c>
      <c r="W323" s="220"/>
      <c r="X323" s="220" t="s">
        <v>484</v>
      </c>
      <c r="Y323" s="210"/>
      <c r="Z323" s="210"/>
      <c r="AA323" s="210"/>
      <c r="AB323" s="210"/>
      <c r="AC323" s="210"/>
      <c r="AD323" s="210"/>
      <c r="AE323" s="210"/>
      <c r="AF323" s="210"/>
      <c r="AG323" s="210" t="s">
        <v>485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5">
      <c r="A324" s="217"/>
      <c r="B324" s="218"/>
      <c r="C324" s="246"/>
      <c r="D324" s="240"/>
      <c r="E324" s="240"/>
      <c r="F324" s="240"/>
      <c r="G324" s="24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2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140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5">
      <c r="A325" s="229">
        <v>86</v>
      </c>
      <c r="B325" s="230" t="s">
        <v>497</v>
      </c>
      <c r="C325" s="243" t="s">
        <v>498</v>
      </c>
      <c r="D325" s="231" t="s">
        <v>241</v>
      </c>
      <c r="E325" s="232">
        <v>11.082039999999999</v>
      </c>
      <c r="F325" s="233"/>
      <c r="G325" s="234">
        <f>ROUND(E325*F325,2)</f>
        <v>0</v>
      </c>
      <c r="H325" s="233"/>
      <c r="I325" s="234">
        <f>ROUND(E325*H325,2)</f>
        <v>0</v>
      </c>
      <c r="J325" s="233"/>
      <c r="K325" s="234">
        <f>ROUND(E325*J325,2)</f>
        <v>0</v>
      </c>
      <c r="L325" s="234">
        <v>15</v>
      </c>
      <c r="M325" s="234">
        <f>G325*(1+L325/100)</f>
        <v>0</v>
      </c>
      <c r="N325" s="234">
        <v>0</v>
      </c>
      <c r="O325" s="234">
        <f>ROUND(E325*N325,2)</f>
        <v>0</v>
      </c>
      <c r="P325" s="234">
        <v>0</v>
      </c>
      <c r="Q325" s="234">
        <f>ROUND(E325*P325,2)</f>
        <v>0</v>
      </c>
      <c r="R325" s="234" t="s">
        <v>347</v>
      </c>
      <c r="S325" s="234" t="s">
        <v>134</v>
      </c>
      <c r="T325" s="235" t="s">
        <v>134</v>
      </c>
      <c r="U325" s="220">
        <v>0</v>
      </c>
      <c r="V325" s="220">
        <f>ROUND(E325*U325,2)</f>
        <v>0</v>
      </c>
      <c r="W325" s="220"/>
      <c r="X325" s="220" t="s">
        <v>484</v>
      </c>
      <c r="Y325" s="210"/>
      <c r="Z325" s="210"/>
      <c r="AA325" s="210"/>
      <c r="AB325" s="210"/>
      <c r="AC325" s="210"/>
      <c r="AD325" s="210"/>
      <c r="AE325" s="210"/>
      <c r="AF325" s="210"/>
      <c r="AG325" s="210" t="s">
        <v>485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5">
      <c r="A326" s="217"/>
      <c r="B326" s="218"/>
      <c r="C326" s="246"/>
      <c r="D326" s="240"/>
      <c r="E326" s="240"/>
      <c r="F326" s="240"/>
      <c r="G326" s="240"/>
      <c r="H326" s="220"/>
      <c r="I326" s="220"/>
      <c r="J326" s="220"/>
      <c r="K326" s="220"/>
      <c r="L326" s="220"/>
      <c r="M326" s="220"/>
      <c r="N326" s="220"/>
      <c r="O326" s="220"/>
      <c r="P326" s="220"/>
      <c r="Q326" s="220"/>
      <c r="R326" s="220"/>
      <c r="S326" s="220"/>
      <c r="T326" s="220"/>
      <c r="U326" s="220"/>
      <c r="V326" s="220"/>
      <c r="W326" s="220"/>
      <c r="X326" s="22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140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x14ac:dyDescent="0.25">
      <c r="A327" s="3"/>
      <c r="B327" s="4"/>
      <c r="C327" s="247"/>
      <c r="D327" s="6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E327">
        <v>15</v>
      </c>
      <c r="AF327">
        <v>21</v>
      </c>
      <c r="AG327" t="s">
        <v>116</v>
      </c>
    </row>
    <row r="328" spans="1:60" x14ac:dyDescent="0.25">
      <c r="A328" s="213"/>
      <c r="B328" s="214" t="s">
        <v>29</v>
      </c>
      <c r="C328" s="248"/>
      <c r="D328" s="215"/>
      <c r="E328" s="216"/>
      <c r="F328" s="216"/>
      <c r="G328" s="241">
        <f>G8+G27+G62+G88+G104+G107+G122+G129+G144+G150+G169+G228+G232+G249+G261+G265+G282+G286+G289+G301+G304+G311</f>
        <v>0</v>
      </c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AE328">
        <f>SUMIF(L7:L326,AE327,G7:G326)</f>
        <v>0</v>
      </c>
      <c r="AF328">
        <f>SUMIF(L7:L326,AF327,G7:G326)</f>
        <v>0</v>
      </c>
      <c r="AG328" t="s">
        <v>175</v>
      </c>
    </row>
    <row r="329" spans="1:60" x14ac:dyDescent="0.25">
      <c r="C329" s="249"/>
      <c r="D329" s="10"/>
      <c r="AG329" t="s">
        <v>176</v>
      </c>
    </row>
    <row r="330" spans="1:60" x14ac:dyDescent="0.25">
      <c r="D330" s="10"/>
    </row>
    <row r="331" spans="1:60" x14ac:dyDescent="0.25">
      <c r="D331" s="10"/>
    </row>
    <row r="332" spans="1:60" x14ac:dyDescent="0.25">
      <c r="D332" s="10"/>
    </row>
    <row r="333" spans="1:60" x14ac:dyDescent="0.25">
      <c r="D333" s="10"/>
    </row>
    <row r="334" spans="1:60" x14ac:dyDescent="0.25">
      <c r="D334" s="10"/>
    </row>
    <row r="335" spans="1:60" x14ac:dyDescent="0.25">
      <c r="D335" s="10"/>
    </row>
    <row r="336" spans="1:60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HKpIWF1fTtr5iWUAGbaE6a//RJZd2I61gfAGO9FnAoaHRFUtwzX/kQNddFK5pAqafMJ3Y6cs+nrAfprjrI97tw==" saltValue="pxFBEX5wu5kXR5D7GgaNUQ==" spinCount="100000" sheet="1"/>
  <mergeCells count="124">
    <mergeCell ref="C320:G320"/>
    <mergeCell ref="C322:G322"/>
    <mergeCell ref="C324:G324"/>
    <mergeCell ref="C326:G326"/>
    <mergeCell ref="C308:G308"/>
    <mergeCell ref="C310:G310"/>
    <mergeCell ref="C313:G313"/>
    <mergeCell ref="C315:G315"/>
    <mergeCell ref="C317:G317"/>
    <mergeCell ref="C318:G318"/>
    <mergeCell ref="C285:G285"/>
    <mergeCell ref="C288:G288"/>
    <mergeCell ref="C291:G291"/>
    <mergeCell ref="C300:G300"/>
    <mergeCell ref="C303:G303"/>
    <mergeCell ref="C306:G306"/>
    <mergeCell ref="C272:G272"/>
    <mergeCell ref="C275:G275"/>
    <mergeCell ref="C278:G278"/>
    <mergeCell ref="C280:G280"/>
    <mergeCell ref="C281:G281"/>
    <mergeCell ref="C284:G284"/>
    <mergeCell ref="C257:G257"/>
    <mergeCell ref="C259:G259"/>
    <mergeCell ref="C260:G260"/>
    <mergeCell ref="C264:G264"/>
    <mergeCell ref="C267:G267"/>
    <mergeCell ref="C270:G270"/>
    <mergeCell ref="C245:G245"/>
    <mergeCell ref="C247:G247"/>
    <mergeCell ref="C248:G248"/>
    <mergeCell ref="C251:G251"/>
    <mergeCell ref="C252:G252"/>
    <mergeCell ref="C254:G254"/>
    <mergeCell ref="C230:G230"/>
    <mergeCell ref="C231:G231"/>
    <mergeCell ref="C235:G235"/>
    <mergeCell ref="C238:G238"/>
    <mergeCell ref="C240:G240"/>
    <mergeCell ref="C242:G242"/>
    <mergeCell ref="C217:G217"/>
    <mergeCell ref="C218:G218"/>
    <mergeCell ref="C220:G220"/>
    <mergeCell ref="C223:G223"/>
    <mergeCell ref="C225:G225"/>
    <mergeCell ref="C227:G227"/>
    <mergeCell ref="C200:G200"/>
    <mergeCell ref="C202:G202"/>
    <mergeCell ref="C205:G205"/>
    <mergeCell ref="C208:G208"/>
    <mergeCell ref="C211:G211"/>
    <mergeCell ref="C215:G215"/>
    <mergeCell ref="C187:G187"/>
    <mergeCell ref="C189:G189"/>
    <mergeCell ref="C191:G191"/>
    <mergeCell ref="C193:G193"/>
    <mergeCell ref="C195:G195"/>
    <mergeCell ref="C198:G198"/>
    <mergeCell ref="C168:G168"/>
    <mergeCell ref="C171:G171"/>
    <mergeCell ref="C173:G173"/>
    <mergeCell ref="C175:G175"/>
    <mergeCell ref="C183:G183"/>
    <mergeCell ref="C185:G185"/>
    <mergeCell ref="C147:G147"/>
    <mergeCell ref="C149:G149"/>
    <mergeCell ref="C152:G152"/>
    <mergeCell ref="C157:G157"/>
    <mergeCell ref="C160:G160"/>
    <mergeCell ref="C166:G166"/>
    <mergeCell ref="C133:G133"/>
    <mergeCell ref="C135:G135"/>
    <mergeCell ref="C137:G137"/>
    <mergeCell ref="C139:G139"/>
    <mergeCell ref="C141:G141"/>
    <mergeCell ref="C143:G143"/>
    <mergeCell ref="C112:G112"/>
    <mergeCell ref="C116:G116"/>
    <mergeCell ref="C118:G118"/>
    <mergeCell ref="C121:G121"/>
    <mergeCell ref="C128:G128"/>
    <mergeCell ref="C131:G131"/>
    <mergeCell ref="C101:G101"/>
    <mergeCell ref="C102:G102"/>
    <mergeCell ref="C103:G103"/>
    <mergeCell ref="C106:G106"/>
    <mergeCell ref="C109:G109"/>
    <mergeCell ref="C110:G110"/>
    <mergeCell ref="C83:G83"/>
    <mergeCell ref="C84:G84"/>
    <mergeCell ref="C87:G87"/>
    <mergeCell ref="C92:G92"/>
    <mergeCell ref="C95:G95"/>
    <mergeCell ref="C99:G99"/>
    <mergeCell ref="C71:G71"/>
    <mergeCell ref="C73:G73"/>
    <mergeCell ref="C76:G76"/>
    <mergeCell ref="C78:G78"/>
    <mergeCell ref="C80:G80"/>
    <mergeCell ref="C82:G82"/>
    <mergeCell ref="C57:G57"/>
    <mergeCell ref="C59:G59"/>
    <mergeCell ref="C61:G61"/>
    <mergeCell ref="C64:G64"/>
    <mergeCell ref="C67:G67"/>
    <mergeCell ref="C69:G69"/>
    <mergeCell ref="C44:G44"/>
    <mergeCell ref="C46:G46"/>
    <mergeCell ref="C48:G48"/>
    <mergeCell ref="C50:G50"/>
    <mergeCell ref="C52:G52"/>
    <mergeCell ref="C55:G55"/>
    <mergeCell ref="C33:G33"/>
    <mergeCell ref="C35:G35"/>
    <mergeCell ref="C37:G37"/>
    <mergeCell ref="C39:G39"/>
    <mergeCell ref="C41:G41"/>
    <mergeCell ref="C43:G43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00  Pol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 Pol'!Názvy_tisku</vt:lpstr>
      <vt:lpstr>'01 01 Pol'!Názvy_tisku</vt:lpstr>
      <vt:lpstr>oadresa</vt:lpstr>
      <vt:lpstr>Stavba!Objednatel</vt:lpstr>
      <vt:lpstr>Stavba!Objekt</vt:lpstr>
      <vt:lpstr>'01 00  Pol'!Oblast_tisku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Ntb-VivoBook</dc:creator>
  <cp:lastModifiedBy>Ntb-VivoBook</cp:lastModifiedBy>
  <cp:lastPrinted>2019-03-19T12:27:02Z</cp:lastPrinted>
  <dcterms:created xsi:type="dcterms:W3CDTF">2009-04-08T07:15:50Z</dcterms:created>
  <dcterms:modified xsi:type="dcterms:W3CDTF">2020-06-21T19:04:01Z</dcterms:modified>
</cp:coreProperties>
</file>