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radim.slama\Dokumenty\PROJEKTY\KŘÍDLOVICKÁ\Křídlovická 66 byt 4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Pol'!$A$1:$X$210</definedName>
    <definedName name="_xlnm.Print_Area" localSheetId="4">'1 2 Pol'!$A$1:$X$83</definedName>
    <definedName name="_xlnm.Print_Area" localSheetId="5">'1 3 Pol'!$A$1:$X$75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H43" i="1" s="1"/>
  <c r="I43" i="1" s="1"/>
  <c r="G42" i="1"/>
  <c r="F42" i="1"/>
  <c r="G41" i="1"/>
  <c r="F41" i="1"/>
  <c r="G40" i="1"/>
  <c r="F40" i="1"/>
  <c r="G39" i="1"/>
  <c r="F39" i="1"/>
  <c r="G65" i="14"/>
  <c r="G9" i="14"/>
  <c r="G8" i="14" s="1"/>
  <c r="I9" i="14"/>
  <c r="I8" i="14" s="1"/>
  <c r="K9" i="14"/>
  <c r="O9" i="14"/>
  <c r="Q9" i="14"/>
  <c r="Q8" i="14" s="1"/>
  <c r="V9" i="14"/>
  <c r="V8" i="14" s="1"/>
  <c r="G10" i="14"/>
  <c r="M10" i="14" s="1"/>
  <c r="I10" i="14"/>
  <c r="K10" i="14"/>
  <c r="K8" i="14" s="1"/>
  <c r="O10" i="14"/>
  <c r="O8" i="14" s="1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G17" i="14"/>
  <c r="G16" i="14" s="1"/>
  <c r="I17" i="14"/>
  <c r="I16" i="14" s="1"/>
  <c r="K17" i="14"/>
  <c r="O17" i="14"/>
  <c r="Q17" i="14"/>
  <c r="Q16" i="14" s="1"/>
  <c r="V17" i="14"/>
  <c r="V16" i="14" s="1"/>
  <c r="G18" i="14"/>
  <c r="M18" i="14" s="1"/>
  <c r="I18" i="14"/>
  <c r="K18" i="14"/>
  <c r="K16" i="14" s="1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O16" i="14" s="1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30" i="14"/>
  <c r="M30" i="14" s="1"/>
  <c r="I30" i="14"/>
  <c r="I29" i="14" s="1"/>
  <c r="K30" i="14"/>
  <c r="K29" i="14" s="1"/>
  <c r="O30" i="14"/>
  <c r="Q30" i="14"/>
  <c r="Q29" i="14" s="1"/>
  <c r="V30" i="14"/>
  <c r="V29" i="14" s="1"/>
  <c r="G31" i="14"/>
  <c r="I31" i="14"/>
  <c r="K31" i="14"/>
  <c r="M31" i="14"/>
  <c r="O31" i="14"/>
  <c r="Q31" i="14"/>
  <c r="V31" i="14"/>
  <c r="G32" i="14"/>
  <c r="G29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I36" i="14"/>
  <c r="K36" i="14"/>
  <c r="M36" i="14"/>
  <c r="O36" i="14"/>
  <c r="Q36" i="14"/>
  <c r="V36" i="14"/>
  <c r="G37" i="14"/>
  <c r="M37" i="14" s="1"/>
  <c r="I37" i="14"/>
  <c r="K37" i="14"/>
  <c r="O37" i="14"/>
  <c r="O29" i="14" s="1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5" i="14"/>
  <c r="M45" i="14" s="1"/>
  <c r="I45" i="14"/>
  <c r="K45" i="14"/>
  <c r="O45" i="14"/>
  <c r="Q45" i="14"/>
  <c r="V45" i="14"/>
  <c r="G47" i="14"/>
  <c r="I47" i="14"/>
  <c r="K47" i="14"/>
  <c r="K46" i="14" s="1"/>
  <c r="M47" i="14"/>
  <c r="O47" i="14"/>
  <c r="O46" i="14" s="1"/>
  <c r="Q47" i="14"/>
  <c r="V47" i="14"/>
  <c r="V46" i="14" s="1"/>
  <c r="G48" i="14"/>
  <c r="G46" i="14" s="1"/>
  <c r="I48" i="14"/>
  <c r="K48" i="14"/>
  <c r="O48" i="14"/>
  <c r="Q48" i="14"/>
  <c r="V48" i="14"/>
  <c r="G49" i="14"/>
  <c r="AE65" i="14" s="1"/>
  <c r="I49" i="14"/>
  <c r="I46" i="14" s="1"/>
  <c r="K49" i="14"/>
  <c r="O49" i="14"/>
  <c r="Q49" i="14"/>
  <c r="V49" i="14"/>
  <c r="G50" i="14"/>
  <c r="I50" i="14"/>
  <c r="K50" i="14"/>
  <c r="M50" i="14"/>
  <c r="O50" i="14"/>
  <c r="Q50" i="14"/>
  <c r="V50" i="14"/>
  <c r="G51" i="14"/>
  <c r="I51" i="14"/>
  <c r="K51" i="14"/>
  <c r="M51" i="14"/>
  <c r="O51" i="14"/>
  <c r="Q51" i="14"/>
  <c r="V51" i="14"/>
  <c r="G52" i="14"/>
  <c r="I52" i="14"/>
  <c r="K52" i="14"/>
  <c r="M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Q46" i="14" s="1"/>
  <c r="V54" i="14"/>
  <c r="G55" i="14"/>
  <c r="I55" i="14"/>
  <c r="K55" i="14"/>
  <c r="M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I58" i="14"/>
  <c r="O58" i="14"/>
  <c r="Q58" i="14"/>
  <c r="G59" i="14"/>
  <c r="G58" i="14" s="1"/>
  <c r="I59" i="14"/>
  <c r="K59" i="14"/>
  <c r="K58" i="14" s="1"/>
  <c r="M59" i="14"/>
  <c r="M58" i="14" s="1"/>
  <c r="O59" i="14"/>
  <c r="Q59" i="14"/>
  <c r="V59" i="14"/>
  <c r="V58" i="14" s="1"/>
  <c r="G60" i="14"/>
  <c r="G61" i="14"/>
  <c r="M61" i="14" s="1"/>
  <c r="M60" i="14" s="1"/>
  <c r="I61" i="14"/>
  <c r="I60" i="14" s="1"/>
  <c r="K61" i="14"/>
  <c r="K60" i="14" s="1"/>
  <c r="O61" i="14"/>
  <c r="O60" i="14" s="1"/>
  <c r="Q61" i="14"/>
  <c r="Q60" i="14" s="1"/>
  <c r="V61" i="14"/>
  <c r="V60" i="14" s="1"/>
  <c r="G62" i="14"/>
  <c r="I62" i="14"/>
  <c r="K62" i="14"/>
  <c r="M62" i="14"/>
  <c r="O62" i="14"/>
  <c r="Q62" i="14"/>
  <c r="V62" i="14"/>
  <c r="G63" i="14"/>
  <c r="I63" i="14"/>
  <c r="K63" i="14"/>
  <c r="M63" i="14"/>
  <c r="O63" i="14"/>
  <c r="Q63" i="14"/>
  <c r="V63" i="14"/>
  <c r="AF65" i="14"/>
  <c r="G73" i="13"/>
  <c r="G9" i="13"/>
  <c r="M9" i="13" s="1"/>
  <c r="I9" i="13"/>
  <c r="K9" i="13"/>
  <c r="K8" i="13" s="1"/>
  <c r="O9" i="13"/>
  <c r="Q9" i="13"/>
  <c r="Q8" i="13" s="1"/>
  <c r="V9" i="13"/>
  <c r="V8" i="13" s="1"/>
  <c r="G10" i="13"/>
  <c r="G8" i="13" s="1"/>
  <c r="I10" i="13"/>
  <c r="K10" i="13"/>
  <c r="O10" i="13"/>
  <c r="Q10" i="13"/>
  <c r="V10" i="13"/>
  <c r="G11" i="13"/>
  <c r="M11" i="13" s="1"/>
  <c r="I11" i="13"/>
  <c r="I8" i="13" s="1"/>
  <c r="K11" i="13"/>
  <c r="O11" i="13"/>
  <c r="Q11" i="13"/>
  <c r="V11" i="13"/>
  <c r="G12" i="13"/>
  <c r="AE73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O8" i="13" s="1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O24" i="13"/>
  <c r="G25" i="13"/>
  <c r="M25" i="13" s="1"/>
  <c r="I25" i="13"/>
  <c r="K25" i="13"/>
  <c r="K24" i="13" s="1"/>
  <c r="O25" i="13"/>
  <c r="Q25" i="13"/>
  <c r="Q24" i="13" s="1"/>
  <c r="V25" i="13"/>
  <c r="V24" i="13" s="1"/>
  <c r="G27" i="13"/>
  <c r="G24" i="13" s="1"/>
  <c r="I27" i="13"/>
  <c r="K27" i="13"/>
  <c r="O27" i="13"/>
  <c r="Q27" i="13"/>
  <c r="V27" i="13"/>
  <c r="G28" i="13"/>
  <c r="M28" i="13" s="1"/>
  <c r="I28" i="13"/>
  <c r="I24" i="13" s="1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3" i="13"/>
  <c r="I33" i="13"/>
  <c r="I32" i="13" s="1"/>
  <c r="K33" i="13"/>
  <c r="M33" i="13"/>
  <c r="O33" i="13"/>
  <c r="O32" i="13" s="1"/>
  <c r="Q33" i="13"/>
  <c r="Q32" i="13" s="1"/>
  <c r="V33" i="13"/>
  <c r="V32" i="13" s="1"/>
  <c r="G34" i="13"/>
  <c r="M34" i="13" s="1"/>
  <c r="I34" i="13"/>
  <c r="K34" i="13"/>
  <c r="O34" i="13"/>
  <c r="Q34" i="13"/>
  <c r="V34" i="13"/>
  <c r="G35" i="13"/>
  <c r="G32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K32" i="13" s="1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O41" i="13"/>
  <c r="G42" i="13"/>
  <c r="M42" i="13" s="1"/>
  <c r="I42" i="13"/>
  <c r="K42" i="13"/>
  <c r="K41" i="13" s="1"/>
  <c r="O42" i="13"/>
  <c r="Q42" i="13"/>
  <c r="Q41" i="13" s="1"/>
  <c r="V42" i="13"/>
  <c r="V41" i="13" s="1"/>
  <c r="G43" i="13"/>
  <c r="G41" i="13" s="1"/>
  <c r="I43" i="13"/>
  <c r="K43" i="13"/>
  <c r="O43" i="13"/>
  <c r="Q43" i="13"/>
  <c r="V43" i="13"/>
  <c r="G44" i="13"/>
  <c r="M44" i="13" s="1"/>
  <c r="I44" i="13"/>
  <c r="I41" i="13" s="1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G47" i="13"/>
  <c r="I47" i="13"/>
  <c r="K47" i="13"/>
  <c r="K46" i="13" s="1"/>
  <c r="M47" i="13"/>
  <c r="O47" i="13"/>
  <c r="O46" i="13" s="1"/>
  <c r="Q47" i="13"/>
  <c r="V47" i="13"/>
  <c r="G48" i="13"/>
  <c r="I48" i="13"/>
  <c r="K48" i="13"/>
  <c r="M48" i="13"/>
  <c r="O48" i="13"/>
  <c r="Q48" i="13"/>
  <c r="Q46" i="13" s="1"/>
  <c r="V48" i="13"/>
  <c r="G49" i="13"/>
  <c r="I49" i="13"/>
  <c r="K49" i="13"/>
  <c r="M49" i="13"/>
  <c r="O49" i="13"/>
  <c r="Q49" i="13"/>
  <c r="V49" i="13"/>
  <c r="V46" i="13" s="1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I46" i="13" s="1"/>
  <c r="K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AF73" i="13"/>
  <c r="G200" i="12"/>
  <c r="BA112" i="12"/>
  <c r="G9" i="12"/>
  <c r="G8" i="12" s="1"/>
  <c r="I9" i="12"/>
  <c r="I8" i="12" s="1"/>
  <c r="K9" i="12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3" i="12"/>
  <c r="M13" i="12" s="1"/>
  <c r="I13" i="12"/>
  <c r="K13" i="12"/>
  <c r="K8" i="12" s="1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2" i="12"/>
  <c r="G21" i="12" s="1"/>
  <c r="I22" i="12"/>
  <c r="K22" i="12"/>
  <c r="K21" i="12" s="1"/>
  <c r="M22" i="12"/>
  <c r="O22" i="12"/>
  <c r="O21" i="12" s="1"/>
  <c r="Q22" i="12"/>
  <c r="Q21" i="12" s="1"/>
  <c r="V22" i="12"/>
  <c r="G26" i="12"/>
  <c r="I26" i="12"/>
  <c r="K26" i="12"/>
  <c r="M26" i="12"/>
  <c r="O26" i="12"/>
  <c r="Q26" i="12"/>
  <c r="V26" i="12"/>
  <c r="V21" i="12" s="1"/>
  <c r="G28" i="12"/>
  <c r="I28" i="12"/>
  <c r="K28" i="12"/>
  <c r="M28" i="12"/>
  <c r="O28" i="12"/>
  <c r="Q28" i="12"/>
  <c r="V28" i="12"/>
  <c r="G32" i="12"/>
  <c r="M32" i="12" s="1"/>
  <c r="I32" i="12"/>
  <c r="K32" i="12"/>
  <c r="O32" i="12"/>
  <c r="Q32" i="12"/>
  <c r="V32" i="12"/>
  <c r="G41" i="12"/>
  <c r="M41" i="12" s="1"/>
  <c r="I41" i="12"/>
  <c r="I21" i="12" s="1"/>
  <c r="K41" i="12"/>
  <c r="O41" i="12"/>
  <c r="Q41" i="12"/>
  <c r="V41" i="12"/>
  <c r="G42" i="12"/>
  <c r="M42" i="12" s="1"/>
  <c r="I42" i="12"/>
  <c r="K42" i="12"/>
  <c r="O42" i="12"/>
  <c r="Q42" i="12"/>
  <c r="V42" i="12"/>
  <c r="G48" i="12"/>
  <c r="G49" i="12"/>
  <c r="I49" i="12"/>
  <c r="I48" i="12" s="1"/>
  <c r="K49" i="12"/>
  <c r="K48" i="12" s="1"/>
  <c r="M49" i="12"/>
  <c r="M48" i="12" s="1"/>
  <c r="O49" i="12"/>
  <c r="O48" i="12" s="1"/>
  <c r="Q49" i="12"/>
  <c r="V49" i="12"/>
  <c r="V48" i="12" s="1"/>
  <c r="G51" i="12"/>
  <c r="I51" i="12"/>
  <c r="K51" i="12"/>
  <c r="M51" i="12"/>
  <c r="O51" i="12"/>
  <c r="Q51" i="12"/>
  <c r="Q48" i="12" s="1"/>
  <c r="V51" i="12"/>
  <c r="G53" i="12"/>
  <c r="I53" i="12"/>
  <c r="K53" i="12"/>
  <c r="M53" i="12"/>
  <c r="O53" i="12"/>
  <c r="Q53" i="12"/>
  <c r="V53" i="12"/>
  <c r="G55" i="12"/>
  <c r="I55" i="12"/>
  <c r="K55" i="12"/>
  <c r="M55" i="12"/>
  <c r="O55" i="12"/>
  <c r="Q55" i="12"/>
  <c r="V55" i="12"/>
  <c r="G57" i="12"/>
  <c r="Q57" i="12"/>
  <c r="G58" i="12"/>
  <c r="M58" i="12" s="1"/>
  <c r="M57" i="12" s="1"/>
  <c r="I58" i="12"/>
  <c r="I57" i="12" s="1"/>
  <c r="K58" i="12"/>
  <c r="O58" i="12"/>
  <c r="O57" i="12" s="1"/>
  <c r="Q58" i="12"/>
  <c r="V58" i="12"/>
  <c r="V57" i="12" s="1"/>
  <c r="G60" i="12"/>
  <c r="M60" i="12" s="1"/>
  <c r="I60" i="12"/>
  <c r="K60" i="12"/>
  <c r="K57" i="12" s="1"/>
  <c r="O60" i="12"/>
  <c r="Q60" i="12"/>
  <c r="V60" i="12"/>
  <c r="G62" i="12"/>
  <c r="G63" i="12"/>
  <c r="I63" i="12"/>
  <c r="I62" i="12" s="1"/>
  <c r="K63" i="12"/>
  <c r="K62" i="12" s="1"/>
  <c r="M63" i="12"/>
  <c r="O63" i="12"/>
  <c r="O62" i="12" s="1"/>
  <c r="Q63" i="12"/>
  <c r="V63" i="12"/>
  <c r="V62" i="12" s="1"/>
  <c r="G66" i="12"/>
  <c r="I66" i="12"/>
  <c r="K66" i="12"/>
  <c r="M66" i="12"/>
  <c r="O66" i="12"/>
  <c r="Q66" i="12"/>
  <c r="Q62" i="12" s="1"/>
  <c r="V66" i="12"/>
  <c r="G67" i="12"/>
  <c r="I67" i="12"/>
  <c r="K67" i="12"/>
  <c r="M67" i="12"/>
  <c r="M62" i="12" s="1"/>
  <c r="O67" i="12"/>
  <c r="Q67" i="12"/>
  <c r="V67" i="12"/>
  <c r="G68" i="12"/>
  <c r="I68" i="12"/>
  <c r="K68" i="12"/>
  <c r="M68" i="12"/>
  <c r="O68" i="12"/>
  <c r="Q68" i="12"/>
  <c r="V68" i="12"/>
  <c r="G70" i="12"/>
  <c r="M70" i="12" s="1"/>
  <c r="I70" i="12"/>
  <c r="I69" i="12" s="1"/>
  <c r="K70" i="12"/>
  <c r="O70" i="12"/>
  <c r="Q70" i="12"/>
  <c r="V70" i="12"/>
  <c r="V69" i="12" s="1"/>
  <c r="G72" i="12"/>
  <c r="M72" i="12" s="1"/>
  <c r="I72" i="12"/>
  <c r="K72" i="12"/>
  <c r="K69" i="12" s="1"/>
  <c r="O72" i="12"/>
  <c r="O69" i="12" s="1"/>
  <c r="Q72" i="12"/>
  <c r="V72" i="12"/>
  <c r="G74" i="12"/>
  <c r="G69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Q69" i="12" s="1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K102" i="12"/>
  <c r="Q102" i="12"/>
  <c r="G103" i="12"/>
  <c r="M103" i="12" s="1"/>
  <c r="M102" i="12" s="1"/>
  <c r="I103" i="12"/>
  <c r="I102" i="12" s="1"/>
  <c r="K103" i="12"/>
  <c r="O103" i="12"/>
  <c r="O102" i="12" s="1"/>
  <c r="Q103" i="12"/>
  <c r="V103" i="12"/>
  <c r="V102" i="12" s="1"/>
  <c r="K104" i="12"/>
  <c r="O104" i="12"/>
  <c r="G105" i="12"/>
  <c r="G104" i="12" s="1"/>
  <c r="I105" i="12"/>
  <c r="I104" i="12" s="1"/>
  <c r="K105" i="12"/>
  <c r="O105" i="12"/>
  <c r="Q105" i="12"/>
  <c r="Q104" i="12" s="1"/>
  <c r="V105" i="12"/>
  <c r="V104" i="12" s="1"/>
  <c r="G107" i="12"/>
  <c r="I107" i="12"/>
  <c r="O107" i="12"/>
  <c r="V107" i="12"/>
  <c r="G108" i="12"/>
  <c r="I108" i="12"/>
  <c r="K108" i="12"/>
  <c r="K107" i="12" s="1"/>
  <c r="M108" i="12"/>
  <c r="M107" i="12" s="1"/>
  <c r="O108" i="12"/>
  <c r="Q108" i="12"/>
  <c r="Q107" i="12" s="1"/>
  <c r="V108" i="12"/>
  <c r="G110" i="12"/>
  <c r="I110" i="12"/>
  <c r="I109" i="12" s="1"/>
  <c r="K110" i="12"/>
  <c r="M110" i="12"/>
  <c r="O110" i="12"/>
  <c r="O109" i="12" s="1"/>
  <c r="Q110" i="12"/>
  <c r="Q109" i="12" s="1"/>
  <c r="V110" i="12"/>
  <c r="G111" i="12"/>
  <c r="G109" i="12" s="1"/>
  <c r="I111" i="12"/>
  <c r="K111" i="12"/>
  <c r="K109" i="12" s="1"/>
  <c r="O111" i="12"/>
  <c r="Q111" i="12"/>
  <c r="V111" i="12"/>
  <c r="G113" i="12"/>
  <c r="M113" i="12" s="1"/>
  <c r="I113" i="12"/>
  <c r="K113" i="12"/>
  <c r="O113" i="12"/>
  <c r="Q113" i="12"/>
  <c r="V113" i="12"/>
  <c r="V109" i="12" s="1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V126" i="12"/>
  <c r="G127" i="12"/>
  <c r="I127" i="12"/>
  <c r="I126" i="12" s="1"/>
  <c r="K127" i="12"/>
  <c r="K126" i="12" s="1"/>
  <c r="M127" i="12"/>
  <c r="O127" i="12"/>
  <c r="O126" i="12" s="1"/>
  <c r="Q127" i="12"/>
  <c r="Q126" i="12" s="1"/>
  <c r="V127" i="12"/>
  <c r="G129" i="12"/>
  <c r="G126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7" i="12"/>
  <c r="I137" i="12"/>
  <c r="K137" i="12"/>
  <c r="M137" i="12"/>
  <c r="O137" i="12"/>
  <c r="Q137" i="12"/>
  <c r="V137" i="12"/>
  <c r="G139" i="12"/>
  <c r="I139" i="12"/>
  <c r="K139" i="12"/>
  <c r="M139" i="12"/>
  <c r="O139" i="12"/>
  <c r="Q139" i="12"/>
  <c r="V139" i="12"/>
  <c r="G141" i="12"/>
  <c r="I141" i="12"/>
  <c r="K141" i="12"/>
  <c r="M141" i="12"/>
  <c r="O141" i="12"/>
  <c r="Q141" i="12"/>
  <c r="V141" i="12"/>
  <c r="V142" i="12"/>
  <c r="G143" i="12"/>
  <c r="I143" i="12"/>
  <c r="I142" i="12" s="1"/>
  <c r="K143" i="12"/>
  <c r="K142" i="12" s="1"/>
  <c r="M143" i="12"/>
  <c r="O143" i="12"/>
  <c r="O142" i="12" s="1"/>
  <c r="Q143" i="12"/>
  <c r="Q142" i="12" s="1"/>
  <c r="V143" i="12"/>
  <c r="G145" i="12"/>
  <c r="G142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I151" i="12"/>
  <c r="K151" i="12"/>
  <c r="M151" i="12"/>
  <c r="O151" i="12"/>
  <c r="Q151" i="12"/>
  <c r="V151" i="12"/>
  <c r="G154" i="12"/>
  <c r="I154" i="12"/>
  <c r="K154" i="12"/>
  <c r="M154" i="12"/>
  <c r="O154" i="12"/>
  <c r="Q154" i="12"/>
  <c r="V154" i="12"/>
  <c r="Q155" i="12"/>
  <c r="G156" i="12"/>
  <c r="G155" i="12" s="1"/>
  <c r="I156" i="12"/>
  <c r="I155" i="12" s="1"/>
  <c r="K156" i="12"/>
  <c r="M156" i="12"/>
  <c r="O156" i="12"/>
  <c r="O155" i="12" s="1"/>
  <c r="Q156" i="12"/>
  <c r="V156" i="12"/>
  <c r="V155" i="12" s="1"/>
  <c r="G158" i="12"/>
  <c r="I158" i="12"/>
  <c r="K158" i="12"/>
  <c r="M158" i="12"/>
  <c r="O158" i="12"/>
  <c r="Q158" i="12"/>
  <c r="V158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6" i="12"/>
  <c r="M166" i="12" s="1"/>
  <c r="I166" i="12"/>
  <c r="K166" i="12"/>
  <c r="K155" i="12" s="1"/>
  <c r="O166" i="12"/>
  <c r="Q166" i="12"/>
  <c r="V166" i="12"/>
  <c r="G168" i="12"/>
  <c r="I168" i="12"/>
  <c r="I167" i="12" s="1"/>
  <c r="K168" i="12"/>
  <c r="K167" i="12" s="1"/>
  <c r="M168" i="12"/>
  <c r="O168" i="12"/>
  <c r="O167" i="12" s="1"/>
  <c r="Q168" i="12"/>
  <c r="V168" i="12"/>
  <c r="V167" i="12" s="1"/>
  <c r="G170" i="12"/>
  <c r="I170" i="12"/>
  <c r="K170" i="12"/>
  <c r="M170" i="12"/>
  <c r="O170" i="12"/>
  <c r="Q170" i="12"/>
  <c r="Q167" i="12" s="1"/>
  <c r="V170" i="12"/>
  <c r="G174" i="12"/>
  <c r="I174" i="12"/>
  <c r="K174" i="12"/>
  <c r="M174" i="12"/>
  <c r="O174" i="12"/>
  <c r="Q174" i="12"/>
  <c r="V174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K182" i="12"/>
  <c r="O182" i="12"/>
  <c r="G183" i="12"/>
  <c r="G182" i="12" s="1"/>
  <c r="I183" i="12"/>
  <c r="I182" i="12" s="1"/>
  <c r="K183" i="12"/>
  <c r="M183" i="12"/>
  <c r="M182" i="12" s="1"/>
  <c r="O183" i="12"/>
  <c r="Q183" i="12"/>
  <c r="Q182" i="12" s="1"/>
  <c r="V183" i="12"/>
  <c r="V182" i="12" s="1"/>
  <c r="I184" i="12"/>
  <c r="O184" i="12"/>
  <c r="G185" i="12"/>
  <c r="G184" i="12" s="1"/>
  <c r="I185" i="12"/>
  <c r="K185" i="12"/>
  <c r="K184" i="12" s="1"/>
  <c r="M185" i="12"/>
  <c r="M184" i="12" s="1"/>
  <c r="O185" i="12"/>
  <c r="Q185" i="12"/>
  <c r="Q184" i="12" s="1"/>
  <c r="V185" i="12"/>
  <c r="G186" i="12"/>
  <c r="I186" i="12"/>
  <c r="K186" i="12"/>
  <c r="M186" i="12"/>
  <c r="O186" i="12"/>
  <c r="Q186" i="12"/>
  <c r="V186" i="12"/>
  <c r="V184" i="12" s="1"/>
  <c r="G187" i="12"/>
  <c r="I187" i="12"/>
  <c r="K187" i="12"/>
  <c r="M187" i="12"/>
  <c r="O187" i="12"/>
  <c r="Q187" i="12"/>
  <c r="V187" i="12"/>
  <c r="G188" i="12"/>
  <c r="G189" i="12"/>
  <c r="M189" i="12" s="1"/>
  <c r="I189" i="12"/>
  <c r="I188" i="12" s="1"/>
  <c r="K189" i="12"/>
  <c r="O189" i="12"/>
  <c r="O188" i="12" s="1"/>
  <c r="Q189" i="12"/>
  <c r="V189" i="12"/>
  <c r="V188" i="12" s="1"/>
  <c r="G190" i="12"/>
  <c r="M190" i="12" s="1"/>
  <c r="I190" i="12"/>
  <c r="K190" i="12"/>
  <c r="K188" i="12" s="1"/>
  <c r="O190" i="12"/>
  <c r="Q190" i="12"/>
  <c r="V190" i="12"/>
  <c r="G191" i="12"/>
  <c r="I191" i="12"/>
  <c r="K191" i="12"/>
  <c r="M191" i="12"/>
  <c r="O191" i="12"/>
  <c r="Q191" i="12"/>
  <c r="V191" i="12"/>
  <c r="G192" i="12"/>
  <c r="I192" i="12"/>
  <c r="K192" i="12"/>
  <c r="M192" i="12"/>
  <c r="O192" i="12"/>
  <c r="Q192" i="12"/>
  <c r="V192" i="12"/>
  <c r="G193" i="12"/>
  <c r="I193" i="12"/>
  <c r="K193" i="12"/>
  <c r="M193" i="12"/>
  <c r="O193" i="12"/>
  <c r="Q193" i="12"/>
  <c r="Q188" i="12" s="1"/>
  <c r="V193" i="12"/>
  <c r="G194" i="12"/>
  <c r="I194" i="12"/>
  <c r="K194" i="12"/>
  <c r="M194" i="12"/>
  <c r="O194" i="12"/>
  <c r="Q194" i="12"/>
  <c r="V194" i="12"/>
  <c r="O195" i="12"/>
  <c r="G196" i="12"/>
  <c r="M196" i="12" s="1"/>
  <c r="I196" i="12"/>
  <c r="K196" i="12"/>
  <c r="K195" i="12" s="1"/>
  <c r="O196" i="12"/>
  <c r="Q196" i="12"/>
  <c r="Q195" i="12" s="1"/>
  <c r="V196" i="12"/>
  <c r="V195" i="12" s="1"/>
  <c r="G197" i="12"/>
  <c r="M197" i="12" s="1"/>
  <c r="I197" i="12"/>
  <c r="I195" i="12" s="1"/>
  <c r="K197" i="12"/>
  <c r="O197" i="12"/>
  <c r="Q197" i="12"/>
  <c r="V197" i="12"/>
  <c r="G198" i="12"/>
  <c r="M198" i="12" s="1"/>
  <c r="I198" i="12"/>
  <c r="K198" i="12"/>
  <c r="O198" i="12"/>
  <c r="Q198" i="12"/>
  <c r="V198" i="12"/>
  <c r="AE200" i="12"/>
  <c r="AF200" i="12"/>
  <c r="I20" i="1"/>
  <c r="I19" i="1"/>
  <c r="I18" i="1"/>
  <c r="I17" i="1"/>
  <c r="I16" i="1"/>
  <c r="F44" i="1"/>
  <c r="G44" i="1"/>
  <c r="G25" i="1" s="1"/>
  <c r="A25" i="1" s="1"/>
  <c r="G26" i="1" s="1"/>
  <c r="H44" i="1"/>
  <c r="H42" i="1"/>
  <c r="I42" i="1" s="1"/>
  <c r="H41" i="1"/>
  <c r="I41" i="1" s="1"/>
  <c r="H40" i="1"/>
  <c r="I40" i="1" s="1"/>
  <c r="H39" i="1"/>
  <c r="I39" i="1" s="1"/>
  <c r="I44" i="1" s="1"/>
  <c r="I79" i="1" l="1"/>
  <c r="J78" i="1" s="1"/>
  <c r="J63" i="1"/>
  <c r="J59" i="1"/>
  <c r="J55" i="1"/>
  <c r="J67" i="1"/>
  <c r="J71" i="1"/>
  <c r="J62" i="1"/>
  <c r="J58" i="1"/>
  <c r="J54" i="1"/>
  <c r="J65" i="1"/>
  <c r="J61" i="1"/>
  <c r="J57" i="1"/>
  <c r="J53" i="1"/>
  <c r="J73" i="1"/>
  <c r="J64" i="1"/>
  <c r="J60" i="1"/>
  <c r="J56" i="1"/>
  <c r="J52" i="1"/>
  <c r="J68" i="1"/>
  <c r="J51" i="1"/>
  <c r="J76" i="1"/>
  <c r="J75" i="1"/>
  <c r="J66" i="1"/>
  <c r="J70" i="1"/>
  <c r="J74" i="1"/>
  <c r="G28" i="1"/>
  <c r="A26" i="1"/>
  <c r="G23" i="1"/>
  <c r="M48" i="14"/>
  <c r="M32" i="14"/>
  <c r="M29" i="14" s="1"/>
  <c r="M49" i="14"/>
  <c r="M17" i="14"/>
  <c r="M16" i="14" s="1"/>
  <c r="M9" i="14"/>
  <c r="M8" i="14" s="1"/>
  <c r="M46" i="13"/>
  <c r="M24" i="13"/>
  <c r="M12" i="13"/>
  <c r="M8" i="13" s="1"/>
  <c r="M43" i="13"/>
  <c r="M41" i="13" s="1"/>
  <c r="M35" i="13"/>
  <c r="M32" i="13" s="1"/>
  <c r="M27" i="13"/>
  <c r="M10" i="13"/>
  <c r="M167" i="12"/>
  <c r="M155" i="12"/>
  <c r="M195" i="12"/>
  <c r="M188" i="12"/>
  <c r="M21" i="12"/>
  <c r="G195" i="12"/>
  <c r="M105" i="12"/>
  <c r="M104" i="12" s="1"/>
  <c r="M74" i="12"/>
  <c r="M69" i="12" s="1"/>
  <c r="M9" i="12"/>
  <c r="M8" i="12" s="1"/>
  <c r="G167" i="12"/>
  <c r="M145" i="12"/>
  <c r="M142" i="12" s="1"/>
  <c r="M129" i="12"/>
  <c r="M126" i="12" s="1"/>
  <c r="M111" i="12"/>
  <c r="M109" i="12" s="1"/>
  <c r="J39" i="1"/>
  <c r="J44" i="1" s="1"/>
  <c r="J41" i="1"/>
  <c r="J43" i="1"/>
  <c r="J40" i="1"/>
  <c r="J42" i="1"/>
  <c r="I21" i="1"/>
  <c r="J28" i="1"/>
  <c r="J26" i="1"/>
  <c r="G38" i="1"/>
  <c r="F38" i="1"/>
  <c r="J23" i="1"/>
  <c r="J24" i="1"/>
  <c r="J25" i="1"/>
  <c r="J27" i="1"/>
  <c r="E24" i="1"/>
  <c r="E26" i="1"/>
  <c r="J72" i="1" l="1"/>
  <c r="J77" i="1"/>
  <c r="J69" i="1"/>
  <c r="J79" i="1" s="1"/>
  <c r="A23" i="1"/>
  <c r="M46" i="14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<sst xmlns="http://schemas.openxmlformats.org/spreadsheetml/2006/main" count="2025" uniqueCount="659">
  <si>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</si>
  <si>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</si>
  <si>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</si>
  <si>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</si>
  <si>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</si>
  <si>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</si>
  <si>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</si>
  <si>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</si>
  <si>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</si>
  <si>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</si>
  <si>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</si>
  <si>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</si>
  <si>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</si>
  <si>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</si>
  <si>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</si>
  <si>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</si>
  <si>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</si>
  <si>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</si>
  <si>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</si>
  <si>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</si>
  <si>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</si>
  <si>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</si>
  <si>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</si>
  <si>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</si>
  <si>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</si>
  <si>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</si>
  <si>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</si>
  <si>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</si>
  <si>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</si>
  <si>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</si>
  <si>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</si>
  <si>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</si>
  <si>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</si>
  <si>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</si>
  <si>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</si>
  <si>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</si>
  <si>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</si>
  <si>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</si>
  <si>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</si>
  <si>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</si>
  <si>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</si>
  <si>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</si>
  <si>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</si>
  <si>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2020/001_1</t>
  </si>
  <si>
    <t>Křídlovická 66 - oprava bytové jednotky č. 4</t>
  </si>
  <si>
    <t>Statutární město Brno - Statutární město Brno - MČ Brno-střed</t>
  </si>
  <si>
    <t>Dominikánská 2</t>
  </si>
  <si>
    <t>60169 Brno</t>
  </si>
  <si>
    <t>60169</t>
  </si>
  <si>
    <t>44992785</t>
  </si>
  <si>
    <t>INFRAPROJEKT s.r.o.</t>
  </si>
  <si>
    <t>Nezamyslova 2801/26</t>
  </si>
  <si>
    <t>Brno</t>
  </si>
  <si>
    <t>61500</t>
  </si>
  <si>
    <t>04476476</t>
  </si>
  <si>
    <t>CZ04476476</t>
  </si>
  <si>
    <t>Stavba</t>
  </si>
  <si>
    <t>1</t>
  </si>
  <si>
    <t>Oprava bytové jednotky č. 4</t>
  </si>
  <si>
    <t>Stavební část</t>
  </si>
  <si>
    <t>2</t>
  </si>
  <si>
    <t>Elektroinstalace</t>
  </si>
  <si>
    <t>3</t>
  </si>
  <si>
    <t xml:space="preserve">ZTI, ÚT, VZT 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</si>
  <si>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</si>
  <si>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</si>
  <si>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</si>
  <si>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</si>
  <si>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</si>
  <si>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</si>
  <si>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</si>
  <si>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</si>
  <si>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</si>
  <si>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</si>
  <si>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</si>
  <si>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</si>
  <si>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</si>
  <si>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</si>
  <si>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</si>
  <si>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</si>
  <si>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</si>
  <si>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</si>
  <si>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</si>
  <si>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</si>
  <si>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</si>
  <si>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</si>
  <si>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</si>
  <si>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</si>
  <si>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</si>
  <si>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</si>
  <si>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</si>
  <si>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</si>
  <si>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</si>
  <si>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</si>
  <si>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</si>
  <si>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</si>
  <si>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</si>
  <si>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</si>
  <si>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</si>
  <si>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</si>
  <si>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</si>
  <si>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</si>
  <si>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</si>
  <si>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</si>
  <si>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</si>
  <si>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</si>
  <si>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</si>
  <si>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</si>
  <si>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</si>
  <si>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</si>
  <si>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</si>
  <si>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</si>
  <si>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</si>
  <si>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</si>
  <si>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</si>
  <si>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</si>
  <si>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</si>
  <si>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</si>
  <si>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</si>
  <si>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</si>
  <si>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</si>
  <si>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</si>
  <si>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</si>
  <si>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</si>
  <si>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</si>
  <si>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</si>
  <si>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</si>
  <si>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</si>
  <si>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</si>
  <si>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</si>
  <si>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</si>
  <si>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</si>
  <si>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</si>
  <si>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</si>
  <si>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</si>
  <si>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</si>
  <si>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</si>
  <si>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</si>
  <si>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</si>
  <si>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</si>
  <si>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</si>
  <si>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</si>
  <si>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</si>
  <si>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</si>
  <si>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</si>
  <si>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</si>
  <si>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</si>
  <si>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</si>
  <si>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</si>
  <si>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</si>
  <si>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</si>
  <si>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342261113RS1</t>
  </si>
  <si>
    <t>Příčka sádrokarton. ocel.kce, 1x oplášť. tl.125 mm, desky standard tl.12,5 mm, izol. minerál tl.8 cm</t>
  </si>
  <si>
    <t>m2</t>
  </si>
  <si>
    <t>Vlastní</t>
  </si>
  <si>
    <t>Indiv</t>
  </si>
  <si>
    <t>Práce</t>
  </si>
  <si>
    <t>POL1_</t>
  </si>
  <si>
    <t>(1,29+2,838)*2,645-0,8*1,97-0,7*1,97</t>
  </si>
  <si>
    <t>VV</t>
  </si>
  <si>
    <t>340271610R00</t>
  </si>
  <si>
    <t>Zazdívka otvorů pl.do 4 m2, pórobet.tvár.,tl.10 cm</t>
  </si>
  <si>
    <t>m3</t>
  </si>
  <si>
    <t>0,9*2,02*0,1</t>
  </si>
  <si>
    <t>342255022R00</t>
  </si>
  <si>
    <t>Příčky z desek Ytong tl. 7,5 cm</t>
  </si>
  <si>
    <t>1,81*2,645</t>
  </si>
  <si>
    <t>342255024R00</t>
  </si>
  <si>
    <t>Příčky z desek Ytong tl. 10 cm</t>
  </si>
  <si>
    <t>(1,81+2,618+0,9*2)*2,645</t>
  </si>
  <si>
    <t>342948111R00</t>
  </si>
  <si>
    <t>Ukotvení příček k cihel.konstr. kotvami na hmožd.</t>
  </si>
  <si>
    <t>m</t>
  </si>
  <si>
    <t>2,645*8</t>
  </si>
  <si>
    <t>346244315R00</t>
  </si>
  <si>
    <t>Obezdívky WC modulů z desek Ytong tl. 150 mm</t>
  </si>
  <si>
    <t>0,9*1,25</t>
  </si>
  <si>
    <t>602011112RT3</t>
  </si>
  <si>
    <t>Omítka jádrová, ručně, tloušťka vrstvy 15 mm</t>
  </si>
  <si>
    <t>1.02 : 1,543*2,1-0,7*2,02</t>
  </si>
  <si>
    <t>1.03 : (0,9-0,7)*1,6</t>
  </si>
  <si>
    <t>1.04 : 0,6*0,6</t>
  </si>
  <si>
    <t>611421231RT2</t>
  </si>
  <si>
    <t>Oprava váp.omítek stropů do 10% plochy - štukových, s použitím suché maltové směsi</t>
  </si>
  <si>
    <t>51,9</t>
  </si>
  <si>
    <t>612409991RT2</t>
  </si>
  <si>
    <t>Začištění omítek kolem oken,dveří apod., s použitím suché maltové směsi</t>
  </si>
  <si>
    <t>RTS 2018 I</t>
  </si>
  <si>
    <t>1.02 : 1,81*2+1,543*2</t>
  </si>
  <si>
    <t>1.03 : 1,04*2+0,9*2-0,7</t>
  </si>
  <si>
    <t>1.04 : 2,618+0,6</t>
  </si>
  <si>
    <t>612421331RT2</t>
  </si>
  <si>
    <t>Oprava vápen.omítek stěn do 30 % pl. - štukových s použitím suché maltové směsi</t>
  </si>
  <si>
    <t>RTS 20/ I</t>
  </si>
  <si>
    <t>Včetně pomocného pracovního lešení o výšce podlahy do 1900 mm a pro zatížení do 1,5 kPa.</t>
  </si>
  <si>
    <t>POP</t>
  </si>
  <si>
    <t>1.01 : (5,025+3,749+1,059+0,451+0,178)*2,67-0,7*2,02*2-0,8*2,02-0,9*2,02*2</t>
  </si>
  <si>
    <t>1.02 : 1,543*0,55</t>
  </si>
  <si>
    <t>1.03 : (0,9+1,04)*0,55</t>
  </si>
  <si>
    <t>1.04 : (3,518+3,86)*2,645-0,9*2,02-1,488*1,598</t>
  </si>
  <si>
    <t>1.05 : (3,965*2+3,337*2)*2,645-0,9*2,02*2-1,484*1,595</t>
  </si>
  <si>
    <t>1.06 : (4,994*2+3,368+0,17+0,34)*2,645-0,74*2,373-1,498*1,593</t>
  </si>
  <si>
    <t>1.07 : (1,457*2+0,34*2+1,29)*2,645</t>
  </si>
  <si>
    <t>612474510R00</t>
  </si>
  <si>
    <t>Omítka stěn vnitřní jednovrstvá vápenocementová</t>
  </si>
  <si>
    <t>612481211RT2</t>
  </si>
  <si>
    <t>Montáž výztužné sítě (perlinky) do stěrky-stěny, včetně výztužné sítě a stěrkového tmelu</t>
  </si>
  <si>
    <t>1.01 : 1,1*2,22</t>
  </si>
  <si>
    <t>1.02 : (1,81*2+1,543)*0,55</t>
  </si>
  <si>
    <t>1.03 : (1,04*2+0,9)*1,05</t>
  </si>
  <si>
    <t>1.04 : (2,618+1,91)*2,645+0,56*2,22</t>
  </si>
  <si>
    <t>1.05 : 1,1*2,22</t>
  </si>
  <si>
    <t>631343891R00</t>
  </si>
  <si>
    <t>Penetrace hloubková</t>
  </si>
  <si>
    <t>1.01, 1.02, 1.03, 1.04, 1.07 : 5,6+2,7+1,3+8,3+2,2</t>
  </si>
  <si>
    <t>632451024R00</t>
  </si>
  <si>
    <t>Vyrovnávací potěr MC 15, v pásu, tl. 50 mm</t>
  </si>
  <si>
    <t>(1,498+1,484+1,486)*0,25</t>
  </si>
  <si>
    <t>771101116R00</t>
  </si>
  <si>
    <t>Vyrovnání podkladů samonivel. hmotou tl. do 30 mm</t>
  </si>
  <si>
    <t>585817202R</t>
  </si>
  <si>
    <t>samonivelační podlahová hmota, 2-30 mm, jednosložková</t>
  </si>
  <si>
    <t>kg</t>
  </si>
  <si>
    <t>Specifikace</t>
  </si>
  <si>
    <t>POL3_</t>
  </si>
  <si>
    <t>1.01, 1.02, 1.03, 1.04, 1.07 : (5,6+2,7+1,3+8,3+2,2)*5*1,6</t>
  </si>
  <si>
    <t>642944121RU4</t>
  </si>
  <si>
    <t>Osazení ocelových zárubní dodatečně do 2,5 m2, včetně dodávky zárubně  80x197x16 cm</t>
  </si>
  <si>
    <t>kus</t>
  </si>
  <si>
    <t>pro vstupní dveře</t>
  </si>
  <si>
    <t>648991113RT5</t>
  </si>
  <si>
    <t>Osazení parapet. desek laminátových š. nad 20cm, včetně dodávky laminátové desky š. do 500 mm</t>
  </si>
  <si>
    <t>1,49*3</t>
  </si>
  <si>
    <t>952901111R00</t>
  </si>
  <si>
    <t>Vyčištění budov o výšce podlaží do 4 m</t>
  </si>
  <si>
    <t>POL1_1</t>
  </si>
  <si>
    <t>1.05, 1.06 : 13,2+16,7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</si>
  <si>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</si>
  <si>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</si>
  <si>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</si>
  <si>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</si>
  <si>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</si>
  <si>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</si>
  <si>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</si>
  <si>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965048515R00</t>
  </si>
  <si>
    <t>Broušení betonových povrchů do tl. 5 mm</t>
  </si>
  <si>
    <t>968095002R00</t>
  </si>
  <si>
    <t>Bourání parapetů kameninových š. do 50 cm</t>
  </si>
  <si>
    <t>968061125R00</t>
  </si>
  <si>
    <t>Vyvěšení dřevěných dveřních křídel pl. do 2 m2</t>
  </si>
  <si>
    <t>968072455R00</t>
  </si>
  <si>
    <t>Vybourání kovových dveřních zárubní pl. do 2 m2</t>
  </si>
  <si>
    <t>0,6*1,97*3+0,7*1,97+0,8*1,97*3</t>
  </si>
  <si>
    <t>971033621R00</t>
  </si>
  <si>
    <t>Vybourání otv. zeď cihel. pl.4 m2, tl.10 cm, MVC</t>
  </si>
  <si>
    <t>1.04 : 0,591*2,645</t>
  </si>
  <si>
    <t>978011121R00</t>
  </si>
  <si>
    <t>Otlučení omítek vnitřních vápenných stropů do 10 %</t>
  </si>
  <si>
    <t>978013141R00</t>
  </si>
  <si>
    <t>Otlučení omítek vnitřních stěn v rozsahu do 30 %</t>
  </si>
  <si>
    <t>978013191R00</t>
  </si>
  <si>
    <t>Otlučení omítek vnitřních stěn v rozsahu do 100 %</t>
  </si>
  <si>
    <t>978023411R00</t>
  </si>
  <si>
    <t>Vysekání a úprava spár zdiva cihelného mimo komín.</t>
  </si>
  <si>
    <t>978059521R00</t>
  </si>
  <si>
    <t>Odsekání vnitřních obkladů stěn do 2 m2</t>
  </si>
  <si>
    <t>1,773*1,45</t>
  </si>
  <si>
    <t>965081713R00</t>
  </si>
  <si>
    <t>Bourání dlažeb keramických tl.10 mm, nad 1 m2</t>
  </si>
  <si>
    <t>1.02, 1.03 : (1,09*0,86)+(1,47*0,7)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</si>
  <si>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</si>
  <si>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</si>
  <si>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</si>
  <si>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</si>
  <si>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</si>
  <si>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</si>
  <si>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</si>
  <si>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</si>
  <si>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725820801R00</t>
  </si>
  <si>
    <t>Demontáž baterie nástěnné do G 3/4</t>
  </si>
  <si>
    <t>766662811R00</t>
  </si>
  <si>
    <t>Demontáž prahů dveří 1křídlových</t>
  </si>
  <si>
    <t>766812840R00</t>
  </si>
  <si>
    <t>Demontáž kuchyňských linek do 2,1 m</t>
  </si>
  <si>
    <t>775511800R00</t>
  </si>
  <si>
    <t>Demontáž podlah vlysových lepených včetně lišt</t>
  </si>
  <si>
    <t>1.01 (1.07) : (1,415*3,028)-(0,51*0,534)</t>
  </si>
  <si>
    <t>776511820R00</t>
  </si>
  <si>
    <t>Odstranění PVC a koberců lepených s podložkou</t>
  </si>
  <si>
    <t>4,4+2,1+1,2+9,8+13,2+21,5</t>
  </si>
  <si>
    <t>9601</t>
  </si>
  <si>
    <t>Demontáž a likvidace zařízení bytu (vestav.skříně, dřev. obklady, police, garnýže apod.)</t>
  </si>
  <si>
    <t>9602</t>
  </si>
  <si>
    <t>Demontáže a vybourání nepotřebných rozvodů TZB vč. odvozu a likvidace</t>
  </si>
  <si>
    <t>9603</t>
  </si>
  <si>
    <t>Demontáž a likvidace bytového umakartového jádra</t>
  </si>
  <si>
    <t>včetně obkladů (WC, koupelna, instalační šachta, kuchyň)</t>
  </si>
  <si>
    <t>999281145R00</t>
  </si>
  <si>
    <t>Přesun hmot pro opravy a údržbu do v. 6 m, nošením</t>
  </si>
  <si>
    <t>t</t>
  </si>
  <si>
    <t>711210020RA0</t>
  </si>
  <si>
    <t>Stěrka hydroizolační těsnící hmotou, vč. dodplňků (pásky, rohy)</t>
  </si>
  <si>
    <t>Agregovaná položka</t>
  </si>
  <si>
    <t>POL2_7</t>
  </si>
  <si>
    <t>1.02 : 2,7+(1,81*2+1,543*2-0,7)*0,15+1,0*2*2,1</t>
  </si>
  <si>
    <t>72505</t>
  </si>
  <si>
    <t>Zrcadlo nad umyvadlem</t>
  </si>
  <si>
    <t>766661412R00</t>
  </si>
  <si>
    <t>Montáž dveří protipožár.1kř.do 90 cm, s kukátkem</t>
  </si>
  <si>
    <t>76601</t>
  </si>
  <si>
    <t>Repase, seřízení, úprava, vyčištění oken a balkónové sestavy</t>
  </si>
  <si>
    <t>POL1_7</t>
  </si>
  <si>
    <t>Odstranění stávajícího nátěru, přebroušení, vyčištění, seřízení, zákl. nátěr, min. 2x vrchní nátěr, oprava kování, seštelování pantů, doplnění těsnění.</t>
  </si>
  <si>
    <t>766670011R00</t>
  </si>
  <si>
    <t>Montáž obložkové zárubně a dřevěného křídla dveří</t>
  </si>
  <si>
    <t>766670021R00</t>
  </si>
  <si>
    <t>Montáž kliky a štítku</t>
  </si>
  <si>
    <t>766695212R01</t>
  </si>
  <si>
    <t>Montáž prahů dveří jednokřídlových š. do 10 cm, vč. dodávky prahu s vícevrstvým lakem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</si>
  <si>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</si>
  <si>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</si>
  <si>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</si>
  <si>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</si>
  <si>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</si>
  <si>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</si>
  <si>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</si>
  <si>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611601202R</t>
  </si>
  <si>
    <t>Dveře vnitřní CPL 0,2 KLASIK plné 1kř. 70x197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</si>
  <si>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</si>
  <si>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</si>
  <si>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</si>
  <si>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</si>
  <si>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</si>
  <si>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</si>
  <si>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61181511R</t>
  </si>
  <si>
    <t>Zárubeň obložková NORMAL š. 70cm/st. 6-17cm CPL, buk, hruška, olše, ořech AM, teak</t>
  </si>
  <si>
    <t>61181512R</t>
  </si>
  <si>
    <t>Zárubeň obložková NORMAL š. 80cm/st. 6-17cm CPL, buk, hruška, olše, ořech AM, teak</t>
  </si>
  <si>
    <t>998766201R00</t>
  </si>
  <si>
    <t>Přesun hmot pro truhlářské konstr., výšky do 6 m</t>
  </si>
  <si>
    <t>771101210R00</t>
  </si>
  <si>
    <t>Penetrace podkladu pod dlažby</t>
  </si>
  <si>
    <t>1.02, 1.03 : 2,7+1,3</t>
  </si>
  <si>
    <t>771575111RT6</t>
  </si>
  <si>
    <t>Montáž podlah keram.,hladké, tmel, 45x45 cm</t>
  </si>
  <si>
    <t>771577113R00</t>
  </si>
  <si>
    <t>Lišta hliníková přechodová, stejná výška dlaždic</t>
  </si>
  <si>
    <t>0,7*2</t>
  </si>
  <si>
    <t>771578011R00</t>
  </si>
  <si>
    <t>Spára podlaha - stěna, silikonem</t>
  </si>
  <si>
    <t>1.02 : 1,81*2+1,543*2+0,9*2+0,6+2,1*4</t>
  </si>
  <si>
    <t>1.03 : 1,04*2+0,9*2+0,9+1,6*4</t>
  </si>
  <si>
    <t>1.04 : 0,6</t>
  </si>
  <si>
    <t>771579795R00</t>
  </si>
  <si>
    <t>Příplatek za spárování vodotěsnou hmotou - plošně</t>
  </si>
  <si>
    <t>59764206R</t>
  </si>
  <si>
    <t>Dlažba keramická 300x300x9 mm dle výběru investora</t>
  </si>
  <si>
    <t>1.02, 1.03 : (2,7+1,3)*1,12</t>
  </si>
  <si>
    <t>998771201R00</t>
  </si>
  <si>
    <t>Přesun hmot pro podlahy z dlaždic, výšky do 6 m</t>
  </si>
  <si>
    <t>775592000R00</t>
  </si>
  <si>
    <t>Broušení dřevěných podlah hrubé+střední+jemné</t>
  </si>
  <si>
    <t>775599130R00</t>
  </si>
  <si>
    <t>Celoplošné tmelení</t>
  </si>
  <si>
    <t>1.05, 1.06 : 29,90000</t>
  </si>
  <si>
    <t>775599144R00</t>
  </si>
  <si>
    <t>Lak dřevěných podlah Bona Mega, Z+2x, přebroušení</t>
  </si>
  <si>
    <t>775981112R00</t>
  </si>
  <si>
    <t>Lišta hliníková přechodová, stejná výška krytin</t>
  </si>
  <si>
    <t>0,9*2</t>
  </si>
  <si>
    <t>776421</t>
  </si>
  <si>
    <t>Montáž podlahových lišt včetně dodávky lišty MDF</t>
  </si>
  <si>
    <t>1.05 : 3,965*2+3,337*2-0,8</t>
  </si>
  <si>
    <t>1.06 : 4,994*2+3,368*2-0,8</t>
  </si>
  <si>
    <t>998775201R00</t>
  </si>
  <si>
    <t>Přesun hmot pro podlahy vlysové, výšky do 6 m</t>
  </si>
  <si>
    <t>776981112R00</t>
  </si>
  <si>
    <t>0,8*2</t>
  </si>
  <si>
    <t>1.01 : 5,025*2+1,059+0,451+0,178+1,29-0,8-0,6*2-0,8-0,7-0,8</t>
  </si>
  <si>
    <t>1.04 : 3,518*2+3,86*2-0,8*2</t>
  </si>
  <si>
    <t>1.07 : 1,457*2+0,34*2+1,29*2-0,7</t>
  </si>
  <si>
    <t>776522</t>
  </si>
  <si>
    <t>Montáž povlakových podlah z pásů PVC celoplošným lepením- PVC ve specifikaci</t>
  </si>
  <si>
    <t>1.01, 1.04, 1.07 : 5,6+8,3+2,2</t>
  </si>
  <si>
    <t>284123</t>
  </si>
  <si>
    <t>PVC podlaha  min.zátěžová třída dle klasifikace EN685- min. 23 nebo 31, protiskluznost R10</t>
  </si>
  <si>
    <t>1.01, 1.04, 1.07 : 16,10000*1,1</t>
  </si>
  <si>
    <t>998776201R00</t>
  </si>
  <si>
    <t>Přesun hmot pro podlahy povlakové, výšky do 6 m</t>
  </si>
  <si>
    <t>781101210R00</t>
  </si>
  <si>
    <t>Penetrace podkladu pod obklady</t>
  </si>
  <si>
    <t>1.02, 1.03, 1.04 : 20,04740</t>
  </si>
  <si>
    <t>781415016RT6</t>
  </si>
  <si>
    <t>Montáž obkladů stěn, porovin.,tmel, nad 20x25 cm</t>
  </si>
  <si>
    <t>1.02 : ((1,81*2+1,543*2)*2,1)-(0,7*2,02)</t>
  </si>
  <si>
    <t>1.03 : ((1,04*2)+(0,9*2-0,7))*1,6</t>
  </si>
  <si>
    <t>1.04 : (3,218+0,6)*0,6</t>
  </si>
  <si>
    <t>781419706R00</t>
  </si>
  <si>
    <t>Příplatek za spárovací vodotěsnou hmotu - plošně</t>
  </si>
  <si>
    <t>781497121R00</t>
  </si>
  <si>
    <t>Lišta hliníková rohová k obkladům</t>
  </si>
  <si>
    <t>1.03 : 0,9</t>
  </si>
  <si>
    <t>1.04 : 0,6*2</t>
  </si>
  <si>
    <t>597813720R</t>
  </si>
  <si>
    <t>Obkládačka 20x40 cm dle výběru investora</t>
  </si>
  <si>
    <t>1.02, 1.03, 1.04 : 20,04740*1,12</t>
  </si>
  <si>
    <t>998781201R00</t>
  </si>
  <si>
    <t>Přesun hmot pro obklady keramické, výšky do 6 m</t>
  </si>
  <si>
    <t>78301</t>
  </si>
  <si>
    <t>Nátěr zárubně,  základní nátěr + 2x synt. nátěr</t>
  </si>
  <si>
    <t>784402801R00</t>
  </si>
  <si>
    <t>Odstranění malby oškrábáním v místnosti H do 3,8 m</t>
  </si>
  <si>
    <t>784450020RA0</t>
  </si>
  <si>
    <t>Malba ze směsi Remal, penetrace 1x, bílá 2x</t>
  </si>
  <si>
    <t>POL2_</t>
  </si>
  <si>
    <t>784450025RA0</t>
  </si>
  <si>
    <t>Malba ze směsi Remal na SDK, penetrace 1x, bílá 2x</t>
  </si>
  <si>
    <t>979087112R00</t>
  </si>
  <si>
    <t>Nakládání suti na dopravní prostředky</t>
  </si>
  <si>
    <t>POL1_9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</si>
  <si>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</si>
  <si>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</si>
  <si>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</si>
  <si>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</si>
  <si>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</si>
  <si>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</si>
  <si>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</si>
  <si>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</si>
  <si>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</si>
  <si>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</si>
  <si>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</si>
  <si>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</si>
  <si>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</si>
  <si>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</si>
  <si>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</si>
  <si>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</si>
  <si>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VRN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</si>
  <si>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</si>
  <si>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</si>
  <si>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</si>
  <si>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</si>
  <si>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</si>
  <si>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</si>
  <si>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</si>
  <si>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</si>
  <si>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</si>
  <si>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</si>
  <si>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</si>
  <si>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</si>
  <si>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</si>
  <si>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</si>
  <si>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</si>
  <si>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</si>
  <si>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</si>
  <si>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</si>
  <si>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</si>
  <si>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</si>
  <si>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</si>
  <si>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</si>
  <si>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</si>
  <si>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</si>
  <si>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</si>
  <si>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</si>
  <si>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</si>
  <si>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</si>
  <si>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</si>
  <si>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</si>
  <si>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</si>
  <si>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</si>
  <si>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</si>
  <si>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</si>
  <si>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</si>
  <si>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</si>
  <si>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</si>
  <si>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</si>
  <si>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</si>
  <si>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</si>
  <si>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WC : 1</t>
  </si>
  <si>
    <t>205</t>
  </si>
  <si>
    <t>Svítidlo typ B</t>
  </si>
  <si>
    <t>01</t>
  </si>
  <si>
    <t>Dodávka LED žárovek</t>
  </si>
  <si>
    <t>90</t>
  </si>
  <si>
    <t>Světelný vývod ukončený lustr. svorkou - materiál</t>
  </si>
  <si>
    <t>91</t>
  </si>
  <si>
    <t>Světelný vývod ukončený lustr. svorkou - montáž</t>
  </si>
  <si>
    <t>206</t>
  </si>
  <si>
    <t>Svítidlo typ C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</si>
  <si>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</si>
  <si>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</si>
  <si>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</si>
  <si>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</si>
  <si>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</si>
  <si>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</si>
  <si>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</si>
  <si>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</si>
  <si>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</si>
  <si>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</si>
  <si>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</si>
  <si>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</si>
  <si>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</si>
  <si>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4x6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</si>
  <si>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</si>
  <si>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</si>
  <si>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</si>
  <si>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</si>
  <si>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</si>
  <si>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</si>
  <si>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</si>
  <si>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</si>
  <si>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</si>
  <si>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</si>
  <si>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</si>
  <si>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</si>
  <si>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523</t>
  </si>
  <si>
    <t>Spínač řaz.6+6 10A 250V bílý IP20 zapuštěný kompletní</t>
  </si>
  <si>
    <t>524</t>
  </si>
  <si>
    <t>Spínač řaz.6 10A 250V bílý IP20 zapuštěný kompletní</t>
  </si>
  <si>
    <t>525</t>
  </si>
  <si>
    <t>Spínač řaz.5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</si>
  <si>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</si>
  <si>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</si>
  <si>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</si>
  <si>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</si>
  <si>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</si>
  <si>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</si>
  <si>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</si>
  <si>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</si>
  <si>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</si>
  <si>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</si>
  <si>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</si>
  <si>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</si>
  <si>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</si>
  <si>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</si>
  <si>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</si>
  <si>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</si>
  <si>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</si>
  <si>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</si>
  <si>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</si>
  <si>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</si>
  <si>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</si>
  <si>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</si>
  <si>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</si>
  <si>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</si>
  <si>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</si>
  <si>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</si>
  <si>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</si>
  <si>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</si>
  <si>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</si>
  <si>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</si>
  <si>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</si>
  <si>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</si>
  <si>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</si>
  <si>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</si>
  <si>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</si>
  <si>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</si>
  <si>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</si>
  <si>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</si>
  <si>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</si>
  <si>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</si>
  <si>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</si>
  <si>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</si>
  <si>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</si>
  <si>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</si>
  <si>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</si>
  <si>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</si>
  <si>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</si>
  <si>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</si>
  <si>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</si>
  <si>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</si>
  <si>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</si>
  <si>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</si>
  <si>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</si>
  <si>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</si>
  <si>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</si>
  <si>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</si>
  <si>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</si>
  <si>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</si>
  <si>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</si>
  <si>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</si>
  <si>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</si>
  <si>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</si>
  <si>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</si>
  <si>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</si>
  <si>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</si>
  <si>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</si>
  <si>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</si>
  <si>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</si>
  <si>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</si>
  <si>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</si>
  <si>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</si>
  <si>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</si>
  <si>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</si>
  <si>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</si>
  <si>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</si>
  <si>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722290234R00</t>
  </si>
  <si>
    <t>Proplach a dezinfekce vodovod.potrubí DN 80</t>
  </si>
  <si>
    <t>722290226R00</t>
  </si>
  <si>
    <t>Zkouška tlaku potrubí DN 50</t>
  </si>
  <si>
    <t>998722203R00</t>
  </si>
  <si>
    <t>Přesun hmot pro vnitřní vodovod, výšky do 24 m</t>
  </si>
  <si>
    <t>726211123R00</t>
  </si>
  <si>
    <t>Modul-WC Kombifix Eco, UP320, h 108 cm</t>
  </si>
  <si>
    <t>725017161R00</t>
  </si>
  <si>
    <t>Umyvadlo na šrouby , 50 x 41 cm, bílé</t>
  </si>
  <si>
    <t>725249102R00</t>
  </si>
  <si>
    <t>Montáž sprchových mís a vaniček</t>
  </si>
  <si>
    <t>mat.</t>
  </si>
  <si>
    <t>Sprchová vanička čtvrtkruh, 90cm protiskluz</t>
  </si>
  <si>
    <t>725249103R00</t>
  </si>
  <si>
    <t>Montáž sprchových koutů</t>
  </si>
  <si>
    <t>Sprchový kout čtvrtkruh posuvný čtyřdílný, bílý 90 cm,výška 185 cm,bezpečnostní transparentní, sk</t>
  </si>
  <si>
    <t>725014161R00</t>
  </si>
  <si>
    <t>Klozet závěsný LYRA Plus včetně sedátka, hl.530 mm</t>
  </si>
  <si>
    <t>28696752R</t>
  </si>
  <si>
    <t>Tlačítko ovládací plastové Sigma20 bílá/chrom/bílá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</si>
  <si>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</si>
  <si>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</si>
  <si>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</si>
  <si>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</si>
  <si>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</si>
  <si>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</si>
  <si>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mat</t>
  </si>
  <si>
    <t>Sprchová souprava chrom, růžice posuvný držák, plast. mýdlenka, hadice 150cm</t>
  </si>
  <si>
    <t>R-položka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</si>
  <si>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</si>
  <si>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</si>
  <si>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</si>
  <si>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</si>
  <si>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</si>
  <si>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</si>
  <si>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</si>
  <si>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</si>
  <si>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</si>
  <si>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</si>
  <si>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</si>
  <si>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</si>
  <si>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</si>
  <si>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</si>
  <si>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</si>
  <si>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</si>
  <si>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</si>
  <si>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</si>
  <si>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</si>
  <si>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</si>
  <si>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</si>
  <si>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31</t>
  </si>
  <si>
    <t>Nátěry rozvodů ÚT,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</si>
  <si>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</si>
  <si>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</si>
  <si>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</si>
  <si>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</si>
  <si>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</si>
  <si>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provedení s kuličkovými ložisky (max. 37db)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</si>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</sst>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45</v>
      </c>
      <c r="E5" s="88"/>
      <c r="F5" s="88"/>
      <c r="G5" s="88"/>
      <c r="H5" s="18" t="s">
        <v>42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50</v>
      </c>
      <c r="H8" s="18" t="s">
        <v>42</v>
      </c>
      <c r="I8" s="125" t="s">
        <v>54</v>
      </c>
      <c r="J8" s="8"/>
    </row>
    <row r="9" spans="1:15" ht="15.75" hidden="1" customHeight="1" x14ac:dyDescent="0.2">
      <c r="A9" s="2"/>
      <c r="B9" s="2"/>
      <c r="D9" s="126" t="s">
        <v>51</v>
      </c>
      <c r="H9" s="18" t="s">
        <v>36</v>
      </c>
      <c r="I9" s="125" t="s">
        <v>55</v>
      </c>
      <c r="J9" s="8"/>
    </row>
    <row r="10" spans="1:15" ht="15.75" hidden="1" customHeight="1" x14ac:dyDescent="0.2">
      <c r="A10" s="2"/>
      <c r="B10" s="35"/>
      <c r="C10" s="54"/>
      <c r="D10" s="124" t="s">
        <v>53</v>
      </c>
      <c r="E10" s="127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42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5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SUMIF(F51:F78,A16,I51:I78)+SUMIF(F51:F78,"PSU",I51:I78)</f>
        <v>0</v>
      </c>
      <c r="J16" s="82"/>
    </row>
    <row r="17" spans="1:10" ht="23.25" customHeight="1" x14ac:dyDescent="0.2">
      <c r="A17" s="195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SUMIF(F51:F78,A17,I51:I78)</f>
        <v>0</v>
      </c>
      <c r="J17" s="82"/>
    </row>
    <row r="18" spans="1:10" ht="23.25" customHeight="1" x14ac:dyDescent="0.2">
      <c r="A18" s="195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SUMIF(F51:F78,A18,I51:I78)</f>
        <v>0</v>
      </c>
      <c r="J18" s="82"/>
    </row>
    <row r="19" spans="1:10" ht="23.25" customHeight="1" x14ac:dyDescent="0.2">
      <c r="A19" s="195" t="s">
        <v>123</v>
      </c>
      <c r="B19" s="38" t="s">
        <v>29</v>
      </c>
      <c r="C19" s="59"/>
      <c r="D19" s="60"/>
      <c r="E19" s="80"/>
      <c r="F19" s="81"/>
      <c r="G19" s="80"/>
      <c r="H19" s="81"/>
      <c r="I19" s="80">
        <f>SUMIF(F51:F78,A19,I51:I78)</f>
        <v>0</v>
      </c>
      <c r="J19" s="82"/>
    </row>
    <row r="20" spans="1:10" ht="23.25" customHeight="1" x14ac:dyDescent="0.2">
      <c r="A20" s="195" t="s">
        <v>122</v>
      </c>
      <c r="B20" s="38" t="s">
        <v>30</v>
      </c>
      <c r="C20" s="59"/>
      <c r="D20" s="60"/>
      <c r="E20" s="80"/>
      <c r="F20" s="81"/>
      <c r="G20" s="80"/>
      <c r="H20" s="81"/>
      <c r="I20" s="80">
        <f>SUMIF(F51:F78,A20,I51:I78)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56</v>
      </c>
      <c r="C39" s="147"/>
      <c r="D39" s="147"/>
      <c r="E39" s="147"/>
      <c r="F39" s="148">
        <f>'1 1 Pol'!AE200+'1 2 Pol'!AE73+'1 3 Pol'!AE65</f>
        <v>0</v>
      </c>
      <c r="G39" s="149">
        <f>'1 1 Pol'!AF200+'1 2 Pol'!AF73+'1 3 Pol'!AF65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 t="s">
        <v>57</v>
      </c>
      <c r="C40" s="153" t="s">
        <v>58</v>
      </c>
      <c r="D40" s="153"/>
      <c r="E40" s="153"/>
      <c r="F40" s="154">
        <f>'1 1 Pol'!AE200+'1 2 Pol'!AE73+'1 3 Pol'!AE65</f>
        <v>0</v>
      </c>
      <c r="G40" s="155">
        <f>'1 1 Pol'!AF200+'1 2 Pol'!AF73+'1 3 Pol'!AF65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57</v>
      </c>
      <c r="C41" s="147" t="s">
        <v>59</v>
      </c>
      <c r="D41" s="147"/>
      <c r="E41" s="147"/>
      <c r="F41" s="158">
        <f>'1 1 Pol'!AE200</f>
        <v>0</v>
      </c>
      <c r="G41" s="150">
        <f>'1 1 Pol'!AF200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3</v>
      </c>
      <c r="B42" s="157" t="s">
        <v>60</v>
      </c>
      <c r="C42" s="147" t="s">
        <v>61</v>
      </c>
      <c r="D42" s="147"/>
      <c r="E42" s="147"/>
      <c r="F42" s="158">
        <f>'1 2 Pol'!AE73</f>
        <v>0</v>
      </c>
      <c r="G42" s="150">
        <f>'1 2 Pol'!AF73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">
      <c r="A43" s="136">
        <v>3</v>
      </c>
      <c r="B43" s="157" t="s">
        <v>62</v>
      </c>
      <c r="C43" s="147" t="s">
        <v>63</v>
      </c>
      <c r="D43" s="147"/>
      <c r="E43" s="147"/>
      <c r="F43" s="158">
        <f>'1 3 Pol'!AE65</f>
        <v>0</v>
      </c>
      <c r="G43" s="150">
        <f>'1 3 Pol'!AF65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 x14ac:dyDescent="0.2">
      <c r="A44" s="136"/>
      <c r="B44" s="159" t="s">
        <v>64</v>
      </c>
      <c r="C44" s="160"/>
      <c r="D44" s="160"/>
      <c r="E44" s="161"/>
      <c r="F44" s="162">
        <f>SUMIF(A39:A43,"=1",F39:F43)</f>
        <v>0</v>
      </c>
      <c r="G44" s="163">
        <f>SUMIF(A39:A43,"=1",G39:G43)</f>
        <v>0</v>
      </c>
      <c r="H44" s="163">
        <f>SUMIF(A39:A43,"=1",H39:H43)</f>
        <v>0</v>
      </c>
      <c r="I44" s="163">
        <f>SUMIF(A39:A43,"=1",I39:I43)</f>
        <v>0</v>
      </c>
      <c r="J44" s="164">
        <f>SUMIF(A39:A43,"=1",J39:J43)</f>
        <v>0</v>
      </c>
    </row>
    <row r="48" spans="1:10" ht="15.75" x14ac:dyDescent="0.25">
      <c r="B48" s="175" t="s">
        <v>66</v>
      </c>
    </row>
    <row r="50" spans="1:10" ht="25.5" customHeight="1" x14ac:dyDescent="0.2">
      <c r="A50" s="177"/>
      <c r="B50" s="180" t="s">
        <v>18</v>
      </c>
      <c r="C50" s="180" t="s">
        <v>6</v>
      </c>
      <c r="D50" s="181"/>
      <c r="E50" s="181"/>
      <c r="F50" s="182" t="s">
        <v>67</v>
      </c>
      <c r="G50" s="182"/>
      <c r="H50" s="182"/>
      <c r="I50" s="182" t="s">
        <v>31</v>
      </c>
      <c r="J50" s="182" t="s">
        <v>0</v>
      </c>
    </row>
    <row r="51" spans="1:10" ht="36.75" customHeight="1" x14ac:dyDescent="0.2">
      <c r="A51" s="178"/>
      <c r="B51" s="183" t="s">
        <v>68</v>
      </c>
      <c r="C51" s="184" t="s">
        <v>69</v>
      </c>
      <c r="D51" s="185"/>
      <c r="E51" s="185"/>
      <c r="F51" s="191" t="s">
        <v>26</v>
      </c>
      <c r="G51" s="192"/>
      <c r="H51" s="192"/>
      <c r="I51" s="192">
        <f>'1 2 Pol'!G8</f>
        <v>0</v>
      </c>
      <c r="J51" s="189" t="str">
        <f>IF(I79=0,"",I51/I79*100)</f>
        <v/>
      </c>
    </row>
    <row r="52" spans="1:10" ht="36.75" customHeight="1" x14ac:dyDescent="0.2">
      <c r="A52" s="178"/>
      <c r="B52" s="183" t="s">
        <v>70</v>
      </c>
      <c r="C52" s="184" t="s">
        <v>71</v>
      </c>
      <c r="D52" s="185"/>
      <c r="E52" s="185"/>
      <c r="F52" s="191" t="s">
        <v>26</v>
      </c>
      <c r="G52" s="192"/>
      <c r="H52" s="192"/>
      <c r="I52" s="192">
        <f>'1 2 Pol'!G24</f>
        <v>0</v>
      </c>
      <c r="J52" s="189" t="str">
        <f>IF(I79=0,"",I52/I79*100)</f>
        <v/>
      </c>
    </row>
    <row r="53" spans="1:10" ht="36.75" customHeight="1" x14ac:dyDescent="0.2">
      <c r="A53" s="178"/>
      <c r="B53" s="183" t="s">
        <v>72</v>
      </c>
      <c r="C53" s="184" t="s">
        <v>73</v>
      </c>
      <c r="D53" s="185"/>
      <c r="E53" s="185"/>
      <c r="F53" s="191" t="s">
        <v>26</v>
      </c>
      <c r="G53" s="192"/>
      <c r="H53" s="192"/>
      <c r="I53" s="192">
        <f>'1 2 Pol'!G32</f>
        <v>0</v>
      </c>
      <c r="J53" s="189" t="str">
        <f>IF(I79=0,"",I53/I79*100)</f>
        <v/>
      </c>
    </row>
    <row r="54" spans="1:10" ht="36.75" customHeight="1" x14ac:dyDescent="0.2">
      <c r="A54" s="178"/>
      <c r="B54" s="183" t="s">
        <v>74</v>
      </c>
      <c r="C54" s="184" t="s">
        <v>75</v>
      </c>
      <c r="D54" s="185"/>
      <c r="E54" s="185"/>
      <c r="F54" s="191" t="s">
        <v>26</v>
      </c>
      <c r="G54" s="192"/>
      <c r="H54" s="192"/>
      <c r="I54" s="192">
        <f>'1 2 Pol'!G41</f>
        <v>0</v>
      </c>
      <c r="J54" s="189" t="str">
        <f>IF(I79=0,"",I54/I79*100)</f>
        <v/>
      </c>
    </row>
    <row r="55" spans="1:10" ht="36.75" customHeight="1" x14ac:dyDescent="0.2">
      <c r="A55" s="178"/>
      <c r="B55" s="183" t="s">
        <v>76</v>
      </c>
      <c r="C55" s="184" t="s">
        <v>77</v>
      </c>
      <c r="D55" s="185"/>
      <c r="E55" s="185"/>
      <c r="F55" s="191" t="s">
        <v>26</v>
      </c>
      <c r="G55" s="192"/>
      <c r="H55" s="192"/>
      <c r="I55" s="192">
        <f>'1 2 Pol'!G46</f>
        <v>0</v>
      </c>
      <c r="J55" s="189" t="str">
        <f>IF(I79=0,"",I55/I79*100)</f>
        <v/>
      </c>
    </row>
    <row r="56" spans="1:10" ht="36.75" customHeight="1" x14ac:dyDescent="0.2">
      <c r="A56" s="178"/>
      <c r="B56" s="183" t="s">
        <v>78</v>
      </c>
      <c r="C56" s="184" t="s">
        <v>79</v>
      </c>
      <c r="D56" s="185"/>
      <c r="E56" s="185"/>
      <c r="F56" s="191" t="s">
        <v>26</v>
      </c>
      <c r="G56" s="192"/>
      <c r="H56" s="192"/>
      <c r="I56" s="192">
        <f>'1 3 Pol'!G60</f>
        <v>0</v>
      </c>
      <c r="J56" s="189" t="str">
        <f>IF(I79=0,"",I56/I79*100)</f>
        <v/>
      </c>
    </row>
    <row r="57" spans="1:10" ht="36.75" customHeight="1" x14ac:dyDescent="0.2">
      <c r="A57" s="178"/>
      <c r="B57" s="183" t="s">
        <v>62</v>
      </c>
      <c r="C57" s="184" t="s">
        <v>80</v>
      </c>
      <c r="D57" s="185"/>
      <c r="E57" s="185"/>
      <c r="F57" s="191" t="s">
        <v>26</v>
      </c>
      <c r="G57" s="192"/>
      <c r="H57" s="192"/>
      <c r="I57" s="192">
        <f>'1 1 Pol'!G8</f>
        <v>0</v>
      </c>
      <c r="J57" s="189" t="str">
        <f>IF(I79=0,"",I57/I79*100)</f>
        <v/>
      </c>
    </row>
    <row r="58" spans="1:10" ht="36.75" customHeight="1" x14ac:dyDescent="0.2">
      <c r="A58" s="178"/>
      <c r="B58" s="183" t="s">
        <v>81</v>
      </c>
      <c r="C58" s="184" t="s">
        <v>82</v>
      </c>
      <c r="D58" s="185"/>
      <c r="E58" s="185"/>
      <c r="F58" s="191" t="s">
        <v>26</v>
      </c>
      <c r="G58" s="192"/>
      <c r="H58" s="192"/>
      <c r="I58" s="192">
        <f>'1 1 Pol'!G21</f>
        <v>0</v>
      </c>
      <c r="J58" s="189" t="str">
        <f>IF(I79=0,"",I58/I79*100)</f>
        <v/>
      </c>
    </row>
    <row r="59" spans="1:10" ht="36.75" customHeight="1" x14ac:dyDescent="0.2">
      <c r="A59" s="178"/>
      <c r="B59" s="183" t="s">
        <v>83</v>
      </c>
      <c r="C59" s="184" t="s">
        <v>84</v>
      </c>
      <c r="D59" s="185"/>
      <c r="E59" s="185"/>
      <c r="F59" s="191" t="s">
        <v>26</v>
      </c>
      <c r="G59" s="192"/>
      <c r="H59" s="192"/>
      <c r="I59" s="192">
        <f>'1 1 Pol'!G48</f>
        <v>0</v>
      </c>
      <c r="J59" s="189" t="str">
        <f>IF(I79=0,"",I59/I79*100)</f>
        <v/>
      </c>
    </row>
    <row r="60" spans="1:10" ht="36.75" customHeight="1" x14ac:dyDescent="0.2">
      <c r="A60" s="178"/>
      <c r="B60" s="183" t="s">
        <v>85</v>
      </c>
      <c r="C60" s="184" t="s">
        <v>86</v>
      </c>
      <c r="D60" s="185"/>
      <c r="E60" s="185"/>
      <c r="F60" s="191" t="s">
        <v>26</v>
      </c>
      <c r="G60" s="192"/>
      <c r="H60" s="192"/>
      <c r="I60" s="192">
        <f>'1 1 Pol'!G57</f>
        <v>0</v>
      </c>
      <c r="J60" s="189" t="str">
        <f>IF(I79=0,"",I60/I79*100)</f>
        <v/>
      </c>
    </row>
    <row r="61" spans="1:10" ht="36.75" customHeight="1" x14ac:dyDescent="0.2">
      <c r="A61" s="178"/>
      <c r="B61" s="183" t="s">
        <v>87</v>
      </c>
      <c r="C61" s="184" t="s">
        <v>88</v>
      </c>
      <c r="D61" s="185"/>
      <c r="E61" s="185"/>
      <c r="F61" s="191" t="s">
        <v>26</v>
      </c>
      <c r="G61" s="192"/>
      <c r="H61" s="192"/>
      <c r="I61" s="192">
        <f>'1 1 Pol'!G62</f>
        <v>0</v>
      </c>
      <c r="J61" s="189" t="str">
        <f>IF(I79=0,"",I61/I79*100)</f>
        <v/>
      </c>
    </row>
    <row r="62" spans="1:10" ht="36.75" customHeight="1" x14ac:dyDescent="0.2">
      <c r="A62" s="178"/>
      <c r="B62" s="183" t="s">
        <v>89</v>
      </c>
      <c r="C62" s="184" t="s">
        <v>90</v>
      </c>
      <c r="D62" s="185"/>
      <c r="E62" s="185"/>
      <c r="F62" s="191" t="s">
        <v>26</v>
      </c>
      <c r="G62" s="192"/>
      <c r="H62" s="192"/>
      <c r="I62" s="192">
        <f>'1 1 Pol'!G69</f>
        <v>0</v>
      </c>
      <c r="J62" s="189" t="str">
        <f>IF(I79=0,"",I62/I79*100)</f>
        <v/>
      </c>
    </row>
    <row r="63" spans="1:10" ht="36.75" customHeight="1" x14ac:dyDescent="0.2">
      <c r="A63" s="178"/>
      <c r="B63" s="183" t="s">
        <v>91</v>
      </c>
      <c r="C63" s="184" t="s">
        <v>92</v>
      </c>
      <c r="D63" s="185"/>
      <c r="E63" s="185"/>
      <c r="F63" s="191" t="s">
        <v>26</v>
      </c>
      <c r="G63" s="192"/>
      <c r="H63" s="192"/>
      <c r="I63" s="192">
        <f>'1 1 Pol'!G102</f>
        <v>0</v>
      </c>
      <c r="J63" s="189" t="str">
        <f>IF(I79=0,"",I63/I79*100)</f>
        <v/>
      </c>
    </row>
    <row r="64" spans="1:10" ht="36.75" customHeight="1" x14ac:dyDescent="0.2">
      <c r="A64" s="178"/>
      <c r="B64" s="183" t="s">
        <v>93</v>
      </c>
      <c r="C64" s="184" t="s">
        <v>94</v>
      </c>
      <c r="D64" s="185"/>
      <c r="E64" s="185"/>
      <c r="F64" s="191" t="s">
        <v>27</v>
      </c>
      <c r="G64" s="192"/>
      <c r="H64" s="192"/>
      <c r="I64" s="192">
        <f>'1 1 Pol'!G104</f>
        <v>0</v>
      </c>
      <c r="J64" s="189" t="str">
        <f>IF(I79=0,"",I64/I79*100)</f>
        <v/>
      </c>
    </row>
    <row r="65" spans="1:10" ht="36.75" customHeight="1" x14ac:dyDescent="0.2">
      <c r="A65" s="178"/>
      <c r="B65" s="183" t="s">
        <v>95</v>
      </c>
      <c r="C65" s="184" t="s">
        <v>96</v>
      </c>
      <c r="D65" s="185"/>
      <c r="E65" s="185"/>
      <c r="F65" s="191" t="s">
        <v>27</v>
      </c>
      <c r="G65" s="192"/>
      <c r="H65" s="192"/>
      <c r="I65" s="192">
        <f>'1 3 Pol'!G8</f>
        <v>0</v>
      </c>
      <c r="J65" s="189" t="str">
        <f>IF(I79=0,"",I65/I79*100)</f>
        <v/>
      </c>
    </row>
    <row r="66" spans="1:10" ht="36.75" customHeight="1" x14ac:dyDescent="0.2">
      <c r="A66" s="178"/>
      <c r="B66" s="183" t="s">
        <v>97</v>
      </c>
      <c r="C66" s="184" t="s">
        <v>98</v>
      </c>
      <c r="D66" s="185"/>
      <c r="E66" s="185"/>
      <c r="F66" s="191" t="s">
        <v>27</v>
      </c>
      <c r="G66" s="192"/>
      <c r="H66" s="192"/>
      <c r="I66" s="192">
        <f>'1 3 Pol'!G16</f>
        <v>0</v>
      </c>
      <c r="J66" s="189" t="str">
        <f>IF(I79=0,"",I66/I79*100)</f>
        <v/>
      </c>
    </row>
    <row r="67" spans="1:10" ht="36.75" customHeight="1" x14ac:dyDescent="0.2">
      <c r="A67" s="178"/>
      <c r="B67" s="183" t="s">
        <v>99</v>
      </c>
      <c r="C67" s="184" t="s">
        <v>100</v>
      </c>
      <c r="D67" s="185"/>
      <c r="E67" s="185"/>
      <c r="F67" s="191" t="s">
        <v>27</v>
      </c>
      <c r="G67" s="192"/>
      <c r="H67" s="192"/>
      <c r="I67" s="192">
        <f>'1 1 Pol'!G107+'1 3 Pol'!G29</f>
        <v>0</v>
      </c>
      <c r="J67" s="189" t="str">
        <f>IF(I79=0,"",I67/I79*100)</f>
        <v/>
      </c>
    </row>
    <row r="68" spans="1:10" ht="36.75" customHeight="1" x14ac:dyDescent="0.2">
      <c r="A68" s="178"/>
      <c r="B68" s="183" t="s">
        <v>101</v>
      </c>
      <c r="C68" s="184" t="s">
        <v>102</v>
      </c>
      <c r="D68" s="185"/>
      <c r="E68" s="185"/>
      <c r="F68" s="191" t="s">
        <v>27</v>
      </c>
      <c r="G68" s="192"/>
      <c r="H68" s="192"/>
      <c r="I68" s="192">
        <f>'1 3 Pol'!G46</f>
        <v>0</v>
      </c>
      <c r="J68" s="189" t="str">
        <f>IF(I79=0,"",I68/I79*100)</f>
        <v/>
      </c>
    </row>
    <row r="69" spans="1:10" ht="36.75" customHeight="1" x14ac:dyDescent="0.2">
      <c r="A69" s="178"/>
      <c r="B69" s="183" t="s">
        <v>103</v>
      </c>
      <c r="C69" s="184" t="s">
        <v>104</v>
      </c>
      <c r="D69" s="185"/>
      <c r="E69" s="185"/>
      <c r="F69" s="191" t="s">
        <v>27</v>
      </c>
      <c r="G69" s="192"/>
      <c r="H69" s="192"/>
      <c r="I69" s="192">
        <f>'1 1 Pol'!G109</f>
        <v>0</v>
      </c>
      <c r="J69" s="189" t="str">
        <f>IF(I79=0,"",I69/I79*100)</f>
        <v/>
      </c>
    </row>
    <row r="70" spans="1:10" ht="36.75" customHeight="1" x14ac:dyDescent="0.2">
      <c r="A70" s="178"/>
      <c r="B70" s="183" t="s">
        <v>105</v>
      </c>
      <c r="C70" s="184" t="s">
        <v>106</v>
      </c>
      <c r="D70" s="185"/>
      <c r="E70" s="185"/>
      <c r="F70" s="191" t="s">
        <v>27</v>
      </c>
      <c r="G70" s="192"/>
      <c r="H70" s="192"/>
      <c r="I70" s="192">
        <f>'1 1 Pol'!G126</f>
        <v>0</v>
      </c>
      <c r="J70" s="189" t="str">
        <f>IF(I79=0,"",I70/I79*100)</f>
        <v/>
      </c>
    </row>
    <row r="71" spans="1:10" ht="36.75" customHeight="1" x14ac:dyDescent="0.2">
      <c r="A71" s="178"/>
      <c r="B71" s="183" t="s">
        <v>107</v>
      </c>
      <c r="C71" s="184" t="s">
        <v>108</v>
      </c>
      <c r="D71" s="185"/>
      <c r="E71" s="185"/>
      <c r="F71" s="191" t="s">
        <v>27</v>
      </c>
      <c r="G71" s="192"/>
      <c r="H71" s="192"/>
      <c r="I71" s="192">
        <f>'1 1 Pol'!G142</f>
        <v>0</v>
      </c>
      <c r="J71" s="189" t="str">
        <f>IF(I79=0,"",I71/I79*100)</f>
        <v/>
      </c>
    </row>
    <row r="72" spans="1:10" ht="36.75" customHeight="1" x14ac:dyDescent="0.2">
      <c r="A72" s="178"/>
      <c r="B72" s="183" t="s">
        <v>109</v>
      </c>
      <c r="C72" s="184" t="s">
        <v>110</v>
      </c>
      <c r="D72" s="185"/>
      <c r="E72" s="185"/>
      <c r="F72" s="191" t="s">
        <v>27</v>
      </c>
      <c r="G72" s="192"/>
      <c r="H72" s="192"/>
      <c r="I72" s="192">
        <f>'1 1 Pol'!G155</f>
        <v>0</v>
      </c>
      <c r="J72" s="189" t="str">
        <f>IF(I79=0,"",I72/I79*100)</f>
        <v/>
      </c>
    </row>
    <row r="73" spans="1:10" ht="36.75" customHeight="1" x14ac:dyDescent="0.2">
      <c r="A73" s="178"/>
      <c r="B73" s="183" t="s">
        <v>111</v>
      </c>
      <c r="C73" s="184" t="s">
        <v>112</v>
      </c>
      <c r="D73" s="185"/>
      <c r="E73" s="185"/>
      <c r="F73" s="191" t="s">
        <v>27</v>
      </c>
      <c r="G73" s="192"/>
      <c r="H73" s="192"/>
      <c r="I73" s="192">
        <f>'1 1 Pol'!G167</f>
        <v>0</v>
      </c>
      <c r="J73" s="189" t="str">
        <f>IF(I79=0,"",I73/I79*100)</f>
        <v/>
      </c>
    </row>
    <row r="74" spans="1:10" ht="36.75" customHeight="1" x14ac:dyDescent="0.2">
      <c r="A74" s="178"/>
      <c r="B74" s="183" t="s">
        <v>113</v>
      </c>
      <c r="C74" s="184" t="s">
        <v>114</v>
      </c>
      <c r="D74" s="185"/>
      <c r="E74" s="185"/>
      <c r="F74" s="191" t="s">
        <v>27</v>
      </c>
      <c r="G74" s="192"/>
      <c r="H74" s="192"/>
      <c r="I74" s="192">
        <f>'1 1 Pol'!G182</f>
        <v>0</v>
      </c>
      <c r="J74" s="189" t="str">
        <f>IF(I79=0,"",I74/I79*100)</f>
        <v/>
      </c>
    </row>
    <row r="75" spans="1:10" ht="36.75" customHeight="1" x14ac:dyDescent="0.2">
      <c r="A75" s="178"/>
      <c r="B75" s="183" t="s">
        <v>115</v>
      </c>
      <c r="C75" s="184" t="s">
        <v>116</v>
      </c>
      <c r="D75" s="185"/>
      <c r="E75" s="185"/>
      <c r="F75" s="191" t="s">
        <v>27</v>
      </c>
      <c r="G75" s="192"/>
      <c r="H75" s="192"/>
      <c r="I75" s="192">
        <f>'1 1 Pol'!G184</f>
        <v>0</v>
      </c>
      <c r="J75" s="189" t="str">
        <f>IF(I79=0,"",I75/I79*100)</f>
        <v/>
      </c>
    </row>
    <row r="76" spans="1:10" ht="36.75" customHeight="1" x14ac:dyDescent="0.2">
      <c r="A76" s="178"/>
      <c r="B76" s="183" t="s">
        <v>117</v>
      </c>
      <c r="C76" s="184" t="s">
        <v>118</v>
      </c>
      <c r="D76" s="185"/>
      <c r="E76" s="185"/>
      <c r="F76" s="191" t="s">
        <v>28</v>
      </c>
      <c r="G76" s="192"/>
      <c r="H76" s="192"/>
      <c r="I76" s="192">
        <f>'1 3 Pol'!G58</f>
        <v>0</v>
      </c>
      <c r="J76" s="189" t="str">
        <f>IF(I79=0,"",I76/I79*100)</f>
        <v/>
      </c>
    </row>
    <row r="77" spans="1:10" ht="36.75" customHeight="1" x14ac:dyDescent="0.2">
      <c r="A77" s="178"/>
      <c r="B77" s="183" t="s">
        <v>119</v>
      </c>
      <c r="C77" s="184" t="s">
        <v>120</v>
      </c>
      <c r="D77" s="185"/>
      <c r="E77" s="185"/>
      <c r="F77" s="191" t="s">
        <v>121</v>
      </c>
      <c r="G77" s="192"/>
      <c r="H77" s="192"/>
      <c r="I77" s="192">
        <f>'1 1 Pol'!G188</f>
        <v>0</v>
      </c>
      <c r="J77" s="189" t="str">
        <f>IF(I79=0,"",I77/I79*100)</f>
        <v/>
      </c>
    </row>
    <row r="78" spans="1:10" ht="36.75" customHeight="1" x14ac:dyDescent="0.2">
      <c r="A78" s="178"/>
      <c r="B78" s="183" t="s">
        <v>122</v>
      </c>
      <c r="C78" s="184" t="s">
        <v>30</v>
      </c>
      <c r="D78" s="185"/>
      <c r="E78" s="185"/>
      <c r="F78" s="191" t="s">
        <v>122</v>
      </c>
      <c r="G78" s="192"/>
      <c r="H78" s="192"/>
      <c r="I78" s="192">
        <f>'1 1 Pol'!G195</f>
        <v>0</v>
      </c>
      <c r="J78" s="189" t="str">
        <f>IF(I79=0,"",I78/I79*100)</f>
        <v/>
      </c>
    </row>
    <row r="79" spans="1:10" ht="25.5" customHeight="1" x14ac:dyDescent="0.2">
      <c r="A79" s="179"/>
      <c r="B79" s="186" t="s">
        <v>1</v>
      </c>
      <c r="C79" s="187"/>
      <c r="D79" s="188"/>
      <c r="E79" s="188"/>
      <c r="F79" s="193"/>
      <c r="G79" s="194"/>
      <c r="H79" s="194"/>
      <c r="I79" s="194">
        <f>SUM(I51:I78)</f>
        <v>0</v>
      </c>
      <c r="J79" s="190">
        <f>SUM(J51:J78)</f>
        <v>0</v>
      </c>
    </row>
    <row r="80" spans="1:10" x14ac:dyDescent="0.2">
      <c r="F80" s="134"/>
      <c r="G80" s="134"/>
      <c r="H80" s="134"/>
      <c r="I80" s="134"/>
      <c r="J80" s="135"/>
    </row>
    <row r="81" spans="6:10" x14ac:dyDescent="0.2">
      <c r="F81" s="134"/>
      <c r="G81" s="134"/>
      <c r="H81" s="134"/>
      <c r="I81" s="134"/>
      <c r="J81" s="135"/>
    </row>
    <row r="82" spans="6:10" x14ac:dyDescent="0.2">
      <c r="F82" s="134"/>
      <c r="G82" s="134"/>
      <c r="H82" s="134"/>
      <c r="I82" s="134"/>
      <c r="J82" s="135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124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125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10</v>
      </c>
      <c r="B4" s="202" t="s">
        <v>57</v>
      </c>
      <c r="C4" s="203" t="s">
        <v>59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31</v>
      </c>
      <c r="H6" s="210" t="s">
        <v>32</v>
      </c>
      <c r="I6" s="210" t="s">
        <v>134</v>
      </c>
      <c r="J6" s="210" t="s">
        <v>33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149</v>
      </c>
      <c r="B8" s="236" t="s">
        <v>62</v>
      </c>
      <c r="C8" s="256" t="s">
        <v>80</v>
      </c>
      <c r="D8" s="237"/>
      <c r="E8" s="238"/>
      <c r="F8" s="239"/>
      <c r="G8" s="240">
        <f>SUMIF(AG9:AG20,"&lt;&gt;NOR",G9:G20)</f>
        <v>0</v>
      </c>
      <c r="H8" s="234"/>
      <c r="I8" s="234">
        <f>SUM(I9:I20)</f>
        <v>0</v>
      </c>
      <c r="J8" s="234"/>
      <c r="K8" s="234">
        <f>SUM(K9:K20)</f>
        <v>0</v>
      </c>
      <c r="L8" s="234"/>
      <c r="M8" s="234">
        <f>SUM(M9:M20)</f>
        <v>0</v>
      </c>
      <c r="N8" s="234"/>
      <c r="O8" s="234">
        <f>SUM(O9:O20)</f>
        <v>1.57</v>
      </c>
      <c r="P8" s="234"/>
      <c r="Q8" s="234">
        <f>SUM(Q9:Q20)</f>
        <v>0</v>
      </c>
      <c r="R8" s="234"/>
      <c r="S8" s="234"/>
      <c r="T8" s="234"/>
      <c r="U8" s="234"/>
      <c r="V8" s="234">
        <f>SUM(V9:V20)</f>
        <v>30.040000000000003</v>
      </c>
      <c r="W8" s="234"/>
      <c r="X8" s="234"/>
      <c r="AG8" t="s">
        <v>150</v>
      </c>
    </row>
    <row r="9" spans="1:60" ht="22.5" outlineLevel="1" x14ac:dyDescent="0.2">
      <c r="A9" s="241">
        <v>1</v>
      </c>
      <c r="B9" s="242" t="s">
        <v>151</v>
      </c>
      <c r="C9" s="257" t="s">
        <v>152</v>
      </c>
      <c r="D9" s="243" t="s">
        <v>153</v>
      </c>
      <c r="E9" s="244">
        <v>7.9635600000000002</v>
      </c>
      <c r="F9" s="245"/>
      <c r="G9" s="246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3.218E-2</v>
      </c>
      <c r="O9" s="230">
        <f>ROUND(E9*N9,2)</f>
        <v>0.26</v>
      </c>
      <c r="P9" s="230">
        <v>0</v>
      </c>
      <c r="Q9" s="230">
        <f>ROUND(E9*P9,2)</f>
        <v>0</v>
      </c>
      <c r="R9" s="230"/>
      <c r="S9" s="230" t="s">
        <v>154</v>
      </c>
      <c r="T9" s="230" t="s">
        <v>155</v>
      </c>
      <c r="U9" s="230">
        <v>1.252</v>
      </c>
      <c r="V9" s="230">
        <f>ROUND(E9*U9,2)</f>
        <v>9.9700000000000006</v>
      </c>
      <c r="W9" s="230"/>
      <c r="X9" s="23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157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28"/>
      <c r="B10" s="229"/>
      <c r="C10" s="258" t="s">
        <v>158</v>
      </c>
      <c r="D10" s="232"/>
      <c r="E10" s="233">
        <v>7.96</v>
      </c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11"/>
      <c r="Z10" s="211"/>
      <c r="AA10" s="211"/>
      <c r="AB10" s="211"/>
      <c r="AC10" s="211"/>
      <c r="AD10" s="211"/>
      <c r="AE10" s="211"/>
      <c r="AF10" s="211"/>
      <c r="AG10" s="211" t="s">
        <v>159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1">
        <v>2</v>
      </c>
      <c r="B11" s="242" t="s">
        <v>160</v>
      </c>
      <c r="C11" s="257" t="s">
        <v>161</v>
      </c>
      <c r="D11" s="243" t="s">
        <v>162</v>
      </c>
      <c r="E11" s="244">
        <v>0.18179999999999999</v>
      </c>
      <c r="F11" s="245"/>
      <c r="G11" s="246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0.76182000000000005</v>
      </c>
      <c r="O11" s="230">
        <f>ROUND(E11*N11,2)</f>
        <v>0.14000000000000001</v>
      </c>
      <c r="P11" s="230">
        <v>0</v>
      </c>
      <c r="Q11" s="230">
        <f>ROUND(E11*P11,2)</f>
        <v>0</v>
      </c>
      <c r="R11" s="230"/>
      <c r="S11" s="230" t="s">
        <v>154</v>
      </c>
      <c r="T11" s="230" t="s">
        <v>155</v>
      </c>
      <c r="U11" s="230">
        <v>3.08</v>
      </c>
      <c r="V11" s="230">
        <f>ROUND(E11*U11,2)</f>
        <v>0.56000000000000005</v>
      </c>
      <c r="W11" s="230"/>
      <c r="X11" s="23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28"/>
      <c r="B12" s="229"/>
      <c r="C12" s="258" t="s">
        <v>163</v>
      </c>
      <c r="D12" s="232"/>
      <c r="E12" s="233">
        <v>0.18179999999999999</v>
      </c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11"/>
      <c r="Z12" s="211"/>
      <c r="AA12" s="211"/>
      <c r="AB12" s="211"/>
      <c r="AC12" s="211"/>
      <c r="AD12" s="211"/>
      <c r="AE12" s="211"/>
      <c r="AF12" s="211"/>
      <c r="AG12" s="211" t="s">
        <v>159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1">
        <v>3</v>
      </c>
      <c r="B13" s="242" t="s">
        <v>164</v>
      </c>
      <c r="C13" s="257" t="s">
        <v>165</v>
      </c>
      <c r="D13" s="243" t="s">
        <v>153</v>
      </c>
      <c r="E13" s="244">
        <v>4.7874499999999998</v>
      </c>
      <c r="F13" s="245"/>
      <c r="G13" s="246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3.9629999999999999E-2</v>
      </c>
      <c r="O13" s="230">
        <f>ROUND(E13*N13,2)</f>
        <v>0.19</v>
      </c>
      <c r="P13" s="230">
        <v>0</v>
      </c>
      <c r="Q13" s="230">
        <f>ROUND(E13*P13,2)</f>
        <v>0</v>
      </c>
      <c r="R13" s="230"/>
      <c r="S13" s="230" t="s">
        <v>154</v>
      </c>
      <c r="T13" s="230" t="s">
        <v>155</v>
      </c>
      <c r="U13" s="230">
        <v>0.46899999999999997</v>
      </c>
      <c r="V13" s="230">
        <f>ROUND(E13*U13,2)</f>
        <v>2.25</v>
      </c>
      <c r="W13" s="230"/>
      <c r="X13" s="23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28"/>
      <c r="B14" s="229"/>
      <c r="C14" s="258" t="s">
        <v>166</v>
      </c>
      <c r="D14" s="232"/>
      <c r="E14" s="233">
        <v>4.79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11"/>
      <c r="Z14" s="211"/>
      <c r="AA14" s="211"/>
      <c r="AB14" s="211"/>
      <c r="AC14" s="211"/>
      <c r="AD14" s="211"/>
      <c r="AE14" s="211"/>
      <c r="AF14" s="211"/>
      <c r="AG14" s="211" t="s">
        <v>159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1">
        <v>4</v>
      </c>
      <c r="B15" s="242" t="s">
        <v>167</v>
      </c>
      <c r="C15" s="257" t="s">
        <v>168</v>
      </c>
      <c r="D15" s="243" t="s">
        <v>153</v>
      </c>
      <c r="E15" s="244">
        <v>16.47306</v>
      </c>
      <c r="F15" s="245"/>
      <c r="G15" s="246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5.2510000000000001E-2</v>
      </c>
      <c r="O15" s="230">
        <f>ROUND(E15*N15,2)</f>
        <v>0.87</v>
      </c>
      <c r="P15" s="230">
        <v>0</v>
      </c>
      <c r="Q15" s="230">
        <f>ROUND(E15*P15,2)</f>
        <v>0</v>
      </c>
      <c r="R15" s="230"/>
      <c r="S15" s="230" t="s">
        <v>154</v>
      </c>
      <c r="T15" s="230" t="s">
        <v>155</v>
      </c>
      <c r="U15" s="230">
        <v>0.52915000000000001</v>
      </c>
      <c r="V15" s="230">
        <f>ROUND(E15*U15,2)</f>
        <v>8.7200000000000006</v>
      </c>
      <c r="W15" s="230"/>
      <c r="X15" s="230" t="s">
        <v>156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28"/>
      <c r="B16" s="229"/>
      <c r="C16" s="258" t="s">
        <v>169</v>
      </c>
      <c r="D16" s="232"/>
      <c r="E16" s="233">
        <v>16.47</v>
      </c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11"/>
      <c r="Z16" s="211"/>
      <c r="AA16" s="211"/>
      <c r="AB16" s="211"/>
      <c r="AC16" s="211"/>
      <c r="AD16" s="211"/>
      <c r="AE16" s="211"/>
      <c r="AF16" s="211"/>
      <c r="AG16" s="211" t="s">
        <v>159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1">
        <v>5</v>
      </c>
      <c r="B17" s="242" t="s">
        <v>170</v>
      </c>
      <c r="C17" s="257" t="s">
        <v>171</v>
      </c>
      <c r="D17" s="243" t="s">
        <v>172</v>
      </c>
      <c r="E17" s="244">
        <v>21.16</v>
      </c>
      <c r="F17" s="245"/>
      <c r="G17" s="246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1.0200000000000001E-3</v>
      </c>
      <c r="O17" s="230">
        <f>ROUND(E17*N17,2)</f>
        <v>0.02</v>
      </c>
      <c r="P17" s="230">
        <v>0</v>
      </c>
      <c r="Q17" s="230">
        <f>ROUND(E17*P17,2)</f>
        <v>0</v>
      </c>
      <c r="R17" s="230"/>
      <c r="S17" s="230" t="s">
        <v>154</v>
      </c>
      <c r="T17" s="230" t="s">
        <v>155</v>
      </c>
      <c r="U17" s="230">
        <v>0.36</v>
      </c>
      <c r="V17" s="230">
        <f>ROUND(E17*U17,2)</f>
        <v>7.62</v>
      </c>
      <c r="W17" s="230"/>
      <c r="X17" s="230" t="s">
        <v>156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28"/>
      <c r="B18" s="229"/>
      <c r="C18" s="258" t="s">
        <v>173</v>
      </c>
      <c r="D18" s="232"/>
      <c r="E18" s="233">
        <v>21.16</v>
      </c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11"/>
      <c r="Z18" s="211"/>
      <c r="AA18" s="211"/>
      <c r="AB18" s="211"/>
      <c r="AC18" s="211"/>
      <c r="AD18" s="211"/>
      <c r="AE18" s="211"/>
      <c r="AF18" s="211"/>
      <c r="AG18" s="211" t="s">
        <v>159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41">
        <v>6</v>
      </c>
      <c r="B19" s="242" t="s">
        <v>174</v>
      </c>
      <c r="C19" s="257" t="s">
        <v>175</v>
      </c>
      <c r="D19" s="243" t="s">
        <v>153</v>
      </c>
      <c r="E19" s="244">
        <v>1.125</v>
      </c>
      <c r="F19" s="245"/>
      <c r="G19" s="246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7.7579999999999996E-2</v>
      </c>
      <c r="O19" s="230">
        <f>ROUND(E19*N19,2)</f>
        <v>0.09</v>
      </c>
      <c r="P19" s="230">
        <v>0</v>
      </c>
      <c r="Q19" s="230">
        <f>ROUND(E19*P19,2)</f>
        <v>0</v>
      </c>
      <c r="R19" s="230"/>
      <c r="S19" s="230" t="s">
        <v>154</v>
      </c>
      <c r="T19" s="230" t="s">
        <v>155</v>
      </c>
      <c r="U19" s="230">
        <v>0.81899999999999995</v>
      </c>
      <c r="V19" s="230">
        <f>ROUND(E19*U19,2)</f>
        <v>0.92</v>
      </c>
      <c r="W19" s="230"/>
      <c r="X19" s="230" t="s">
        <v>156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28"/>
      <c r="B20" s="229"/>
      <c r="C20" s="258" t="s">
        <v>176</v>
      </c>
      <c r="D20" s="232"/>
      <c r="E20" s="233">
        <v>1.1299999999999999</v>
      </c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11"/>
      <c r="Z20" s="211"/>
      <c r="AA20" s="211"/>
      <c r="AB20" s="211"/>
      <c r="AC20" s="211"/>
      <c r="AD20" s="211"/>
      <c r="AE20" s="211"/>
      <c r="AF20" s="211"/>
      <c r="AG20" s="211" t="s">
        <v>159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35" t="s">
        <v>149</v>
      </c>
      <c r="B21" s="236" t="s">
        <v>81</v>
      </c>
      <c r="C21" s="256" t="s">
        <v>82</v>
      </c>
      <c r="D21" s="237"/>
      <c r="E21" s="238"/>
      <c r="F21" s="239"/>
      <c r="G21" s="240">
        <f>SUMIF(AG22:AG47,"&lt;&gt;NOR",G22:G47)</f>
        <v>0</v>
      </c>
      <c r="H21" s="234"/>
      <c r="I21" s="234">
        <f>SUM(I22:I47)</f>
        <v>0</v>
      </c>
      <c r="J21" s="234"/>
      <c r="K21" s="234">
        <f>SUM(K22:K47)</f>
        <v>0</v>
      </c>
      <c r="L21" s="234"/>
      <c r="M21" s="234">
        <f>SUM(M22:M47)</f>
        <v>0</v>
      </c>
      <c r="N21" s="234"/>
      <c r="O21" s="234">
        <f>SUM(O22:O47)</f>
        <v>1.9200000000000002</v>
      </c>
      <c r="P21" s="234"/>
      <c r="Q21" s="234">
        <f>SUM(Q22:Q47)</f>
        <v>0</v>
      </c>
      <c r="R21" s="234"/>
      <c r="S21" s="234"/>
      <c r="T21" s="234"/>
      <c r="U21" s="234"/>
      <c r="V21" s="234">
        <f>SUM(V22:V47)</f>
        <v>72.300000000000011</v>
      </c>
      <c r="W21" s="234"/>
      <c r="X21" s="234"/>
      <c r="AG21" t="s">
        <v>150</v>
      </c>
    </row>
    <row r="22" spans="1:60" outlineLevel="1" x14ac:dyDescent="0.2">
      <c r="A22" s="241">
        <v>7</v>
      </c>
      <c r="B22" s="242" t="s">
        <v>177</v>
      </c>
      <c r="C22" s="257" t="s">
        <v>178</v>
      </c>
      <c r="D22" s="243" t="s">
        <v>153</v>
      </c>
      <c r="E22" s="244">
        <v>2.5063</v>
      </c>
      <c r="F22" s="245"/>
      <c r="G22" s="246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2.5999999999999999E-2</v>
      </c>
      <c r="O22" s="230">
        <f>ROUND(E22*N22,2)</f>
        <v>7.0000000000000007E-2</v>
      </c>
      <c r="P22" s="230">
        <v>0</v>
      </c>
      <c r="Q22" s="230">
        <f>ROUND(E22*P22,2)</f>
        <v>0</v>
      </c>
      <c r="R22" s="230"/>
      <c r="S22" s="230" t="s">
        <v>154</v>
      </c>
      <c r="T22" s="230" t="s">
        <v>155</v>
      </c>
      <c r="U22" s="230">
        <v>0.42</v>
      </c>
      <c r="V22" s="230">
        <f>ROUND(E22*U22,2)</f>
        <v>1.05</v>
      </c>
      <c r="W22" s="230"/>
      <c r="X22" s="230" t="s">
        <v>156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28"/>
      <c r="B23" s="229"/>
      <c r="C23" s="258" t="s">
        <v>179</v>
      </c>
      <c r="D23" s="232"/>
      <c r="E23" s="233">
        <v>1.83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11"/>
      <c r="Z23" s="211"/>
      <c r="AA23" s="211"/>
      <c r="AB23" s="211"/>
      <c r="AC23" s="211"/>
      <c r="AD23" s="211"/>
      <c r="AE23" s="211"/>
      <c r="AF23" s="211"/>
      <c r="AG23" s="211" t="s">
        <v>159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28"/>
      <c r="B24" s="229"/>
      <c r="C24" s="258" t="s">
        <v>180</v>
      </c>
      <c r="D24" s="232"/>
      <c r="E24" s="233">
        <v>0.32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11"/>
      <c r="Z24" s="211"/>
      <c r="AA24" s="211"/>
      <c r="AB24" s="211"/>
      <c r="AC24" s="211"/>
      <c r="AD24" s="211"/>
      <c r="AE24" s="211"/>
      <c r="AF24" s="211"/>
      <c r="AG24" s="211" t="s">
        <v>159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28"/>
      <c r="B25" s="229"/>
      <c r="C25" s="258" t="s">
        <v>181</v>
      </c>
      <c r="D25" s="232"/>
      <c r="E25" s="233">
        <v>0.36</v>
      </c>
      <c r="F25" s="230"/>
      <c r="G25" s="230"/>
      <c r="H25" s="230"/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11"/>
      <c r="Z25" s="211"/>
      <c r="AA25" s="211"/>
      <c r="AB25" s="211"/>
      <c r="AC25" s="211"/>
      <c r="AD25" s="211"/>
      <c r="AE25" s="211"/>
      <c r="AF25" s="211"/>
      <c r="AG25" s="211" t="s">
        <v>159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41">
        <v>8</v>
      </c>
      <c r="B26" s="242" t="s">
        <v>182</v>
      </c>
      <c r="C26" s="257" t="s">
        <v>183</v>
      </c>
      <c r="D26" s="243" t="s">
        <v>153</v>
      </c>
      <c r="E26" s="244">
        <v>51.9</v>
      </c>
      <c r="F26" s="245"/>
      <c r="G26" s="246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4.1200000000000004E-3</v>
      </c>
      <c r="O26" s="230">
        <f>ROUND(E26*N26,2)</f>
        <v>0.21</v>
      </c>
      <c r="P26" s="230">
        <v>0</v>
      </c>
      <c r="Q26" s="230">
        <f>ROUND(E26*P26,2)</f>
        <v>0</v>
      </c>
      <c r="R26" s="230"/>
      <c r="S26" s="230" t="s">
        <v>154</v>
      </c>
      <c r="T26" s="230" t="s">
        <v>155</v>
      </c>
      <c r="U26" s="230">
        <v>0.19350999999999999</v>
      </c>
      <c r="V26" s="230">
        <f>ROUND(E26*U26,2)</f>
        <v>10.039999999999999</v>
      </c>
      <c r="W26" s="230"/>
      <c r="X26" s="230" t="s">
        <v>156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157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28"/>
      <c r="B27" s="229"/>
      <c r="C27" s="258" t="s">
        <v>184</v>
      </c>
      <c r="D27" s="232"/>
      <c r="E27" s="233">
        <v>51.9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11"/>
      <c r="Z27" s="211"/>
      <c r="AA27" s="211"/>
      <c r="AB27" s="211"/>
      <c r="AC27" s="211"/>
      <c r="AD27" s="211"/>
      <c r="AE27" s="211"/>
      <c r="AF27" s="211"/>
      <c r="AG27" s="211" t="s">
        <v>159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2.5" outlineLevel="1" x14ac:dyDescent="0.2">
      <c r="A28" s="241">
        <v>9</v>
      </c>
      <c r="B28" s="242" t="s">
        <v>185</v>
      </c>
      <c r="C28" s="257" t="s">
        <v>186</v>
      </c>
      <c r="D28" s="243" t="s">
        <v>172</v>
      </c>
      <c r="E28" s="244">
        <v>13.103999999999999</v>
      </c>
      <c r="F28" s="245"/>
      <c r="G28" s="246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2.3800000000000002E-3</v>
      </c>
      <c r="O28" s="230">
        <f>ROUND(E28*N28,2)</f>
        <v>0.03</v>
      </c>
      <c r="P28" s="230">
        <v>0</v>
      </c>
      <c r="Q28" s="230">
        <f>ROUND(E28*P28,2)</f>
        <v>0</v>
      </c>
      <c r="R28" s="230"/>
      <c r="S28" s="230" t="s">
        <v>187</v>
      </c>
      <c r="T28" s="230" t="s">
        <v>155</v>
      </c>
      <c r="U28" s="230">
        <v>0.18232999999999999</v>
      </c>
      <c r="V28" s="230">
        <f>ROUND(E28*U28,2)</f>
        <v>2.39</v>
      </c>
      <c r="W28" s="230"/>
      <c r="X28" s="230" t="s">
        <v>156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157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28"/>
      <c r="B29" s="229"/>
      <c r="C29" s="258" t="s">
        <v>188</v>
      </c>
      <c r="D29" s="232"/>
      <c r="E29" s="233">
        <v>6.71</v>
      </c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11"/>
      <c r="Z29" s="211"/>
      <c r="AA29" s="211"/>
      <c r="AB29" s="211"/>
      <c r="AC29" s="211"/>
      <c r="AD29" s="211"/>
      <c r="AE29" s="211"/>
      <c r="AF29" s="211"/>
      <c r="AG29" s="211" t="s">
        <v>159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28"/>
      <c r="B30" s="229"/>
      <c r="C30" s="258" t="s">
        <v>189</v>
      </c>
      <c r="D30" s="232"/>
      <c r="E30" s="233">
        <v>3.18</v>
      </c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11"/>
      <c r="Z30" s="211"/>
      <c r="AA30" s="211"/>
      <c r="AB30" s="211"/>
      <c r="AC30" s="211"/>
      <c r="AD30" s="211"/>
      <c r="AE30" s="211"/>
      <c r="AF30" s="211"/>
      <c r="AG30" s="211" t="s">
        <v>159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28"/>
      <c r="B31" s="229"/>
      <c r="C31" s="258" t="s">
        <v>190</v>
      </c>
      <c r="D31" s="232"/>
      <c r="E31" s="233">
        <v>3.22</v>
      </c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11"/>
      <c r="Z31" s="211"/>
      <c r="AA31" s="211"/>
      <c r="AB31" s="211"/>
      <c r="AC31" s="211"/>
      <c r="AD31" s="211"/>
      <c r="AE31" s="211"/>
      <c r="AF31" s="211"/>
      <c r="AG31" s="211" t="s">
        <v>159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41">
        <v>10</v>
      </c>
      <c r="B32" s="242" t="s">
        <v>191</v>
      </c>
      <c r="C32" s="257" t="s">
        <v>192</v>
      </c>
      <c r="D32" s="243" t="s">
        <v>153</v>
      </c>
      <c r="E32" s="244">
        <v>115.16419</v>
      </c>
      <c r="F32" s="245"/>
      <c r="G32" s="246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1.038E-2</v>
      </c>
      <c r="O32" s="230">
        <f>ROUND(E32*N32,2)</f>
        <v>1.2</v>
      </c>
      <c r="P32" s="230">
        <v>0</v>
      </c>
      <c r="Q32" s="230">
        <f>ROUND(E32*P32,2)</f>
        <v>0</v>
      </c>
      <c r="R32" s="230"/>
      <c r="S32" s="230" t="s">
        <v>187</v>
      </c>
      <c r="T32" s="230" t="s">
        <v>193</v>
      </c>
      <c r="U32" s="230">
        <v>0.33688000000000001</v>
      </c>
      <c r="V32" s="230">
        <f>ROUND(E32*U32,2)</f>
        <v>38.799999999999997</v>
      </c>
      <c r="W32" s="230"/>
      <c r="X32" s="230" t="s">
        <v>156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157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28"/>
      <c r="B33" s="229"/>
      <c r="C33" s="259" t="s">
        <v>194</v>
      </c>
      <c r="D33" s="247"/>
      <c r="E33" s="247"/>
      <c r="F33" s="247"/>
      <c r="G33" s="247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11"/>
      <c r="Z33" s="211"/>
      <c r="AA33" s="211"/>
      <c r="AB33" s="211"/>
      <c r="AC33" s="211"/>
      <c r="AD33" s="211"/>
      <c r="AE33" s="211"/>
      <c r="AF33" s="211"/>
      <c r="AG33" s="211" t="s">
        <v>195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28"/>
      <c r="B34" s="229"/>
      <c r="C34" s="258" t="s">
        <v>196</v>
      </c>
      <c r="D34" s="232"/>
      <c r="E34" s="233">
        <v>19.853539999999999</v>
      </c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11"/>
      <c r="Z34" s="211"/>
      <c r="AA34" s="211"/>
      <c r="AB34" s="211"/>
      <c r="AC34" s="211"/>
      <c r="AD34" s="211"/>
      <c r="AE34" s="211"/>
      <c r="AF34" s="211"/>
      <c r="AG34" s="211" t="s">
        <v>159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28"/>
      <c r="B35" s="229"/>
      <c r="C35" s="258" t="s">
        <v>197</v>
      </c>
      <c r="D35" s="232"/>
      <c r="E35" s="233">
        <v>0.84865000000000002</v>
      </c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11"/>
      <c r="Z35" s="211"/>
      <c r="AA35" s="211"/>
      <c r="AB35" s="211"/>
      <c r="AC35" s="211"/>
      <c r="AD35" s="211"/>
      <c r="AE35" s="211"/>
      <c r="AF35" s="211"/>
      <c r="AG35" s="211" t="s">
        <v>159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28"/>
      <c r="B36" s="229"/>
      <c r="C36" s="258" t="s">
        <v>198</v>
      </c>
      <c r="D36" s="232"/>
      <c r="E36" s="233">
        <v>1.0669999999999999</v>
      </c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11"/>
      <c r="Z36" s="211"/>
      <c r="AA36" s="211"/>
      <c r="AB36" s="211"/>
      <c r="AC36" s="211"/>
      <c r="AD36" s="211"/>
      <c r="AE36" s="211"/>
      <c r="AF36" s="211"/>
      <c r="AG36" s="211" t="s">
        <v>159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28"/>
      <c r="B37" s="229"/>
      <c r="C37" s="258" t="s">
        <v>199</v>
      </c>
      <c r="D37" s="232"/>
      <c r="E37" s="233">
        <v>15.318989999999999</v>
      </c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11"/>
      <c r="Z37" s="211"/>
      <c r="AA37" s="211"/>
      <c r="AB37" s="211"/>
      <c r="AC37" s="211"/>
      <c r="AD37" s="211"/>
      <c r="AE37" s="211"/>
      <c r="AF37" s="211"/>
      <c r="AG37" s="211" t="s">
        <v>159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28"/>
      <c r="B38" s="229"/>
      <c r="C38" s="258" t="s">
        <v>200</v>
      </c>
      <c r="D38" s="232"/>
      <c r="E38" s="233">
        <v>32.624600000000001</v>
      </c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11"/>
      <c r="Z38" s="211"/>
      <c r="AA38" s="211"/>
      <c r="AB38" s="211"/>
      <c r="AC38" s="211"/>
      <c r="AD38" s="211"/>
      <c r="AE38" s="211"/>
      <c r="AF38" s="211"/>
      <c r="AG38" s="211" t="s">
        <v>159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28"/>
      <c r="B39" s="229"/>
      <c r="C39" s="258" t="s">
        <v>201</v>
      </c>
      <c r="D39" s="232"/>
      <c r="E39" s="233">
        <v>32.533239999999999</v>
      </c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11"/>
      <c r="Z39" s="211"/>
      <c r="AA39" s="211"/>
      <c r="AB39" s="211"/>
      <c r="AC39" s="211"/>
      <c r="AD39" s="211"/>
      <c r="AE39" s="211"/>
      <c r="AF39" s="211"/>
      <c r="AG39" s="211" t="s">
        <v>159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28"/>
      <c r="B40" s="229"/>
      <c r="C40" s="258" t="s">
        <v>202</v>
      </c>
      <c r="D40" s="232"/>
      <c r="E40" s="233">
        <v>12.91818</v>
      </c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11"/>
      <c r="Z40" s="211"/>
      <c r="AA40" s="211"/>
      <c r="AB40" s="211"/>
      <c r="AC40" s="211"/>
      <c r="AD40" s="211"/>
      <c r="AE40" s="211"/>
      <c r="AF40" s="211"/>
      <c r="AG40" s="211" t="s">
        <v>159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48">
        <v>11</v>
      </c>
      <c r="B41" s="249" t="s">
        <v>203</v>
      </c>
      <c r="C41" s="260" t="s">
        <v>204</v>
      </c>
      <c r="D41" s="250" t="s">
        <v>153</v>
      </c>
      <c r="E41" s="251">
        <v>24.072410000000001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1.312E-2</v>
      </c>
      <c r="O41" s="230">
        <f>ROUND(E41*N41,2)</f>
        <v>0.32</v>
      </c>
      <c r="P41" s="230">
        <v>0</v>
      </c>
      <c r="Q41" s="230">
        <f>ROUND(E41*P41,2)</f>
        <v>0</v>
      </c>
      <c r="R41" s="230"/>
      <c r="S41" s="230" t="s">
        <v>154</v>
      </c>
      <c r="T41" s="230" t="s">
        <v>155</v>
      </c>
      <c r="U41" s="230">
        <v>0.47</v>
      </c>
      <c r="V41" s="230">
        <f>ROUND(E41*U41,2)</f>
        <v>11.31</v>
      </c>
      <c r="W41" s="230"/>
      <c r="X41" s="230" t="s">
        <v>156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157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41">
        <v>12</v>
      </c>
      <c r="B42" s="242" t="s">
        <v>205</v>
      </c>
      <c r="C42" s="257" t="s">
        <v>206</v>
      </c>
      <c r="D42" s="243" t="s">
        <v>153</v>
      </c>
      <c r="E42" s="244">
        <v>24.072410000000001</v>
      </c>
      <c r="F42" s="245"/>
      <c r="G42" s="246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3.6700000000000001E-3</v>
      </c>
      <c r="O42" s="230">
        <f>ROUND(E42*N42,2)</f>
        <v>0.09</v>
      </c>
      <c r="P42" s="230">
        <v>0</v>
      </c>
      <c r="Q42" s="230">
        <f>ROUND(E42*P42,2)</f>
        <v>0</v>
      </c>
      <c r="R42" s="230"/>
      <c r="S42" s="230" t="s">
        <v>154</v>
      </c>
      <c r="T42" s="230" t="s">
        <v>155</v>
      </c>
      <c r="U42" s="230">
        <v>0.36199999999999999</v>
      </c>
      <c r="V42" s="230">
        <f>ROUND(E42*U42,2)</f>
        <v>8.7100000000000009</v>
      </c>
      <c r="W42" s="230"/>
      <c r="X42" s="230" t="s">
        <v>156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157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28"/>
      <c r="B43" s="229"/>
      <c r="C43" s="258" t="s">
        <v>207</v>
      </c>
      <c r="D43" s="232"/>
      <c r="E43" s="233">
        <v>2.44</v>
      </c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11"/>
      <c r="Z43" s="211"/>
      <c r="AA43" s="211"/>
      <c r="AB43" s="211"/>
      <c r="AC43" s="211"/>
      <c r="AD43" s="211"/>
      <c r="AE43" s="211"/>
      <c r="AF43" s="211"/>
      <c r="AG43" s="211" t="s">
        <v>159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28"/>
      <c r="B44" s="229"/>
      <c r="C44" s="258" t="s">
        <v>208</v>
      </c>
      <c r="D44" s="232"/>
      <c r="E44" s="233">
        <v>2.84</v>
      </c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11"/>
      <c r="Z44" s="211"/>
      <c r="AA44" s="211"/>
      <c r="AB44" s="211"/>
      <c r="AC44" s="211"/>
      <c r="AD44" s="211"/>
      <c r="AE44" s="211"/>
      <c r="AF44" s="211"/>
      <c r="AG44" s="211" t="s">
        <v>159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28"/>
      <c r="B45" s="229"/>
      <c r="C45" s="258" t="s">
        <v>209</v>
      </c>
      <c r="D45" s="232"/>
      <c r="E45" s="233">
        <v>3.13</v>
      </c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11"/>
      <c r="Z45" s="211"/>
      <c r="AA45" s="211"/>
      <c r="AB45" s="211"/>
      <c r="AC45" s="211"/>
      <c r="AD45" s="211"/>
      <c r="AE45" s="211"/>
      <c r="AF45" s="211"/>
      <c r="AG45" s="211" t="s">
        <v>159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28"/>
      <c r="B46" s="229"/>
      <c r="C46" s="258" t="s">
        <v>210</v>
      </c>
      <c r="D46" s="232"/>
      <c r="E46" s="233">
        <v>13.22</v>
      </c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11"/>
      <c r="Z46" s="211"/>
      <c r="AA46" s="211"/>
      <c r="AB46" s="211"/>
      <c r="AC46" s="211"/>
      <c r="AD46" s="211"/>
      <c r="AE46" s="211"/>
      <c r="AF46" s="211"/>
      <c r="AG46" s="211" t="s">
        <v>159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28"/>
      <c r="B47" s="229"/>
      <c r="C47" s="258" t="s">
        <v>211</v>
      </c>
      <c r="D47" s="232"/>
      <c r="E47" s="233">
        <v>2.44</v>
      </c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11"/>
      <c r="Z47" s="211"/>
      <c r="AA47" s="211"/>
      <c r="AB47" s="211"/>
      <c r="AC47" s="211"/>
      <c r="AD47" s="211"/>
      <c r="AE47" s="211"/>
      <c r="AF47" s="211"/>
      <c r="AG47" s="211" t="s">
        <v>159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35" t="s">
        <v>149</v>
      </c>
      <c r="B48" s="236" t="s">
        <v>83</v>
      </c>
      <c r="C48" s="256" t="s">
        <v>84</v>
      </c>
      <c r="D48" s="237"/>
      <c r="E48" s="238"/>
      <c r="F48" s="239"/>
      <c r="G48" s="240">
        <f>SUMIF(AG49:AG56,"&lt;&gt;NOR",G49:G56)</f>
        <v>0</v>
      </c>
      <c r="H48" s="234"/>
      <c r="I48" s="234">
        <f>SUM(I49:I56)</f>
        <v>0</v>
      </c>
      <c r="J48" s="234"/>
      <c r="K48" s="234">
        <f>SUM(K49:K56)</f>
        <v>0</v>
      </c>
      <c r="L48" s="234"/>
      <c r="M48" s="234">
        <f>SUM(M49:M56)</f>
        <v>0</v>
      </c>
      <c r="N48" s="234"/>
      <c r="O48" s="234">
        <f>SUM(O49:O56)</f>
        <v>0.30000000000000004</v>
      </c>
      <c r="P48" s="234"/>
      <c r="Q48" s="234">
        <f>SUM(Q49:Q56)</f>
        <v>0</v>
      </c>
      <c r="R48" s="234"/>
      <c r="S48" s="234"/>
      <c r="T48" s="234"/>
      <c r="U48" s="234"/>
      <c r="V48" s="234">
        <f>SUM(V49:V56)</f>
        <v>9.14</v>
      </c>
      <c r="W48" s="234"/>
      <c r="X48" s="234"/>
      <c r="AG48" t="s">
        <v>150</v>
      </c>
    </row>
    <row r="49" spans="1:60" outlineLevel="1" x14ac:dyDescent="0.2">
      <c r="A49" s="241">
        <v>13</v>
      </c>
      <c r="B49" s="242" t="s">
        <v>212</v>
      </c>
      <c r="C49" s="257" t="s">
        <v>213</v>
      </c>
      <c r="D49" s="243" t="s">
        <v>153</v>
      </c>
      <c r="E49" s="244">
        <v>20.100000000000001</v>
      </c>
      <c r="F49" s="245"/>
      <c r="G49" s="246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2.1000000000000001E-4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154</v>
      </c>
      <c r="T49" s="230" t="s">
        <v>155</v>
      </c>
      <c r="U49" s="230">
        <v>0.09</v>
      </c>
      <c r="V49" s="230">
        <f>ROUND(E49*U49,2)</f>
        <v>1.81</v>
      </c>
      <c r="W49" s="230"/>
      <c r="X49" s="230" t="s">
        <v>156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157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28"/>
      <c r="B50" s="229"/>
      <c r="C50" s="258" t="s">
        <v>214</v>
      </c>
      <c r="D50" s="232"/>
      <c r="E50" s="233">
        <v>20.100000000000001</v>
      </c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11"/>
      <c r="Z50" s="211"/>
      <c r="AA50" s="211"/>
      <c r="AB50" s="211"/>
      <c r="AC50" s="211"/>
      <c r="AD50" s="211"/>
      <c r="AE50" s="211"/>
      <c r="AF50" s="211"/>
      <c r="AG50" s="211" t="s">
        <v>159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1">
        <v>14</v>
      </c>
      <c r="B51" s="242" t="s">
        <v>215</v>
      </c>
      <c r="C51" s="257" t="s">
        <v>216</v>
      </c>
      <c r="D51" s="243" t="s">
        <v>153</v>
      </c>
      <c r="E51" s="244">
        <v>1.117</v>
      </c>
      <c r="F51" s="245"/>
      <c r="G51" s="246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0.1231</v>
      </c>
      <c r="O51" s="230">
        <f>ROUND(E51*N51,2)</f>
        <v>0.14000000000000001</v>
      </c>
      <c r="P51" s="230">
        <v>0</v>
      </c>
      <c r="Q51" s="230">
        <f>ROUND(E51*P51,2)</f>
        <v>0</v>
      </c>
      <c r="R51" s="230"/>
      <c r="S51" s="230" t="s">
        <v>187</v>
      </c>
      <c r="T51" s="230" t="s">
        <v>155</v>
      </c>
      <c r="U51" s="230">
        <v>0.45</v>
      </c>
      <c r="V51" s="230">
        <f>ROUND(E51*U51,2)</f>
        <v>0.5</v>
      </c>
      <c r="W51" s="230"/>
      <c r="X51" s="230" t="s">
        <v>156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157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28"/>
      <c r="B52" s="229"/>
      <c r="C52" s="258" t="s">
        <v>217</v>
      </c>
      <c r="D52" s="232"/>
      <c r="E52" s="233">
        <v>1.1200000000000001</v>
      </c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11"/>
      <c r="Z52" s="211"/>
      <c r="AA52" s="211"/>
      <c r="AB52" s="211"/>
      <c r="AC52" s="211"/>
      <c r="AD52" s="211"/>
      <c r="AE52" s="211"/>
      <c r="AF52" s="211"/>
      <c r="AG52" s="211" t="s">
        <v>159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41">
        <v>15</v>
      </c>
      <c r="B53" s="242" t="s">
        <v>218</v>
      </c>
      <c r="C53" s="257" t="s">
        <v>219</v>
      </c>
      <c r="D53" s="243" t="s">
        <v>153</v>
      </c>
      <c r="E53" s="244">
        <v>20.100000000000001</v>
      </c>
      <c r="F53" s="245"/>
      <c r="G53" s="246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187</v>
      </c>
      <c r="T53" s="230" t="s">
        <v>155</v>
      </c>
      <c r="U53" s="230">
        <v>0.34</v>
      </c>
      <c r="V53" s="230">
        <f>ROUND(E53*U53,2)</f>
        <v>6.83</v>
      </c>
      <c r="W53" s="230"/>
      <c r="X53" s="230" t="s">
        <v>156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157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28"/>
      <c r="B54" s="229"/>
      <c r="C54" s="258" t="s">
        <v>214</v>
      </c>
      <c r="D54" s="232"/>
      <c r="E54" s="233">
        <v>20.100000000000001</v>
      </c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11"/>
      <c r="Z54" s="211"/>
      <c r="AA54" s="211"/>
      <c r="AB54" s="211"/>
      <c r="AC54" s="211"/>
      <c r="AD54" s="211"/>
      <c r="AE54" s="211"/>
      <c r="AF54" s="211"/>
      <c r="AG54" s="211" t="s">
        <v>159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1">
        <v>16</v>
      </c>
      <c r="B55" s="242" t="s">
        <v>220</v>
      </c>
      <c r="C55" s="257" t="s">
        <v>221</v>
      </c>
      <c r="D55" s="243" t="s">
        <v>222</v>
      </c>
      <c r="E55" s="244">
        <v>160.80000000000001</v>
      </c>
      <c r="F55" s="245"/>
      <c r="G55" s="246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1E-3</v>
      </c>
      <c r="O55" s="230">
        <f>ROUND(E55*N55,2)</f>
        <v>0.16</v>
      </c>
      <c r="P55" s="230">
        <v>0</v>
      </c>
      <c r="Q55" s="230">
        <f>ROUND(E55*P55,2)</f>
        <v>0</v>
      </c>
      <c r="R55" s="230"/>
      <c r="S55" s="230" t="s">
        <v>154</v>
      </c>
      <c r="T55" s="230" t="s">
        <v>155</v>
      </c>
      <c r="U55" s="230">
        <v>0</v>
      </c>
      <c r="V55" s="230">
        <f>ROUND(E55*U55,2)</f>
        <v>0</v>
      </c>
      <c r="W55" s="230"/>
      <c r="X55" s="230" t="s">
        <v>223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224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28"/>
      <c r="B56" s="229"/>
      <c r="C56" s="258" t="s">
        <v>225</v>
      </c>
      <c r="D56" s="232"/>
      <c r="E56" s="233">
        <v>160.80000000000001</v>
      </c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11"/>
      <c r="Z56" s="211"/>
      <c r="AA56" s="211"/>
      <c r="AB56" s="211"/>
      <c r="AC56" s="211"/>
      <c r="AD56" s="211"/>
      <c r="AE56" s="211"/>
      <c r="AF56" s="211"/>
      <c r="AG56" s="211" t="s">
        <v>159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235" t="s">
        <v>149</v>
      </c>
      <c r="B57" s="236" t="s">
        <v>85</v>
      </c>
      <c r="C57" s="256" t="s">
        <v>86</v>
      </c>
      <c r="D57" s="237"/>
      <c r="E57" s="238"/>
      <c r="F57" s="239"/>
      <c r="G57" s="240">
        <f>SUMIF(AG58:AG61,"&lt;&gt;NOR",G58:G61)</f>
        <v>0</v>
      </c>
      <c r="H57" s="234"/>
      <c r="I57" s="234">
        <f>SUM(I58:I61)</f>
        <v>0</v>
      </c>
      <c r="J57" s="234"/>
      <c r="K57" s="234">
        <f>SUM(K58:K61)</f>
        <v>0</v>
      </c>
      <c r="L57" s="234"/>
      <c r="M57" s="234">
        <f>SUM(M58:M61)</f>
        <v>0</v>
      </c>
      <c r="N57" s="234"/>
      <c r="O57" s="234">
        <f>SUM(O58:O61)</f>
        <v>0.09</v>
      </c>
      <c r="P57" s="234"/>
      <c r="Q57" s="234">
        <f>SUM(Q58:Q61)</f>
        <v>0</v>
      </c>
      <c r="R57" s="234"/>
      <c r="S57" s="234"/>
      <c r="T57" s="234"/>
      <c r="U57" s="234"/>
      <c r="V57" s="234">
        <f>SUM(V58:V61)</f>
        <v>4.0199999999999996</v>
      </c>
      <c r="W57" s="234"/>
      <c r="X57" s="234"/>
      <c r="AG57" t="s">
        <v>150</v>
      </c>
    </row>
    <row r="58" spans="1:60" ht="22.5" outlineLevel="1" x14ac:dyDescent="0.2">
      <c r="A58" s="241">
        <v>17</v>
      </c>
      <c r="B58" s="242" t="s">
        <v>226</v>
      </c>
      <c r="C58" s="257" t="s">
        <v>227</v>
      </c>
      <c r="D58" s="243" t="s">
        <v>228</v>
      </c>
      <c r="E58" s="244">
        <v>1</v>
      </c>
      <c r="F58" s="245"/>
      <c r="G58" s="246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6.4009999999999997E-2</v>
      </c>
      <c r="O58" s="230">
        <f>ROUND(E58*N58,2)</f>
        <v>0.06</v>
      </c>
      <c r="P58" s="230">
        <v>0</v>
      </c>
      <c r="Q58" s="230">
        <f>ROUND(E58*P58,2)</f>
        <v>0</v>
      </c>
      <c r="R58" s="230"/>
      <c r="S58" s="230" t="s">
        <v>154</v>
      </c>
      <c r="T58" s="230" t="s">
        <v>155</v>
      </c>
      <c r="U58" s="230">
        <v>2.1</v>
      </c>
      <c r="V58" s="230">
        <f>ROUND(E58*U58,2)</f>
        <v>2.1</v>
      </c>
      <c r="W58" s="230"/>
      <c r="X58" s="230" t="s">
        <v>156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157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28"/>
      <c r="B59" s="229"/>
      <c r="C59" s="259" t="s">
        <v>229</v>
      </c>
      <c r="D59" s="247"/>
      <c r="E59" s="247"/>
      <c r="F59" s="247"/>
      <c r="G59" s="247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11"/>
      <c r="Z59" s="211"/>
      <c r="AA59" s="211"/>
      <c r="AB59" s="211"/>
      <c r="AC59" s="211"/>
      <c r="AD59" s="211"/>
      <c r="AE59" s="211"/>
      <c r="AF59" s="211"/>
      <c r="AG59" s="211" t="s">
        <v>195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41">
        <v>18</v>
      </c>
      <c r="B60" s="242" t="s">
        <v>230</v>
      </c>
      <c r="C60" s="257" t="s">
        <v>231</v>
      </c>
      <c r="D60" s="243" t="s">
        <v>172</v>
      </c>
      <c r="E60" s="244">
        <v>4.47</v>
      </c>
      <c r="F60" s="245"/>
      <c r="G60" s="246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7.4599999999999996E-3</v>
      </c>
      <c r="O60" s="230">
        <f>ROUND(E60*N60,2)</f>
        <v>0.03</v>
      </c>
      <c r="P60" s="230">
        <v>0</v>
      </c>
      <c r="Q60" s="230">
        <f>ROUND(E60*P60,2)</f>
        <v>0</v>
      </c>
      <c r="R60" s="230"/>
      <c r="S60" s="230" t="s">
        <v>154</v>
      </c>
      <c r="T60" s="230" t="s">
        <v>155</v>
      </c>
      <c r="U60" s="230">
        <v>0.43</v>
      </c>
      <c r="V60" s="230">
        <f>ROUND(E60*U60,2)</f>
        <v>1.92</v>
      </c>
      <c r="W60" s="230"/>
      <c r="X60" s="230" t="s">
        <v>156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157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28"/>
      <c r="B61" s="229"/>
      <c r="C61" s="258" t="s">
        <v>232</v>
      </c>
      <c r="D61" s="232"/>
      <c r="E61" s="233">
        <v>4.47</v>
      </c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11"/>
      <c r="Z61" s="211"/>
      <c r="AA61" s="211"/>
      <c r="AB61" s="211"/>
      <c r="AC61" s="211"/>
      <c r="AD61" s="211"/>
      <c r="AE61" s="211"/>
      <c r="AF61" s="211"/>
      <c r="AG61" s="211" t="s">
        <v>159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5.5" x14ac:dyDescent="0.2">
      <c r="A62" s="235" t="s">
        <v>149</v>
      </c>
      <c r="B62" s="236" t="s">
        <v>87</v>
      </c>
      <c r="C62" s="256" t="s">
        <v>88</v>
      </c>
      <c r="D62" s="237"/>
      <c r="E62" s="238"/>
      <c r="F62" s="239"/>
      <c r="G62" s="240">
        <f>SUMIF(AG63:AG68,"&lt;&gt;NOR",G63:G68)</f>
        <v>0</v>
      </c>
      <c r="H62" s="234"/>
      <c r="I62" s="234">
        <f>SUM(I63:I68)</f>
        <v>0</v>
      </c>
      <c r="J62" s="234"/>
      <c r="K62" s="234">
        <f>SUM(K63:K68)</f>
        <v>0</v>
      </c>
      <c r="L62" s="234"/>
      <c r="M62" s="234">
        <f>SUM(M63:M68)</f>
        <v>0</v>
      </c>
      <c r="N62" s="234"/>
      <c r="O62" s="234">
        <f>SUM(O63:O68)</f>
        <v>0</v>
      </c>
      <c r="P62" s="234"/>
      <c r="Q62" s="234">
        <f>SUM(Q63:Q68)</f>
        <v>0</v>
      </c>
      <c r="R62" s="234"/>
      <c r="S62" s="234"/>
      <c r="T62" s="234"/>
      <c r="U62" s="234"/>
      <c r="V62" s="234">
        <f>SUM(V63:V68)</f>
        <v>0</v>
      </c>
      <c r="W62" s="234"/>
      <c r="X62" s="234"/>
      <c r="AG62" t="s">
        <v>150</v>
      </c>
    </row>
    <row r="63" spans="1:60" outlineLevel="1" x14ac:dyDescent="0.2">
      <c r="A63" s="241">
        <v>19</v>
      </c>
      <c r="B63" s="242" t="s">
        <v>233</v>
      </c>
      <c r="C63" s="257" t="s">
        <v>234</v>
      </c>
      <c r="D63" s="243" t="s">
        <v>153</v>
      </c>
      <c r="E63" s="244">
        <v>50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154</v>
      </c>
      <c r="T63" s="230" t="s">
        <v>155</v>
      </c>
      <c r="U63" s="230">
        <v>0</v>
      </c>
      <c r="V63" s="230">
        <f>ROUND(E63*U63,2)</f>
        <v>0</v>
      </c>
      <c r="W63" s="230"/>
      <c r="X63" s="230" t="s">
        <v>156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28"/>
      <c r="B64" s="229"/>
      <c r="C64" s="258" t="s">
        <v>214</v>
      </c>
      <c r="D64" s="232"/>
      <c r="E64" s="233">
        <v>20.100000000000001</v>
      </c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11"/>
      <c r="Z64" s="211"/>
      <c r="AA64" s="211"/>
      <c r="AB64" s="211"/>
      <c r="AC64" s="211"/>
      <c r="AD64" s="211"/>
      <c r="AE64" s="211"/>
      <c r="AF64" s="211"/>
      <c r="AG64" s="211" t="s">
        <v>159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28"/>
      <c r="B65" s="229"/>
      <c r="C65" s="258" t="s">
        <v>236</v>
      </c>
      <c r="D65" s="232"/>
      <c r="E65" s="233">
        <v>29.9</v>
      </c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11"/>
      <c r="Z65" s="211"/>
      <c r="AA65" s="211"/>
      <c r="AB65" s="211"/>
      <c r="AC65" s="211"/>
      <c r="AD65" s="211"/>
      <c r="AE65" s="211"/>
      <c r="AF65" s="211"/>
      <c r="AG65" s="211" t="s">
        <v>159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20</v>
      </c>
      <c r="B66" s="249" t="s">
        <v>237</v>
      </c>
      <c r="C66" s="260" t="s">
        <v>238</v>
      </c>
      <c r="D66" s="250" t="s">
        <v>239</v>
      </c>
      <c r="E66" s="251">
        <v>1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154</v>
      </c>
      <c r="T66" s="230" t="s">
        <v>155</v>
      </c>
      <c r="U66" s="230">
        <v>0</v>
      </c>
      <c r="V66" s="230">
        <f>ROUND(E66*U66,2)</f>
        <v>0</v>
      </c>
      <c r="W66" s="230"/>
      <c r="X66" s="230" t="s">
        <v>156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157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48">
        <v>21</v>
      </c>
      <c r="B67" s="249" t="s">
        <v>240</v>
      </c>
      <c r="C67" s="260" t="s">
        <v>241</v>
      </c>
      <c r="D67" s="250" t="s">
        <v>239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154</v>
      </c>
      <c r="T67" s="230" t="s">
        <v>155</v>
      </c>
      <c r="U67" s="230">
        <v>0</v>
      </c>
      <c r="V67" s="230">
        <f>ROUND(E67*U67,2)</f>
        <v>0</v>
      </c>
      <c r="W67" s="230"/>
      <c r="X67" s="230" t="s">
        <v>156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157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22</v>
      </c>
      <c r="B68" s="249" t="s">
        <v>242</v>
      </c>
      <c r="C68" s="260" t="s">
        <v>243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154</v>
      </c>
      <c r="T68" s="230" t="s">
        <v>155</v>
      </c>
      <c r="U68" s="230">
        <v>0</v>
      </c>
      <c r="V68" s="230">
        <f>ROUND(E68*U68,2)</f>
        <v>0</v>
      </c>
      <c r="W68" s="230"/>
      <c r="X68" s="230" t="s">
        <v>156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157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35" t="s">
        <v>149</v>
      </c>
      <c r="B69" s="236" t="s">
        <v>89</v>
      </c>
      <c r="C69" s="256" t="s">
        <v>90</v>
      </c>
      <c r="D69" s="237"/>
      <c r="E69" s="238"/>
      <c r="F69" s="239"/>
      <c r="G69" s="240">
        <f>SUMIF(AG70:AG101,"&lt;&gt;NOR",G70:G101)</f>
        <v>0</v>
      </c>
      <c r="H69" s="234"/>
      <c r="I69" s="234">
        <f>SUM(I70:I101)</f>
        <v>0</v>
      </c>
      <c r="J69" s="234"/>
      <c r="K69" s="234">
        <f>SUM(K70:K101)</f>
        <v>0</v>
      </c>
      <c r="L69" s="234"/>
      <c r="M69" s="234">
        <f>SUM(M70:M101)</f>
        <v>0</v>
      </c>
      <c r="N69" s="234"/>
      <c r="O69" s="234">
        <f>SUM(O70:O101)</f>
        <v>0.01</v>
      </c>
      <c r="P69" s="234"/>
      <c r="Q69" s="234">
        <f>SUM(Q70:Q101)</f>
        <v>3.7199999999999993</v>
      </c>
      <c r="R69" s="234"/>
      <c r="S69" s="234"/>
      <c r="T69" s="234"/>
      <c r="U69" s="234"/>
      <c r="V69" s="234">
        <f>SUM(V70:V101)</f>
        <v>887.54</v>
      </c>
      <c r="W69" s="234"/>
      <c r="X69" s="234"/>
      <c r="AG69" t="s">
        <v>150</v>
      </c>
    </row>
    <row r="70" spans="1:60" outlineLevel="1" x14ac:dyDescent="0.2">
      <c r="A70" s="241">
        <v>23</v>
      </c>
      <c r="B70" s="242" t="s">
        <v>244</v>
      </c>
      <c r="C70" s="257" t="s">
        <v>245</v>
      </c>
      <c r="D70" s="243" t="s">
        <v>153</v>
      </c>
      <c r="E70" s="244">
        <v>20.100000000000001</v>
      </c>
      <c r="F70" s="245"/>
      <c r="G70" s="246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1.26E-2</v>
      </c>
      <c r="Q70" s="230">
        <f>ROUND(E70*P70,2)</f>
        <v>0.25</v>
      </c>
      <c r="R70" s="230"/>
      <c r="S70" s="230" t="s">
        <v>187</v>
      </c>
      <c r="T70" s="230" t="s">
        <v>155</v>
      </c>
      <c r="U70" s="230">
        <v>0.33</v>
      </c>
      <c r="V70" s="230">
        <f>ROUND(E70*U70,2)</f>
        <v>6.63</v>
      </c>
      <c r="W70" s="230"/>
      <c r="X70" s="230" t="s">
        <v>156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157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28"/>
      <c r="B71" s="229"/>
      <c r="C71" s="258" t="s">
        <v>214</v>
      </c>
      <c r="D71" s="232"/>
      <c r="E71" s="233">
        <v>20.100000000000001</v>
      </c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11"/>
      <c r="Z71" s="211"/>
      <c r="AA71" s="211"/>
      <c r="AB71" s="211"/>
      <c r="AC71" s="211"/>
      <c r="AD71" s="211"/>
      <c r="AE71" s="211"/>
      <c r="AF71" s="211"/>
      <c r="AG71" s="211" t="s">
        <v>159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41">
        <v>24</v>
      </c>
      <c r="B72" s="242" t="s">
        <v>246</v>
      </c>
      <c r="C72" s="257" t="s">
        <v>247</v>
      </c>
      <c r="D72" s="243" t="s">
        <v>172</v>
      </c>
      <c r="E72" s="244">
        <v>4.47</v>
      </c>
      <c r="F72" s="245"/>
      <c r="G72" s="246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15</v>
      </c>
      <c r="M72" s="230">
        <f>G72*(1+L72/100)</f>
        <v>0</v>
      </c>
      <c r="N72" s="230">
        <v>0</v>
      </c>
      <c r="O72" s="230">
        <f>ROUND(E72*N72,2)</f>
        <v>0</v>
      </c>
      <c r="P72" s="230">
        <v>1.507E-2</v>
      </c>
      <c r="Q72" s="230">
        <f>ROUND(E72*P72,2)</f>
        <v>7.0000000000000007E-2</v>
      </c>
      <c r="R72" s="230"/>
      <c r="S72" s="230" t="s">
        <v>154</v>
      </c>
      <c r="T72" s="230" t="s">
        <v>155</v>
      </c>
      <c r="U72" s="230">
        <v>0.11</v>
      </c>
      <c r="V72" s="230">
        <f>ROUND(E72*U72,2)</f>
        <v>0.49</v>
      </c>
      <c r="W72" s="230"/>
      <c r="X72" s="230" t="s">
        <v>156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157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28"/>
      <c r="B73" s="229"/>
      <c r="C73" s="258" t="s">
        <v>232</v>
      </c>
      <c r="D73" s="232"/>
      <c r="E73" s="233">
        <v>4.47</v>
      </c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11"/>
      <c r="Z73" s="211"/>
      <c r="AA73" s="211"/>
      <c r="AB73" s="211"/>
      <c r="AC73" s="211"/>
      <c r="AD73" s="211"/>
      <c r="AE73" s="211"/>
      <c r="AF73" s="211"/>
      <c r="AG73" s="211" t="s">
        <v>159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48">
        <v>25</v>
      </c>
      <c r="B74" s="249" t="s">
        <v>248</v>
      </c>
      <c r="C74" s="260" t="s">
        <v>249</v>
      </c>
      <c r="D74" s="250" t="s">
        <v>228</v>
      </c>
      <c r="E74" s="251">
        <v>7</v>
      </c>
      <c r="F74" s="252"/>
      <c r="G74" s="253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15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187</v>
      </c>
      <c r="T74" s="230" t="s">
        <v>155</v>
      </c>
      <c r="U74" s="230">
        <v>0.05</v>
      </c>
      <c r="V74" s="230">
        <f>ROUND(E74*U74,2)</f>
        <v>0.35</v>
      </c>
      <c r="W74" s="230"/>
      <c r="X74" s="230" t="s">
        <v>156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157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41">
        <v>26</v>
      </c>
      <c r="B75" s="242" t="s">
        <v>250</v>
      </c>
      <c r="C75" s="257" t="s">
        <v>251</v>
      </c>
      <c r="D75" s="243" t="s">
        <v>153</v>
      </c>
      <c r="E75" s="244">
        <v>9.6530000000000005</v>
      </c>
      <c r="F75" s="245"/>
      <c r="G75" s="246">
        <f>ROUND(E75*F75,2)</f>
        <v>0</v>
      </c>
      <c r="H75" s="231"/>
      <c r="I75" s="230">
        <f>ROUND(E75*H75,2)</f>
        <v>0</v>
      </c>
      <c r="J75" s="231"/>
      <c r="K75" s="230">
        <f>ROUND(E75*J75,2)</f>
        <v>0</v>
      </c>
      <c r="L75" s="230">
        <v>15</v>
      </c>
      <c r="M75" s="230">
        <f>G75*(1+L75/100)</f>
        <v>0</v>
      </c>
      <c r="N75" s="230">
        <v>1.17E-3</v>
      </c>
      <c r="O75" s="230">
        <f>ROUND(E75*N75,2)</f>
        <v>0.01</v>
      </c>
      <c r="P75" s="230">
        <v>7.5999999999999998E-2</v>
      </c>
      <c r="Q75" s="230">
        <f>ROUND(E75*P75,2)</f>
        <v>0.73</v>
      </c>
      <c r="R75" s="230"/>
      <c r="S75" s="230" t="s">
        <v>187</v>
      </c>
      <c r="T75" s="230" t="s">
        <v>155</v>
      </c>
      <c r="U75" s="230">
        <v>0.93899999999999995</v>
      </c>
      <c r="V75" s="230">
        <f>ROUND(E75*U75,2)</f>
        <v>9.06</v>
      </c>
      <c r="W75" s="230"/>
      <c r="X75" s="230" t="s">
        <v>156</v>
      </c>
      <c r="Y75" s="211"/>
      <c r="Z75" s="211"/>
      <c r="AA75" s="211"/>
      <c r="AB75" s="211"/>
      <c r="AC75" s="211"/>
      <c r="AD75" s="211"/>
      <c r="AE75" s="211"/>
      <c r="AF75" s="211"/>
      <c r="AG75" s="211" t="s">
        <v>157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28"/>
      <c r="B76" s="229"/>
      <c r="C76" s="258" t="s">
        <v>252</v>
      </c>
      <c r="D76" s="232"/>
      <c r="E76" s="233">
        <v>9.65</v>
      </c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11"/>
      <c r="Z76" s="211"/>
      <c r="AA76" s="211"/>
      <c r="AB76" s="211"/>
      <c r="AC76" s="211"/>
      <c r="AD76" s="211"/>
      <c r="AE76" s="211"/>
      <c r="AF76" s="211"/>
      <c r="AG76" s="211" t="s">
        <v>159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41">
        <v>27</v>
      </c>
      <c r="B77" s="242" t="s">
        <v>253</v>
      </c>
      <c r="C77" s="257" t="s">
        <v>254</v>
      </c>
      <c r="D77" s="243" t="s">
        <v>153</v>
      </c>
      <c r="E77" s="244">
        <v>1.5631999999999999</v>
      </c>
      <c r="F77" s="245"/>
      <c r="G77" s="246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15</v>
      </c>
      <c r="M77" s="230">
        <f>G77*(1+L77/100)</f>
        <v>0</v>
      </c>
      <c r="N77" s="230">
        <v>5.4000000000000001E-4</v>
      </c>
      <c r="O77" s="230">
        <f>ROUND(E77*N77,2)</f>
        <v>0</v>
      </c>
      <c r="P77" s="230">
        <v>0.18</v>
      </c>
      <c r="Q77" s="230">
        <f>ROUND(E77*P77,2)</f>
        <v>0.28000000000000003</v>
      </c>
      <c r="R77" s="230"/>
      <c r="S77" s="230" t="s">
        <v>154</v>
      </c>
      <c r="T77" s="230" t="s">
        <v>155</v>
      </c>
      <c r="U77" s="230">
        <v>0.309</v>
      </c>
      <c r="V77" s="230">
        <f>ROUND(E77*U77,2)</f>
        <v>0.48</v>
      </c>
      <c r="W77" s="230"/>
      <c r="X77" s="230" t="s">
        <v>156</v>
      </c>
      <c r="Y77" s="211"/>
      <c r="Z77" s="211"/>
      <c r="AA77" s="211"/>
      <c r="AB77" s="211"/>
      <c r="AC77" s="211"/>
      <c r="AD77" s="211"/>
      <c r="AE77" s="211"/>
      <c r="AF77" s="211"/>
      <c r="AG77" s="211" t="s">
        <v>157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28"/>
      <c r="B78" s="229"/>
      <c r="C78" s="258" t="s">
        <v>255</v>
      </c>
      <c r="D78" s="232"/>
      <c r="E78" s="233">
        <v>1.5631999999999999</v>
      </c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11"/>
      <c r="Z78" s="211"/>
      <c r="AA78" s="211"/>
      <c r="AB78" s="211"/>
      <c r="AC78" s="211"/>
      <c r="AD78" s="211"/>
      <c r="AE78" s="211"/>
      <c r="AF78" s="211"/>
      <c r="AG78" s="211" t="s">
        <v>159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48">
        <v>28</v>
      </c>
      <c r="B79" s="249" t="s">
        <v>256</v>
      </c>
      <c r="C79" s="260" t="s">
        <v>257</v>
      </c>
      <c r="D79" s="250" t="s">
        <v>153</v>
      </c>
      <c r="E79" s="251">
        <v>51.9</v>
      </c>
      <c r="F79" s="252"/>
      <c r="G79" s="253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15</v>
      </c>
      <c r="M79" s="230">
        <f>G79*(1+L79/100)</f>
        <v>0</v>
      </c>
      <c r="N79" s="230">
        <v>0</v>
      </c>
      <c r="O79" s="230">
        <f>ROUND(E79*N79,2)</f>
        <v>0</v>
      </c>
      <c r="P79" s="230">
        <v>4.0000000000000001E-3</v>
      </c>
      <c r="Q79" s="230">
        <f>ROUND(E79*P79,2)</f>
        <v>0.21</v>
      </c>
      <c r="R79" s="230"/>
      <c r="S79" s="230" t="s">
        <v>187</v>
      </c>
      <c r="T79" s="230" t="s">
        <v>155</v>
      </c>
      <c r="U79" s="230">
        <v>0.03</v>
      </c>
      <c r="V79" s="230">
        <f>ROUND(E79*U79,2)</f>
        <v>1.56</v>
      </c>
      <c r="W79" s="230"/>
      <c r="X79" s="230" t="s">
        <v>156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157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8">
        <v>29</v>
      </c>
      <c r="B80" s="249" t="s">
        <v>258</v>
      </c>
      <c r="C80" s="260" t="s">
        <v>259</v>
      </c>
      <c r="D80" s="250" t="s">
        <v>153</v>
      </c>
      <c r="E80" s="251">
        <v>115.16419</v>
      </c>
      <c r="F80" s="252"/>
      <c r="G80" s="253">
        <f>ROUND(E80*F80,2)</f>
        <v>0</v>
      </c>
      <c r="H80" s="231"/>
      <c r="I80" s="230">
        <f>ROUND(E80*H80,2)</f>
        <v>0</v>
      </c>
      <c r="J80" s="231"/>
      <c r="K80" s="230">
        <f>ROUND(E80*J80,2)</f>
        <v>0</v>
      </c>
      <c r="L80" s="230">
        <v>15</v>
      </c>
      <c r="M80" s="230">
        <f>G80*(1+L80/100)</f>
        <v>0</v>
      </c>
      <c r="N80" s="230">
        <v>0</v>
      </c>
      <c r="O80" s="230">
        <f>ROUND(E80*N80,2)</f>
        <v>0</v>
      </c>
      <c r="P80" s="230">
        <v>0.01</v>
      </c>
      <c r="Q80" s="230">
        <f>ROUND(E80*P80,2)</f>
        <v>1.1499999999999999</v>
      </c>
      <c r="R80" s="230"/>
      <c r="S80" s="230" t="s">
        <v>187</v>
      </c>
      <c r="T80" s="230" t="s">
        <v>193</v>
      </c>
      <c r="U80" s="230">
        <v>0.08</v>
      </c>
      <c r="V80" s="230">
        <f>ROUND(E80*U80,2)</f>
        <v>9.2100000000000009</v>
      </c>
      <c r="W80" s="230"/>
      <c r="X80" s="230" t="s">
        <v>156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157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8">
        <v>30</v>
      </c>
      <c r="B81" s="249" t="s">
        <v>260</v>
      </c>
      <c r="C81" s="260" t="s">
        <v>261</v>
      </c>
      <c r="D81" s="250" t="s">
        <v>153</v>
      </c>
      <c r="E81" s="251">
        <v>2.5063</v>
      </c>
      <c r="F81" s="252"/>
      <c r="G81" s="253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15</v>
      </c>
      <c r="M81" s="230">
        <f>G81*(1+L81/100)</f>
        <v>0</v>
      </c>
      <c r="N81" s="230">
        <v>0</v>
      </c>
      <c r="O81" s="230">
        <f>ROUND(E81*N81,2)</f>
        <v>0</v>
      </c>
      <c r="P81" s="230">
        <v>4.5999999999999999E-2</v>
      </c>
      <c r="Q81" s="230">
        <f>ROUND(E81*P81,2)</f>
        <v>0.12</v>
      </c>
      <c r="R81" s="230"/>
      <c r="S81" s="230" t="s">
        <v>187</v>
      </c>
      <c r="T81" s="230" t="s">
        <v>155</v>
      </c>
      <c r="U81" s="230">
        <v>0.26</v>
      </c>
      <c r="V81" s="230">
        <f>ROUND(E81*U81,2)</f>
        <v>0.65</v>
      </c>
      <c r="W81" s="230"/>
      <c r="X81" s="230" t="s">
        <v>156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235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8">
        <v>31</v>
      </c>
      <c r="B82" s="249" t="s">
        <v>262</v>
      </c>
      <c r="C82" s="260" t="s">
        <v>263</v>
      </c>
      <c r="D82" s="250" t="s">
        <v>153</v>
      </c>
      <c r="E82" s="251">
        <v>2.5099999999999998</v>
      </c>
      <c r="F82" s="252"/>
      <c r="G82" s="253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15</v>
      </c>
      <c r="M82" s="230">
        <f>G82*(1+L82/100)</f>
        <v>0</v>
      </c>
      <c r="N82" s="230">
        <v>0</v>
      </c>
      <c r="O82" s="230">
        <f>ROUND(E82*N82,2)</f>
        <v>0</v>
      </c>
      <c r="P82" s="230">
        <v>1.4E-2</v>
      </c>
      <c r="Q82" s="230">
        <f>ROUND(E82*P82,2)</f>
        <v>0.04</v>
      </c>
      <c r="R82" s="230"/>
      <c r="S82" s="230" t="s">
        <v>187</v>
      </c>
      <c r="T82" s="230" t="s">
        <v>155</v>
      </c>
      <c r="U82" s="230">
        <v>0.22</v>
      </c>
      <c r="V82" s="230">
        <f>ROUND(E82*U82,2)</f>
        <v>0.55000000000000004</v>
      </c>
      <c r="W82" s="230"/>
      <c r="X82" s="230" t="s">
        <v>156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157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32</v>
      </c>
      <c r="B83" s="242" t="s">
        <v>264</v>
      </c>
      <c r="C83" s="257" t="s">
        <v>265</v>
      </c>
      <c r="D83" s="243" t="s">
        <v>153</v>
      </c>
      <c r="E83" s="244">
        <v>2.5708500000000001</v>
      </c>
      <c r="F83" s="245"/>
      <c r="G83" s="246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15</v>
      </c>
      <c r="M83" s="230">
        <f>G83*(1+L83/100)</f>
        <v>0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0"/>
      <c r="S83" s="230" t="s">
        <v>154</v>
      </c>
      <c r="T83" s="230" t="s">
        <v>155</v>
      </c>
      <c r="U83" s="230">
        <v>1.92</v>
      </c>
      <c r="V83" s="230">
        <f>ROUND(E83*U83,2)</f>
        <v>4.9400000000000004</v>
      </c>
      <c r="W83" s="230"/>
      <c r="X83" s="230" t="s">
        <v>156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235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28"/>
      <c r="B84" s="229"/>
      <c r="C84" s="258" t="s">
        <v>266</v>
      </c>
      <c r="D84" s="232"/>
      <c r="E84" s="233">
        <v>2.57</v>
      </c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11"/>
      <c r="Z84" s="211"/>
      <c r="AA84" s="211"/>
      <c r="AB84" s="211"/>
      <c r="AC84" s="211"/>
      <c r="AD84" s="211"/>
      <c r="AE84" s="211"/>
      <c r="AF84" s="211"/>
      <c r="AG84" s="211" t="s">
        <v>159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1">
        <v>33</v>
      </c>
      <c r="B85" s="242" t="s">
        <v>267</v>
      </c>
      <c r="C85" s="257" t="s">
        <v>268</v>
      </c>
      <c r="D85" s="243" t="s">
        <v>153</v>
      </c>
      <c r="E85" s="244">
        <v>1.9663999999999999</v>
      </c>
      <c r="F85" s="245"/>
      <c r="G85" s="246">
        <f>ROUND(E85*F85,2)</f>
        <v>0</v>
      </c>
      <c r="H85" s="231"/>
      <c r="I85" s="230">
        <f>ROUND(E85*H85,2)</f>
        <v>0</v>
      </c>
      <c r="J85" s="231"/>
      <c r="K85" s="230">
        <f>ROUND(E85*J85,2)</f>
        <v>0</v>
      </c>
      <c r="L85" s="230">
        <v>15</v>
      </c>
      <c r="M85" s="230">
        <f>G85*(1+L85/100)</f>
        <v>0</v>
      </c>
      <c r="N85" s="230">
        <v>0</v>
      </c>
      <c r="O85" s="230">
        <f>ROUND(E85*N85,2)</f>
        <v>0</v>
      </c>
      <c r="P85" s="230">
        <v>0.02</v>
      </c>
      <c r="Q85" s="230">
        <f>ROUND(E85*P85,2)</f>
        <v>0.04</v>
      </c>
      <c r="R85" s="230"/>
      <c r="S85" s="230" t="s">
        <v>187</v>
      </c>
      <c r="T85" s="230" t="s">
        <v>193</v>
      </c>
      <c r="U85" s="230">
        <v>0.15</v>
      </c>
      <c r="V85" s="230">
        <f>ROUND(E85*U85,2)</f>
        <v>0.28999999999999998</v>
      </c>
      <c r="W85" s="230"/>
      <c r="X85" s="230" t="s">
        <v>156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157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28"/>
      <c r="B86" s="229"/>
      <c r="C86" s="258" t="s">
        <v>269</v>
      </c>
      <c r="D86" s="232"/>
      <c r="E86" s="233">
        <v>1.9663999999999999</v>
      </c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11"/>
      <c r="Z86" s="211"/>
      <c r="AA86" s="211"/>
      <c r="AB86" s="211"/>
      <c r="AC86" s="211"/>
      <c r="AD86" s="211"/>
      <c r="AE86" s="211"/>
      <c r="AF86" s="211"/>
      <c r="AG86" s="211" t="s">
        <v>159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8">
        <v>34</v>
      </c>
      <c r="B87" s="249" t="s">
        <v>270</v>
      </c>
      <c r="C87" s="260" t="s">
        <v>271</v>
      </c>
      <c r="D87" s="250" t="s">
        <v>228</v>
      </c>
      <c r="E87" s="251">
        <v>1</v>
      </c>
      <c r="F87" s="252"/>
      <c r="G87" s="253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15</v>
      </c>
      <c r="M87" s="230">
        <f>G87*(1+L87/100)</f>
        <v>0</v>
      </c>
      <c r="N87" s="230">
        <v>0</v>
      </c>
      <c r="O87" s="230">
        <f>ROUND(E87*N87,2)</f>
        <v>0</v>
      </c>
      <c r="P87" s="230">
        <v>1.933E-2</v>
      </c>
      <c r="Q87" s="230">
        <f>ROUND(E87*P87,2)</f>
        <v>0.02</v>
      </c>
      <c r="R87" s="230"/>
      <c r="S87" s="230" t="s">
        <v>154</v>
      </c>
      <c r="T87" s="230" t="s">
        <v>155</v>
      </c>
      <c r="U87" s="230">
        <v>300.86599999999999</v>
      </c>
      <c r="V87" s="230">
        <f>ROUND(E87*U87,2)</f>
        <v>300.87</v>
      </c>
      <c r="W87" s="230"/>
      <c r="X87" s="230" t="s">
        <v>156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157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8">
        <v>35</v>
      </c>
      <c r="B88" s="249" t="s">
        <v>272</v>
      </c>
      <c r="C88" s="260" t="s">
        <v>273</v>
      </c>
      <c r="D88" s="250" t="s">
        <v>228</v>
      </c>
      <c r="E88" s="251">
        <v>1</v>
      </c>
      <c r="F88" s="252"/>
      <c r="G88" s="253">
        <f>ROUND(E88*F88,2)</f>
        <v>0</v>
      </c>
      <c r="H88" s="231"/>
      <c r="I88" s="230">
        <f>ROUND(E88*H88,2)</f>
        <v>0</v>
      </c>
      <c r="J88" s="231"/>
      <c r="K88" s="230">
        <f>ROUND(E88*J88,2)</f>
        <v>0</v>
      </c>
      <c r="L88" s="230">
        <v>15</v>
      </c>
      <c r="M88" s="230">
        <f>G88*(1+L88/100)</f>
        <v>0</v>
      </c>
      <c r="N88" s="230">
        <v>0</v>
      </c>
      <c r="O88" s="230">
        <f>ROUND(E88*N88,2)</f>
        <v>0</v>
      </c>
      <c r="P88" s="230">
        <v>3.1870000000000002E-2</v>
      </c>
      <c r="Q88" s="230">
        <f>ROUND(E88*P88,2)</f>
        <v>0.03</v>
      </c>
      <c r="R88" s="230"/>
      <c r="S88" s="230" t="s">
        <v>154</v>
      </c>
      <c r="T88" s="230" t="s">
        <v>155</v>
      </c>
      <c r="U88" s="230">
        <v>266.68799999999999</v>
      </c>
      <c r="V88" s="230">
        <f>ROUND(E88*U88,2)</f>
        <v>266.69</v>
      </c>
      <c r="W88" s="230"/>
      <c r="X88" s="230" t="s">
        <v>156</v>
      </c>
      <c r="Y88" s="211"/>
      <c r="Z88" s="211"/>
      <c r="AA88" s="211"/>
      <c r="AB88" s="211"/>
      <c r="AC88" s="211"/>
      <c r="AD88" s="211"/>
      <c r="AE88" s="211"/>
      <c r="AF88" s="211"/>
      <c r="AG88" s="211" t="s">
        <v>157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8">
        <v>36</v>
      </c>
      <c r="B89" s="249" t="s">
        <v>274</v>
      </c>
      <c r="C89" s="260" t="s">
        <v>275</v>
      </c>
      <c r="D89" s="250" t="s">
        <v>228</v>
      </c>
      <c r="E89" s="251">
        <v>1</v>
      </c>
      <c r="F89" s="252"/>
      <c r="G89" s="253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15</v>
      </c>
      <c r="M89" s="230">
        <f>G89*(1+L89/100)</f>
        <v>0</v>
      </c>
      <c r="N89" s="230">
        <v>9.5E-4</v>
      </c>
      <c r="O89" s="230">
        <f>ROUND(E89*N89,2)</f>
        <v>0</v>
      </c>
      <c r="P89" s="230">
        <v>0.38046000000000002</v>
      </c>
      <c r="Q89" s="230">
        <f>ROUND(E89*P89,2)</f>
        <v>0.38</v>
      </c>
      <c r="R89" s="230"/>
      <c r="S89" s="230" t="s">
        <v>154</v>
      </c>
      <c r="T89" s="230" t="s">
        <v>155</v>
      </c>
      <c r="U89" s="230">
        <v>269.4144</v>
      </c>
      <c r="V89" s="230">
        <f>ROUND(E89*U89,2)</f>
        <v>269.41000000000003</v>
      </c>
      <c r="W89" s="230"/>
      <c r="X89" s="230" t="s">
        <v>156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157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8">
        <v>37</v>
      </c>
      <c r="B90" s="249" t="s">
        <v>276</v>
      </c>
      <c r="C90" s="260" t="s">
        <v>277</v>
      </c>
      <c r="D90" s="250" t="s">
        <v>239</v>
      </c>
      <c r="E90" s="251">
        <v>1</v>
      </c>
      <c r="F90" s="252"/>
      <c r="G90" s="253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15</v>
      </c>
      <c r="M90" s="230">
        <f>G90*(1+L90/100)</f>
        <v>0</v>
      </c>
      <c r="N90" s="230">
        <v>0</v>
      </c>
      <c r="O90" s="230">
        <f>ROUND(E90*N90,2)</f>
        <v>0</v>
      </c>
      <c r="P90" s="230">
        <v>6.7000000000000004E-2</v>
      </c>
      <c r="Q90" s="230">
        <f>ROUND(E90*P90,2)</f>
        <v>7.0000000000000007E-2</v>
      </c>
      <c r="R90" s="230"/>
      <c r="S90" s="230" t="s">
        <v>187</v>
      </c>
      <c r="T90" s="230" t="s">
        <v>155</v>
      </c>
      <c r="U90" s="230">
        <v>0.31</v>
      </c>
      <c r="V90" s="230">
        <f>ROUND(E90*U90,2)</f>
        <v>0.31</v>
      </c>
      <c r="W90" s="230"/>
      <c r="X90" s="230" t="s">
        <v>156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157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8">
        <v>38</v>
      </c>
      <c r="B91" s="249" t="s">
        <v>278</v>
      </c>
      <c r="C91" s="260" t="s">
        <v>279</v>
      </c>
      <c r="D91" s="250" t="s">
        <v>239</v>
      </c>
      <c r="E91" s="251">
        <v>1</v>
      </c>
      <c r="F91" s="252"/>
      <c r="G91" s="253">
        <f>ROUND(E91*F91,2)</f>
        <v>0</v>
      </c>
      <c r="H91" s="231"/>
      <c r="I91" s="230">
        <f>ROUND(E91*H91,2)</f>
        <v>0</v>
      </c>
      <c r="J91" s="231"/>
      <c r="K91" s="230">
        <f>ROUND(E91*J91,2)</f>
        <v>0</v>
      </c>
      <c r="L91" s="230">
        <v>15</v>
      </c>
      <c r="M91" s="230">
        <f>G91*(1+L91/100)</f>
        <v>0</v>
      </c>
      <c r="N91" s="230">
        <v>0</v>
      </c>
      <c r="O91" s="230">
        <f>ROUND(E91*N91,2)</f>
        <v>0</v>
      </c>
      <c r="P91" s="230">
        <v>1.56E-3</v>
      </c>
      <c r="Q91" s="230">
        <f>ROUND(E91*P91,2)</f>
        <v>0</v>
      </c>
      <c r="R91" s="230"/>
      <c r="S91" s="230" t="s">
        <v>187</v>
      </c>
      <c r="T91" s="230" t="s">
        <v>155</v>
      </c>
      <c r="U91" s="230">
        <v>0.217</v>
      </c>
      <c r="V91" s="230">
        <f>ROUND(E91*U91,2)</f>
        <v>0.22</v>
      </c>
      <c r="W91" s="230"/>
      <c r="X91" s="230" t="s">
        <v>156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157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8">
        <v>39</v>
      </c>
      <c r="B92" s="249" t="s">
        <v>280</v>
      </c>
      <c r="C92" s="260" t="s">
        <v>281</v>
      </c>
      <c r="D92" s="250" t="s">
        <v>228</v>
      </c>
      <c r="E92" s="251">
        <v>7</v>
      </c>
      <c r="F92" s="252"/>
      <c r="G92" s="253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15</v>
      </c>
      <c r="M92" s="230">
        <f>G92*(1+L92/100)</f>
        <v>0</v>
      </c>
      <c r="N92" s="230">
        <v>0</v>
      </c>
      <c r="O92" s="230">
        <f>ROUND(E92*N92,2)</f>
        <v>0</v>
      </c>
      <c r="P92" s="230">
        <v>1.8E-3</v>
      </c>
      <c r="Q92" s="230">
        <f>ROUND(E92*P92,2)</f>
        <v>0.01</v>
      </c>
      <c r="R92" s="230"/>
      <c r="S92" s="230" t="s">
        <v>187</v>
      </c>
      <c r="T92" s="230" t="s">
        <v>155</v>
      </c>
      <c r="U92" s="230">
        <v>0.11</v>
      </c>
      <c r="V92" s="230">
        <f>ROUND(E92*U92,2)</f>
        <v>0.77</v>
      </c>
      <c r="W92" s="230"/>
      <c r="X92" s="230" t="s">
        <v>156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157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">
      <c r="A93" s="248">
        <v>40</v>
      </c>
      <c r="B93" s="249" t="s">
        <v>282</v>
      </c>
      <c r="C93" s="260" t="s">
        <v>283</v>
      </c>
      <c r="D93" s="250" t="s">
        <v>228</v>
      </c>
      <c r="E93" s="251">
        <v>1</v>
      </c>
      <c r="F93" s="252"/>
      <c r="G93" s="253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15</v>
      </c>
      <c r="M93" s="230">
        <f>G93*(1+L93/100)</f>
        <v>0</v>
      </c>
      <c r="N93" s="230">
        <v>0</v>
      </c>
      <c r="O93" s="230">
        <f>ROUND(E93*N93,2)</f>
        <v>0</v>
      </c>
      <c r="P93" s="230">
        <v>0.17399999999999999</v>
      </c>
      <c r="Q93" s="230">
        <f>ROUND(E93*P93,2)</f>
        <v>0.17</v>
      </c>
      <c r="R93" s="230"/>
      <c r="S93" s="230" t="s">
        <v>187</v>
      </c>
      <c r="T93" s="230" t="s">
        <v>155</v>
      </c>
      <c r="U93" s="230">
        <v>0.95</v>
      </c>
      <c r="V93" s="230">
        <f>ROUND(E93*U93,2)</f>
        <v>0.95</v>
      </c>
      <c r="W93" s="230"/>
      <c r="X93" s="230" t="s">
        <v>156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157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41">
        <v>41</v>
      </c>
      <c r="B94" s="242" t="s">
        <v>284</v>
      </c>
      <c r="C94" s="257" t="s">
        <v>285</v>
      </c>
      <c r="D94" s="243" t="s">
        <v>153</v>
      </c>
      <c r="E94" s="244">
        <v>4.0122799999999996</v>
      </c>
      <c r="F94" s="245"/>
      <c r="G94" s="246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15</v>
      </c>
      <c r="M94" s="230">
        <f>G94*(1+L94/100)</f>
        <v>0</v>
      </c>
      <c r="N94" s="230">
        <v>0</v>
      </c>
      <c r="O94" s="230">
        <f>ROUND(E94*N94,2)</f>
        <v>0</v>
      </c>
      <c r="P94" s="230">
        <v>2.5000000000000001E-2</v>
      </c>
      <c r="Q94" s="230">
        <f>ROUND(E94*P94,2)</f>
        <v>0.1</v>
      </c>
      <c r="R94" s="230"/>
      <c r="S94" s="230" t="s">
        <v>187</v>
      </c>
      <c r="T94" s="230" t="s">
        <v>155</v>
      </c>
      <c r="U94" s="230">
        <v>0.2</v>
      </c>
      <c r="V94" s="230">
        <f>ROUND(E94*U94,2)</f>
        <v>0.8</v>
      </c>
      <c r="W94" s="230"/>
      <c r="X94" s="230" t="s">
        <v>156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157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28"/>
      <c r="B95" s="229"/>
      <c r="C95" s="258" t="s">
        <v>286</v>
      </c>
      <c r="D95" s="232"/>
      <c r="E95" s="233">
        <v>4.0122799999999996</v>
      </c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11"/>
      <c r="Z95" s="211"/>
      <c r="AA95" s="211"/>
      <c r="AB95" s="211"/>
      <c r="AC95" s="211"/>
      <c r="AD95" s="211"/>
      <c r="AE95" s="211"/>
      <c r="AF95" s="211"/>
      <c r="AG95" s="211" t="s">
        <v>159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1">
        <v>42</v>
      </c>
      <c r="B96" s="242" t="s">
        <v>287</v>
      </c>
      <c r="C96" s="257" t="s">
        <v>288</v>
      </c>
      <c r="D96" s="243" t="s">
        <v>153</v>
      </c>
      <c r="E96" s="244">
        <v>52.2</v>
      </c>
      <c r="F96" s="245"/>
      <c r="G96" s="246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15</v>
      </c>
      <c r="M96" s="230">
        <f>G96*(1+L96/100)</f>
        <v>0</v>
      </c>
      <c r="N96" s="230">
        <v>0</v>
      </c>
      <c r="O96" s="230">
        <f>ROUND(E96*N96,2)</f>
        <v>0</v>
      </c>
      <c r="P96" s="230">
        <v>1E-3</v>
      </c>
      <c r="Q96" s="230">
        <f>ROUND(E96*P96,2)</f>
        <v>0.05</v>
      </c>
      <c r="R96" s="230"/>
      <c r="S96" s="230" t="s">
        <v>187</v>
      </c>
      <c r="T96" s="230" t="s">
        <v>155</v>
      </c>
      <c r="U96" s="230">
        <v>0.255</v>
      </c>
      <c r="V96" s="230">
        <f>ROUND(E96*U96,2)</f>
        <v>13.31</v>
      </c>
      <c r="W96" s="230"/>
      <c r="X96" s="230" t="s">
        <v>156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157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28"/>
      <c r="B97" s="229"/>
      <c r="C97" s="258" t="s">
        <v>289</v>
      </c>
      <c r="D97" s="232"/>
      <c r="E97" s="233">
        <v>52.2</v>
      </c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11"/>
      <c r="Z97" s="211"/>
      <c r="AA97" s="211"/>
      <c r="AB97" s="211"/>
      <c r="AC97" s="211"/>
      <c r="AD97" s="211"/>
      <c r="AE97" s="211"/>
      <c r="AF97" s="211"/>
      <c r="AG97" s="211" t="s">
        <v>159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2.5" outlineLevel="1" x14ac:dyDescent="0.2">
      <c r="A98" s="248">
        <v>43</v>
      </c>
      <c r="B98" s="249" t="s">
        <v>290</v>
      </c>
      <c r="C98" s="260" t="s">
        <v>291</v>
      </c>
      <c r="D98" s="250" t="s">
        <v>239</v>
      </c>
      <c r="E98" s="251">
        <v>1</v>
      </c>
      <c r="F98" s="252"/>
      <c r="G98" s="253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15</v>
      </c>
      <c r="M98" s="230">
        <f>G98*(1+L98/100)</f>
        <v>0</v>
      </c>
      <c r="N98" s="230">
        <v>0</v>
      </c>
      <c r="O98" s="230">
        <f>ROUND(E98*N98,2)</f>
        <v>0</v>
      </c>
      <c r="P98" s="230">
        <v>0</v>
      </c>
      <c r="Q98" s="230">
        <f>ROUND(E98*P98,2)</f>
        <v>0</v>
      </c>
      <c r="R98" s="230"/>
      <c r="S98" s="230" t="s">
        <v>154</v>
      </c>
      <c r="T98" s="230" t="s">
        <v>155</v>
      </c>
      <c r="U98" s="230">
        <v>0</v>
      </c>
      <c r="V98" s="230">
        <f>ROUND(E98*U98,2)</f>
        <v>0</v>
      </c>
      <c r="W98" s="230"/>
      <c r="X98" s="230" t="s">
        <v>156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235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2.5" outlineLevel="1" x14ac:dyDescent="0.2">
      <c r="A99" s="248">
        <v>44</v>
      </c>
      <c r="B99" s="249" t="s">
        <v>292</v>
      </c>
      <c r="C99" s="260" t="s">
        <v>293</v>
      </c>
      <c r="D99" s="250" t="s">
        <v>239</v>
      </c>
      <c r="E99" s="251">
        <v>1</v>
      </c>
      <c r="F99" s="252"/>
      <c r="G99" s="253">
        <f>ROUND(E99*F99,2)</f>
        <v>0</v>
      </c>
      <c r="H99" s="231"/>
      <c r="I99" s="230">
        <f>ROUND(E99*H99,2)</f>
        <v>0</v>
      </c>
      <c r="J99" s="231"/>
      <c r="K99" s="230">
        <f>ROUND(E99*J99,2)</f>
        <v>0</v>
      </c>
      <c r="L99" s="230">
        <v>15</v>
      </c>
      <c r="M99" s="230">
        <f>G99*(1+L99/100)</f>
        <v>0</v>
      </c>
      <c r="N99" s="230">
        <v>0</v>
      </c>
      <c r="O99" s="230">
        <f>ROUND(E99*N99,2)</f>
        <v>0</v>
      </c>
      <c r="P99" s="230">
        <v>0</v>
      </c>
      <c r="Q99" s="230">
        <f>ROUND(E99*P99,2)</f>
        <v>0</v>
      </c>
      <c r="R99" s="230"/>
      <c r="S99" s="230" t="s">
        <v>154</v>
      </c>
      <c r="T99" s="230" t="s">
        <v>155</v>
      </c>
      <c r="U99" s="230">
        <v>0</v>
      </c>
      <c r="V99" s="230">
        <f>ROUND(E99*U99,2)</f>
        <v>0</v>
      </c>
      <c r="W99" s="230"/>
      <c r="X99" s="230" t="s">
        <v>156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157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41">
        <v>45</v>
      </c>
      <c r="B100" s="242" t="s">
        <v>294</v>
      </c>
      <c r="C100" s="257" t="s">
        <v>295</v>
      </c>
      <c r="D100" s="243" t="s">
        <v>239</v>
      </c>
      <c r="E100" s="244">
        <v>1</v>
      </c>
      <c r="F100" s="245"/>
      <c r="G100" s="246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15</v>
      </c>
      <c r="M100" s="230">
        <f>G100*(1+L100/100)</f>
        <v>0</v>
      </c>
      <c r="N100" s="230">
        <v>0</v>
      </c>
      <c r="O100" s="230">
        <f>ROUND(E100*N100,2)</f>
        <v>0</v>
      </c>
      <c r="P100" s="230">
        <v>0</v>
      </c>
      <c r="Q100" s="230">
        <f>ROUND(E100*P100,2)</f>
        <v>0</v>
      </c>
      <c r="R100" s="230"/>
      <c r="S100" s="230" t="s">
        <v>154</v>
      </c>
      <c r="T100" s="230" t="s">
        <v>155</v>
      </c>
      <c r="U100" s="230">
        <v>0</v>
      </c>
      <c r="V100" s="230">
        <f>ROUND(E100*U100,2)</f>
        <v>0</v>
      </c>
      <c r="W100" s="230"/>
      <c r="X100" s="230" t="s">
        <v>156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157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28"/>
      <c r="B101" s="229"/>
      <c r="C101" s="259" t="s">
        <v>296</v>
      </c>
      <c r="D101" s="247"/>
      <c r="E101" s="247"/>
      <c r="F101" s="247"/>
      <c r="G101" s="247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195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35" t="s">
        <v>149</v>
      </c>
      <c r="B102" s="236" t="s">
        <v>91</v>
      </c>
      <c r="C102" s="256" t="s">
        <v>92</v>
      </c>
      <c r="D102" s="237"/>
      <c r="E102" s="238"/>
      <c r="F102" s="239"/>
      <c r="G102" s="240">
        <f>SUMIF(AG103:AG103,"&lt;&gt;NOR",G103:G103)</f>
        <v>0</v>
      </c>
      <c r="H102" s="234"/>
      <c r="I102" s="234">
        <f>SUM(I103:I103)</f>
        <v>0</v>
      </c>
      <c r="J102" s="234"/>
      <c r="K102" s="234">
        <f>SUM(K103:K103)</f>
        <v>0</v>
      </c>
      <c r="L102" s="234"/>
      <c r="M102" s="234">
        <f>SUM(M103:M103)</f>
        <v>0</v>
      </c>
      <c r="N102" s="234"/>
      <c r="O102" s="234">
        <f>SUM(O103:O103)</f>
        <v>0</v>
      </c>
      <c r="P102" s="234"/>
      <c r="Q102" s="234">
        <f>SUM(Q103:Q103)</f>
        <v>0</v>
      </c>
      <c r="R102" s="234"/>
      <c r="S102" s="234"/>
      <c r="T102" s="234"/>
      <c r="U102" s="234"/>
      <c r="V102" s="234">
        <f>SUM(V103:V103)</f>
        <v>7.82</v>
      </c>
      <c r="W102" s="234"/>
      <c r="X102" s="234"/>
      <c r="AG102" t="s">
        <v>150</v>
      </c>
    </row>
    <row r="103" spans="1:60" ht="22.5" outlineLevel="1" x14ac:dyDescent="0.2">
      <c r="A103" s="248">
        <v>46</v>
      </c>
      <c r="B103" s="249" t="s">
        <v>297</v>
      </c>
      <c r="C103" s="260" t="s">
        <v>298</v>
      </c>
      <c r="D103" s="250" t="s">
        <v>299</v>
      </c>
      <c r="E103" s="251">
        <v>3.7247599999999998</v>
      </c>
      <c r="F103" s="252"/>
      <c r="G103" s="253">
        <f>ROUND(E103*F103,2)</f>
        <v>0</v>
      </c>
      <c r="H103" s="231"/>
      <c r="I103" s="230">
        <f>ROUND(E103*H103,2)</f>
        <v>0</v>
      </c>
      <c r="J103" s="231"/>
      <c r="K103" s="230">
        <f>ROUND(E103*J103,2)</f>
        <v>0</v>
      </c>
      <c r="L103" s="230">
        <v>15</v>
      </c>
      <c r="M103" s="230">
        <f>G103*(1+L103/100)</f>
        <v>0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0"/>
      <c r="S103" s="230" t="s">
        <v>187</v>
      </c>
      <c r="T103" s="230" t="s">
        <v>155</v>
      </c>
      <c r="U103" s="230">
        <v>2.1</v>
      </c>
      <c r="V103" s="230">
        <f>ROUND(E103*U103,2)</f>
        <v>7.82</v>
      </c>
      <c r="W103" s="230"/>
      <c r="X103" s="230" t="s">
        <v>156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235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235" t="s">
        <v>149</v>
      </c>
      <c r="B104" s="236" t="s">
        <v>93</v>
      </c>
      <c r="C104" s="256" t="s">
        <v>94</v>
      </c>
      <c r="D104" s="237"/>
      <c r="E104" s="238"/>
      <c r="F104" s="239"/>
      <c r="G104" s="240">
        <f>SUMIF(AG105:AG106,"&lt;&gt;NOR",G105:G106)</f>
        <v>0</v>
      </c>
      <c r="H104" s="234"/>
      <c r="I104" s="234">
        <f>SUM(I105:I106)</f>
        <v>0</v>
      </c>
      <c r="J104" s="234"/>
      <c r="K104" s="234">
        <f>SUM(K105:K106)</f>
        <v>0</v>
      </c>
      <c r="L104" s="234"/>
      <c r="M104" s="234">
        <f>SUM(M105:M106)</f>
        <v>0</v>
      </c>
      <c r="N104" s="234"/>
      <c r="O104" s="234">
        <f>SUM(O105:O106)</f>
        <v>0</v>
      </c>
      <c r="P104" s="234"/>
      <c r="Q104" s="234">
        <f>SUM(Q105:Q106)</f>
        <v>0</v>
      </c>
      <c r="R104" s="234"/>
      <c r="S104" s="234"/>
      <c r="T104" s="234"/>
      <c r="U104" s="234"/>
      <c r="V104" s="234">
        <f>SUM(V105:V106)</f>
        <v>3.4</v>
      </c>
      <c r="W104" s="234"/>
      <c r="X104" s="234"/>
      <c r="AG104" t="s">
        <v>150</v>
      </c>
    </row>
    <row r="105" spans="1:60" ht="22.5" outlineLevel="1" x14ac:dyDescent="0.2">
      <c r="A105" s="241">
        <v>47</v>
      </c>
      <c r="B105" s="242" t="s">
        <v>300</v>
      </c>
      <c r="C105" s="257" t="s">
        <v>301</v>
      </c>
      <c r="D105" s="243" t="s">
        <v>153</v>
      </c>
      <c r="E105" s="244">
        <v>7.8009000000000004</v>
      </c>
      <c r="F105" s="245"/>
      <c r="G105" s="246">
        <f>ROUND(E105*F105,2)</f>
        <v>0</v>
      </c>
      <c r="H105" s="231"/>
      <c r="I105" s="230">
        <f>ROUND(E105*H105,2)</f>
        <v>0</v>
      </c>
      <c r="J105" s="231"/>
      <c r="K105" s="230">
        <f>ROUND(E105*J105,2)</f>
        <v>0</v>
      </c>
      <c r="L105" s="230">
        <v>15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/>
      <c r="S105" s="230" t="s">
        <v>154</v>
      </c>
      <c r="T105" s="230" t="s">
        <v>155</v>
      </c>
      <c r="U105" s="230">
        <v>0.43608999999999998</v>
      </c>
      <c r="V105" s="230">
        <f>ROUND(E105*U105,2)</f>
        <v>3.4</v>
      </c>
      <c r="W105" s="230"/>
      <c r="X105" s="230" t="s">
        <v>302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303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28"/>
      <c r="B106" s="229"/>
      <c r="C106" s="258" t="s">
        <v>304</v>
      </c>
      <c r="D106" s="232"/>
      <c r="E106" s="233">
        <v>7.8</v>
      </c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159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x14ac:dyDescent="0.2">
      <c r="A107" s="235" t="s">
        <v>149</v>
      </c>
      <c r="B107" s="236" t="s">
        <v>99</v>
      </c>
      <c r="C107" s="256" t="s">
        <v>100</v>
      </c>
      <c r="D107" s="237"/>
      <c r="E107" s="238"/>
      <c r="F107" s="239"/>
      <c r="G107" s="240">
        <f>SUMIF(AG108:AG108,"&lt;&gt;NOR",G108:G108)</f>
        <v>0</v>
      </c>
      <c r="H107" s="234"/>
      <c r="I107" s="234">
        <f>SUM(I108:I108)</f>
        <v>0</v>
      </c>
      <c r="J107" s="234"/>
      <c r="K107" s="234">
        <f>SUM(K108:K108)</f>
        <v>0</v>
      </c>
      <c r="L107" s="234"/>
      <c r="M107" s="234">
        <f>SUM(M108:M108)</f>
        <v>0</v>
      </c>
      <c r="N107" s="234"/>
      <c r="O107" s="234">
        <f>SUM(O108:O108)</f>
        <v>0</v>
      </c>
      <c r="P107" s="234"/>
      <c r="Q107" s="234">
        <f>SUM(Q108:Q108)</f>
        <v>0</v>
      </c>
      <c r="R107" s="234"/>
      <c r="S107" s="234"/>
      <c r="T107" s="234"/>
      <c r="U107" s="234"/>
      <c r="V107" s="234">
        <f>SUM(V108:V108)</f>
        <v>0</v>
      </c>
      <c r="W107" s="234"/>
      <c r="X107" s="234"/>
      <c r="AG107" t="s">
        <v>150</v>
      </c>
    </row>
    <row r="108" spans="1:60" outlineLevel="1" x14ac:dyDescent="0.2">
      <c r="A108" s="248">
        <v>48</v>
      </c>
      <c r="B108" s="249" t="s">
        <v>305</v>
      </c>
      <c r="C108" s="260" t="s">
        <v>306</v>
      </c>
      <c r="D108" s="250" t="s">
        <v>228</v>
      </c>
      <c r="E108" s="251">
        <v>1</v>
      </c>
      <c r="F108" s="252"/>
      <c r="G108" s="253">
        <f>ROUND(E108*F108,2)</f>
        <v>0</v>
      </c>
      <c r="H108" s="231"/>
      <c r="I108" s="230">
        <f>ROUND(E108*H108,2)</f>
        <v>0</v>
      </c>
      <c r="J108" s="231"/>
      <c r="K108" s="230">
        <f>ROUND(E108*J108,2)</f>
        <v>0</v>
      </c>
      <c r="L108" s="230">
        <v>15</v>
      </c>
      <c r="M108" s="230">
        <f>G108*(1+L108/100)</f>
        <v>0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0"/>
      <c r="S108" s="230" t="s">
        <v>154</v>
      </c>
      <c r="T108" s="230" t="s">
        <v>155</v>
      </c>
      <c r="U108" s="230">
        <v>0</v>
      </c>
      <c r="V108" s="230">
        <f>ROUND(E108*U108,2)</f>
        <v>0</v>
      </c>
      <c r="W108" s="230"/>
      <c r="X108" s="230" t="s">
        <v>156</v>
      </c>
      <c r="Y108" s="211"/>
      <c r="Z108" s="211"/>
      <c r="AA108" s="211"/>
      <c r="AB108" s="211"/>
      <c r="AC108" s="211"/>
      <c r="AD108" s="211"/>
      <c r="AE108" s="211"/>
      <c r="AF108" s="211"/>
      <c r="AG108" s="211" t="s">
        <v>157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35" t="s">
        <v>149</v>
      </c>
      <c r="B109" s="236" t="s">
        <v>103</v>
      </c>
      <c r="C109" s="256" t="s">
        <v>104</v>
      </c>
      <c r="D109" s="237"/>
      <c r="E109" s="238"/>
      <c r="F109" s="239"/>
      <c r="G109" s="240">
        <f>SUMIF(AG110:AG125,"&lt;&gt;NOR",G110:G125)</f>
        <v>0</v>
      </c>
      <c r="H109" s="234"/>
      <c r="I109" s="234">
        <f>SUM(I110:I125)</f>
        <v>0</v>
      </c>
      <c r="J109" s="234"/>
      <c r="K109" s="234">
        <f>SUM(K110:K125)</f>
        <v>0</v>
      </c>
      <c r="L109" s="234"/>
      <c r="M109" s="234">
        <f>SUM(M110:M125)</f>
        <v>0</v>
      </c>
      <c r="N109" s="234"/>
      <c r="O109" s="234">
        <f>SUM(O110:O125)</f>
        <v>0.19999999999999998</v>
      </c>
      <c r="P109" s="234"/>
      <c r="Q109" s="234">
        <f>SUM(Q110:Q125)</f>
        <v>0</v>
      </c>
      <c r="R109" s="234"/>
      <c r="S109" s="234"/>
      <c r="T109" s="234"/>
      <c r="U109" s="234"/>
      <c r="V109" s="234">
        <f>SUM(V110:V125)</f>
        <v>22.060000000000002</v>
      </c>
      <c r="W109" s="234"/>
      <c r="X109" s="234"/>
      <c r="AG109" t="s">
        <v>150</v>
      </c>
    </row>
    <row r="110" spans="1:60" outlineLevel="1" x14ac:dyDescent="0.2">
      <c r="A110" s="248">
        <v>49</v>
      </c>
      <c r="B110" s="249" t="s">
        <v>307</v>
      </c>
      <c r="C110" s="260" t="s">
        <v>308</v>
      </c>
      <c r="D110" s="250" t="s">
        <v>228</v>
      </c>
      <c r="E110" s="251">
        <v>1</v>
      </c>
      <c r="F110" s="252"/>
      <c r="G110" s="253">
        <f>ROUND(E110*F110,2)</f>
        <v>0</v>
      </c>
      <c r="H110" s="231"/>
      <c r="I110" s="230">
        <f>ROUND(E110*H110,2)</f>
        <v>0</v>
      </c>
      <c r="J110" s="231"/>
      <c r="K110" s="230">
        <f>ROUND(E110*J110,2)</f>
        <v>0</v>
      </c>
      <c r="L110" s="230">
        <v>15</v>
      </c>
      <c r="M110" s="230">
        <f>G110*(1+L110/100)</f>
        <v>0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0"/>
      <c r="S110" s="230" t="s">
        <v>154</v>
      </c>
      <c r="T110" s="230" t="s">
        <v>155</v>
      </c>
      <c r="U110" s="230">
        <v>1.7</v>
      </c>
      <c r="V110" s="230">
        <f>ROUND(E110*U110,2)</f>
        <v>1.7</v>
      </c>
      <c r="W110" s="230"/>
      <c r="X110" s="230" t="s">
        <v>156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157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41">
        <v>50</v>
      </c>
      <c r="B111" s="242" t="s">
        <v>309</v>
      </c>
      <c r="C111" s="257" t="s">
        <v>310</v>
      </c>
      <c r="D111" s="243" t="s">
        <v>239</v>
      </c>
      <c r="E111" s="244">
        <v>1</v>
      </c>
      <c r="F111" s="245"/>
      <c r="G111" s="246">
        <f>ROUND(E111*F111,2)</f>
        <v>0</v>
      </c>
      <c r="H111" s="231"/>
      <c r="I111" s="230">
        <f>ROUND(E111*H111,2)</f>
        <v>0</v>
      </c>
      <c r="J111" s="231"/>
      <c r="K111" s="230">
        <f>ROUND(E111*J111,2)</f>
        <v>0</v>
      </c>
      <c r="L111" s="230">
        <v>15</v>
      </c>
      <c r="M111" s="230">
        <f>G111*(1+L111/100)</f>
        <v>0</v>
      </c>
      <c r="N111" s="230">
        <v>0</v>
      </c>
      <c r="O111" s="230">
        <f>ROUND(E111*N111,2)</f>
        <v>0</v>
      </c>
      <c r="P111" s="230">
        <v>0</v>
      </c>
      <c r="Q111" s="230">
        <f>ROUND(E111*P111,2)</f>
        <v>0</v>
      </c>
      <c r="R111" s="230"/>
      <c r="S111" s="230" t="s">
        <v>154</v>
      </c>
      <c r="T111" s="230" t="s">
        <v>155</v>
      </c>
      <c r="U111" s="230">
        <v>0</v>
      </c>
      <c r="V111" s="230">
        <f>ROUND(E111*U111,2)</f>
        <v>0</v>
      </c>
      <c r="W111" s="230"/>
      <c r="X111" s="230" t="s">
        <v>156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311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2.5" outlineLevel="1" x14ac:dyDescent="0.2">
      <c r="A112" s="228"/>
      <c r="B112" s="229"/>
      <c r="C112" s="259" t="s">
        <v>312</v>
      </c>
      <c r="D112" s="247"/>
      <c r="E112" s="247"/>
      <c r="F112" s="247"/>
      <c r="G112" s="247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195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54" t="str">
        <f>C112</f>
        <v>Odstranění stávajícího nátěru, přebroušení, vyčištění, seřízení, zákl. nátěr, min. 2x vrchní nátěr, oprava kování, seštelování pantů, doplnění těsnění.</v>
      </c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">
      <c r="A113" s="248">
        <v>51</v>
      </c>
      <c r="B113" s="249" t="s">
        <v>313</v>
      </c>
      <c r="C113" s="260" t="s">
        <v>314</v>
      </c>
      <c r="D113" s="250" t="s">
        <v>228</v>
      </c>
      <c r="E113" s="251">
        <v>5</v>
      </c>
      <c r="F113" s="252"/>
      <c r="G113" s="253">
        <f>ROUND(E113*F113,2)</f>
        <v>0</v>
      </c>
      <c r="H113" s="231"/>
      <c r="I113" s="230">
        <f>ROUND(E113*H113,2)</f>
        <v>0</v>
      </c>
      <c r="J113" s="231"/>
      <c r="K113" s="230">
        <f>ROUND(E113*J113,2)</f>
        <v>0</v>
      </c>
      <c r="L113" s="230">
        <v>15</v>
      </c>
      <c r="M113" s="230">
        <f>G113*(1+L113/100)</f>
        <v>0</v>
      </c>
      <c r="N113" s="230">
        <v>2.0000000000000002E-5</v>
      </c>
      <c r="O113" s="230">
        <f>ROUND(E113*N113,2)</f>
        <v>0</v>
      </c>
      <c r="P113" s="230">
        <v>0</v>
      </c>
      <c r="Q113" s="230">
        <f>ROUND(E113*P113,2)</f>
        <v>0</v>
      </c>
      <c r="R113" s="230"/>
      <c r="S113" s="230" t="s">
        <v>187</v>
      </c>
      <c r="T113" s="230" t="s">
        <v>155</v>
      </c>
      <c r="U113" s="230">
        <v>4.0199999999999996</v>
      </c>
      <c r="V113" s="230">
        <f>ROUND(E113*U113,2)</f>
        <v>20.100000000000001</v>
      </c>
      <c r="W113" s="230"/>
      <c r="X113" s="230" t="s">
        <v>156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157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48">
        <v>52</v>
      </c>
      <c r="B114" s="249" t="s">
        <v>315</v>
      </c>
      <c r="C114" s="260" t="s">
        <v>316</v>
      </c>
      <c r="D114" s="250" t="s">
        <v>228</v>
      </c>
      <c r="E114" s="251">
        <v>6</v>
      </c>
      <c r="F114" s="252"/>
      <c r="G114" s="253">
        <f>ROUND(E114*F114,2)</f>
        <v>0</v>
      </c>
      <c r="H114" s="231"/>
      <c r="I114" s="230">
        <f>ROUND(E114*H114,2)</f>
        <v>0</v>
      </c>
      <c r="J114" s="231"/>
      <c r="K114" s="230">
        <f>ROUND(E114*J114,2)</f>
        <v>0</v>
      </c>
      <c r="L114" s="230">
        <v>15</v>
      </c>
      <c r="M114" s="230">
        <f>G114*(1+L114/100)</f>
        <v>0</v>
      </c>
      <c r="N114" s="230">
        <v>0</v>
      </c>
      <c r="O114" s="230">
        <f>ROUND(E114*N114,2)</f>
        <v>0</v>
      </c>
      <c r="P114" s="230">
        <v>0</v>
      </c>
      <c r="Q114" s="230">
        <f>ROUND(E114*P114,2)</f>
        <v>0</v>
      </c>
      <c r="R114" s="230"/>
      <c r="S114" s="230" t="s">
        <v>154</v>
      </c>
      <c r="T114" s="230" t="s">
        <v>155</v>
      </c>
      <c r="U114" s="230">
        <v>0</v>
      </c>
      <c r="V114" s="230">
        <f>ROUND(E114*U114,2)</f>
        <v>0</v>
      </c>
      <c r="W114" s="230"/>
      <c r="X114" s="230" t="s">
        <v>156</v>
      </c>
      <c r="Y114" s="211"/>
      <c r="Z114" s="211"/>
      <c r="AA114" s="211"/>
      <c r="AB114" s="211"/>
      <c r="AC114" s="211"/>
      <c r="AD114" s="211"/>
      <c r="AE114" s="211"/>
      <c r="AF114" s="211"/>
      <c r="AG114" s="211" t="s">
        <v>311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48">
        <v>53</v>
      </c>
      <c r="B115" s="249" t="s">
        <v>317</v>
      </c>
      <c r="C115" s="260" t="s">
        <v>318</v>
      </c>
      <c r="D115" s="250" t="s">
        <v>228</v>
      </c>
      <c r="E115" s="251">
        <v>1</v>
      </c>
      <c r="F115" s="252"/>
      <c r="G115" s="253">
        <f>ROUND(E115*F115,2)</f>
        <v>0</v>
      </c>
      <c r="H115" s="231"/>
      <c r="I115" s="230">
        <f>ROUND(E115*H115,2)</f>
        <v>0</v>
      </c>
      <c r="J115" s="231"/>
      <c r="K115" s="230">
        <f>ROUND(E115*J115,2)</f>
        <v>0</v>
      </c>
      <c r="L115" s="230">
        <v>15</v>
      </c>
      <c r="M115" s="230">
        <f>G115*(1+L115/100)</f>
        <v>0</v>
      </c>
      <c r="N115" s="230">
        <v>1.0000000000000001E-5</v>
      </c>
      <c r="O115" s="230">
        <f>ROUND(E115*N115,2)</f>
        <v>0</v>
      </c>
      <c r="P115" s="230">
        <v>0</v>
      </c>
      <c r="Q115" s="230">
        <f>ROUND(E115*P115,2)</f>
        <v>0</v>
      </c>
      <c r="R115" s="230"/>
      <c r="S115" s="230" t="s">
        <v>154</v>
      </c>
      <c r="T115" s="230" t="s">
        <v>155</v>
      </c>
      <c r="U115" s="230">
        <v>0.26</v>
      </c>
      <c r="V115" s="230">
        <f>ROUND(E115*U115,2)</f>
        <v>0.26</v>
      </c>
      <c r="W115" s="230"/>
      <c r="X115" s="230" t="s">
        <v>156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157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48">
        <v>54</v>
      </c>
      <c r="B116" s="249" t="s">
        <v>319</v>
      </c>
      <c r="C116" s="260" t="s">
        <v>320</v>
      </c>
      <c r="D116" s="250" t="s">
        <v>228</v>
      </c>
      <c r="E116" s="251">
        <v>5</v>
      </c>
      <c r="F116" s="252"/>
      <c r="G116" s="253">
        <f>ROUND(E116*F116,2)</f>
        <v>0</v>
      </c>
      <c r="H116" s="231"/>
      <c r="I116" s="230">
        <f>ROUND(E116*H116,2)</f>
        <v>0</v>
      </c>
      <c r="J116" s="231"/>
      <c r="K116" s="230">
        <f>ROUND(E116*J116,2)</f>
        <v>0</v>
      </c>
      <c r="L116" s="230">
        <v>15</v>
      </c>
      <c r="M116" s="230">
        <f>G116*(1+L116/100)</f>
        <v>0</v>
      </c>
      <c r="N116" s="230">
        <v>8.0000000000000004E-4</v>
      </c>
      <c r="O116" s="230">
        <f>ROUND(E116*N116,2)</f>
        <v>0</v>
      </c>
      <c r="P116" s="230">
        <v>0</v>
      </c>
      <c r="Q116" s="230">
        <f>ROUND(E116*P116,2)</f>
        <v>0</v>
      </c>
      <c r="R116" s="230"/>
      <c r="S116" s="230" t="s">
        <v>154</v>
      </c>
      <c r="T116" s="230" t="s">
        <v>155</v>
      </c>
      <c r="U116" s="230">
        <v>0</v>
      </c>
      <c r="V116" s="230">
        <f>ROUND(E116*U116,2)</f>
        <v>0</v>
      </c>
      <c r="W116" s="230"/>
      <c r="X116" s="230" t="s">
        <v>223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321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48">
        <v>55</v>
      </c>
      <c r="B117" s="249" t="s">
        <v>322</v>
      </c>
      <c r="C117" s="260" t="s">
        <v>323</v>
      </c>
      <c r="D117" s="250" t="s">
        <v>228</v>
      </c>
      <c r="E117" s="251">
        <v>1</v>
      </c>
      <c r="F117" s="252"/>
      <c r="G117" s="253">
        <f>ROUND(E117*F117,2)</f>
        <v>0</v>
      </c>
      <c r="H117" s="231"/>
      <c r="I117" s="230">
        <f>ROUND(E117*H117,2)</f>
        <v>0</v>
      </c>
      <c r="J117" s="231"/>
      <c r="K117" s="230">
        <f>ROUND(E117*J117,2)</f>
        <v>0</v>
      </c>
      <c r="L117" s="230">
        <v>15</v>
      </c>
      <c r="M117" s="230">
        <f>G117*(1+L117/100)</f>
        <v>0</v>
      </c>
      <c r="N117" s="230">
        <v>0</v>
      </c>
      <c r="O117" s="230">
        <f>ROUND(E117*N117,2)</f>
        <v>0</v>
      </c>
      <c r="P117" s="230">
        <v>0</v>
      </c>
      <c r="Q117" s="230">
        <f>ROUND(E117*P117,2)</f>
        <v>0</v>
      </c>
      <c r="R117" s="230"/>
      <c r="S117" s="230" t="s">
        <v>154</v>
      </c>
      <c r="T117" s="230" t="s">
        <v>155</v>
      </c>
      <c r="U117" s="230">
        <v>0</v>
      </c>
      <c r="V117" s="230">
        <f>ROUND(E117*U117,2)</f>
        <v>0</v>
      </c>
      <c r="W117" s="230"/>
      <c r="X117" s="230" t="s">
        <v>223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224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2.5" outlineLevel="1" x14ac:dyDescent="0.2">
      <c r="A118" s="248">
        <v>56</v>
      </c>
      <c r="B118" s="249" t="s">
        <v>324</v>
      </c>
      <c r="C118" s="260" t="s">
        <v>325</v>
      </c>
      <c r="D118" s="250" t="s">
        <v>228</v>
      </c>
      <c r="E118" s="251">
        <v>2</v>
      </c>
      <c r="F118" s="252"/>
      <c r="G118" s="253">
        <f>ROUND(E118*F118,2)</f>
        <v>0</v>
      </c>
      <c r="H118" s="231"/>
      <c r="I118" s="230">
        <f>ROUND(E118*H118,2)</f>
        <v>0</v>
      </c>
      <c r="J118" s="231"/>
      <c r="K118" s="230">
        <f>ROUND(E118*J118,2)</f>
        <v>0</v>
      </c>
      <c r="L118" s="230">
        <v>15</v>
      </c>
      <c r="M118" s="230">
        <f>G118*(1+L118/100)</f>
        <v>0</v>
      </c>
      <c r="N118" s="230">
        <v>1.4999999999999999E-2</v>
      </c>
      <c r="O118" s="230">
        <f>ROUND(E118*N118,2)</f>
        <v>0.03</v>
      </c>
      <c r="P118" s="230">
        <v>0</v>
      </c>
      <c r="Q118" s="230">
        <f>ROUND(E118*P118,2)</f>
        <v>0</v>
      </c>
      <c r="R118" s="230"/>
      <c r="S118" s="230" t="s">
        <v>154</v>
      </c>
      <c r="T118" s="230" t="s">
        <v>155</v>
      </c>
      <c r="U118" s="230">
        <v>0</v>
      </c>
      <c r="V118" s="230">
        <f>ROUND(E118*U118,2)</f>
        <v>0</v>
      </c>
      <c r="W118" s="230"/>
      <c r="X118" s="230" t="s">
        <v>223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224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48">
        <v>57</v>
      </c>
      <c r="B119" s="249" t="s">
        <v>326</v>
      </c>
      <c r="C119" s="260" t="s">
        <v>327</v>
      </c>
      <c r="D119" s="250" t="s">
        <v>228</v>
      </c>
      <c r="E119" s="251">
        <v>1</v>
      </c>
      <c r="F119" s="252"/>
      <c r="G119" s="253">
        <f>ROUND(E119*F119,2)</f>
        <v>0</v>
      </c>
      <c r="H119" s="231"/>
      <c r="I119" s="230">
        <f>ROUND(E119*H119,2)</f>
        <v>0</v>
      </c>
      <c r="J119" s="231"/>
      <c r="K119" s="230">
        <f>ROUND(E119*J119,2)</f>
        <v>0</v>
      </c>
      <c r="L119" s="230">
        <v>15</v>
      </c>
      <c r="M119" s="230">
        <f>G119*(1+L119/100)</f>
        <v>0</v>
      </c>
      <c r="N119" s="230">
        <v>1.7000000000000001E-2</v>
      </c>
      <c r="O119" s="230">
        <f>ROUND(E119*N119,2)</f>
        <v>0.02</v>
      </c>
      <c r="P119" s="230">
        <v>0</v>
      </c>
      <c r="Q119" s="230">
        <f>ROUND(E119*P119,2)</f>
        <v>0</v>
      </c>
      <c r="R119" s="230"/>
      <c r="S119" s="230" t="s">
        <v>154</v>
      </c>
      <c r="T119" s="230" t="s">
        <v>155</v>
      </c>
      <c r="U119" s="230">
        <v>0</v>
      </c>
      <c r="V119" s="230">
        <f>ROUND(E119*U119,2)</f>
        <v>0</v>
      </c>
      <c r="W119" s="230"/>
      <c r="X119" s="230" t="s">
        <v>223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224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ht="22.5" outlineLevel="1" x14ac:dyDescent="0.2">
      <c r="A120" s="248">
        <v>58</v>
      </c>
      <c r="B120" s="249" t="s">
        <v>328</v>
      </c>
      <c r="C120" s="260" t="s">
        <v>329</v>
      </c>
      <c r="D120" s="250" t="s">
        <v>228</v>
      </c>
      <c r="E120" s="251">
        <v>2</v>
      </c>
      <c r="F120" s="252"/>
      <c r="G120" s="253">
        <f>ROUND(E120*F120,2)</f>
        <v>0</v>
      </c>
      <c r="H120" s="231"/>
      <c r="I120" s="230">
        <f>ROUND(E120*H120,2)</f>
        <v>0</v>
      </c>
      <c r="J120" s="231"/>
      <c r="K120" s="230">
        <f>ROUND(E120*J120,2)</f>
        <v>0</v>
      </c>
      <c r="L120" s="230">
        <v>15</v>
      </c>
      <c r="M120" s="230">
        <f>G120*(1+L120/100)</f>
        <v>0</v>
      </c>
      <c r="N120" s="230">
        <v>0.02</v>
      </c>
      <c r="O120" s="230">
        <f>ROUND(E120*N120,2)</f>
        <v>0.04</v>
      </c>
      <c r="P120" s="230">
        <v>0</v>
      </c>
      <c r="Q120" s="230">
        <f>ROUND(E120*P120,2)</f>
        <v>0</v>
      </c>
      <c r="R120" s="230"/>
      <c r="S120" s="230" t="s">
        <v>154</v>
      </c>
      <c r="T120" s="230" t="s">
        <v>155</v>
      </c>
      <c r="U120" s="230">
        <v>0</v>
      </c>
      <c r="V120" s="230">
        <f>ROUND(E120*U120,2)</f>
        <v>0</v>
      </c>
      <c r="W120" s="230"/>
      <c r="X120" s="230" t="s">
        <v>223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224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48">
        <v>59</v>
      </c>
      <c r="B121" s="249" t="s">
        <v>330</v>
      </c>
      <c r="C121" s="260" t="s">
        <v>331</v>
      </c>
      <c r="D121" s="250" t="s">
        <v>228</v>
      </c>
      <c r="E121" s="251">
        <v>1</v>
      </c>
      <c r="F121" s="252"/>
      <c r="G121" s="253">
        <f>ROUND(E121*F121,2)</f>
        <v>0</v>
      </c>
      <c r="H121" s="231"/>
      <c r="I121" s="230">
        <f>ROUND(E121*H121,2)</f>
        <v>0</v>
      </c>
      <c r="J121" s="231"/>
      <c r="K121" s="230">
        <f>ROUND(E121*J121,2)</f>
        <v>0</v>
      </c>
      <c r="L121" s="230">
        <v>15</v>
      </c>
      <c r="M121" s="230">
        <f>G121*(1+L121/100)</f>
        <v>0</v>
      </c>
      <c r="N121" s="230">
        <v>2.5000000000000001E-2</v>
      </c>
      <c r="O121" s="230">
        <f>ROUND(E121*N121,2)</f>
        <v>0.03</v>
      </c>
      <c r="P121" s="230">
        <v>0</v>
      </c>
      <c r="Q121" s="230">
        <f>ROUND(E121*P121,2)</f>
        <v>0</v>
      </c>
      <c r="R121" s="230"/>
      <c r="S121" s="230" t="s">
        <v>154</v>
      </c>
      <c r="T121" s="230" t="s">
        <v>155</v>
      </c>
      <c r="U121" s="230">
        <v>0</v>
      </c>
      <c r="V121" s="230">
        <f>ROUND(E121*U121,2)</f>
        <v>0</v>
      </c>
      <c r="W121" s="230"/>
      <c r="X121" s="230" t="s">
        <v>223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224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48">
        <v>60</v>
      </c>
      <c r="B122" s="249" t="s">
        <v>332</v>
      </c>
      <c r="C122" s="260" t="s">
        <v>333</v>
      </c>
      <c r="D122" s="250" t="s">
        <v>228</v>
      </c>
      <c r="E122" s="251">
        <v>2</v>
      </c>
      <c r="F122" s="252"/>
      <c r="G122" s="253">
        <f>ROUND(E122*F122,2)</f>
        <v>0</v>
      </c>
      <c r="H122" s="231"/>
      <c r="I122" s="230">
        <f>ROUND(E122*H122,2)</f>
        <v>0</v>
      </c>
      <c r="J122" s="231"/>
      <c r="K122" s="230">
        <f>ROUND(E122*J122,2)</f>
        <v>0</v>
      </c>
      <c r="L122" s="230">
        <v>15</v>
      </c>
      <c r="M122" s="230">
        <f>G122*(1+L122/100)</f>
        <v>0</v>
      </c>
      <c r="N122" s="230">
        <v>1.6E-2</v>
      </c>
      <c r="O122" s="230">
        <f>ROUND(E122*N122,2)</f>
        <v>0.03</v>
      </c>
      <c r="P122" s="230">
        <v>0</v>
      </c>
      <c r="Q122" s="230">
        <f>ROUND(E122*P122,2)</f>
        <v>0</v>
      </c>
      <c r="R122" s="230"/>
      <c r="S122" s="230" t="s">
        <v>154</v>
      </c>
      <c r="T122" s="230" t="s">
        <v>155</v>
      </c>
      <c r="U122" s="230">
        <v>0</v>
      </c>
      <c r="V122" s="230">
        <f>ROUND(E122*U122,2)</f>
        <v>0</v>
      </c>
      <c r="W122" s="230"/>
      <c r="X122" s="230" t="s">
        <v>223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224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22.5" outlineLevel="1" x14ac:dyDescent="0.2">
      <c r="A123" s="248">
        <v>61</v>
      </c>
      <c r="B123" s="249" t="s">
        <v>334</v>
      </c>
      <c r="C123" s="260" t="s">
        <v>335</v>
      </c>
      <c r="D123" s="250" t="s">
        <v>228</v>
      </c>
      <c r="E123" s="251">
        <v>1</v>
      </c>
      <c r="F123" s="252"/>
      <c r="G123" s="253">
        <f>ROUND(E123*F123,2)</f>
        <v>0</v>
      </c>
      <c r="H123" s="231"/>
      <c r="I123" s="230">
        <f>ROUND(E123*H123,2)</f>
        <v>0</v>
      </c>
      <c r="J123" s="231"/>
      <c r="K123" s="230">
        <f>ROUND(E123*J123,2)</f>
        <v>0</v>
      </c>
      <c r="L123" s="230">
        <v>15</v>
      </c>
      <c r="M123" s="230">
        <f>G123*(1+L123/100)</f>
        <v>0</v>
      </c>
      <c r="N123" s="230">
        <v>1.6E-2</v>
      </c>
      <c r="O123" s="230">
        <f>ROUND(E123*N123,2)</f>
        <v>0.02</v>
      </c>
      <c r="P123" s="230">
        <v>0</v>
      </c>
      <c r="Q123" s="230">
        <f>ROUND(E123*P123,2)</f>
        <v>0</v>
      </c>
      <c r="R123" s="230"/>
      <c r="S123" s="230" t="s">
        <v>154</v>
      </c>
      <c r="T123" s="230" t="s">
        <v>155</v>
      </c>
      <c r="U123" s="230">
        <v>0</v>
      </c>
      <c r="V123" s="230">
        <f>ROUND(E123*U123,2)</f>
        <v>0</v>
      </c>
      <c r="W123" s="230"/>
      <c r="X123" s="230" t="s">
        <v>223</v>
      </c>
      <c r="Y123" s="211"/>
      <c r="Z123" s="211"/>
      <c r="AA123" s="211"/>
      <c r="AB123" s="211"/>
      <c r="AC123" s="211"/>
      <c r="AD123" s="211"/>
      <c r="AE123" s="211"/>
      <c r="AF123" s="211"/>
      <c r="AG123" s="211" t="s">
        <v>224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2.5" outlineLevel="1" x14ac:dyDescent="0.2">
      <c r="A124" s="248">
        <v>62</v>
      </c>
      <c r="B124" s="249" t="s">
        <v>336</v>
      </c>
      <c r="C124" s="260" t="s">
        <v>337</v>
      </c>
      <c r="D124" s="250" t="s">
        <v>228</v>
      </c>
      <c r="E124" s="251">
        <v>2</v>
      </c>
      <c r="F124" s="252"/>
      <c r="G124" s="253">
        <f>ROUND(E124*F124,2)</f>
        <v>0</v>
      </c>
      <c r="H124" s="231"/>
      <c r="I124" s="230">
        <f>ROUND(E124*H124,2)</f>
        <v>0</v>
      </c>
      <c r="J124" s="231"/>
      <c r="K124" s="230">
        <f>ROUND(E124*J124,2)</f>
        <v>0</v>
      </c>
      <c r="L124" s="230">
        <v>15</v>
      </c>
      <c r="M124" s="230">
        <f>G124*(1+L124/100)</f>
        <v>0</v>
      </c>
      <c r="N124" s="230">
        <v>1.6E-2</v>
      </c>
      <c r="O124" s="230">
        <f>ROUND(E124*N124,2)</f>
        <v>0.03</v>
      </c>
      <c r="P124" s="230">
        <v>0</v>
      </c>
      <c r="Q124" s="230">
        <f>ROUND(E124*P124,2)</f>
        <v>0</v>
      </c>
      <c r="R124" s="230"/>
      <c r="S124" s="230" t="s">
        <v>154</v>
      </c>
      <c r="T124" s="230" t="s">
        <v>155</v>
      </c>
      <c r="U124" s="230">
        <v>0</v>
      </c>
      <c r="V124" s="230">
        <f>ROUND(E124*U124,2)</f>
        <v>0</v>
      </c>
      <c r="W124" s="230"/>
      <c r="X124" s="230" t="s">
        <v>223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224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">
      <c r="A125" s="248">
        <v>63</v>
      </c>
      <c r="B125" s="249" t="s">
        <v>338</v>
      </c>
      <c r="C125" s="260" t="s">
        <v>339</v>
      </c>
      <c r="D125" s="250" t="s">
        <v>0</v>
      </c>
      <c r="E125" s="251">
        <v>945.98699999999997</v>
      </c>
      <c r="F125" s="252"/>
      <c r="G125" s="253">
        <f>ROUND(E125*F125,2)</f>
        <v>0</v>
      </c>
      <c r="H125" s="231"/>
      <c r="I125" s="230">
        <f>ROUND(E125*H125,2)</f>
        <v>0</v>
      </c>
      <c r="J125" s="231"/>
      <c r="K125" s="230">
        <f>ROUND(E125*J125,2)</f>
        <v>0</v>
      </c>
      <c r="L125" s="230">
        <v>15</v>
      </c>
      <c r="M125" s="230">
        <f>G125*(1+L125/100)</f>
        <v>0</v>
      </c>
      <c r="N125" s="230">
        <v>0</v>
      </c>
      <c r="O125" s="230">
        <f>ROUND(E125*N125,2)</f>
        <v>0</v>
      </c>
      <c r="P125" s="230">
        <v>0</v>
      </c>
      <c r="Q125" s="230">
        <f>ROUND(E125*P125,2)</f>
        <v>0</v>
      </c>
      <c r="R125" s="230"/>
      <c r="S125" s="230" t="s">
        <v>187</v>
      </c>
      <c r="T125" s="230" t="s">
        <v>155</v>
      </c>
      <c r="U125" s="230">
        <v>0</v>
      </c>
      <c r="V125" s="230">
        <f>ROUND(E125*U125,2)</f>
        <v>0</v>
      </c>
      <c r="W125" s="230"/>
      <c r="X125" s="230" t="s">
        <v>156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311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x14ac:dyDescent="0.2">
      <c r="A126" s="235" t="s">
        <v>149</v>
      </c>
      <c r="B126" s="236" t="s">
        <v>105</v>
      </c>
      <c r="C126" s="256" t="s">
        <v>106</v>
      </c>
      <c r="D126" s="237"/>
      <c r="E126" s="238"/>
      <c r="F126" s="239"/>
      <c r="G126" s="240">
        <f>SUMIF(AG127:AG141,"&lt;&gt;NOR",G127:G141)</f>
        <v>0</v>
      </c>
      <c r="H126" s="234"/>
      <c r="I126" s="234">
        <f>SUM(I127:I141)</f>
        <v>0</v>
      </c>
      <c r="J126" s="234"/>
      <c r="K126" s="234">
        <f>SUM(K127:K141)</f>
        <v>0</v>
      </c>
      <c r="L126" s="234"/>
      <c r="M126" s="234">
        <f>SUM(M127:M141)</f>
        <v>0</v>
      </c>
      <c r="N126" s="234"/>
      <c r="O126" s="234">
        <f>SUM(O127:O141)</f>
        <v>0.11</v>
      </c>
      <c r="P126" s="234"/>
      <c r="Q126" s="234">
        <f>SUM(Q127:Q141)</f>
        <v>0</v>
      </c>
      <c r="R126" s="234"/>
      <c r="S126" s="234"/>
      <c r="T126" s="234"/>
      <c r="U126" s="234"/>
      <c r="V126" s="234">
        <f>SUM(V127:V141)</f>
        <v>4.57</v>
      </c>
      <c r="W126" s="234"/>
      <c r="X126" s="234"/>
      <c r="AG126" t="s">
        <v>150</v>
      </c>
    </row>
    <row r="127" spans="1:60" outlineLevel="1" x14ac:dyDescent="0.2">
      <c r="A127" s="241">
        <v>64</v>
      </c>
      <c r="B127" s="242" t="s">
        <v>340</v>
      </c>
      <c r="C127" s="257" t="s">
        <v>341</v>
      </c>
      <c r="D127" s="243" t="s">
        <v>153</v>
      </c>
      <c r="E127" s="244">
        <v>4</v>
      </c>
      <c r="F127" s="245"/>
      <c r="G127" s="246">
        <f>ROUND(E127*F127,2)</f>
        <v>0</v>
      </c>
      <c r="H127" s="231"/>
      <c r="I127" s="230">
        <f>ROUND(E127*H127,2)</f>
        <v>0</v>
      </c>
      <c r="J127" s="231"/>
      <c r="K127" s="230">
        <f>ROUND(E127*J127,2)</f>
        <v>0</v>
      </c>
      <c r="L127" s="230">
        <v>15</v>
      </c>
      <c r="M127" s="230">
        <f>G127*(1+L127/100)</f>
        <v>0</v>
      </c>
      <c r="N127" s="230">
        <v>2.1000000000000001E-4</v>
      </c>
      <c r="O127" s="230">
        <f>ROUND(E127*N127,2)</f>
        <v>0</v>
      </c>
      <c r="P127" s="230">
        <v>0</v>
      </c>
      <c r="Q127" s="230">
        <f>ROUND(E127*P127,2)</f>
        <v>0</v>
      </c>
      <c r="R127" s="230"/>
      <c r="S127" s="230" t="s">
        <v>187</v>
      </c>
      <c r="T127" s="230" t="s">
        <v>155</v>
      </c>
      <c r="U127" s="230">
        <v>0.05</v>
      </c>
      <c r="V127" s="230">
        <f>ROUND(E127*U127,2)</f>
        <v>0.2</v>
      </c>
      <c r="W127" s="230"/>
      <c r="X127" s="230" t="s">
        <v>156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157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28"/>
      <c r="B128" s="229"/>
      <c r="C128" s="258" t="s">
        <v>342</v>
      </c>
      <c r="D128" s="232"/>
      <c r="E128" s="233">
        <v>4</v>
      </c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159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41">
        <v>65</v>
      </c>
      <c r="B129" s="242" t="s">
        <v>343</v>
      </c>
      <c r="C129" s="257" t="s">
        <v>344</v>
      </c>
      <c r="D129" s="243" t="s">
        <v>153</v>
      </c>
      <c r="E129" s="244">
        <v>4</v>
      </c>
      <c r="F129" s="245"/>
      <c r="G129" s="246">
        <f>ROUND(E129*F129,2)</f>
        <v>0</v>
      </c>
      <c r="H129" s="231"/>
      <c r="I129" s="230">
        <f>ROUND(E129*H129,2)</f>
        <v>0</v>
      </c>
      <c r="J129" s="231"/>
      <c r="K129" s="230">
        <f>ROUND(E129*J129,2)</f>
        <v>0</v>
      </c>
      <c r="L129" s="230">
        <v>15</v>
      </c>
      <c r="M129" s="230">
        <f>G129*(1+L129/100)</f>
        <v>0</v>
      </c>
      <c r="N129" s="230">
        <v>5.8100000000000001E-3</v>
      </c>
      <c r="O129" s="230">
        <f>ROUND(E129*N129,2)</f>
        <v>0.02</v>
      </c>
      <c r="P129" s="230">
        <v>0</v>
      </c>
      <c r="Q129" s="230">
        <f>ROUND(E129*P129,2)</f>
        <v>0</v>
      </c>
      <c r="R129" s="230"/>
      <c r="S129" s="230" t="s">
        <v>154</v>
      </c>
      <c r="T129" s="230" t="s">
        <v>155</v>
      </c>
      <c r="U129" s="230">
        <v>1.04</v>
      </c>
      <c r="V129" s="230">
        <f>ROUND(E129*U129,2)</f>
        <v>4.16</v>
      </c>
      <c r="W129" s="230"/>
      <c r="X129" s="230" t="s">
        <v>156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311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28"/>
      <c r="B130" s="229"/>
      <c r="C130" s="258" t="s">
        <v>342</v>
      </c>
      <c r="D130" s="232"/>
      <c r="E130" s="233">
        <v>4</v>
      </c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30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159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">
      <c r="A131" s="241">
        <v>66</v>
      </c>
      <c r="B131" s="242" t="s">
        <v>345</v>
      </c>
      <c r="C131" s="257" t="s">
        <v>346</v>
      </c>
      <c r="D131" s="243" t="s">
        <v>172</v>
      </c>
      <c r="E131" s="244">
        <v>1.4</v>
      </c>
      <c r="F131" s="245"/>
      <c r="G131" s="246">
        <f>ROUND(E131*F131,2)</f>
        <v>0</v>
      </c>
      <c r="H131" s="231"/>
      <c r="I131" s="230">
        <f>ROUND(E131*H131,2)</f>
        <v>0</v>
      </c>
      <c r="J131" s="231"/>
      <c r="K131" s="230">
        <f>ROUND(E131*J131,2)</f>
        <v>0</v>
      </c>
      <c r="L131" s="230">
        <v>15</v>
      </c>
      <c r="M131" s="230">
        <f>G131*(1+L131/100)</f>
        <v>0</v>
      </c>
      <c r="N131" s="230">
        <v>1.3999999999999999E-4</v>
      </c>
      <c r="O131" s="230">
        <f>ROUND(E131*N131,2)</f>
        <v>0</v>
      </c>
      <c r="P131" s="230">
        <v>0</v>
      </c>
      <c r="Q131" s="230">
        <f>ROUND(E131*P131,2)</f>
        <v>0</v>
      </c>
      <c r="R131" s="230"/>
      <c r="S131" s="230" t="s">
        <v>187</v>
      </c>
      <c r="T131" s="230" t="s">
        <v>155</v>
      </c>
      <c r="U131" s="230">
        <v>0.15</v>
      </c>
      <c r="V131" s="230">
        <f>ROUND(E131*U131,2)</f>
        <v>0.21</v>
      </c>
      <c r="W131" s="230"/>
      <c r="X131" s="230" t="s">
        <v>156</v>
      </c>
      <c r="Y131" s="211"/>
      <c r="Z131" s="211"/>
      <c r="AA131" s="211"/>
      <c r="AB131" s="211"/>
      <c r="AC131" s="211"/>
      <c r="AD131" s="211"/>
      <c r="AE131" s="211"/>
      <c r="AF131" s="211"/>
      <c r="AG131" s="211" t="s">
        <v>157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28"/>
      <c r="B132" s="229"/>
      <c r="C132" s="258" t="s">
        <v>347</v>
      </c>
      <c r="D132" s="232"/>
      <c r="E132" s="233">
        <v>1.4</v>
      </c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159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41">
        <v>67</v>
      </c>
      <c r="B133" s="242" t="s">
        <v>348</v>
      </c>
      <c r="C133" s="257" t="s">
        <v>349</v>
      </c>
      <c r="D133" s="243" t="s">
        <v>172</v>
      </c>
      <c r="E133" s="244">
        <v>29.286000000000001</v>
      </c>
      <c r="F133" s="245"/>
      <c r="G133" s="246">
        <f>ROUND(E133*F133,2)</f>
        <v>0</v>
      </c>
      <c r="H133" s="231"/>
      <c r="I133" s="230">
        <f>ROUND(E133*H133,2)</f>
        <v>0</v>
      </c>
      <c r="J133" s="231"/>
      <c r="K133" s="230">
        <f>ROUND(E133*J133,2)</f>
        <v>0</v>
      </c>
      <c r="L133" s="230">
        <v>15</v>
      </c>
      <c r="M133" s="230">
        <f>G133*(1+L133/100)</f>
        <v>0</v>
      </c>
      <c r="N133" s="230">
        <v>0</v>
      </c>
      <c r="O133" s="230">
        <f>ROUND(E133*N133,2)</f>
        <v>0</v>
      </c>
      <c r="P133" s="230">
        <v>0</v>
      </c>
      <c r="Q133" s="230">
        <f>ROUND(E133*P133,2)</f>
        <v>0</v>
      </c>
      <c r="R133" s="230"/>
      <c r="S133" s="230" t="s">
        <v>154</v>
      </c>
      <c r="T133" s="230" t="s">
        <v>155</v>
      </c>
      <c r="U133" s="230">
        <v>0</v>
      </c>
      <c r="V133" s="230">
        <f>ROUND(E133*U133,2)</f>
        <v>0</v>
      </c>
      <c r="W133" s="230"/>
      <c r="X133" s="230" t="s">
        <v>156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311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28"/>
      <c r="B134" s="229"/>
      <c r="C134" s="258" t="s">
        <v>350</v>
      </c>
      <c r="D134" s="232"/>
      <c r="E134" s="233">
        <v>17.510000000000002</v>
      </c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159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28"/>
      <c r="B135" s="229"/>
      <c r="C135" s="258" t="s">
        <v>351</v>
      </c>
      <c r="D135" s="232"/>
      <c r="E135" s="233">
        <v>11.18</v>
      </c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159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28"/>
      <c r="B136" s="229"/>
      <c r="C136" s="258" t="s">
        <v>352</v>
      </c>
      <c r="D136" s="232"/>
      <c r="E136" s="233">
        <v>0.6</v>
      </c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159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41">
        <v>68</v>
      </c>
      <c r="B137" s="242" t="s">
        <v>353</v>
      </c>
      <c r="C137" s="257" t="s">
        <v>354</v>
      </c>
      <c r="D137" s="243" t="s">
        <v>153</v>
      </c>
      <c r="E137" s="244">
        <v>4</v>
      </c>
      <c r="F137" s="245"/>
      <c r="G137" s="246">
        <f>ROUND(E137*F137,2)</f>
        <v>0</v>
      </c>
      <c r="H137" s="231"/>
      <c r="I137" s="230">
        <f>ROUND(E137*H137,2)</f>
        <v>0</v>
      </c>
      <c r="J137" s="231"/>
      <c r="K137" s="230">
        <f>ROUND(E137*J137,2)</f>
        <v>0</v>
      </c>
      <c r="L137" s="230">
        <v>15</v>
      </c>
      <c r="M137" s="230">
        <f>G137*(1+L137/100)</f>
        <v>0</v>
      </c>
      <c r="N137" s="230">
        <v>0</v>
      </c>
      <c r="O137" s="230">
        <f>ROUND(E137*N137,2)</f>
        <v>0</v>
      </c>
      <c r="P137" s="230">
        <v>0</v>
      </c>
      <c r="Q137" s="230">
        <f>ROUND(E137*P137,2)</f>
        <v>0</v>
      </c>
      <c r="R137" s="230"/>
      <c r="S137" s="230" t="s">
        <v>154</v>
      </c>
      <c r="T137" s="230" t="s">
        <v>155</v>
      </c>
      <c r="U137" s="230">
        <v>0</v>
      </c>
      <c r="V137" s="230">
        <f>ROUND(E137*U137,2)</f>
        <v>0</v>
      </c>
      <c r="W137" s="230"/>
      <c r="X137" s="230" t="s">
        <v>156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311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28"/>
      <c r="B138" s="229"/>
      <c r="C138" s="258" t="s">
        <v>342</v>
      </c>
      <c r="D138" s="232"/>
      <c r="E138" s="233">
        <v>4</v>
      </c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159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2.5" outlineLevel="1" x14ac:dyDescent="0.2">
      <c r="A139" s="241">
        <v>69</v>
      </c>
      <c r="B139" s="242" t="s">
        <v>355</v>
      </c>
      <c r="C139" s="257" t="s">
        <v>356</v>
      </c>
      <c r="D139" s="243" t="s">
        <v>153</v>
      </c>
      <c r="E139" s="244">
        <v>4.4800000000000004</v>
      </c>
      <c r="F139" s="245"/>
      <c r="G139" s="246">
        <f>ROUND(E139*F139,2)</f>
        <v>0</v>
      </c>
      <c r="H139" s="231"/>
      <c r="I139" s="230">
        <f>ROUND(E139*H139,2)</f>
        <v>0</v>
      </c>
      <c r="J139" s="231"/>
      <c r="K139" s="230">
        <f>ROUND(E139*J139,2)</f>
        <v>0</v>
      </c>
      <c r="L139" s="230">
        <v>15</v>
      </c>
      <c r="M139" s="230">
        <f>G139*(1+L139/100)</f>
        <v>0</v>
      </c>
      <c r="N139" s="230">
        <v>1.9199999999999998E-2</v>
      </c>
      <c r="O139" s="230">
        <f>ROUND(E139*N139,2)</f>
        <v>0.09</v>
      </c>
      <c r="P139" s="230">
        <v>0</v>
      </c>
      <c r="Q139" s="230">
        <f>ROUND(E139*P139,2)</f>
        <v>0</v>
      </c>
      <c r="R139" s="230"/>
      <c r="S139" s="230" t="s">
        <v>154</v>
      </c>
      <c r="T139" s="230" t="s">
        <v>155</v>
      </c>
      <c r="U139" s="230">
        <v>0</v>
      </c>
      <c r="V139" s="230">
        <f>ROUND(E139*U139,2)</f>
        <v>0</v>
      </c>
      <c r="W139" s="230"/>
      <c r="X139" s="230" t="s">
        <v>223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321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28"/>
      <c r="B140" s="229"/>
      <c r="C140" s="258" t="s">
        <v>357</v>
      </c>
      <c r="D140" s="232"/>
      <c r="E140" s="233">
        <v>4.4800000000000004</v>
      </c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159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48">
        <v>70</v>
      </c>
      <c r="B141" s="249" t="s">
        <v>358</v>
      </c>
      <c r="C141" s="260" t="s">
        <v>359</v>
      </c>
      <c r="D141" s="250" t="s">
        <v>0</v>
      </c>
      <c r="E141" s="251">
        <v>58.849299999999999</v>
      </c>
      <c r="F141" s="252"/>
      <c r="G141" s="253">
        <f>ROUND(E141*F141,2)</f>
        <v>0</v>
      </c>
      <c r="H141" s="231"/>
      <c r="I141" s="230">
        <f>ROUND(E141*H141,2)</f>
        <v>0</v>
      </c>
      <c r="J141" s="231"/>
      <c r="K141" s="230">
        <f>ROUND(E141*J141,2)</f>
        <v>0</v>
      </c>
      <c r="L141" s="230">
        <v>15</v>
      </c>
      <c r="M141" s="230">
        <f>G141*(1+L141/100)</f>
        <v>0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0"/>
      <c r="S141" s="230" t="s">
        <v>187</v>
      </c>
      <c r="T141" s="230" t="s">
        <v>155</v>
      </c>
      <c r="U141" s="230">
        <v>0</v>
      </c>
      <c r="V141" s="230">
        <f>ROUND(E141*U141,2)</f>
        <v>0</v>
      </c>
      <c r="W141" s="230"/>
      <c r="X141" s="230" t="s">
        <v>156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311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35" t="s">
        <v>149</v>
      </c>
      <c r="B142" s="236" t="s">
        <v>107</v>
      </c>
      <c r="C142" s="256" t="s">
        <v>108</v>
      </c>
      <c r="D142" s="237"/>
      <c r="E142" s="238"/>
      <c r="F142" s="239"/>
      <c r="G142" s="240">
        <f>SUMIF(AG143:AG154,"&lt;&gt;NOR",G143:G154)</f>
        <v>0</v>
      </c>
      <c r="H142" s="234"/>
      <c r="I142" s="234">
        <f>SUM(I143:I154)</f>
        <v>0</v>
      </c>
      <c r="J142" s="234"/>
      <c r="K142" s="234">
        <f>SUM(K143:K154)</f>
        <v>0</v>
      </c>
      <c r="L142" s="234"/>
      <c r="M142" s="234">
        <f>SUM(M143:M154)</f>
        <v>0</v>
      </c>
      <c r="N142" s="234"/>
      <c r="O142" s="234">
        <f>SUM(O143:O154)</f>
        <v>0.01</v>
      </c>
      <c r="P142" s="234"/>
      <c r="Q142" s="234">
        <f>SUM(Q143:Q154)</f>
        <v>0</v>
      </c>
      <c r="R142" s="234"/>
      <c r="S142" s="234"/>
      <c r="T142" s="234"/>
      <c r="U142" s="234"/>
      <c r="V142" s="234">
        <f>SUM(V143:V154)</f>
        <v>14.33</v>
      </c>
      <c r="W142" s="234"/>
      <c r="X142" s="234"/>
      <c r="AG142" t="s">
        <v>150</v>
      </c>
    </row>
    <row r="143" spans="1:60" outlineLevel="1" x14ac:dyDescent="0.2">
      <c r="A143" s="241">
        <v>71</v>
      </c>
      <c r="B143" s="242" t="s">
        <v>360</v>
      </c>
      <c r="C143" s="257" t="s">
        <v>361</v>
      </c>
      <c r="D143" s="243" t="s">
        <v>153</v>
      </c>
      <c r="E143" s="244">
        <v>29.9</v>
      </c>
      <c r="F143" s="245"/>
      <c r="G143" s="246">
        <f>ROUND(E143*F143,2)</f>
        <v>0</v>
      </c>
      <c r="H143" s="231"/>
      <c r="I143" s="230">
        <f>ROUND(E143*H143,2)</f>
        <v>0</v>
      </c>
      <c r="J143" s="231"/>
      <c r="K143" s="230">
        <f>ROUND(E143*J143,2)</f>
        <v>0</v>
      </c>
      <c r="L143" s="230">
        <v>15</v>
      </c>
      <c r="M143" s="230">
        <f>G143*(1+L143/100)</f>
        <v>0</v>
      </c>
      <c r="N143" s="230">
        <v>1.0000000000000001E-5</v>
      </c>
      <c r="O143" s="230">
        <f>ROUND(E143*N143,2)</f>
        <v>0</v>
      </c>
      <c r="P143" s="230">
        <v>0</v>
      </c>
      <c r="Q143" s="230">
        <f>ROUND(E143*P143,2)</f>
        <v>0</v>
      </c>
      <c r="R143" s="230"/>
      <c r="S143" s="230" t="s">
        <v>187</v>
      </c>
      <c r="T143" s="230" t="s">
        <v>155</v>
      </c>
      <c r="U143" s="230">
        <v>0.34</v>
      </c>
      <c r="V143" s="230">
        <f>ROUND(E143*U143,2)</f>
        <v>10.17</v>
      </c>
      <c r="W143" s="230"/>
      <c r="X143" s="230" t="s">
        <v>156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157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28"/>
      <c r="B144" s="229"/>
      <c r="C144" s="258" t="s">
        <v>236</v>
      </c>
      <c r="D144" s="232"/>
      <c r="E144" s="233">
        <v>29.9</v>
      </c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159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41">
        <v>72</v>
      </c>
      <c r="B145" s="242" t="s">
        <v>362</v>
      </c>
      <c r="C145" s="257" t="s">
        <v>363</v>
      </c>
      <c r="D145" s="243" t="s">
        <v>153</v>
      </c>
      <c r="E145" s="244">
        <v>29.9</v>
      </c>
      <c r="F145" s="245"/>
      <c r="G145" s="246">
        <f>ROUND(E145*F145,2)</f>
        <v>0</v>
      </c>
      <c r="H145" s="231"/>
      <c r="I145" s="230">
        <f>ROUND(E145*H145,2)</f>
        <v>0</v>
      </c>
      <c r="J145" s="231"/>
      <c r="K145" s="230">
        <f>ROUND(E145*J145,2)</f>
        <v>0</v>
      </c>
      <c r="L145" s="230">
        <v>15</v>
      </c>
      <c r="M145" s="230">
        <f>G145*(1+L145/100)</f>
        <v>0</v>
      </c>
      <c r="N145" s="230">
        <v>4.8999999999999998E-4</v>
      </c>
      <c r="O145" s="230">
        <f>ROUND(E145*N145,2)</f>
        <v>0.01</v>
      </c>
      <c r="P145" s="230">
        <v>0</v>
      </c>
      <c r="Q145" s="230">
        <f>ROUND(E145*P145,2)</f>
        <v>0</v>
      </c>
      <c r="R145" s="230"/>
      <c r="S145" s="230" t="s">
        <v>154</v>
      </c>
      <c r="T145" s="230" t="s">
        <v>155</v>
      </c>
      <c r="U145" s="230">
        <v>0.13</v>
      </c>
      <c r="V145" s="230">
        <f>ROUND(E145*U145,2)</f>
        <v>3.89</v>
      </c>
      <c r="W145" s="230"/>
      <c r="X145" s="230" t="s">
        <v>156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157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">
      <c r="A146" s="228"/>
      <c r="B146" s="229"/>
      <c r="C146" s="258" t="s">
        <v>364</v>
      </c>
      <c r="D146" s="232"/>
      <c r="E146" s="233">
        <v>29.9</v>
      </c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159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41">
        <v>73</v>
      </c>
      <c r="B147" s="242" t="s">
        <v>365</v>
      </c>
      <c r="C147" s="257" t="s">
        <v>366</v>
      </c>
      <c r="D147" s="243" t="s">
        <v>153</v>
      </c>
      <c r="E147" s="244">
        <v>29.9</v>
      </c>
      <c r="F147" s="245"/>
      <c r="G147" s="246">
        <f>ROUND(E147*F147,2)</f>
        <v>0</v>
      </c>
      <c r="H147" s="231"/>
      <c r="I147" s="230">
        <f>ROUND(E147*H147,2)</f>
        <v>0</v>
      </c>
      <c r="J147" s="231"/>
      <c r="K147" s="230">
        <f>ROUND(E147*J147,2)</f>
        <v>0</v>
      </c>
      <c r="L147" s="230">
        <v>15</v>
      </c>
      <c r="M147" s="230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0"/>
      <c r="S147" s="230" t="s">
        <v>154</v>
      </c>
      <c r="T147" s="230" t="s">
        <v>155</v>
      </c>
      <c r="U147" s="230">
        <v>0</v>
      </c>
      <c r="V147" s="230">
        <f>ROUND(E147*U147,2)</f>
        <v>0</v>
      </c>
      <c r="W147" s="230"/>
      <c r="X147" s="230" t="s">
        <v>156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311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28"/>
      <c r="B148" s="229"/>
      <c r="C148" s="258" t="s">
        <v>364</v>
      </c>
      <c r="D148" s="232"/>
      <c r="E148" s="233">
        <v>29.9</v>
      </c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159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41">
        <v>74</v>
      </c>
      <c r="B149" s="242" t="s">
        <v>367</v>
      </c>
      <c r="C149" s="257" t="s">
        <v>368</v>
      </c>
      <c r="D149" s="243" t="s">
        <v>172</v>
      </c>
      <c r="E149" s="244">
        <v>1.8</v>
      </c>
      <c r="F149" s="245"/>
      <c r="G149" s="246">
        <f>ROUND(E149*F149,2)</f>
        <v>0</v>
      </c>
      <c r="H149" s="231"/>
      <c r="I149" s="230">
        <f>ROUND(E149*H149,2)</f>
        <v>0</v>
      </c>
      <c r="J149" s="231"/>
      <c r="K149" s="230">
        <f>ROUND(E149*J149,2)</f>
        <v>0</v>
      </c>
      <c r="L149" s="230">
        <v>15</v>
      </c>
      <c r="M149" s="230">
        <f>G149*(1+L149/100)</f>
        <v>0</v>
      </c>
      <c r="N149" s="230">
        <v>1.3999999999999999E-4</v>
      </c>
      <c r="O149" s="230">
        <f>ROUND(E149*N149,2)</f>
        <v>0</v>
      </c>
      <c r="P149" s="230">
        <v>0</v>
      </c>
      <c r="Q149" s="230">
        <f>ROUND(E149*P149,2)</f>
        <v>0</v>
      </c>
      <c r="R149" s="230"/>
      <c r="S149" s="230" t="s">
        <v>154</v>
      </c>
      <c r="T149" s="230" t="s">
        <v>155</v>
      </c>
      <c r="U149" s="230">
        <v>0.152</v>
      </c>
      <c r="V149" s="230">
        <f>ROUND(E149*U149,2)</f>
        <v>0.27</v>
      </c>
      <c r="W149" s="230"/>
      <c r="X149" s="230" t="s">
        <v>156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157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28"/>
      <c r="B150" s="229"/>
      <c r="C150" s="258" t="s">
        <v>369</v>
      </c>
      <c r="D150" s="232"/>
      <c r="E150" s="233">
        <v>1.8</v>
      </c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159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41">
        <v>75</v>
      </c>
      <c r="B151" s="242" t="s">
        <v>370</v>
      </c>
      <c r="C151" s="257" t="s">
        <v>371</v>
      </c>
      <c r="D151" s="243" t="s">
        <v>172</v>
      </c>
      <c r="E151" s="244">
        <v>29.728000000000002</v>
      </c>
      <c r="F151" s="245"/>
      <c r="G151" s="246">
        <f>ROUND(E151*F151,2)</f>
        <v>0</v>
      </c>
      <c r="H151" s="231"/>
      <c r="I151" s="230">
        <f>ROUND(E151*H151,2)</f>
        <v>0</v>
      </c>
      <c r="J151" s="231"/>
      <c r="K151" s="230">
        <f>ROUND(E151*J151,2)</f>
        <v>0</v>
      </c>
      <c r="L151" s="230">
        <v>15</v>
      </c>
      <c r="M151" s="230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0"/>
      <c r="S151" s="230" t="s">
        <v>154</v>
      </c>
      <c r="T151" s="230" t="s">
        <v>155</v>
      </c>
      <c r="U151" s="230">
        <v>0</v>
      </c>
      <c r="V151" s="230">
        <f>ROUND(E151*U151,2)</f>
        <v>0</v>
      </c>
      <c r="W151" s="230"/>
      <c r="X151" s="230" t="s">
        <v>156</v>
      </c>
      <c r="Y151" s="211"/>
      <c r="Z151" s="211"/>
      <c r="AA151" s="211"/>
      <c r="AB151" s="211"/>
      <c r="AC151" s="211"/>
      <c r="AD151" s="211"/>
      <c r="AE151" s="211"/>
      <c r="AF151" s="211"/>
      <c r="AG151" s="211" t="s">
        <v>311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28"/>
      <c r="B152" s="229"/>
      <c r="C152" s="258" t="s">
        <v>372</v>
      </c>
      <c r="D152" s="232"/>
      <c r="E152" s="233">
        <v>13.8</v>
      </c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159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28"/>
      <c r="B153" s="229"/>
      <c r="C153" s="258" t="s">
        <v>373</v>
      </c>
      <c r="D153" s="232"/>
      <c r="E153" s="233">
        <v>15.92</v>
      </c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159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48">
        <v>76</v>
      </c>
      <c r="B154" s="249" t="s">
        <v>374</v>
      </c>
      <c r="C154" s="260" t="s">
        <v>375</v>
      </c>
      <c r="D154" s="250" t="s">
        <v>0</v>
      </c>
      <c r="E154" s="251">
        <v>397.95460000000003</v>
      </c>
      <c r="F154" s="252"/>
      <c r="G154" s="253">
        <f>ROUND(E154*F154,2)</f>
        <v>0</v>
      </c>
      <c r="H154" s="231"/>
      <c r="I154" s="230">
        <f>ROUND(E154*H154,2)</f>
        <v>0</v>
      </c>
      <c r="J154" s="231"/>
      <c r="K154" s="230">
        <f>ROUND(E154*J154,2)</f>
        <v>0</v>
      </c>
      <c r="L154" s="230">
        <v>15</v>
      </c>
      <c r="M154" s="230">
        <f>G154*(1+L154/100)</f>
        <v>0</v>
      </c>
      <c r="N154" s="230">
        <v>0</v>
      </c>
      <c r="O154" s="230">
        <f>ROUND(E154*N154,2)</f>
        <v>0</v>
      </c>
      <c r="P154" s="230">
        <v>0</v>
      </c>
      <c r="Q154" s="230">
        <f>ROUND(E154*P154,2)</f>
        <v>0</v>
      </c>
      <c r="R154" s="230"/>
      <c r="S154" s="230" t="s">
        <v>187</v>
      </c>
      <c r="T154" s="230" t="s">
        <v>155</v>
      </c>
      <c r="U154" s="230">
        <v>0</v>
      </c>
      <c r="V154" s="230">
        <f>ROUND(E154*U154,2)</f>
        <v>0</v>
      </c>
      <c r="W154" s="230"/>
      <c r="X154" s="230" t="s">
        <v>156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311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x14ac:dyDescent="0.2">
      <c r="A155" s="235" t="s">
        <v>149</v>
      </c>
      <c r="B155" s="236" t="s">
        <v>109</v>
      </c>
      <c r="C155" s="256" t="s">
        <v>110</v>
      </c>
      <c r="D155" s="237"/>
      <c r="E155" s="238"/>
      <c r="F155" s="239"/>
      <c r="G155" s="240">
        <f>SUMIF(AG156:AG166,"&lt;&gt;NOR",G156:G166)</f>
        <v>0</v>
      </c>
      <c r="H155" s="234"/>
      <c r="I155" s="234">
        <f>SUM(I156:I166)</f>
        <v>0</v>
      </c>
      <c r="J155" s="234"/>
      <c r="K155" s="234">
        <f>SUM(K156:K166)</f>
        <v>0</v>
      </c>
      <c r="L155" s="234"/>
      <c r="M155" s="234">
        <f>SUM(M156:M166)</f>
        <v>0</v>
      </c>
      <c r="N155" s="234"/>
      <c r="O155" s="234">
        <f>SUM(O156:O166)</f>
        <v>0</v>
      </c>
      <c r="P155" s="234"/>
      <c r="Q155" s="234">
        <f>SUM(Q156:Q166)</f>
        <v>0</v>
      </c>
      <c r="R155" s="234"/>
      <c r="S155" s="234"/>
      <c r="T155" s="234"/>
      <c r="U155" s="234"/>
      <c r="V155" s="234">
        <f>SUM(V156:V166)</f>
        <v>0.24</v>
      </c>
      <c r="W155" s="234"/>
      <c r="X155" s="234"/>
      <c r="AG155" t="s">
        <v>150</v>
      </c>
    </row>
    <row r="156" spans="1:60" outlineLevel="1" x14ac:dyDescent="0.2">
      <c r="A156" s="241">
        <v>77</v>
      </c>
      <c r="B156" s="242" t="s">
        <v>376</v>
      </c>
      <c r="C156" s="257" t="s">
        <v>368</v>
      </c>
      <c r="D156" s="243" t="s">
        <v>172</v>
      </c>
      <c r="E156" s="244">
        <v>1.6</v>
      </c>
      <c r="F156" s="245"/>
      <c r="G156" s="246">
        <f>ROUND(E156*F156,2)</f>
        <v>0</v>
      </c>
      <c r="H156" s="231"/>
      <c r="I156" s="230">
        <f>ROUND(E156*H156,2)</f>
        <v>0</v>
      </c>
      <c r="J156" s="231"/>
      <c r="K156" s="230">
        <f>ROUND(E156*J156,2)</f>
        <v>0</v>
      </c>
      <c r="L156" s="230">
        <v>15</v>
      </c>
      <c r="M156" s="230">
        <f>G156*(1+L156/100)</f>
        <v>0</v>
      </c>
      <c r="N156" s="230">
        <v>1.7000000000000001E-4</v>
      </c>
      <c r="O156" s="230">
        <f>ROUND(E156*N156,2)</f>
        <v>0</v>
      </c>
      <c r="P156" s="230">
        <v>0</v>
      </c>
      <c r="Q156" s="230">
        <f>ROUND(E156*P156,2)</f>
        <v>0</v>
      </c>
      <c r="R156" s="230"/>
      <c r="S156" s="230" t="s">
        <v>154</v>
      </c>
      <c r="T156" s="230" t="s">
        <v>155</v>
      </c>
      <c r="U156" s="230">
        <v>0.152</v>
      </c>
      <c r="V156" s="230">
        <f>ROUND(E156*U156,2)</f>
        <v>0.24</v>
      </c>
      <c r="W156" s="230"/>
      <c r="X156" s="230" t="s">
        <v>156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157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28"/>
      <c r="B157" s="229"/>
      <c r="C157" s="258" t="s">
        <v>377</v>
      </c>
      <c r="D157" s="232"/>
      <c r="E157" s="233">
        <v>1.6</v>
      </c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159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41">
        <v>78</v>
      </c>
      <c r="B158" s="242" t="s">
        <v>370</v>
      </c>
      <c r="C158" s="257" t="s">
        <v>371</v>
      </c>
      <c r="D158" s="243" t="s">
        <v>172</v>
      </c>
      <c r="E158" s="244">
        <v>27.358000000000001</v>
      </c>
      <c r="F158" s="245"/>
      <c r="G158" s="246">
        <f>ROUND(E158*F158,2)</f>
        <v>0</v>
      </c>
      <c r="H158" s="231"/>
      <c r="I158" s="230">
        <f>ROUND(E158*H158,2)</f>
        <v>0</v>
      </c>
      <c r="J158" s="231"/>
      <c r="K158" s="230">
        <f>ROUND(E158*J158,2)</f>
        <v>0</v>
      </c>
      <c r="L158" s="230">
        <v>15</v>
      </c>
      <c r="M158" s="230">
        <f>G158*(1+L158/100)</f>
        <v>0</v>
      </c>
      <c r="N158" s="230">
        <v>0</v>
      </c>
      <c r="O158" s="230">
        <f>ROUND(E158*N158,2)</f>
        <v>0</v>
      </c>
      <c r="P158" s="230">
        <v>0</v>
      </c>
      <c r="Q158" s="230">
        <f>ROUND(E158*P158,2)</f>
        <v>0</v>
      </c>
      <c r="R158" s="230"/>
      <c r="S158" s="230" t="s">
        <v>154</v>
      </c>
      <c r="T158" s="230" t="s">
        <v>155</v>
      </c>
      <c r="U158" s="230">
        <v>0</v>
      </c>
      <c r="V158" s="230">
        <f>ROUND(E158*U158,2)</f>
        <v>0</v>
      </c>
      <c r="W158" s="230"/>
      <c r="X158" s="230" t="s">
        <v>156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311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ht="22.5" outlineLevel="1" x14ac:dyDescent="0.2">
      <c r="A159" s="228"/>
      <c r="B159" s="229"/>
      <c r="C159" s="258" t="s">
        <v>378</v>
      </c>
      <c r="D159" s="232"/>
      <c r="E159" s="233">
        <v>8.73</v>
      </c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159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28"/>
      <c r="B160" s="229"/>
      <c r="C160" s="258" t="s">
        <v>379</v>
      </c>
      <c r="D160" s="232"/>
      <c r="E160" s="233">
        <v>13.16</v>
      </c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159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28"/>
      <c r="B161" s="229"/>
      <c r="C161" s="258" t="s">
        <v>380</v>
      </c>
      <c r="D161" s="232"/>
      <c r="E161" s="233">
        <v>5.47</v>
      </c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159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ht="22.5" outlineLevel="1" x14ac:dyDescent="0.2">
      <c r="A162" s="241">
        <v>79</v>
      </c>
      <c r="B162" s="242" t="s">
        <v>381</v>
      </c>
      <c r="C162" s="257" t="s">
        <v>382</v>
      </c>
      <c r="D162" s="243" t="s">
        <v>153</v>
      </c>
      <c r="E162" s="244">
        <v>16.100000000000001</v>
      </c>
      <c r="F162" s="245"/>
      <c r="G162" s="246">
        <f>ROUND(E162*F162,2)</f>
        <v>0</v>
      </c>
      <c r="H162" s="231"/>
      <c r="I162" s="230">
        <f>ROUND(E162*H162,2)</f>
        <v>0</v>
      </c>
      <c r="J162" s="231"/>
      <c r="K162" s="230">
        <f>ROUND(E162*J162,2)</f>
        <v>0</v>
      </c>
      <c r="L162" s="230">
        <v>15</v>
      </c>
      <c r="M162" s="230">
        <f>G162*(1+L162/100)</f>
        <v>0</v>
      </c>
      <c r="N162" s="230">
        <v>0</v>
      </c>
      <c r="O162" s="230">
        <f>ROUND(E162*N162,2)</f>
        <v>0</v>
      </c>
      <c r="P162" s="230">
        <v>0</v>
      </c>
      <c r="Q162" s="230">
        <f>ROUND(E162*P162,2)</f>
        <v>0</v>
      </c>
      <c r="R162" s="230"/>
      <c r="S162" s="230" t="s">
        <v>154</v>
      </c>
      <c r="T162" s="230" t="s">
        <v>155</v>
      </c>
      <c r="U162" s="230">
        <v>0</v>
      </c>
      <c r="V162" s="230">
        <f>ROUND(E162*U162,2)</f>
        <v>0</v>
      </c>
      <c r="W162" s="230"/>
      <c r="X162" s="230" t="s">
        <v>156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311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28"/>
      <c r="B163" s="229"/>
      <c r="C163" s="258" t="s">
        <v>383</v>
      </c>
      <c r="D163" s="232"/>
      <c r="E163" s="233">
        <v>16.100000000000001</v>
      </c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159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ht="22.5" outlineLevel="1" x14ac:dyDescent="0.2">
      <c r="A164" s="241">
        <v>80</v>
      </c>
      <c r="B164" s="242" t="s">
        <v>384</v>
      </c>
      <c r="C164" s="257" t="s">
        <v>385</v>
      </c>
      <c r="D164" s="243" t="s">
        <v>153</v>
      </c>
      <c r="E164" s="244">
        <v>17.71</v>
      </c>
      <c r="F164" s="245"/>
      <c r="G164" s="246">
        <f>ROUND(E164*F164,2)</f>
        <v>0</v>
      </c>
      <c r="H164" s="231"/>
      <c r="I164" s="230">
        <f>ROUND(E164*H164,2)</f>
        <v>0</v>
      </c>
      <c r="J164" s="231"/>
      <c r="K164" s="230">
        <f>ROUND(E164*J164,2)</f>
        <v>0</v>
      </c>
      <c r="L164" s="230">
        <v>15</v>
      </c>
      <c r="M164" s="230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0"/>
      <c r="S164" s="230" t="s">
        <v>154</v>
      </c>
      <c r="T164" s="230" t="s">
        <v>155</v>
      </c>
      <c r="U164" s="230">
        <v>0</v>
      </c>
      <c r="V164" s="230">
        <f>ROUND(E164*U164,2)</f>
        <v>0</v>
      </c>
      <c r="W164" s="230"/>
      <c r="X164" s="230" t="s">
        <v>223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321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28"/>
      <c r="B165" s="229"/>
      <c r="C165" s="258" t="s">
        <v>386</v>
      </c>
      <c r="D165" s="232"/>
      <c r="E165" s="233">
        <v>17.71</v>
      </c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159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48">
        <v>81</v>
      </c>
      <c r="B166" s="249" t="s">
        <v>387</v>
      </c>
      <c r="C166" s="260" t="s">
        <v>388</v>
      </c>
      <c r="D166" s="250" t="s">
        <v>0</v>
      </c>
      <c r="E166" s="251">
        <v>140.67570000000001</v>
      </c>
      <c r="F166" s="252"/>
      <c r="G166" s="253">
        <f>ROUND(E166*F166,2)</f>
        <v>0</v>
      </c>
      <c r="H166" s="231"/>
      <c r="I166" s="230">
        <f>ROUND(E166*H166,2)</f>
        <v>0</v>
      </c>
      <c r="J166" s="231"/>
      <c r="K166" s="230">
        <f>ROUND(E166*J166,2)</f>
        <v>0</v>
      </c>
      <c r="L166" s="230">
        <v>15</v>
      </c>
      <c r="M166" s="230">
        <f>G166*(1+L166/100)</f>
        <v>0</v>
      </c>
      <c r="N166" s="230">
        <v>0</v>
      </c>
      <c r="O166" s="230">
        <f>ROUND(E166*N166,2)</f>
        <v>0</v>
      </c>
      <c r="P166" s="230">
        <v>0</v>
      </c>
      <c r="Q166" s="230">
        <f>ROUND(E166*P166,2)</f>
        <v>0</v>
      </c>
      <c r="R166" s="230"/>
      <c r="S166" s="230" t="s">
        <v>187</v>
      </c>
      <c r="T166" s="230" t="s">
        <v>155</v>
      </c>
      <c r="U166" s="230">
        <v>0</v>
      </c>
      <c r="V166" s="230">
        <f>ROUND(E166*U166,2)</f>
        <v>0</v>
      </c>
      <c r="W166" s="230"/>
      <c r="X166" s="230" t="s">
        <v>156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311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x14ac:dyDescent="0.2">
      <c r="A167" s="235" t="s">
        <v>149</v>
      </c>
      <c r="B167" s="236" t="s">
        <v>111</v>
      </c>
      <c r="C167" s="256" t="s">
        <v>112</v>
      </c>
      <c r="D167" s="237"/>
      <c r="E167" s="238"/>
      <c r="F167" s="239"/>
      <c r="G167" s="240">
        <f>SUMIF(AG168:AG181,"&lt;&gt;NOR",G168:G181)</f>
        <v>0</v>
      </c>
      <c r="H167" s="234"/>
      <c r="I167" s="234">
        <f>SUM(I168:I181)</f>
        <v>0</v>
      </c>
      <c r="J167" s="234"/>
      <c r="K167" s="234">
        <f>SUM(K168:K181)</f>
        <v>0</v>
      </c>
      <c r="L167" s="234"/>
      <c r="M167" s="234">
        <f>SUM(M168:M181)</f>
        <v>0</v>
      </c>
      <c r="N167" s="234"/>
      <c r="O167" s="234">
        <f>SUM(O168:O181)</f>
        <v>0.38</v>
      </c>
      <c r="P167" s="234"/>
      <c r="Q167" s="234">
        <f>SUM(Q168:Q181)</f>
        <v>0</v>
      </c>
      <c r="R167" s="234"/>
      <c r="S167" s="234"/>
      <c r="T167" s="234"/>
      <c r="U167" s="234"/>
      <c r="V167" s="234">
        <f>SUM(V168:V181)</f>
        <v>20.9</v>
      </c>
      <c r="W167" s="234"/>
      <c r="X167" s="234"/>
      <c r="AG167" t="s">
        <v>150</v>
      </c>
    </row>
    <row r="168" spans="1:60" outlineLevel="1" x14ac:dyDescent="0.2">
      <c r="A168" s="241">
        <v>82</v>
      </c>
      <c r="B168" s="242" t="s">
        <v>389</v>
      </c>
      <c r="C168" s="257" t="s">
        <v>390</v>
      </c>
      <c r="D168" s="243" t="s">
        <v>153</v>
      </c>
      <c r="E168" s="244">
        <v>20.0474</v>
      </c>
      <c r="F168" s="245"/>
      <c r="G168" s="246">
        <f>ROUND(E168*F168,2)</f>
        <v>0</v>
      </c>
      <c r="H168" s="231"/>
      <c r="I168" s="230">
        <f>ROUND(E168*H168,2)</f>
        <v>0</v>
      </c>
      <c r="J168" s="231"/>
      <c r="K168" s="230">
        <f>ROUND(E168*J168,2)</f>
        <v>0</v>
      </c>
      <c r="L168" s="230">
        <v>15</v>
      </c>
      <c r="M168" s="230">
        <f>G168*(1+L168/100)</f>
        <v>0</v>
      </c>
      <c r="N168" s="230">
        <v>2.1000000000000001E-4</v>
      </c>
      <c r="O168" s="230">
        <f>ROUND(E168*N168,2)</f>
        <v>0</v>
      </c>
      <c r="P168" s="230">
        <v>0</v>
      </c>
      <c r="Q168" s="230">
        <f>ROUND(E168*P168,2)</f>
        <v>0</v>
      </c>
      <c r="R168" s="230"/>
      <c r="S168" s="230" t="s">
        <v>154</v>
      </c>
      <c r="T168" s="230" t="s">
        <v>155</v>
      </c>
      <c r="U168" s="230">
        <v>0.05</v>
      </c>
      <c r="V168" s="230">
        <f>ROUND(E168*U168,2)</f>
        <v>1</v>
      </c>
      <c r="W168" s="230"/>
      <c r="X168" s="230" t="s">
        <v>156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157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28"/>
      <c r="B169" s="229"/>
      <c r="C169" s="258" t="s">
        <v>391</v>
      </c>
      <c r="D169" s="232"/>
      <c r="E169" s="233">
        <v>20.0474</v>
      </c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159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41">
        <v>83</v>
      </c>
      <c r="B170" s="242" t="s">
        <v>392</v>
      </c>
      <c r="C170" s="257" t="s">
        <v>393</v>
      </c>
      <c r="D170" s="243" t="s">
        <v>153</v>
      </c>
      <c r="E170" s="244">
        <v>20.0474</v>
      </c>
      <c r="F170" s="245"/>
      <c r="G170" s="246">
        <f>ROUND(E170*F170,2)</f>
        <v>0</v>
      </c>
      <c r="H170" s="231"/>
      <c r="I170" s="230">
        <f>ROUND(E170*H170,2)</f>
        <v>0</v>
      </c>
      <c r="J170" s="231"/>
      <c r="K170" s="230">
        <f>ROUND(E170*J170,2)</f>
        <v>0</v>
      </c>
      <c r="L170" s="230">
        <v>15</v>
      </c>
      <c r="M170" s="230">
        <f>G170*(1+L170/100)</f>
        <v>0</v>
      </c>
      <c r="N170" s="230">
        <v>3.2499999999999999E-3</v>
      </c>
      <c r="O170" s="230">
        <f>ROUND(E170*N170,2)</f>
        <v>7.0000000000000007E-2</v>
      </c>
      <c r="P170" s="230">
        <v>0</v>
      </c>
      <c r="Q170" s="230">
        <f>ROUND(E170*P170,2)</f>
        <v>0</v>
      </c>
      <c r="R170" s="230"/>
      <c r="S170" s="230" t="s">
        <v>154</v>
      </c>
      <c r="T170" s="230" t="s">
        <v>155</v>
      </c>
      <c r="U170" s="230">
        <v>0.98</v>
      </c>
      <c r="V170" s="230">
        <f>ROUND(E170*U170,2)</f>
        <v>19.649999999999999</v>
      </c>
      <c r="W170" s="230"/>
      <c r="X170" s="230" t="s">
        <v>156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311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28"/>
      <c r="B171" s="229"/>
      <c r="C171" s="258" t="s">
        <v>394</v>
      </c>
      <c r="D171" s="232"/>
      <c r="E171" s="233">
        <v>12.6686</v>
      </c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159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28"/>
      <c r="B172" s="229"/>
      <c r="C172" s="258" t="s">
        <v>395</v>
      </c>
      <c r="D172" s="232"/>
      <c r="E172" s="233">
        <v>5.0880000000000001</v>
      </c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159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28"/>
      <c r="B173" s="229"/>
      <c r="C173" s="258" t="s">
        <v>396</v>
      </c>
      <c r="D173" s="232"/>
      <c r="E173" s="233">
        <v>2.2907999999999999</v>
      </c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159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41">
        <v>84</v>
      </c>
      <c r="B174" s="242" t="s">
        <v>397</v>
      </c>
      <c r="C174" s="257" t="s">
        <v>398</v>
      </c>
      <c r="D174" s="243" t="s">
        <v>153</v>
      </c>
      <c r="E174" s="244">
        <v>20.0474</v>
      </c>
      <c r="F174" s="245"/>
      <c r="G174" s="246">
        <f>ROUND(E174*F174,2)</f>
        <v>0</v>
      </c>
      <c r="H174" s="231"/>
      <c r="I174" s="230">
        <f>ROUND(E174*H174,2)</f>
        <v>0</v>
      </c>
      <c r="J174" s="231"/>
      <c r="K174" s="230">
        <f>ROUND(E174*J174,2)</f>
        <v>0</v>
      </c>
      <c r="L174" s="230">
        <v>15</v>
      </c>
      <c r="M174" s="230">
        <f>G174*(1+L174/100)</f>
        <v>0</v>
      </c>
      <c r="N174" s="230">
        <v>0</v>
      </c>
      <c r="O174" s="230">
        <f>ROUND(E174*N174,2)</f>
        <v>0</v>
      </c>
      <c r="P174" s="230">
        <v>0</v>
      </c>
      <c r="Q174" s="230">
        <f>ROUND(E174*P174,2)</f>
        <v>0</v>
      </c>
      <c r="R174" s="230"/>
      <c r="S174" s="230" t="s">
        <v>154</v>
      </c>
      <c r="T174" s="230" t="s">
        <v>155</v>
      </c>
      <c r="U174" s="230">
        <v>0</v>
      </c>
      <c r="V174" s="230">
        <f>ROUND(E174*U174,2)</f>
        <v>0</v>
      </c>
      <c r="W174" s="230"/>
      <c r="X174" s="230" t="s">
        <v>156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311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28"/>
      <c r="B175" s="229"/>
      <c r="C175" s="258" t="s">
        <v>391</v>
      </c>
      <c r="D175" s="232"/>
      <c r="E175" s="233">
        <v>20.0474</v>
      </c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159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41">
        <v>85</v>
      </c>
      <c r="B176" s="242" t="s">
        <v>399</v>
      </c>
      <c r="C176" s="257" t="s">
        <v>400</v>
      </c>
      <c r="D176" s="243" t="s">
        <v>172</v>
      </c>
      <c r="E176" s="244">
        <v>2.1</v>
      </c>
      <c r="F176" s="245"/>
      <c r="G176" s="246">
        <f>ROUND(E176*F176,2)</f>
        <v>0</v>
      </c>
      <c r="H176" s="231"/>
      <c r="I176" s="230">
        <f>ROUND(E176*H176,2)</f>
        <v>0</v>
      </c>
      <c r="J176" s="231"/>
      <c r="K176" s="230">
        <f>ROUND(E176*J176,2)</f>
        <v>0</v>
      </c>
      <c r="L176" s="230">
        <v>15</v>
      </c>
      <c r="M176" s="230">
        <f>G176*(1+L176/100)</f>
        <v>0</v>
      </c>
      <c r="N176" s="230">
        <v>1E-4</v>
      </c>
      <c r="O176" s="230">
        <f>ROUND(E176*N176,2)</f>
        <v>0</v>
      </c>
      <c r="P176" s="230">
        <v>0</v>
      </c>
      <c r="Q176" s="230">
        <f>ROUND(E176*P176,2)</f>
        <v>0</v>
      </c>
      <c r="R176" s="230"/>
      <c r="S176" s="230" t="s">
        <v>187</v>
      </c>
      <c r="T176" s="230" t="s">
        <v>155</v>
      </c>
      <c r="U176" s="230">
        <v>0.12</v>
      </c>
      <c r="V176" s="230">
        <f>ROUND(E176*U176,2)</f>
        <v>0.25</v>
      </c>
      <c r="W176" s="230"/>
      <c r="X176" s="230" t="s">
        <v>156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157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28"/>
      <c r="B177" s="229"/>
      <c r="C177" s="258" t="s">
        <v>401</v>
      </c>
      <c r="D177" s="232"/>
      <c r="E177" s="233">
        <v>0.9</v>
      </c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3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159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28"/>
      <c r="B178" s="229"/>
      <c r="C178" s="258" t="s">
        <v>402</v>
      </c>
      <c r="D178" s="232"/>
      <c r="E178" s="233">
        <v>1.2</v>
      </c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159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41">
        <v>86</v>
      </c>
      <c r="B179" s="242" t="s">
        <v>403</v>
      </c>
      <c r="C179" s="257" t="s">
        <v>404</v>
      </c>
      <c r="D179" s="243" t="s">
        <v>153</v>
      </c>
      <c r="E179" s="244">
        <v>22.45309</v>
      </c>
      <c r="F179" s="245"/>
      <c r="G179" s="246">
        <f>ROUND(E179*F179,2)</f>
        <v>0</v>
      </c>
      <c r="H179" s="231"/>
      <c r="I179" s="230">
        <f>ROUND(E179*H179,2)</f>
        <v>0</v>
      </c>
      <c r="J179" s="231"/>
      <c r="K179" s="230">
        <f>ROUND(E179*J179,2)</f>
        <v>0</v>
      </c>
      <c r="L179" s="230">
        <v>15</v>
      </c>
      <c r="M179" s="230">
        <f>G179*(1+L179/100)</f>
        <v>0</v>
      </c>
      <c r="N179" s="230">
        <v>1.3599999999999999E-2</v>
      </c>
      <c r="O179" s="230">
        <f>ROUND(E179*N179,2)</f>
        <v>0.31</v>
      </c>
      <c r="P179" s="230">
        <v>0</v>
      </c>
      <c r="Q179" s="230">
        <f>ROUND(E179*P179,2)</f>
        <v>0</v>
      </c>
      <c r="R179" s="230"/>
      <c r="S179" s="230" t="s">
        <v>154</v>
      </c>
      <c r="T179" s="230" t="s">
        <v>155</v>
      </c>
      <c r="U179" s="230">
        <v>0</v>
      </c>
      <c r="V179" s="230">
        <f>ROUND(E179*U179,2)</f>
        <v>0</v>
      </c>
      <c r="W179" s="230"/>
      <c r="X179" s="230" t="s">
        <v>223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224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28"/>
      <c r="B180" s="229"/>
      <c r="C180" s="258" t="s">
        <v>405</v>
      </c>
      <c r="D180" s="232"/>
      <c r="E180" s="233">
        <v>22.45309</v>
      </c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159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48">
        <v>87</v>
      </c>
      <c r="B181" s="249" t="s">
        <v>406</v>
      </c>
      <c r="C181" s="260" t="s">
        <v>407</v>
      </c>
      <c r="D181" s="250" t="s">
        <v>0</v>
      </c>
      <c r="E181" s="251">
        <v>195.7191</v>
      </c>
      <c r="F181" s="252"/>
      <c r="G181" s="253">
        <f>ROUND(E181*F181,2)</f>
        <v>0</v>
      </c>
      <c r="H181" s="231"/>
      <c r="I181" s="230">
        <f>ROUND(E181*H181,2)</f>
        <v>0</v>
      </c>
      <c r="J181" s="231"/>
      <c r="K181" s="230">
        <f>ROUND(E181*J181,2)</f>
        <v>0</v>
      </c>
      <c r="L181" s="230">
        <v>15</v>
      </c>
      <c r="M181" s="230">
        <f>G181*(1+L181/100)</f>
        <v>0</v>
      </c>
      <c r="N181" s="230">
        <v>0</v>
      </c>
      <c r="O181" s="230">
        <f>ROUND(E181*N181,2)</f>
        <v>0</v>
      </c>
      <c r="P181" s="230">
        <v>0</v>
      </c>
      <c r="Q181" s="230">
        <f>ROUND(E181*P181,2)</f>
        <v>0</v>
      </c>
      <c r="R181" s="230"/>
      <c r="S181" s="230" t="s">
        <v>187</v>
      </c>
      <c r="T181" s="230" t="s">
        <v>155</v>
      </c>
      <c r="U181" s="230">
        <v>0</v>
      </c>
      <c r="V181" s="230">
        <f>ROUND(E181*U181,2)</f>
        <v>0</v>
      </c>
      <c r="W181" s="230"/>
      <c r="X181" s="230" t="s">
        <v>156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311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x14ac:dyDescent="0.2">
      <c r="A182" s="235" t="s">
        <v>149</v>
      </c>
      <c r="B182" s="236" t="s">
        <v>113</v>
      </c>
      <c r="C182" s="256" t="s">
        <v>114</v>
      </c>
      <c r="D182" s="237"/>
      <c r="E182" s="238"/>
      <c r="F182" s="239"/>
      <c r="G182" s="240">
        <f>SUMIF(AG183:AG183,"&lt;&gt;NOR",G183:G183)</f>
        <v>0</v>
      </c>
      <c r="H182" s="234"/>
      <c r="I182" s="234">
        <f>SUM(I183:I183)</f>
        <v>0</v>
      </c>
      <c r="J182" s="234"/>
      <c r="K182" s="234">
        <f>SUM(K183:K183)</f>
        <v>0</v>
      </c>
      <c r="L182" s="234"/>
      <c r="M182" s="234">
        <f>SUM(M183:M183)</f>
        <v>0</v>
      </c>
      <c r="N182" s="234"/>
      <c r="O182" s="234">
        <f>SUM(O183:O183)</f>
        <v>0</v>
      </c>
      <c r="P182" s="234"/>
      <c r="Q182" s="234">
        <f>SUM(Q183:Q183)</f>
        <v>0</v>
      </c>
      <c r="R182" s="234"/>
      <c r="S182" s="234"/>
      <c r="T182" s="234"/>
      <c r="U182" s="234"/>
      <c r="V182" s="234">
        <f>SUM(V183:V183)</f>
        <v>0</v>
      </c>
      <c r="W182" s="234"/>
      <c r="X182" s="234"/>
      <c r="AG182" t="s">
        <v>150</v>
      </c>
    </row>
    <row r="183" spans="1:60" outlineLevel="1" x14ac:dyDescent="0.2">
      <c r="A183" s="248">
        <v>88</v>
      </c>
      <c r="B183" s="249" t="s">
        <v>408</v>
      </c>
      <c r="C183" s="260" t="s">
        <v>409</v>
      </c>
      <c r="D183" s="250" t="s">
        <v>228</v>
      </c>
      <c r="E183" s="251">
        <v>1</v>
      </c>
      <c r="F183" s="252"/>
      <c r="G183" s="253">
        <f>ROUND(E183*F183,2)</f>
        <v>0</v>
      </c>
      <c r="H183" s="231"/>
      <c r="I183" s="230">
        <f>ROUND(E183*H183,2)</f>
        <v>0</v>
      </c>
      <c r="J183" s="231"/>
      <c r="K183" s="230">
        <f>ROUND(E183*J183,2)</f>
        <v>0</v>
      </c>
      <c r="L183" s="230">
        <v>15</v>
      </c>
      <c r="M183" s="230">
        <f>G183*(1+L183/100)</f>
        <v>0</v>
      </c>
      <c r="N183" s="230">
        <v>0</v>
      </c>
      <c r="O183" s="230">
        <f>ROUND(E183*N183,2)</f>
        <v>0</v>
      </c>
      <c r="P183" s="230">
        <v>0</v>
      </c>
      <c r="Q183" s="230">
        <f>ROUND(E183*P183,2)</f>
        <v>0</v>
      </c>
      <c r="R183" s="230"/>
      <c r="S183" s="230" t="s">
        <v>154</v>
      </c>
      <c r="T183" s="230" t="s">
        <v>155</v>
      </c>
      <c r="U183" s="230">
        <v>0</v>
      </c>
      <c r="V183" s="230">
        <f>ROUND(E183*U183,2)</f>
        <v>0</v>
      </c>
      <c r="W183" s="230"/>
      <c r="X183" s="230" t="s">
        <v>156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311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x14ac:dyDescent="0.2">
      <c r="A184" s="235" t="s">
        <v>149</v>
      </c>
      <c r="B184" s="236" t="s">
        <v>115</v>
      </c>
      <c r="C184" s="256" t="s">
        <v>116</v>
      </c>
      <c r="D184" s="237"/>
      <c r="E184" s="238"/>
      <c r="F184" s="239"/>
      <c r="G184" s="240">
        <f>SUMIF(AG185:AG187,"&lt;&gt;NOR",G185:G187)</f>
        <v>0</v>
      </c>
      <c r="H184" s="234"/>
      <c r="I184" s="234">
        <f>SUM(I185:I187)</f>
        <v>0</v>
      </c>
      <c r="J184" s="234"/>
      <c r="K184" s="234">
        <f>SUM(K185:K187)</f>
        <v>0</v>
      </c>
      <c r="L184" s="234"/>
      <c r="M184" s="234">
        <f>SUM(M185:M187)</f>
        <v>0</v>
      </c>
      <c r="N184" s="234"/>
      <c r="O184" s="234">
        <f>SUM(O185:O187)</f>
        <v>0.09</v>
      </c>
      <c r="P184" s="234"/>
      <c r="Q184" s="234">
        <f>SUM(Q185:Q187)</f>
        <v>0</v>
      </c>
      <c r="R184" s="234"/>
      <c r="S184" s="234"/>
      <c r="T184" s="234"/>
      <c r="U184" s="234"/>
      <c r="V184" s="234">
        <f>SUM(V185:V187)</f>
        <v>12.24</v>
      </c>
      <c r="W184" s="234"/>
      <c r="X184" s="234"/>
      <c r="AG184" t="s">
        <v>150</v>
      </c>
    </row>
    <row r="185" spans="1:60" outlineLevel="1" x14ac:dyDescent="0.2">
      <c r="A185" s="248">
        <v>89</v>
      </c>
      <c r="B185" s="249" t="s">
        <v>410</v>
      </c>
      <c r="C185" s="260" t="s">
        <v>411</v>
      </c>
      <c r="D185" s="250" t="s">
        <v>153</v>
      </c>
      <c r="E185" s="251">
        <v>175.58618999999999</v>
      </c>
      <c r="F185" s="252"/>
      <c r="G185" s="253">
        <f>ROUND(E185*F185,2)</f>
        <v>0</v>
      </c>
      <c r="H185" s="231"/>
      <c r="I185" s="230">
        <f>ROUND(E185*H185,2)</f>
        <v>0</v>
      </c>
      <c r="J185" s="231"/>
      <c r="K185" s="230">
        <f>ROUND(E185*J185,2)</f>
        <v>0</v>
      </c>
      <c r="L185" s="230">
        <v>15</v>
      </c>
      <c r="M185" s="230">
        <f>G185*(1+L185/100)</f>
        <v>0</v>
      </c>
      <c r="N185" s="230">
        <v>0</v>
      </c>
      <c r="O185" s="230">
        <f>ROUND(E185*N185,2)</f>
        <v>0</v>
      </c>
      <c r="P185" s="230">
        <v>0</v>
      </c>
      <c r="Q185" s="230">
        <f>ROUND(E185*P185,2)</f>
        <v>0</v>
      </c>
      <c r="R185" s="230"/>
      <c r="S185" s="230" t="s">
        <v>187</v>
      </c>
      <c r="T185" s="230" t="s">
        <v>155</v>
      </c>
      <c r="U185" s="230">
        <v>6.9709999999999994E-2</v>
      </c>
      <c r="V185" s="230">
        <f>ROUND(E185*U185,2)</f>
        <v>12.24</v>
      </c>
      <c r="W185" s="230"/>
      <c r="X185" s="230" t="s">
        <v>156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157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48">
        <v>90</v>
      </c>
      <c r="B186" s="249" t="s">
        <v>412</v>
      </c>
      <c r="C186" s="260" t="s">
        <v>413</v>
      </c>
      <c r="D186" s="250" t="s">
        <v>153</v>
      </c>
      <c r="E186" s="251">
        <v>199.65860000000001</v>
      </c>
      <c r="F186" s="252"/>
      <c r="G186" s="253">
        <f>ROUND(E186*F186,2)</f>
        <v>0</v>
      </c>
      <c r="H186" s="231"/>
      <c r="I186" s="230">
        <f>ROUND(E186*H186,2)</f>
        <v>0</v>
      </c>
      <c r="J186" s="231"/>
      <c r="K186" s="230">
        <f>ROUND(E186*J186,2)</f>
        <v>0</v>
      </c>
      <c r="L186" s="230">
        <v>15</v>
      </c>
      <c r="M186" s="230">
        <f>G186*(1+L186/100)</f>
        <v>0</v>
      </c>
      <c r="N186" s="230">
        <v>4.2000000000000002E-4</v>
      </c>
      <c r="O186" s="230">
        <f>ROUND(E186*N186,2)</f>
        <v>0.08</v>
      </c>
      <c r="P186" s="230">
        <v>0</v>
      </c>
      <c r="Q186" s="230">
        <f>ROUND(E186*P186,2)</f>
        <v>0</v>
      </c>
      <c r="R186" s="230"/>
      <c r="S186" s="230" t="s">
        <v>154</v>
      </c>
      <c r="T186" s="230" t="s">
        <v>155</v>
      </c>
      <c r="U186" s="230">
        <v>0</v>
      </c>
      <c r="V186" s="230">
        <f>ROUND(E186*U186,2)</f>
        <v>0</v>
      </c>
      <c r="W186" s="230"/>
      <c r="X186" s="230" t="s">
        <v>302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414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48">
        <v>91</v>
      </c>
      <c r="B187" s="249" t="s">
        <v>415</v>
      </c>
      <c r="C187" s="260" t="s">
        <v>416</v>
      </c>
      <c r="D187" s="250" t="s">
        <v>153</v>
      </c>
      <c r="E187" s="251">
        <v>15.92712</v>
      </c>
      <c r="F187" s="252"/>
      <c r="G187" s="253">
        <f>ROUND(E187*F187,2)</f>
        <v>0</v>
      </c>
      <c r="H187" s="231"/>
      <c r="I187" s="230">
        <f>ROUND(E187*H187,2)</f>
        <v>0</v>
      </c>
      <c r="J187" s="231"/>
      <c r="K187" s="230">
        <f>ROUND(E187*J187,2)</f>
        <v>0</v>
      </c>
      <c r="L187" s="230">
        <v>15</v>
      </c>
      <c r="M187" s="230">
        <f>G187*(1+L187/100)</f>
        <v>0</v>
      </c>
      <c r="N187" s="230">
        <v>3.5E-4</v>
      </c>
      <c r="O187" s="230">
        <f>ROUND(E187*N187,2)</f>
        <v>0.01</v>
      </c>
      <c r="P187" s="230">
        <v>0</v>
      </c>
      <c r="Q187" s="230">
        <f>ROUND(E187*P187,2)</f>
        <v>0</v>
      </c>
      <c r="R187" s="230"/>
      <c r="S187" s="230" t="s">
        <v>154</v>
      </c>
      <c r="T187" s="230" t="s">
        <v>155</v>
      </c>
      <c r="U187" s="230">
        <v>0</v>
      </c>
      <c r="V187" s="230">
        <f>ROUND(E187*U187,2)</f>
        <v>0</v>
      </c>
      <c r="W187" s="230"/>
      <c r="X187" s="230" t="s">
        <v>302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414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x14ac:dyDescent="0.2">
      <c r="A188" s="235" t="s">
        <v>149</v>
      </c>
      <c r="B188" s="236" t="s">
        <v>119</v>
      </c>
      <c r="C188" s="256" t="s">
        <v>120</v>
      </c>
      <c r="D188" s="237"/>
      <c r="E188" s="238"/>
      <c r="F188" s="239"/>
      <c r="G188" s="240">
        <f>SUMIF(AG189:AG194,"&lt;&gt;NOR",G189:G194)</f>
        <v>0</v>
      </c>
      <c r="H188" s="234"/>
      <c r="I188" s="234">
        <f>SUM(I189:I194)</f>
        <v>0</v>
      </c>
      <c r="J188" s="234"/>
      <c r="K188" s="234">
        <f>SUM(K189:K194)</f>
        <v>0</v>
      </c>
      <c r="L188" s="234"/>
      <c r="M188" s="234">
        <f>SUM(M189:M194)</f>
        <v>0</v>
      </c>
      <c r="N188" s="234"/>
      <c r="O188" s="234">
        <f>SUM(O189:O194)</f>
        <v>0</v>
      </c>
      <c r="P188" s="234"/>
      <c r="Q188" s="234">
        <f>SUM(Q189:Q194)</f>
        <v>0</v>
      </c>
      <c r="R188" s="234"/>
      <c r="S188" s="234"/>
      <c r="T188" s="234"/>
      <c r="U188" s="234"/>
      <c r="V188" s="234">
        <f>SUM(V189:V194)</f>
        <v>1158.8800000000001</v>
      </c>
      <c r="W188" s="234"/>
      <c r="X188" s="234"/>
      <c r="AG188" t="s">
        <v>150</v>
      </c>
    </row>
    <row r="189" spans="1:60" outlineLevel="1" x14ac:dyDescent="0.2">
      <c r="A189" s="248">
        <v>92</v>
      </c>
      <c r="B189" s="249" t="s">
        <v>417</v>
      </c>
      <c r="C189" s="260" t="s">
        <v>418</v>
      </c>
      <c r="D189" s="250" t="s">
        <v>299</v>
      </c>
      <c r="E189" s="251">
        <v>4.3428199999999997</v>
      </c>
      <c r="F189" s="252"/>
      <c r="G189" s="253">
        <f>ROUND(E189*F189,2)</f>
        <v>0</v>
      </c>
      <c r="H189" s="231"/>
      <c r="I189" s="230">
        <f>ROUND(E189*H189,2)</f>
        <v>0</v>
      </c>
      <c r="J189" s="231"/>
      <c r="K189" s="230">
        <f>ROUND(E189*J189,2)</f>
        <v>0</v>
      </c>
      <c r="L189" s="230">
        <v>15</v>
      </c>
      <c r="M189" s="230">
        <f>G189*(1+L189/100)</f>
        <v>0</v>
      </c>
      <c r="N189" s="230">
        <v>0</v>
      </c>
      <c r="O189" s="230">
        <f>ROUND(E189*N189,2)</f>
        <v>0</v>
      </c>
      <c r="P189" s="230">
        <v>0</v>
      </c>
      <c r="Q189" s="230">
        <f>ROUND(E189*P189,2)</f>
        <v>0</v>
      </c>
      <c r="R189" s="230"/>
      <c r="S189" s="230" t="s">
        <v>154</v>
      </c>
      <c r="T189" s="230" t="s">
        <v>155</v>
      </c>
      <c r="U189" s="230">
        <v>0.16400000000000001</v>
      </c>
      <c r="V189" s="230">
        <f>ROUND(E189*U189,2)</f>
        <v>0.71</v>
      </c>
      <c r="W189" s="230"/>
      <c r="X189" s="230" t="s">
        <v>156</v>
      </c>
      <c r="Y189" s="211"/>
      <c r="Z189" s="211"/>
      <c r="AA189" s="211"/>
      <c r="AB189" s="211"/>
      <c r="AC189" s="211"/>
      <c r="AD189" s="211"/>
      <c r="AE189" s="211"/>
      <c r="AF189" s="211"/>
      <c r="AG189" s="211" t="s">
        <v>419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">
      <c r="A190" s="248">
        <v>93</v>
      </c>
      <c r="B190" s="249" t="s">
        <v>420</v>
      </c>
      <c r="C190" s="260" t="s">
        <v>421</v>
      </c>
      <c r="D190" s="250" t="s">
        <v>299</v>
      </c>
      <c r="E190" s="251">
        <v>4.3428199999999997</v>
      </c>
      <c r="F190" s="252"/>
      <c r="G190" s="253">
        <f>ROUND(E190*F190,2)</f>
        <v>0</v>
      </c>
      <c r="H190" s="231"/>
      <c r="I190" s="230">
        <f>ROUND(E190*H190,2)</f>
        <v>0</v>
      </c>
      <c r="J190" s="231"/>
      <c r="K190" s="230">
        <f>ROUND(E190*J190,2)</f>
        <v>0</v>
      </c>
      <c r="L190" s="230">
        <v>15</v>
      </c>
      <c r="M190" s="230">
        <f>G190*(1+L190/100)</f>
        <v>0</v>
      </c>
      <c r="N190" s="230">
        <v>0</v>
      </c>
      <c r="O190" s="230">
        <f>ROUND(E190*N190,2)</f>
        <v>0</v>
      </c>
      <c r="P190" s="230">
        <v>0</v>
      </c>
      <c r="Q190" s="230">
        <f>ROUND(E190*P190,2)</f>
        <v>0</v>
      </c>
      <c r="R190" s="230"/>
      <c r="S190" s="230" t="s">
        <v>154</v>
      </c>
      <c r="T190" s="230" t="s">
        <v>155</v>
      </c>
      <c r="U190" s="230">
        <v>70.56</v>
      </c>
      <c r="V190" s="230">
        <f>ROUND(E190*U190,2)</f>
        <v>306.43</v>
      </c>
      <c r="W190" s="230"/>
      <c r="X190" s="230" t="s">
        <v>156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419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48">
        <v>94</v>
      </c>
      <c r="B191" s="249" t="s">
        <v>422</v>
      </c>
      <c r="C191" s="260" t="s">
        <v>423</v>
      </c>
      <c r="D191" s="250" t="s">
        <v>299</v>
      </c>
      <c r="E191" s="251">
        <v>60.799500000000002</v>
      </c>
      <c r="F191" s="252"/>
      <c r="G191" s="253">
        <f>ROUND(E191*F191,2)</f>
        <v>0</v>
      </c>
      <c r="H191" s="231"/>
      <c r="I191" s="230">
        <f>ROUND(E191*H191,2)</f>
        <v>0</v>
      </c>
      <c r="J191" s="231"/>
      <c r="K191" s="230">
        <f>ROUND(E191*J191,2)</f>
        <v>0</v>
      </c>
      <c r="L191" s="230">
        <v>15</v>
      </c>
      <c r="M191" s="230">
        <f>G191*(1+L191/100)</f>
        <v>0</v>
      </c>
      <c r="N191" s="230">
        <v>0</v>
      </c>
      <c r="O191" s="230">
        <f>ROUND(E191*N191,2)</f>
        <v>0</v>
      </c>
      <c r="P191" s="230">
        <v>0</v>
      </c>
      <c r="Q191" s="230">
        <f>ROUND(E191*P191,2)</f>
        <v>0</v>
      </c>
      <c r="R191" s="230"/>
      <c r="S191" s="230" t="s">
        <v>187</v>
      </c>
      <c r="T191" s="230" t="s">
        <v>155</v>
      </c>
      <c r="U191" s="230">
        <v>0</v>
      </c>
      <c r="V191" s="230">
        <f>ROUND(E191*U191,2)</f>
        <v>0</v>
      </c>
      <c r="W191" s="230"/>
      <c r="X191" s="230" t="s">
        <v>156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419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48">
        <v>95</v>
      </c>
      <c r="B192" s="249" t="s">
        <v>424</v>
      </c>
      <c r="C192" s="260" t="s">
        <v>425</v>
      </c>
      <c r="D192" s="250" t="s">
        <v>299</v>
      </c>
      <c r="E192" s="251">
        <v>4.3428199999999997</v>
      </c>
      <c r="F192" s="252"/>
      <c r="G192" s="253">
        <f>ROUND(E192*F192,2)</f>
        <v>0</v>
      </c>
      <c r="H192" s="231"/>
      <c r="I192" s="230">
        <f>ROUND(E192*H192,2)</f>
        <v>0</v>
      </c>
      <c r="J192" s="231"/>
      <c r="K192" s="230">
        <f>ROUND(E192*J192,2)</f>
        <v>0</v>
      </c>
      <c r="L192" s="230">
        <v>15</v>
      </c>
      <c r="M192" s="230">
        <f>G192*(1+L192/100)</f>
        <v>0</v>
      </c>
      <c r="N192" s="230">
        <v>0</v>
      </c>
      <c r="O192" s="230">
        <f>ROUND(E192*N192,2)</f>
        <v>0</v>
      </c>
      <c r="P192" s="230">
        <v>0</v>
      </c>
      <c r="Q192" s="230">
        <f>ROUND(E192*P192,2)</f>
        <v>0</v>
      </c>
      <c r="R192" s="230"/>
      <c r="S192" s="230" t="s">
        <v>154</v>
      </c>
      <c r="T192" s="230" t="s">
        <v>155</v>
      </c>
      <c r="U192" s="230">
        <v>135.648</v>
      </c>
      <c r="V192" s="230">
        <f>ROUND(E192*U192,2)</f>
        <v>589.09</v>
      </c>
      <c r="W192" s="230"/>
      <c r="X192" s="230" t="s">
        <v>156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419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48">
        <v>96</v>
      </c>
      <c r="B193" s="249" t="s">
        <v>426</v>
      </c>
      <c r="C193" s="260" t="s">
        <v>427</v>
      </c>
      <c r="D193" s="250" t="s">
        <v>299</v>
      </c>
      <c r="E193" s="251">
        <v>17.371289999999998</v>
      </c>
      <c r="F193" s="252"/>
      <c r="G193" s="253">
        <f>ROUND(E193*F193,2)</f>
        <v>0</v>
      </c>
      <c r="H193" s="231"/>
      <c r="I193" s="230">
        <f>ROUND(E193*H193,2)</f>
        <v>0</v>
      </c>
      <c r="J193" s="231"/>
      <c r="K193" s="230">
        <f>ROUND(E193*J193,2)</f>
        <v>0</v>
      </c>
      <c r="L193" s="230">
        <v>15</v>
      </c>
      <c r="M193" s="230">
        <f>G193*(1+L193/100)</f>
        <v>0</v>
      </c>
      <c r="N193" s="230">
        <v>0</v>
      </c>
      <c r="O193" s="230">
        <f>ROUND(E193*N193,2)</f>
        <v>0</v>
      </c>
      <c r="P193" s="230">
        <v>0</v>
      </c>
      <c r="Q193" s="230">
        <f>ROUND(E193*P193,2)</f>
        <v>0</v>
      </c>
      <c r="R193" s="230"/>
      <c r="S193" s="230" t="s">
        <v>154</v>
      </c>
      <c r="T193" s="230" t="s">
        <v>155</v>
      </c>
      <c r="U193" s="230">
        <v>15.12</v>
      </c>
      <c r="V193" s="230">
        <f>ROUND(E193*U193,2)</f>
        <v>262.64999999999998</v>
      </c>
      <c r="W193" s="230"/>
      <c r="X193" s="230" t="s">
        <v>156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419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48">
        <v>97</v>
      </c>
      <c r="B194" s="249" t="s">
        <v>428</v>
      </c>
      <c r="C194" s="260" t="s">
        <v>429</v>
      </c>
      <c r="D194" s="250" t="s">
        <v>299</v>
      </c>
      <c r="E194" s="251">
        <v>4.3428199999999997</v>
      </c>
      <c r="F194" s="252"/>
      <c r="G194" s="253">
        <f>ROUND(E194*F194,2)</f>
        <v>0</v>
      </c>
      <c r="H194" s="231"/>
      <c r="I194" s="230">
        <f>ROUND(E194*H194,2)</f>
        <v>0</v>
      </c>
      <c r="J194" s="231"/>
      <c r="K194" s="230">
        <f>ROUND(E194*J194,2)</f>
        <v>0</v>
      </c>
      <c r="L194" s="230">
        <v>15</v>
      </c>
      <c r="M194" s="230">
        <f>G194*(1+L194/100)</f>
        <v>0</v>
      </c>
      <c r="N194" s="230">
        <v>0</v>
      </c>
      <c r="O194" s="230">
        <f>ROUND(E194*N194,2)</f>
        <v>0</v>
      </c>
      <c r="P194" s="230">
        <v>0</v>
      </c>
      <c r="Q194" s="230">
        <f>ROUND(E194*P194,2)</f>
        <v>0</v>
      </c>
      <c r="R194" s="230"/>
      <c r="S194" s="230" t="s">
        <v>154</v>
      </c>
      <c r="T194" s="230" t="s">
        <v>155</v>
      </c>
      <c r="U194" s="230">
        <v>0</v>
      </c>
      <c r="V194" s="230">
        <f>ROUND(E194*U194,2)</f>
        <v>0</v>
      </c>
      <c r="W194" s="230"/>
      <c r="X194" s="230" t="s">
        <v>156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419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x14ac:dyDescent="0.2">
      <c r="A195" s="235" t="s">
        <v>149</v>
      </c>
      <c r="B195" s="236" t="s">
        <v>122</v>
      </c>
      <c r="C195" s="256" t="s">
        <v>30</v>
      </c>
      <c r="D195" s="237"/>
      <c r="E195" s="238"/>
      <c r="F195" s="239"/>
      <c r="G195" s="240">
        <f>SUMIF(AG196:AG198,"&lt;&gt;NOR",G196:G198)</f>
        <v>0</v>
      </c>
      <c r="H195" s="234"/>
      <c r="I195" s="234">
        <f>SUM(I196:I198)</f>
        <v>0</v>
      </c>
      <c r="J195" s="234"/>
      <c r="K195" s="234">
        <f>SUM(K196:K198)</f>
        <v>0</v>
      </c>
      <c r="L195" s="234"/>
      <c r="M195" s="234">
        <f>SUM(M196:M198)</f>
        <v>0</v>
      </c>
      <c r="N195" s="234"/>
      <c r="O195" s="234">
        <f>SUM(O196:O198)</f>
        <v>0</v>
      </c>
      <c r="P195" s="234"/>
      <c r="Q195" s="234">
        <f>SUM(Q196:Q198)</f>
        <v>0</v>
      </c>
      <c r="R195" s="234"/>
      <c r="S195" s="234"/>
      <c r="T195" s="234"/>
      <c r="U195" s="234"/>
      <c r="V195" s="234">
        <f>SUM(V196:V198)</f>
        <v>0</v>
      </c>
      <c r="W195" s="234"/>
      <c r="X195" s="234"/>
      <c r="AG195" t="s">
        <v>150</v>
      </c>
    </row>
    <row r="196" spans="1:60" outlineLevel="1" x14ac:dyDescent="0.2">
      <c r="A196" s="248">
        <v>98</v>
      </c>
      <c r="B196" s="249" t="s">
        <v>430</v>
      </c>
      <c r="C196" s="260" t="s">
        <v>431</v>
      </c>
      <c r="D196" s="250" t="s">
        <v>239</v>
      </c>
      <c r="E196" s="251">
        <v>1</v>
      </c>
      <c r="F196" s="252"/>
      <c r="G196" s="253">
        <f>ROUND(E196*F196,2)</f>
        <v>0</v>
      </c>
      <c r="H196" s="231"/>
      <c r="I196" s="230">
        <f>ROUND(E196*H196,2)</f>
        <v>0</v>
      </c>
      <c r="J196" s="231"/>
      <c r="K196" s="230">
        <f>ROUND(E196*J196,2)</f>
        <v>0</v>
      </c>
      <c r="L196" s="230">
        <v>15</v>
      </c>
      <c r="M196" s="230">
        <f>G196*(1+L196/100)</f>
        <v>0</v>
      </c>
      <c r="N196" s="230">
        <v>0</v>
      </c>
      <c r="O196" s="230">
        <f>ROUND(E196*N196,2)</f>
        <v>0</v>
      </c>
      <c r="P196" s="230">
        <v>0</v>
      </c>
      <c r="Q196" s="230">
        <f>ROUND(E196*P196,2)</f>
        <v>0</v>
      </c>
      <c r="R196" s="230"/>
      <c r="S196" s="230" t="s">
        <v>154</v>
      </c>
      <c r="T196" s="230" t="s">
        <v>155</v>
      </c>
      <c r="U196" s="230">
        <v>0</v>
      </c>
      <c r="V196" s="230">
        <f>ROUND(E196*U196,2)</f>
        <v>0</v>
      </c>
      <c r="W196" s="230"/>
      <c r="X196" s="230" t="s">
        <v>223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432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48">
        <v>99</v>
      </c>
      <c r="B197" s="249" t="s">
        <v>433</v>
      </c>
      <c r="C197" s="260" t="s">
        <v>434</v>
      </c>
      <c r="D197" s="250" t="s">
        <v>435</v>
      </c>
      <c r="E197" s="251">
        <v>1</v>
      </c>
      <c r="F197" s="252"/>
      <c r="G197" s="253">
        <f>ROUND(E197*F197,2)</f>
        <v>0</v>
      </c>
      <c r="H197" s="231"/>
      <c r="I197" s="230">
        <f>ROUND(E197*H197,2)</f>
        <v>0</v>
      </c>
      <c r="J197" s="231"/>
      <c r="K197" s="230">
        <f>ROUND(E197*J197,2)</f>
        <v>0</v>
      </c>
      <c r="L197" s="230">
        <v>15</v>
      </c>
      <c r="M197" s="230">
        <f>G197*(1+L197/100)</f>
        <v>0</v>
      </c>
      <c r="N197" s="230">
        <v>0</v>
      </c>
      <c r="O197" s="230">
        <f>ROUND(E197*N197,2)</f>
        <v>0</v>
      </c>
      <c r="P197" s="230">
        <v>0</v>
      </c>
      <c r="Q197" s="230">
        <f>ROUND(E197*P197,2)</f>
        <v>0</v>
      </c>
      <c r="R197" s="230"/>
      <c r="S197" s="230" t="s">
        <v>154</v>
      </c>
      <c r="T197" s="230" t="s">
        <v>155</v>
      </c>
      <c r="U197" s="230">
        <v>0</v>
      </c>
      <c r="V197" s="230">
        <f>ROUND(E197*U197,2)</f>
        <v>0</v>
      </c>
      <c r="W197" s="230"/>
      <c r="X197" s="230" t="s">
        <v>436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437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41">
        <v>100</v>
      </c>
      <c r="B198" s="242" t="s">
        <v>438</v>
      </c>
      <c r="C198" s="257" t="s">
        <v>439</v>
      </c>
      <c r="D198" s="243" t="s">
        <v>435</v>
      </c>
      <c r="E198" s="244">
        <v>1</v>
      </c>
      <c r="F198" s="245"/>
      <c r="G198" s="246">
        <f>ROUND(E198*F198,2)</f>
        <v>0</v>
      </c>
      <c r="H198" s="231"/>
      <c r="I198" s="230">
        <f>ROUND(E198*H198,2)</f>
        <v>0</v>
      </c>
      <c r="J198" s="231"/>
      <c r="K198" s="230">
        <f>ROUND(E198*J198,2)</f>
        <v>0</v>
      </c>
      <c r="L198" s="230">
        <v>15</v>
      </c>
      <c r="M198" s="230">
        <f>G198*(1+L198/100)</f>
        <v>0</v>
      </c>
      <c r="N198" s="230">
        <v>0</v>
      </c>
      <c r="O198" s="230">
        <f>ROUND(E198*N198,2)</f>
        <v>0</v>
      </c>
      <c r="P198" s="230">
        <v>0</v>
      </c>
      <c r="Q198" s="230">
        <f>ROUND(E198*P198,2)</f>
        <v>0</v>
      </c>
      <c r="R198" s="230"/>
      <c r="S198" s="230" t="s">
        <v>154</v>
      </c>
      <c r="T198" s="230" t="s">
        <v>155</v>
      </c>
      <c r="U198" s="230">
        <v>0</v>
      </c>
      <c r="V198" s="230">
        <f>ROUND(E198*U198,2)</f>
        <v>0</v>
      </c>
      <c r="W198" s="230"/>
      <c r="X198" s="230" t="s">
        <v>436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437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">
      <c r="A199" s="3"/>
      <c r="B199" s="4"/>
      <c r="C199" s="261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v>15</v>
      </c>
      <c r="AF199">
        <v>21</v>
      </c>
      <c r="AG199" t="s">
        <v>136</v>
      </c>
    </row>
    <row r="200" spans="1:60" x14ac:dyDescent="0.2">
      <c r="A200" s="214"/>
      <c r="B200" s="215" t="s">
        <v>31</v>
      </c>
      <c r="C200" s="262"/>
      <c r="D200" s="216"/>
      <c r="E200" s="217"/>
      <c r="F200" s="217"/>
      <c r="G200" s="255">
        <f>G8+G21+G48+G57+G62+G69+G102+G104+G107+G109+G126+G142+G155+G167+G182+G184+G188+G195</f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E200">
        <f>SUMIF(L7:L198,AE199,G7:G198)</f>
        <v>0</v>
      </c>
      <c r="AF200">
        <f>SUMIF(L7:L198,AF199,G7:G198)</f>
        <v>0</v>
      </c>
      <c r="AG200" t="s">
        <v>440</v>
      </c>
    </row>
    <row r="201" spans="1:60" x14ac:dyDescent="0.2">
      <c r="A201" s="3"/>
      <c r="B201" s="4"/>
      <c r="C201" s="261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3"/>
      <c r="B202" s="4"/>
      <c r="C202" s="261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18" t="s">
        <v>441</v>
      </c>
      <c r="B203" s="218"/>
      <c r="C203" s="263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19"/>
      <c r="B204" s="220"/>
      <c r="C204" s="264"/>
      <c r="D204" s="220"/>
      <c r="E204" s="220"/>
      <c r="F204" s="220"/>
      <c r="G204" s="221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G204" t="s">
        <v>442</v>
      </c>
    </row>
    <row r="205" spans="1:60" x14ac:dyDescent="0.2">
      <c r="A205" s="222"/>
      <c r="B205" s="223"/>
      <c r="C205" s="265"/>
      <c r="D205" s="223"/>
      <c r="E205" s="223"/>
      <c r="F205" s="223"/>
      <c r="G205" s="224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22"/>
      <c r="B206" s="223"/>
      <c r="C206" s="265"/>
      <c r="D206" s="223"/>
      <c r="E206" s="223"/>
      <c r="F206" s="223"/>
      <c r="G206" s="224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22"/>
      <c r="B207" s="223"/>
      <c r="C207" s="265"/>
      <c r="D207" s="223"/>
      <c r="E207" s="223"/>
      <c r="F207" s="223"/>
      <c r="G207" s="224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25"/>
      <c r="B208" s="226"/>
      <c r="C208" s="266"/>
      <c r="D208" s="226"/>
      <c r="E208" s="226"/>
      <c r="F208" s="226"/>
      <c r="G208" s="227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3"/>
      <c r="B209" s="4"/>
      <c r="C209" s="261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C210" s="267"/>
      <c r="D210" s="10"/>
      <c r="AG210" t="s">
        <v>443</v>
      </c>
    </row>
    <row r="211" spans="1:33" x14ac:dyDescent="0.2">
      <c r="D211" s="10"/>
    </row>
    <row r="212" spans="1:33" x14ac:dyDescent="0.2">
      <c r="D212" s="10"/>
    </row>
    <row r="213" spans="1:33" x14ac:dyDescent="0.2">
      <c r="D213" s="10"/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A1:G1"/>
    <mergeCell ref="C2:G2"/>
    <mergeCell ref="C3:G3"/>
    <mergeCell ref="C4:G4"/>
    <mergeCell ref="A203:C203"/>
    <mergeCell ref="A204:G208"/>
    <mergeCell ref="C33:G33"/>
    <mergeCell ref="C59:G59"/>
    <mergeCell ref="C101:G101"/>
    <mergeCell ref="C112:G11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124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125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10</v>
      </c>
      <c r="B4" s="202" t="s">
        <v>60</v>
      </c>
      <c r="C4" s="203" t="s">
        <v>61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31</v>
      </c>
      <c r="H6" s="210" t="s">
        <v>32</v>
      </c>
      <c r="I6" s="210" t="s">
        <v>134</v>
      </c>
      <c r="J6" s="210" t="s">
        <v>33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149</v>
      </c>
      <c r="B8" s="236" t="s">
        <v>68</v>
      </c>
      <c r="C8" s="256" t="s">
        <v>69</v>
      </c>
      <c r="D8" s="237"/>
      <c r="E8" s="238"/>
      <c r="F8" s="239"/>
      <c r="G8" s="240">
        <f>SUMIF(AG9:AG23,"&lt;&gt;NOR",G9:G23)</f>
        <v>0</v>
      </c>
      <c r="H8" s="234"/>
      <c r="I8" s="234">
        <f>SUM(I9:I23)</f>
        <v>0</v>
      </c>
      <c r="J8" s="234"/>
      <c r="K8" s="234">
        <f>SUM(K9:K23)</f>
        <v>0</v>
      </c>
      <c r="L8" s="234"/>
      <c r="M8" s="234">
        <f>SUM(M9:M23)</f>
        <v>0</v>
      </c>
      <c r="N8" s="234"/>
      <c r="O8" s="234">
        <f>SUM(O9:O23)</f>
        <v>0</v>
      </c>
      <c r="P8" s="234"/>
      <c r="Q8" s="234">
        <f>SUM(Q9:Q23)</f>
        <v>0</v>
      </c>
      <c r="R8" s="234"/>
      <c r="S8" s="234"/>
      <c r="T8" s="234"/>
      <c r="U8" s="234"/>
      <c r="V8" s="234">
        <f>SUM(V9:V23)</f>
        <v>0</v>
      </c>
      <c r="W8" s="234"/>
      <c r="X8" s="234"/>
      <c r="AG8" t="s">
        <v>150</v>
      </c>
    </row>
    <row r="9" spans="1:60" ht="22.5" outlineLevel="1" x14ac:dyDescent="0.2">
      <c r="A9" s="248">
        <v>1</v>
      </c>
      <c r="B9" s="249" t="s">
        <v>444</v>
      </c>
      <c r="C9" s="260" t="s">
        <v>445</v>
      </c>
      <c r="D9" s="250" t="s">
        <v>239</v>
      </c>
      <c r="E9" s="251">
        <v>1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154</v>
      </c>
      <c r="T9" s="230" t="s">
        <v>155</v>
      </c>
      <c r="U9" s="230">
        <v>0</v>
      </c>
      <c r="V9" s="230">
        <f>ROUND(E9*U9,2)</f>
        <v>0</v>
      </c>
      <c r="W9" s="230"/>
      <c r="X9" s="23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235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48">
        <v>2</v>
      </c>
      <c r="B10" s="249" t="s">
        <v>446</v>
      </c>
      <c r="C10" s="260" t="s">
        <v>447</v>
      </c>
      <c r="D10" s="250" t="s">
        <v>239</v>
      </c>
      <c r="E10" s="251">
        <v>1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0"/>
      <c r="S10" s="230" t="s">
        <v>154</v>
      </c>
      <c r="T10" s="230" t="s">
        <v>155</v>
      </c>
      <c r="U10" s="230">
        <v>0</v>
      </c>
      <c r="V10" s="230">
        <f>ROUND(E10*U10,2)</f>
        <v>0</v>
      </c>
      <c r="W10" s="230"/>
      <c r="X10" s="230" t="s">
        <v>156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48">
        <v>3</v>
      </c>
      <c r="B11" s="249" t="s">
        <v>448</v>
      </c>
      <c r="C11" s="260" t="s">
        <v>449</v>
      </c>
      <c r="D11" s="250" t="s">
        <v>239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154</v>
      </c>
      <c r="T11" s="230" t="s">
        <v>155</v>
      </c>
      <c r="U11" s="230">
        <v>0</v>
      </c>
      <c r="V11" s="230">
        <f>ROUND(E11*U11,2)</f>
        <v>0</v>
      </c>
      <c r="W11" s="230"/>
      <c r="X11" s="23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157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450</v>
      </c>
      <c r="C12" s="260" t="s">
        <v>451</v>
      </c>
      <c r="D12" s="250" t="s">
        <v>239</v>
      </c>
      <c r="E12" s="251">
        <v>1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154</v>
      </c>
      <c r="T12" s="230" t="s">
        <v>155</v>
      </c>
      <c r="U12" s="230">
        <v>0</v>
      </c>
      <c r="V12" s="230">
        <f>ROUND(E12*U12,2)</f>
        <v>0</v>
      </c>
      <c r="W12" s="230"/>
      <c r="X12" s="230" t="s">
        <v>156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157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8">
        <v>5</v>
      </c>
      <c r="B13" s="249" t="s">
        <v>452</v>
      </c>
      <c r="C13" s="260" t="s">
        <v>453</v>
      </c>
      <c r="D13" s="250" t="s">
        <v>454</v>
      </c>
      <c r="E13" s="251">
        <v>1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154</v>
      </c>
      <c r="T13" s="230" t="s">
        <v>155</v>
      </c>
      <c r="U13" s="230">
        <v>0</v>
      </c>
      <c r="V13" s="230">
        <f>ROUND(E13*U13,2)</f>
        <v>0</v>
      </c>
      <c r="W13" s="230"/>
      <c r="X13" s="23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157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455</v>
      </c>
      <c r="C14" s="260" t="s">
        <v>456</v>
      </c>
      <c r="D14" s="250" t="s">
        <v>454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154</v>
      </c>
      <c r="T14" s="230" t="s">
        <v>155</v>
      </c>
      <c r="U14" s="230">
        <v>0</v>
      </c>
      <c r="V14" s="230">
        <f>ROUND(E14*U14,2)</f>
        <v>0</v>
      </c>
      <c r="W14" s="230"/>
      <c r="X14" s="230" t="s">
        <v>156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157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457</v>
      </c>
      <c r="C15" s="260" t="s">
        <v>458</v>
      </c>
      <c r="D15" s="250" t="s">
        <v>454</v>
      </c>
      <c r="E15" s="251">
        <v>16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154</v>
      </c>
      <c r="T15" s="230" t="s">
        <v>155</v>
      </c>
      <c r="U15" s="230">
        <v>0</v>
      </c>
      <c r="V15" s="230">
        <f>ROUND(E15*U15,2)</f>
        <v>0</v>
      </c>
      <c r="W15" s="230"/>
      <c r="X15" s="230" t="s">
        <v>156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157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48">
        <v>8</v>
      </c>
      <c r="B16" s="249" t="s">
        <v>459</v>
      </c>
      <c r="C16" s="260" t="s">
        <v>460</v>
      </c>
      <c r="D16" s="250" t="s">
        <v>454</v>
      </c>
      <c r="E16" s="251">
        <v>1</v>
      </c>
      <c r="F16" s="252"/>
      <c r="G16" s="253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15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154</v>
      </c>
      <c r="T16" s="230" t="s">
        <v>155</v>
      </c>
      <c r="U16" s="230">
        <v>0</v>
      </c>
      <c r="V16" s="230">
        <f>ROUND(E16*U16,2)</f>
        <v>0</v>
      </c>
      <c r="W16" s="230"/>
      <c r="X16" s="230" t="s">
        <v>156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157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48">
        <v>9</v>
      </c>
      <c r="B17" s="249" t="s">
        <v>461</v>
      </c>
      <c r="C17" s="260" t="s">
        <v>462</v>
      </c>
      <c r="D17" s="250" t="s">
        <v>454</v>
      </c>
      <c r="E17" s="251">
        <v>3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154</v>
      </c>
      <c r="T17" s="230" t="s">
        <v>155</v>
      </c>
      <c r="U17" s="230">
        <v>0</v>
      </c>
      <c r="V17" s="230">
        <f>ROUND(E17*U17,2)</f>
        <v>0</v>
      </c>
      <c r="W17" s="230"/>
      <c r="X17" s="230" t="s">
        <v>156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157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3.75" outlineLevel="1" x14ac:dyDescent="0.2">
      <c r="A18" s="248">
        <v>10</v>
      </c>
      <c r="B18" s="249" t="s">
        <v>463</v>
      </c>
      <c r="C18" s="260" t="s">
        <v>464</v>
      </c>
      <c r="D18" s="250" t="s">
        <v>454</v>
      </c>
      <c r="E18" s="251">
        <v>1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154</v>
      </c>
      <c r="T18" s="230" t="s">
        <v>155</v>
      </c>
      <c r="U18" s="230">
        <v>0</v>
      </c>
      <c r="V18" s="230">
        <f>ROUND(E18*U18,2)</f>
        <v>0</v>
      </c>
      <c r="W18" s="230"/>
      <c r="X18" s="230" t="s">
        <v>156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157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11</v>
      </c>
      <c r="B19" s="249" t="s">
        <v>465</v>
      </c>
      <c r="C19" s="260" t="s">
        <v>466</v>
      </c>
      <c r="D19" s="250" t="s">
        <v>454</v>
      </c>
      <c r="E19" s="251">
        <v>2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154</v>
      </c>
      <c r="T19" s="230" t="s">
        <v>155</v>
      </c>
      <c r="U19" s="230">
        <v>0</v>
      </c>
      <c r="V19" s="230">
        <f>ROUND(E19*U19,2)</f>
        <v>0</v>
      </c>
      <c r="W19" s="230"/>
      <c r="X19" s="230" t="s">
        <v>156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157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12</v>
      </c>
      <c r="B20" s="249" t="s">
        <v>467</v>
      </c>
      <c r="C20" s="260" t="s">
        <v>468</v>
      </c>
      <c r="D20" s="250" t="s">
        <v>454</v>
      </c>
      <c r="E20" s="251">
        <v>1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154</v>
      </c>
      <c r="T20" s="230" t="s">
        <v>155</v>
      </c>
      <c r="U20" s="230">
        <v>0</v>
      </c>
      <c r="V20" s="230">
        <f>ROUND(E20*U20,2)</f>
        <v>0</v>
      </c>
      <c r="W20" s="230"/>
      <c r="X20" s="230" t="s">
        <v>156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157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13</v>
      </c>
      <c r="B21" s="249" t="s">
        <v>469</v>
      </c>
      <c r="C21" s="260" t="s">
        <v>470</v>
      </c>
      <c r="D21" s="250" t="s">
        <v>454</v>
      </c>
      <c r="E21" s="251">
        <v>3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154</v>
      </c>
      <c r="T21" s="230" t="s">
        <v>155</v>
      </c>
      <c r="U21" s="230">
        <v>0</v>
      </c>
      <c r="V21" s="230">
        <f>ROUND(E21*U21,2)</f>
        <v>0</v>
      </c>
      <c r="W21" s="230"/>
      <c r="X21" s="230" t="s">
        <v>156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14</v>
      </c>
      <c r="B22" s="249" t="s">
        <v>471</v>
      </c>
      <c r="C22" s="260" t="s">
        <v>472</v>
      </c>
      <c r="D22" s="250" t="s">
        <v>239</v>
      </c>
      <c r="E22" s="251">
        <v>1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154</v>
      </c>
      <c r="T22" s="230" t="s">
        <v>155</v>
      </c>
      <c r="U22" s="230">
        <v>0</v>
      </c>
      <c r="V22" s="230">
        <f>ROUND(E22*U22,2)</f>
        <v>0</v>
      </c>
      <c r="W22" s="230"/>
      <c r="X22" s="230" t="s">
        <v>156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157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15</v>
      </c>
      <c r="B23" s="249" t="s">
        <v>473</v>
      </c>
      <c r="C23" s="260" t="s">
        <v>474</v>
      </c>
      <c r="D23" s="250" t="s">
        <v>239</v>
      </c>
      <c r="E23" s="251">
        <v>1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154</v>
      </c>
      <c r="T23" s="230" t="s">
        <v>155</v>
      </c>
      <c r="U23" s="230">
        <v>0</v>
      </c>
      <c r="V23" s="230">
        <f>ROUND(E23*U23,2)</f>
        <v>0</v>
      </c>
      <c r="W23" s="230"/>
      <c r="X23" s="230" t="s">
        <v>156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157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35" t="s">
        <v>149</v>
      </c>
      <c r="B24" s="236" t="s">
        <v>70</v>
      </c>
      <c r="C24" s="256" t="s">
        <v>71</v>
      </c>
      <c r="D24" s="237"/>
      <c r="E24" s="238"/>
      <c r="F24" s="239"/>
      <c r="G24" s="240">
        <f>SUMIF(AG25:AG31,"&lt;&gt;NOR",G25:G31)</f>
        <v>0</v>
      </c>
      <c r="H24" s="234"/>
      <c r="I24" s="234">
        <f>SUM(I25:I31)</f>
        <v>0</v>
      </c>
      <c r="J24" s="234"/>
      <c r="K24" s="234">
        <f>SUM(K25:K31)</f>
        <v>0</v>
      </c>
      <c r="L24" s="234"/>
      <c r="M24" s="234">
        <f>SUM(M25:M31)</f>
        <v>0</v>
      </c>
      <c r="N24" s="234"/>
      <c r="O24" s="234">
        <f>SUM(O25:O31)</f>
        <v>0</v>
      </c>
      <c r="P24" s="234"/>
      <c r="Q24" s="234">
        <f>SUM(Q25:Q31)</f>
        <v>0</v>
      </c>
      <c r="R24" s="234"/>
      <c r="S24" s="234"/>
      <c r="T24" s="234"/>
      <c r="U24" s="234"/>
      <c r="V24" s="234">
        <f>SUM(V25:V31)</f>
        <v>0</v>
      </c>
      <c r="W24" s="234"/>
      <c r="X24" s="234"/>
      <c r="AG24" t="s">
        <v>150</v>
      </c>
    </row>
    <row r="25" spans="1:60" outlineLevel="1" x14ac:dyDescent="0.2">
      <c r="A25" s="241">
        <v>16</v>
      </c>
      <c r="B25" s="242" t="s">
        <v>475</v>
      </c>
      <c r="C25" s="257" t="s">
        <v>476</v>
      </c>
      <c r="D25" s="243" t="s">
        <v>454</v>
      </c>
      <c r="E25" s="244">
        <v>1</v>
      </c>
      <c r="F25" s="245"/>
      <c r="G25" s="246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154</v>
      </c>
      <c r="T25" s="230" t="s">
        <v>155</v>
      </c>
      <c r="U25" s="230">
        <v>0</v>
      </c>
      <c r="V25" s="230">
        <f>ROUND(E25*U25,2)</f>
        <v>0</v>
      </c>
      <c r="W25" s="230"/>
      <c r="X25" s="230" t="s">
        <v>223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432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28"/>
      <c r="B26" s="229"/>
      <c r="C26" s="258" t="s">
        <v>477</v>
      </c>
      <c r="D26" s="232"/>
      <c r="E26" s="233">
        <v>1</v>
      </c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11"/>
      <c r="Z26" s="211"/>
      <c r="AA26" s="211"/>
      <c r="AB26" s="211"/>
      <c r="AC26" s="211"/>
      <c r="AD26" s="211"/>
      <c r="AE26" s="211"/>
      <c r="AF26" s="211"/>
      <c r="AG26" s="211" t="s">
        <v>159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17</v>
      </c>
      <c r="B27" s="249" t="s">
        <v>478</v>
      </c>
      <c r="C27" s="260" t="s">
        <v>479</v>
      </c>
      <c r="D27" s="250" t="s">
        <v>454</v>
      </c>
      <c r="E27" s="251">
        <v>1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154</v>
      </c>
      <c r="T27" s="230" t="s">
        <v>155</v>
      </c>
      <c r="U27" s="230">
        <v>0</v>
      </c>
      <c r="V27" s="230">
        <f>ROUND(E27*U27,2)</f>
        <v>0</v>
      </c>
      <c r="W27" s="230"/>
      <c r="X27" s="230" t="s">
        <v>223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432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18</v>
      </c>
      <c r="B28" s="249" t="s">
        <v>480</v>
      </c>
      <c r="C28" s="260" t="s">
        <v>481</v>
      </c>
      <c r="D28" s="250" t="s">
        <v>228</v>
      </c>
      <c r="E28" s="251">
        <v>9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154</v>
      </c>
      <c r="T28" s="230" t="s">
        <v>155</v>
      </c>
      <c r="U28" s="230">
        <v>0</v>
      </c>
      <c r="V28" s="230">
        <f>ROUND(E28*U28,2)</f>
        <v>0</v>
      </c>
      <c r="W28" s="230"/>
      <c r="X28" s="230" t="s">
        <v>223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224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48">
        <v>19</v>
      </c>
      <c r="B29" s="249" t="s">
        <v>482</v>
      </c>
      <c r="C29" s="260" t="s">
        <v>483</v>
      </c>
      <c r="D29" s="250" t="s">
        <v>228</v>
      </c>
      <c r="E29" s="251">
        <v>9</v>
      </c>
      <c r="F29" s="252"/>
      <c r="G29" s="253">
        <f>ROUND(E29*F29,2)</f>
        <v>0</v>
      </c>
      <c r="H29" s="231"/>
      <c r="I29" s="230">
        <f>ROUND(E29*H29,2)</f>
        <v>0</v>
      </c>
      <c r="J29" s="231"/>
      <c r="K29" s="230">
        <f>ROUND(E29*J29,2)</f>
        <v>0</v>
      </c>
      <c r="L29" s="230">
        <v>15</v>
      </c>
      <c r="M29" s="230">
        <f>G29*(1+L29/100)</f>
        <v>0</v>
      </c>
      <c r="N29" s="230">
        <v>0</v>
      </c>
      <c r="O29" s="230">
        <f>ROUND(E29*N29,2)</f>
        <v>0</v>
      </c>
      <c r="P29" s="230">
        <v>0</v>
      </c>
      <c r="Q29" s="230">
        <f>ROUND(E29*P29,2)</f>
        <v>0</v>
      </c>
      <c r="R29" s="230"/>
      <c r="S29" s="230" t="s">
        <v>154</v>
      </c>
      <c r="T29" s="230" t="s">
        <v>155</v>
      </c>
      <c r="U29" s="230">
        <v>0</v>
      </c>
      <c r="V29" s="230">
        <f>ROUND(E29*U29,2)</f>
        <v>0</v>
      </c>
      <c r="W29" s="230"/>
      <c r="X29" s="230" t="s">
        <v>223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224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48">
        <v>20</v>
      </c>
      <c r="B30" s="249" t="s">
        <v>484</v>
      </c>
      <c r="C30" s="260" t="s">
        <v>485</v>
      </c>
      <c r="D30" s="250" t="s">
        <v>228</v>
      </c>
      <c r="E30" s="251">
        <v>9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/>
      <c r="S30" s="230" t="s">
        <v>154</v>
      </c>
      <c r="T30" s="230" t="s">
        <v>155</v>
      </c>
      <c r="U30" s="230">
        <v>0</v>
      </c>
      <c r="V30" s="230">
        <f>ROUND(E30*U30,2)</f>
        <v>0</v>
      </c>
      <c r="W30" s="230"/>
      <c r="X30" s="230" t="s">
        <v>156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21</v>
      </c>
      <c r="B31" s="249" t="s">
        <v>486</v>
      </c>
      <c r="C31" s="260" t="s">
        <v>487</v>
      </c>
      <c r="D31" s="250" t="s">
        <v>454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0</v>
      </c>
      <c r="O31" s="230">
        <f>ROUND(E31*N31,2)</f>
        <v>0</v>
      </c>
      <c r="P31" s="230">
        <v>0</v>
      </c>
      <c r="Q31" s="230">
        <f>ROUND(E31*P31,2)</f>
        <v>0</v>
      </c>
      <c r="R31" s="230"/>
      <c r="S31" s="230" t="s">
        <v>154</v>
      </c>
      <c r="T31" s="230" t="s">
        <v>155</v>
      </c>
      <c r="U31" s="230">
        <v>0</v>
      </c>
      <c r="V31" s="230">
        <f>ROUND(E31*U31,2)</f>
        <v>0</v>
      </c>
      <c r="W31" s="230"/>
      <c r="X31" s="230" t="s">
        <v>223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432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35" t="s">
        <v>149</v>
      </c>
      <c r="B32" s="236" t="s">
        <v>72</v>
      </c>
      <c r="C32" s="256" t="s">
        <v>73</v>
      </c>
      <c r="D32" s="237"/>
      <c r="E32" s="238"/>
      <c r="F32" s="239"/>
      <c r="G32" s="240">
        <f>SUMIF(AG33:AG40,"&lt;&gt;NOR",G33:G40)</f>
        <v>0</v>
      </c>
      <c r="H32" s="234"/>
      <c r="I32" s="234">
        <f>SUM(I33:I40)</f>
        <v>0</v>
      </c>
      <c r="J32" s="234"/>
      <c r="K32" s="234">
        <f>SUM(K33:K40)</f>
        <v>0</v>
      </c>
      <c r="L32" s="234"/>
      <c r="M32" s="234">
        <f>SUM(M33:M40)</f>
        <v>0</v>
      </c>
      <c r="N32" s="234"/>
      <c r="O32" s="234">
        <f>SUM(O33:O40)</f>
        <v>0</v>
      </c>
      <c r="P32" s="234"/>
      <c r="Q32" s="234">
        <f>SUM(Q33:Q40)</f>
        <v>0</v>
      </c>
      <c r="R32" s="234"/>
      <c r="S32" s="234"/>
      <c r="T32" s="234"/>
      <c r="U32" s="234"/>
      <c r="V32" s="234">
        <f>SUM(V33:V40)</f>
        <v>0</v>
      </c>
      <c r="W32" s="234"/>
      <c r="X32" s="234"/>
      <c r="AG32" t="s">
        <v>150</v>
      </c>
    </row>
    <row r="33" spans="1:60" outlineLevel="1" x14ac:dyDescent="0.2">
      <c r="A33" s="248">
        <v>22</v>
      </c>
      <c r="B33" s="249" t="s">
        <v>488</v>
      </c>
      <c r="C33" s="260" t="s">
        <v>489</v>
      </c>
      <c r="D33" s="250" t="s">
        <v>172</v>
      </c>
      <c r="E33" s="251">
        <v>15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154</v>
      </c>
      <c r="T33" s="230" t="s">
        <v>155</v>
      </c>
      <c r="U33" s="230">
        <v>0</v>
      </c>
      <c r="V33" s="230">
        <f>ROUND(E33*U33,2)</f>
        <v>0</v>
      </c>
      <c r="W33" s="230"/>
      <c r="X33" s="230" t="s">
        <v>156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235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23</v>
      </c>
      <c r="B34" s="249" t="s">
        <v>490</v>
      </c>
      <c r="C34" s="260" t="s">
        <v>491</v>
      </c>
      <c r="D34" s="250" t="s">
        <v>172</v>
      </c>
      <c r="E34" s="251">
        <v>25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154</v>
      </c>
      <c r="T34" s="230" t="s">
        <v>155</v>
      </c>
      <c r="U34" s="230">
        <v>0</v>
      </c>
      <c r="V34" s="230">
        <f>ROUND(E34*U34,2)</f>
        <v>0</v>
      </c>
      <c r="W34" s="230"/>
      <c r="X34" s="230" t="s">
        <v>156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157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24</v>
      </c>
      <c r="B35" s="249" t="s">
        <v>492</v>
      </c>
      <c r="C35" s="260" t="s">
        <v>493</v>
      </c>
      <c r="D35" s="250" t="s">
        <v>172</v>
      </c>
      <c r="E35" s="251">
        <v>140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154</v>
      </c>
      <c r="T35" s="230" t="s">
        <v>155</v>
      </c>
      <c r="U35" s="230">
        <v>0</v>
      </c>
      <c r="V35" s="230">
        <f>ROUND(E35*U35,2)</f>
        <v>0</v>
      </c>
      <c r="W35" s="230"/>
      <c r="X35" s="230" t="s">
        <v>223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432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25</v>
      </c>
      <c r="B36" s="249" t="s">
        <v>494</v>
      </c>
      <c r="C36" s="260" t="s">
        <v>495</v>
      </c>
      <c r="D36" s="250" t="s">
        <v>172</v>
      </c>
      <c r="E36" s="251">
        <v>200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0</v>
      </c>
      <c r="O36" s="230">
        <f>ROUND(E36*N36,2)</f>
        <v>0</v>
      </c>
      <c r="P36" s="230">
        <v>0</v>
      </c>
      <c r="Q36" s="230">
        <f>ROUND(E36*P36,2)</f>
        <v>0</v>
      </c>
      <c r="R36" s="230"/>
      <c r="S36" s="230" t="s">
        <v>154</v>
      </c>
      <c r="T36" s="230" t="s">
        <v>155</v>
      </c>
      <c r="U36" s="230">
        <v>0</v>
      </c>
      <c r="V36" s="230">
        <f>ROUND(E36*U36,2)</f>
        <v>0</v>
      </c>
      <c r="W36" s="230"/>
      <c r="X36" s="230" t="s">
        <v>223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432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48">
        <v>26</v>
      </c>
      <c r="B37" s="249" t="s">
        <v>496</v>
      </c>
      <c r="C37" s="260" t="s">
        <v>497</v>
      </c>
      <c r="D37" s="250" t="s">
        <v>172</v>
      </c>
      <c r="E37" s="251">
        <v>210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154</v>
      </c>
      <c r="T37" s="230" t="s">
        <v>155</v>
      </c>
      <c r="U37" s="230">
        <v>0</v>
      </c>
      <c r="V37" s="230">
        <f>ROUND(E37*U37,2)</f>
        <v>0</v>
      </c>
      <c r="W37" s="230"/>
      <c r="X37" s="230" t="s">
        <v>223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432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27</v>
      </c>
      <c r="B38" s="249" t="s">
        <v>498</v>
      </c>
      <c r="C38" s="260" t="s">
        <v>499</v>
      </c>
      <c r="D38" s="250" t="s">
        <v>172</v>
      </c>
      <c r="E38" s="251">
        <v>25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154</v>
      </c>
      <c r="T38" s="230" t="s">
        <v>155</v>
      </c>
      <c r="U38" s="230">
        <v>0</v>
      </c>
      <c r="V38" s="230">
        <f>ROUND(E38*U38,2)</f>
        <v>0</v>
      </c>
      <c r="W38" s="230"/>
      <c r="X38" s="230" t="s">
        <v>223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432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48">
        <v>28</v>
      </c>
      <c r="B39" s="249" t="s">
        <v>500</v>
      </c>
      <c r="C39" s="260" t="s">
        <v>501</v>
      </c>
      <c r="D39" s="250" t="s">
        <v>172</v>
      </c>
      <c r="E39" s="251">
        <v>35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154</v>
      </c>
      <c r="T39" s="230" t="s">
        <v>155</v>
      </c>
      <c r="U39" s="230">
        <v>0</v>
      </c>
      <c r="V39" s="230">
        <f>ROUND(E39*U39,2)</f>
        <v>0</v>
      </c>
      <c r="W39" s="230"/>
      <c r="X39" s="230" t="s">
        <v>156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157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2.5" outlineLevel="1" x14ac:dyDescent="0.2">
      <c r="A40" s="248">
        <v>29</v>
      </c>
      <c r="B40" s="249" t="s">
        <v>502</v>
      </c>
      <c r="C40" s="260" t="s">
        <v>503</v>
      </c>
      <c r="D40" s="250" t="s">
        <v>172</v>
      </c>
      <c r="E40" s="251">
        <v>35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154</v>
      </c>
      <c r="T40" s="230" t="s">
        <v>155</v>
      </c>
      <c r="U40" s="230">
        <v>0</v>
      </c>
      <c r="V40" s="230">
        <f>ROUND(E40*U40,2)</f>
        <v>0</v>
      </c>
      <c r="W40" s="230"/>
      <c r="X40" s="230" t="s">
        <v>156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157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35" t="s">
        <v>149</v>
      </c>
      <c r="B41" s="236" t="s">
        <v>74</v>
      </c>
      <c r="C41" s="256" t="s">
        <v>75</v>
      </c>
      <c r="D41" s="237"/>
      <c r="E41" s="238"/>
      <c r="F41" s="239"/>
      <c r="G41" s="240">
        <f>SUMIF(AG42:AG45,"&lt;&gt;NOR",G42:G45)</f>
        <v>0</v>
      </c>
      <c r="H41" s="234"/>
      <c r="I41" s="234">
        <f>SUM(I42:I45)</f>
        <v>0</v>
      </c>
      <c r="J41" s="234"/>
      <c r="K41" s="234">
        <f>SUM(K42:K45)</f>
        <v>0</v>
      </c>
      <c r="L41" s="234"/>
      <c r="M41" s="234">
        <f>SUM(M42:M45)</f>
        <v>0</v>
      </c>
      <c r="N41" s="234"/>
      <c r="O41" s="234">
        <f>SUM(O42:O45)</f>
        <v>0</v>
      </c>
      <c r="P41" s="234"/>
      <c r="Q41" s="234">
        <f>SUM(Q42:Q45)</f>
        <v>0</v>
      </c>
      <c r="R41" s="234"/>
      <c r="S41" s="234"/>
      <c r="T41" s="234"/>
      <c r="U41" s="234"/>
      <c r="V41" s="234">
        <f>SUM(V42:V45)</f>
        <v>0</v>
      </c>
      <c r="W41" s="234"/>
      <c r="X41" s="234"/>
      <c r="AG41" t="s">
        <v>150</v>
      </c>
    </row>
    <row r="42" spans="1:60" outlineLevel="1" x14ac:dyDescent="0.2">
      <c r="A42" s="248">
        <v>30</v>
      </c>
      <c r="B42" s="249" t="s">
        <v>504</v>
      </c>
      <c r="C42" s="260" t="s">
        <v>505</v>
      </c>
      <c r="D42" s="250" t="s">
        <v>454</v>
      </c>
      <c r="E42" s="251">
        <v>55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154</v>
      </c>
      <c r="T42" s="230" t="s">
        <v>155</v>
      </c>
      <c r="U42" s="230">
        <v>0</v>
      </c>
      <c r="V42" s="230">
        <f>ROUND(E42*U42,2)</f>
        <v>0</v>
      </c>
      <c r="W42" s="230"/>
      <c r="X42" s="230" t="s">
        <v>223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432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48">
        <v>31</v>
      </c>
      <c r="B43" s="249" t="s">
        <v>506</v>
      </c>
      <c r="C43" s="260" t="s">
        <v>507</v>
      </c>
      <c r="D43" s="250" t="s">
        <v>454</v>
      </c>
      <c r="E43" s="251">
        <v>2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154</v>
      </c>
      <c r="T43" s="230" t="s">
        <v>155</v>
      </c>
      <c r="U43" s="230">
        <v>0</v>
      </c>
      <c r="V43" s="230">
        <f>ROUND(E43*U43,2)</f>
        <v>0</v>
      </c>
      <c r="W43" s="230"/>
      <c r="X43" s="230" t="s">
        <v>223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432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48">
        <v>32</v>
      </c>
      <c r="B44" s="249" t="s">
        <v>508</v>
      </c>
      <c r="C44" s="260" t="s">
        <v>509</v>
      </c>
      <c r="D44" s="250" t="s">
        <v>454</v>
      </c>
      <c r="E44" s="251">
        <v>2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154</v>
      </c>
      <c r="T44" s="230" t="s">
        <v>155</v>
      </c>
      <c r="U44" s="230">
        <v>0</v>
      </c>
      <c r="V44" s="230">
        <f>ROUND(E44*U44,2)</f>
        <v>0</v>
      </c>
      <c r="W44" s="230"/>
      <c r="X44" s="230" t="s">
        <v>223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432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33</v>
      </c>
      <c r="B45" s="249" t="s">
        <v>510</v>
      </c>
      <c r="C45" s="260" t="s">
        <v>511</v>
      </c>
      <c r="D45" s="250" t="s">
        <v>454</v>
      </c>
      <c r="E45" s="251">
        <v>90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154</v>
      </c>
      <c r="T45" s="230" t="s">
        <v>155</v>
      </c>
      <c r="U45" s="230">
        <v>0</v>
      </c>
      <c r="V45" s="230">
        <f>ROUND(E45*U45,2)</f>
        <v>0</v>
      </c>
      <c r="W45" s="230"/>
      <c r="X45" s="230" t="s">
        <v>223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432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5.5" x14ac:dyDescent="0.2">
      <c r="A46" s="235" t="s">
        <v>149</v>
      </c>
      <c r="B46" s="236" t="s">
        <v>76</v>
      </c>
      <c r="C46" s="256" t="s">
        <v>77</v>
      </c>
      <c r="D46" s="237"/>
      <c r="E46" s="238"/>
      <c r="F46" s="239"/>
      <c r="G46" s="240">
        <f>SUMIF(AG47:AG71,"&lt;&gt;NOR",G47:G71)</f>
        <v>0</v>
      </c>
      <c r="H46" s="234"/>
      <c r="I46" s="234">
        <f>SUM(I47:I71)</f>
        <v>0</v>
      </c>
      <c r="J46" s="234"/>
      <c r="K46" s="234">
        <f>SUM(K47:K71)</f>
        <v>0</v>
      </c>
      <c r="L46" s="234"/>
      <c r="M46" s="234">
        <f>SUM(M47:M71)</f>
        <v>0</v>
      </c>
      <c r="N46" s="234"/>
      <c r="O46" s="234">
        <f>SUM(O47:O71)</f>
        <v>0</v>
      </c>
      <c r="P46" s="234"/>
      <c r="Q46" s="234">
        <f>SUM(Q47:Q71)</f>
        <v>0</v>
      </c>
      <c r="R46" s="234"/>
      <c r="S46" s="234"/>
      <c r="T46" s="234"/>
      <c r="U46" s="234"/>
      <c r="V46" s="234">
        <f>SUM(V47:V71)</f>
        <v>0</v>
      </c>
      <c r="W46" s="234"/>
      <c r="X46" s="234"/>
      <c r="AG46" t="s">
        <v>150</v>
      </c>
    </row>
    <row r="47" spans="1:60" ht="22.5" outlineLevel="1" x14ac:dyDescent="0.2">
      <c r="A47" s="248">
        <v>34</v>
      </c>
      <c r="B47" s="249" t="s">
        <v>512</v>
      </c>
      <c r="C47" s="260" t="s">
        <v>513</v>
      </c>
      <c r="D47" s="250" t="s">
        <v>454</v>
      </c>
      <c r="E47" s="251">
        <v>6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0</v>
      </c>
      <c r="O47" s="230">
        <f>ROUND(E47*N47,2)</f>
        <v>0</v>
      </c>
      <c r="P47" s="230">
        <v>0</v>
      </c>
      <c r="Q47" s="230">
        <f>ROUND(E47*P47,2)</f>
        <v>0</v>
      </c>
      <c r="R47" s="230"/>
      <c r="S47" s="230" t="s">
        <v>154</v>
      </c>
      <c r="T47" s="230" t="s">
        <v>155</v>
      </c>
      <c r="U47" s="230">
        <v>0</v>
      </c>
      <c r="V47" s="230">
        <f>ROUND(E47*U47,2)</f>
        <v>0</v>
      </c>
      <c r="W47" s="230"/>
      <c r="X47" s="230" t="s">
        <v>223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432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35</v>
      </c>
      <c r="B48" s="249" t="s">
        <v>514</v>
      </c>
      <c r="C48" s="260" t="s">
        <v>515</v>
      </c>
      <c r="D48" s="250" t="s">
        <v>454</v>
      </c>
      <c r="E48" s="251">
        <v>4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154</v>
      </c>
      <c r="T48" s="230" t="s">
        <v>155</v>
      </c>
      <c r="U48" s="230">
        <v>0</v>
      </c>
      <c r="V48" s="230">
        <f>ROUND(E48*U48,2)</f>
        <v>0</v>
      </c>
      <c r="W48" s="230"/>
      <c r="X48" s="230" t="s">
        <v>223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432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8">
        <v>36</v>
      </c>
      <c r="B49" s="249" t="s">
        <v>516</v>
      </c>
      <c r="C49" s="260" t="s">
        <v>517</v>
      </c>
      <c r="D49" s="250" t="s">
        <v>454</v>
      </c>
      <c r="E49" s="251">
        <v>2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154</v>
      </c>
      <c r="T49" s="230" t="s">
        <v>155</v>
      </c>
      <c r="U49" s="230">
        <v>0</v>
      </c>
      <c r="V49" s="230">
        <f>ROUND(E49*U49,2)</f>
        <v>0</v>
      </c>
      <c r="W49" s="230"/>
      <c r="X49" s="230" t="s">
        <v>223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432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37</v>
      </c>
      <c r="B50" s="249" t="s">
        <v>518</v>
      </c>
      <c r="C50" s="260" t="s">
        <v>519</v>
      </c>
      <c r="D50" s="250" t="s">
        <v>454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154</v>
      </c>
      <c r="T50" s="230" t="s">
        <v>155</v>
      </c>
      <c r="U50" s="230">
        <v>0</v>
      </c>
      <c r="V50" s="230">
        <f>ROUND(E50*U50,2)</f>
        <v>0</v>
      </c>
      <c r="W50" s="230"/>
      <c r="X50" s="230" t="s">
        <v>156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157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38</v>
      </c>
      <c r="B51" s="249" t="s">
        <v>520</v>
      </c>
      <c r="C51" s="260" t="s">
        <v>521</v>
      </c>
      <c r="D51" s="250" t="s">
        <v>454</v>
      </c>
      <c r="E51" s="251">
        <v>1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154</v>
      </c>
      <c r="T51" s="230" t="s">
        <v>155</v>
      </c>
      <c r="U51" s="230">
        <v>0</v>
      </c>
      <c r="V51" s="230">
        <f>ROUND(E51*U51,2)</f>
        <v>0</v>
      </c>
      <c r="W51" s="230"/>
      <c r="X51" s="230" t="s">
        <v>223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432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39</v>
      </c>
      <c r="B52" s="249" t="s">
        <v>522</v>
      </c>
      <c r="C52" s="260" t="s">
        <v>523</v>
      </c>
      <c r="D52" s="250" t="s">
        <v>454</v>
      </c>
      <c r="E52" s="251">
        <v>1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154</v>
      </c>
      <c r="T52" s="230" t="s">
        <v>155</v>
      </c>
      <c r="U52" s="230">
        <v>0</v>
      </c>
      <c r="V52" s="230">
        <f>ROUND(E52*U52,2)</f>
        <v>0</v>
      </c>
      <c r="W52" s="230"/>
      <c r="X52" s="230" t="s">
        <v>223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432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40</v>
      </c>
      <c r="B53" s="249" t="s">
        <v>524</v>
      </c>
      <c r="C53" s="260" t="s">
        <v>525</v>
      </c>
      <c r="D53" s="250" t="s">
        <v>454</v>
      </c>
      <c r="E53" s="251">
        <v>7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154</v>
      </c>
      <c r="T53" s="230" t="s">
        <v>155</v>
      </c>
      <c r="U53" s="230">
        <v>0</v>
      </c>
      <c r="V53" s="230">
        <f>ROUND(E53*U53,2)</f>
        <v>0</v>
      </c>
      <c r="W53" s="230"/>
      <c r="X53" s="230" t="s">
        <v>156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235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8">
        <v>41</v>
      </c>
      <c r="B54" s="249" t="s">
        <v>526</v>
      </c>
      <c r="C54" s="260" t="s">
        <v>527</v>
      </c>
      <c r="D54" s="250" t="s">
        <v>454</v>
      </c>
      <c r="E54" s="251">
        <v>13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154</v>
      </c>
      <c r="T54" s="230" t="s">
        <v>155</v>
      </c>
      <c r="U54" s="230">
        <v>0</v>
      </c>
      <c r="V54" s="230">
        <f>ROUND(E54*U54,2)</f>
        <v>0</v>
      </c>
      <c r="W54" s="230"/>
      <c r="X54" s="230" t="s">
        <v>156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235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2.5" outlineLevel="1" x14ac:dyDescent="0.2">
      <c r="A55" s="248">
        <v>42</v>
      </c>
      <c r="B55" s="249" t="s">
        <v>528</v>
      </c>
      <c r="C55" s="260" t="s">
        <v>529</v>
      </c>
      <c r="D55" s="250" t="s">
        <v>454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154</v>
      </c>
      <c r="T55" s="230" t="s">
        <v>155</v>
      </c>
      <c r="U55" s="230">
        <v>0</v>
      </c>
      <c r="V55" s="230">
        <f>ROUND(E55*U55,2)</f>
        <v>0</v>
      </c>
      <c r="W55" s="230"/>
      <c r="X55" s="230" t="s">
        <v>156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235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48">
        <v>43</v>
      </c>
      <c r="B56" s="249" t="s">
        <v>530</v>
      </c>
      <c r="C56" s="260" t="s">
        <v>531</v>
      </c>
      <c r="D56" s="250" t="s">
        <v>454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154</v>
      </c>
      <c r="T56" s="230" t="s">
        <v>155</v>
      </c>
      <c r="U56" s="230">
        <v>0</v>
      </c>
      <c r="V56" s="230">
        <f>ROUND(E56*U56,2)</f>
        <v>0</v>
      </c>
      <c r="W56" s="230"/>
      <c r="X56" s="230" t="s">
        <v>223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432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44</v>
      </c>
      <c r="B57" s="249" t="s">
        <v>532</v>
      </c>
      <c r="C57" s="260" t="s">
        <v>533</v>
      </c>
      <c r="D57" s="250" t="s">
        <v>454</v>
      </c>
      <c r="E57" s="251">
        <v>1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154</v>
      </c>
      <c r="T57" s="230" t="s">
        <v>155</v>
      </c>
      <c r="U57" s="230">
        <v>0</v>
      </c>
      <c r="V57" s="230">
        <f>ROUND(E57*U57,2)</f>
        <v>0</v>
      </c>
      <c r="W57" s="230"/>
      <c r="X57" s="230" t="s">
        <v>223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432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8">
        <v>45</v>
      </c>
      <c r="B58" s="249" t="s">
        <v>534</v>
      </c>
      <c r="C58" s="260" t="s">
        <v>535</v>
      </c>
      <c r="D58" s="250" t="s">
        <v>454</v>
      </c>
      <c r="E58" s="251">
        <v>1</v>
      </c>
      <c r="F58" s="252"/>
      <c r="G58" s="253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15</v>
      </c>
      <c r="M58" s="230">
        <f>G58*(1+L58/100)</f>
        <v>0</v>
      </c>
      <c r="N58" s="230">
        <v>0</v>
      </c>
      <c r="O58" s="230">
        <f>ROUND(E58*N58,2)</f>
        <v>0</v>
      </c>
      <c r="P58" s="230">
        <v>0</v>
      </c>
      <c r="Q58" s="230">
        <f>ROUND(E58*P58,2)</f>
        <v>0</v>
      </c>
      <c r="R58" s="230"/>
      <c r="S58" s="230" t="s">
        <v>154</v>
      </c>
      <c r="T58" s="230" t="s">
        <v>155</v>
      </c>
      <c r="U58" s="230">
        <v>0</v>
      </c>
      <c r="V58" s="230">
        <f>ROUND(E58*U58,2)</f>
        <v>0</v>
      </c>
      <c r="W58" s="230"/>
      <c r="X58" s="230" t="s">
        <v>223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432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48">
        <v>46</v>
      </c>
      <c r="B59" s="249" t="s">
        <v>536</v>
      </c>
      <c r="C59" s="260" t="s">
        <v>537</v>
      </c>
      <c r="D59" s="250" t="s">
        <v>239</v>
      </c>
      <c r="E59" s="251">
        <v>1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154</v>
      </c>
      <c r="T59" s="230" t="s">
        <v>155</v>
      </c>
      <c r="U59" s="230">
        <v>0</v>
      </c>
      <c r="V59" s="230">
        <f>ROUND(E59*U59,2)</f>
        <v>0</v>
      </c>
      <c r="W59" s="230"/>
      <c r="X59" s="230" t="s">
        <v>223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432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48">
        <v>47</v>
      </c>
      <c r="B60" s="249" t="s">
        <v>538</v>
      </c>
      <c r="C60" s="260" t="s">
        <v>539</v>
      </c>
      <c r="D60" s="250" t="s">
        <v>454</v>
      </c>
      <c r="E60" s="251">
        <v>1</v>
      </c>
      <c r="F60" s="252"/>
      <c r="G60" s="253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15</v>
      </c>
      <c r="M60" s="230">
        <f>G60*(1+L60/100)</f>
        <v>0</v>
      </c>
      <c r="N60" s="230">
        <v>0</v>
      </c>
      <c r="O60" s="230">
        <f>ROUND(E60*N60,2)</f>
        <v>0</v>
      </c>
      <c r="P60" s="230">
        <v>0</v>
      </c>
      <c r="Q60" s="230">
        <f>ROUND(E60*P60,2)</f>
        <v>0</v>
      </c>
      <c r="R60" s="230"/>
      <c r="S60" s="230" t="s">
        <v>154</v>
      </c>
      <c r="T60" s="230" t="s">
        <v>155</v>
      </c>
      <c r="U60" s="230">
        <v>0</v>
      </c>
      <c r="V60" s="230">
        <f>ROUND(E60*U60,2)</f>
        <v>0</v>
      </c>
      <c r="W60" s="230"/>
      <c r="X60" s="230" t="s">
        <v>223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432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48">
        <v>48</v>
      </c>
      <c r="B61" s="249" t="s">
        <v>540</v>
      </c>
      <c r="C61" s="260" t="s">
        <v>541</v>
      </c>
      <c r="D61" s="250" t="s">
        <v>454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154</v>
      </c>
      <c r="T61" s="230" t="s">
        <v>155</v>
      </c>
      <c r="U61" s="230">
        <v>0</v>
      </c>
      <c r="V61" s="230">
        <f>ROUND(E61*U61,2)</f>
        <v>0</v>
      </c>
      <c r="W61" s="230"/>
      <c r="X61" s="230" t="s">
        <v>156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157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49</v>
      </c>
      <c r="B62" s="249" t="s">
        <v>542</v>
      </c>
      <c r="C62" s="260" t="s">
        <v>543</v>
      </c>
      <c r="D62" s="250" t="s">
        <v>454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154</v>
      </c>
      <c r="T62" s="230" t="s">
        <v>155</v>
      </c>
      <c r="U62" s="230">
        <v>0</v>
      </c>
      <c r="V62" s="230">
        <f>ROUND(E62*U62,2)</f>
        <v>0</v>
      </c>
      <c r="W62" s="230"/>
      <c r="X62" s="230" t="s">
        <v>223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432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48">
        <v>50</v>
      </c>
      <c r="B63" s="249" t="s">
        <v>544</v>
      </c>
      <c r="C63" s="260" t="s">
        <v>545</v>
      </c>
      <c r="D63" s="250" t="s">
        <v>546</v>
      </c>
      <c r="E63" s="251">
        <v>2</v>
      </c>
      <c r="F63" s="252"/>
      <c r="G63" s="253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154</v>
      </c>
      <c r="T63" s="230" t="s">
        <v>155</v>
      </c>
      <c r="U63" s="230">
        <v>0</v>
      </c>
      <c r="V63" s="230">
        <f>ROUND(E63*U63,2)</f>
        <v>0</v>
      </c>
      <c r="W63" s="230"/>
      <c r="X63" s="230" t="s">
        <v>156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235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48">
        <v>51</v>
      </c>
      <c r="B64" s="249" t="s">
        <v>547</v>
      </c>
      <c r="C64" s="260" t="s">
        <v>548</v>
      </c>
      <c r="D64" s="250" t="s">
        <v>546</v>
      </c>
      <c r="E64" s="251">
        <v>8</v>
      </c>
      <c r="F64" s="252"/>
      <c r="G64" s="253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15</v>
      </c>
      <c r="M64" s="230">
        <f>G64*(1+L64/100)</f>
        <v>0</v>
      </c>
      <c r="N64" s="230">
        <v>0</v>
      </c>
      <c r="O64" s="230">
        <f>ROUND(E64*N64,2)</f>
        <v>0</v>
      </c>
      <c r="P64" s="230">
        <v>0</v>
      </c>
      <c r="Q64" s="230">
        <f>ROUND(E64*P64,2)</f>
        <v>0</v>
      </c>
      <c r="R64" s="230"/>
      <c r="S64" s="230" t="s">
        <v>154</v>
      </c>
      <c r="T64" s="230" t="s">
        <v>155</v>
      </c>
      <c r="U64" s="230">
        <v>0</v>
      </c>
      <c r="V64" s="230">
        <f>ROUND(E64*U64,2)</f>
        <v>0</v>
      </c>
      <c r="W64" s="230"/>
      <c r="X64" s="230" t="s">
        <v>156</v>
      </c>
      <c r="Y64" s="211"/>
      <c r="Z64" s="211"/>
      <c r="AA64" s="211"/>
      <c r="AB64" s="211"/>
      <c r="AC64" s="211"/>
      <c r="AD64" s="211"/>
      <c r="AE64" s="211"/>
      <c r="AF64" s="211"/>
      <c r="AG64" s="211" t="s">
        <v>235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48">
        <v>52</v>
      </c>
      <c r="B65" s="249" t="s">
        <v>549</v>
      </c>
      <c r="C65" s="260" t="s">
        <v>550</v>
      </c>
      <c r="D65" s="250" t="s">
        <v>546</v>
      </c>
      <c r="E65" s="251">
        <v>8</v>
      </c>
      <c r="F65" s="252"/>
      <c r="G65" s="253">
        <f>ROUND(E65*F65,2)</f>
        <v>0</v>
      </c>
      <c r="H65" s="231"/>
      <c r="I65" s="230">
        <f>ROUND(E65*H65,2)</f>
        <v>0</v>
      </c>
      <c r="J65" s="231"/>
      <c r="K65" s="230">
        <f>ROUND(E65*J65,2)</f>
        <v>0</v>
      </c>
      <c r="L65" s="230">
        <v>15</v>
      </c>
      <c r="M65" s="230">
        <f>G65*(1+L65/100)</f>
        <v>0</v>
      </c>
      <c r="N65" s="230">
        <v>0</v>
      </c>
      <c r="O65" s="230">
        <f>ROUND(E65*N65,2)</f>
        <v>0</v>
      </c>
      <c r="P65" s="230">
        <v>0</v>
      </c>
      <c r="Q65" s="230">
        <f>ROUND(E65*P65,2)</f>
        <v>0</v>
      </c>
      <c r="R65" s="230"/>
      <c r="S65" s="230" t="s">
        <v>154</v>
      </c>
      <c r="T65" s="230" t="s">
        <v>155</v>
      </c>
      <c r="U65" s="230">
        <v>0</v>
      </c>
      <c r="V65" s="230">
        <f>ROUND(E65*U65,2)</f>
        <v>0</v>
      </c>
      <c r="W65" s="230"/>
      <c r="X65" s="230" t="s">
        <v>156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235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48">
        <v>53</v>
      </c>
      <c r="B66" s="249" t="s">
        <v>551</v>
      </c>
      <c r="C66" s="260" t="s">
        <v>552</v>
      </c>
      <c r="D66" s="250" t="s">
        <v>546</v>
      </c>
      <c r="E66" s="251">
        <v>4</v>
      </c>
      <c r="F66" s="252"/>
      <c r="G66" s="253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15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/>
      <c r="S66" s="230" t="s">
        <v>154</v>
      </c>
      <c r="T66" s="230" t="s">
        <v>155</v>
      </c>
      <c r="U66" s="230">
        <v>0</v>
      </c>
      <c r="V66" s="230">
        <f>ROUND(E66*U66,2)</f>
        <v>0</v>
      </c>
      <c r="W66" s="230"/>
      <c r="X66" s="230" t="s">
        <v>156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235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8">
        <v>54</v>
      </c>
      <c r="B67" s="249" t="s">
        <v>553</v>
      </c>
      <c r="C67" s="260" t="s">
        <v>554</v>
      </c>
      <c r="D67" s="250" t="s">
        <v>239</v>
      </c>
      <c r="E67" s="251">
        <v>1</v>
      </c>
      <c r="F67" s="252"/>
      <c r="G67" s="253">
        <f>ROUND(E67*F67,2)</f>
        <v>0</v>
      </c>
      <c r="H67" s="231"/>
      <c r="I67" s="230">
        <f>ROUND(E67*H67,2)</f>
        <v>0</v>
      </c>
      <c r="J67" s="231"/>
      <c r="K67" s="230">
        <f>ROUND(E67*J67,2)</f>
        <v>0</v>
      </c>
      <c r="L67" s="230">
        <v>15</v>
      </c>
      <c r="M67" s="230">
        <f>G67*(1+L67/100)</f>
        <v>0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0"/>
      <c r="S67" s="230" t="s">
        <v>154</v>
      </c>
      <c r="T67" s="230" t="s">
        <v>155</v>
      </c>
      <c r="U67" s="230">
        <v>0</v>
      </c>
      <c r="V67" s="230">
        <f>ROUND(E67*U67,2)</f>
        <v>0</v>
      </c>
      <c r="W67" s="230"/>
      <c r="X67" s="230" t="s">
        <v>156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235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8">
        <v>55</v>
      </c>
      <c r="B68" s="249" t="s">
        <v>555</v>
      </c>
      <c r="C68" s="260" t="s">
        <v>556</v>
      </c>
      <c r="D68" s="250" t="s">
        <v>239</v>
      </c>
      <c r="E68" s="251">
        <v>1</v>
      </c>
      <c r="F68" s="252"/>
      <c r="G68" s="253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15</v>
      </c>
      <c r="M68" s="230">
        <f>G68*(1+L68/100)</f>
        <v>0</v>
      </c>
      <c r="N68" s="230">
        <v>0</v>
      </c>
      <c r="O68" s="230">
        <f>ROUND(E68*N68,2)</f>
        <v>0</v>
      </c>
      <c r="P68" s="230">
        <v>0</v>
      </c>
      <c r="Q68" s="230">
        <f>ROUND(E68*P68,2)</f>
        <v>0</v>
      </c>
      <c r="R68" s="230"/>
      <c r="S68" s="230" t="s">
        <v>154</v>
      </c>
      <c r="T68" s="230" t="s">
        <v>155</v>
      </c>
      <c r="U68" s="230">
        <v>0</v>
      </c>
      <c r="V68" s="230">
        <f>ROUND(E68*U68,2)</f>
        <v>0</v>
      </c>
      <c r="W68" s="230"/>
      <c r="X68" s="230" t="s">
        <v>156</v>
      </c>
      <c r="Y68" s="211"/>
      <c r="Z68" s="211"/>
      <c r="AA68" s="211"/>
      <c r="AB68" s="211"/>
      <c r="AC68" s="211"/>
      <c r="AD68" s="211"/>
      <c r="AE68" s="211"/>
      <c r="AF68" s="211"/>
      <c r="AG68" s="211" t="s">
        <v>157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48">
        <v>56</v>
      </c>
      <c r="B69" s="249" t="s">
        <v>557</v>
      </c>
      <c r="C69" s="260" t="s">
        <v>558</v>
      </c>
      <c r="D69" s="250" t="s">
        <v>239</v>
      </c>
      <c r="E69" s="251">
        <v>1</v>
      </c>
      <c r="F69" s="252"/>
      <c r="G69" s="253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15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/>
      <c r="S69" s="230" t="s">
        <v>154</v>
      </c>
      <c r="T69" s="230" t="s">
        <v>155</v>
      </c>
      <c r="U69" s="230">
        <v>0</v>
      </c>
      <c r="V69" s="230">
        <f>ROUND(E69*U69,2)</f>
        <v>0</v>
      </c>
      <c r="W69" s="230"/>
      <c r="X69" s="230" t="s">
        <v>156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157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48">
        <v>57</v>
      </c>
      <c r="B70" s="249" t="s">
        <v>559</v>
      </c>
      <c r="C70" s="260" t="s">
        <v>560</v>
      </c>
      <c r="D70" s="250" t="s">
        <v>239</v>
      </c>
      <c r="E70" s="251">
        <v>2</v>
      </c>
      <c r="F70" s="252"/>
      <c r="G70" s="253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15</v>
      </c>
      <c r="M70" s="230">
        <f>G70*(1+L70/100)</f>
        <v>0</v>
      </c>
      <c r="N70" s="230">
        <v>0</v>
      </c>
      <c r="O70" s="230">
        <f>ROUND(E70*N70,2)</f>
        <v>0</v>
      </c>
      <c r="P70" s="230">
        <v>0</v>
      </c>
      <c r="Q70" s="230">
        <f>ROUND(E70*P70,2)</f>
        <v>0</v>
      </c>
      <c r="R70" s="230"/>
      <c r="S70" s="230" t="s">
        <v>154</v>
      </c>
      <c r="T70" s="230" t="s">
        <v>155</v>
      </c>
      <c r="U70" s="230">
        <v>0</v>
      </c>
      <c r="V70" s="230">
        <f>ROUND(E70*U70,2)</f>
        <v>0</v>
      </c>
      <c r="W70" s="230"/>
      <c r="X70" s="230" t="s">
        <v>223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432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41">
        <v>58</v>
      </c>
      <c r="B71" s="242" t="s">
        <v>561</v>
      </c>
      <c r="C71" s="257" t="s">
        <v>562</v>
      </c>
      <c r="D71" s="243" t="s">
        <v>239</v>
      </c>
      <c r="E71" s="244">
        <v>1</v>
      </c>
      <c r="F71" s="245"/>
      <c r="G71" s="246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15</v>
      </c>
      <c r="M71" s="230">
        <f>G71*(1+L71/100)</f>
        <v>0</v>
      </c>
      <c r="N71" s="230">
        <v>0</v>
      </c>
      <c r="O71" s="230">
        <f>ROUND(E71*N71,2)</f>
        <v>0</v>
      </c>
      <c r="P71" s="230">
        <v>0</v>
      </c>
      <c r="Q71" s="230">
        <f>ROUND(E71*P71,2)</f>
        <v>0</v>
      </c>
      <c r="R71" s="230"/>
      <c r="S71" s="230" t="s">
        <v>154</v>
      </c>
      <c r="T71" s="230" t="s">
        <v>155</v>
      </c>
      <c r="U71" s="230">
        <v>0</v>
      </c>
      <c r="V71" s="230">
        <f>ROUND(E71*U71,2)</f>
        <v>0</v>
      </c>
      <c r="W71" s="230"/>
      <c r="X71" s="230" t="s">
        <v>156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157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3"/>
      <c r="B72" s="4"/>
      <c r="C72" s="261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v>15</v>
      </c>
      <c r="AF72">
        <v>21</v>
      </c>
      <c r="AG72" t="s">
        <v>136</v>
      </c>
    </row>
    <row r="73" spans="1:60" x14ac:dyDescent="0.2">
      <c r="A73" s="214"/>
      <c r="B73" s="215" t="s">
        <v>31</v>
      </c>
      <c r="C73" s="262"/>
      <c r="D73" s="216"/>
      <c r="E73" s="217"/>
      <c r="F73" s="217"/>
      <c r="G73" s="255">
        <f>G8+G24+G32+G41+G46</f>
        <v>0</v>
      </c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E73">
        <f>SUMIF(L7:L71,AE72,G7:G71)</f>
        <v>0</v>
      </c>
      <c r="AF73">
        <f>SUMIF(L7:L71,AF72,G7:G71)</f>
        <v>0</v>
      </c>
      <c r="AG73" t="s">
        <v>440</v>
      </c>
    </row>
    <row r="74" spans="1:60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3"/>
      <c r="B75" s="4"/>
      <c r="C75" s="261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18" t="s">
        <v>441</v>
      </c>
      <c r="B76" s="218"/>
      <c r="C76" s="26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19"/>
      <c r="B77" s="220"/>
      <c r="C77" s="264"/>
      <c r="D77" s="220"/>
      <c r="E77" s="220"/>
      <c r="F77" s="220"/>
      <c r="G77" s="22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G77" t="s">
        <v>442</v>
      </c>
    </row>
    <row r="78" spans="1:60" x14ac:dyDescent="0.2">
      <c r="A78" s="222"/>
      <c r="B78" s="223"/>
      <c r="C78" s="265"/>
      <c r="D78" s="223"/>
      <c r="E78" s="223"/>
      <c r="F78" s="223"/>
      <c r="G78" s="22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22"/>
      <c r="B79" s="223"/>
      <c r="C79" s="265"/>
      <c r="D79" s="223"/>
      <c r="E79" s="223"/>
      <c r="F79" s="223"/>
      <c r="G79" s="224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22"/>
      <c r="B80" s="223"/>
      <c r="C80" s="265"/>
      <c r="D80" s="223"/>
      <c r="E80" s="223"/>
      <c r="F80" s="223"/>
      <c r="G80" s="224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25"/>
      <c r="B81" s="226"/>
      <c r="C81" s="266"/>
      <c r="D81" s="226"/>
      <c r="E81" s="226"/>
      <c r="F81" s="226"/>
      <c r="G81" s="22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3"/>
      <c r="B82" s="4"/>
      <c r="C82" s="261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C83" s="267"/>
      <c r="D83" s="10"/>
      <c r="AG83" t="s">
        <v>443</v>
      </c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76:C76"/>
    <mergeCell ref="A77:G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7</v>
      </c>
      <c r="B1" s="196"/>
      <c r="C1" s="196"/>
      <c r="D1" s="196"/>
      <c r="E1" s="196"/>
      <c r="F1" s="196"/>
      <c r="G1" s="196"/>
      <c r="AG1" t="s">
        <v>124</v>
      </c>
    </row>
    <row r="2" spans="1:60" ht="24.95" customHeight="1" x14ac:dyDescent="0.2">
      <c r="A2" s="197" t="s">
        <v>8</v>
      </c>
      <c r="B2" s="49" t="s">
        <v>43</v>
      </c>
      <c r="C2" s="200" t="s">
        <v>44</v>
      </c>
      <c r="D2" s="198"/>
      <c r="E2" s="198"/>
      <c r="F2" s="198"/>
      <c r="G2" s="199"/>
      <c r="AG2" t="s">
        <v>125</v>
      </c>
    </row>
    <row r="3" spans="1:60" ht="24.95" customHeight="1" x14ac:dyDescent="0.2">
      <c r="A3" s="197" t="s">
        <v>9</v>
      </c>
      <c r="B3" s="49" t="s">
        <v>57</v>
      </c>
      <c r="C3" s="200" t="s">
        <v>58</v>
      </c>
      <c r="D3" s="198"/>
      <c r="E3" s="198"/>
      <c r="F3" s="198"/>
      <c r="G3" s="199"/>
      <c r="AC3" s="176" t="s">
        <v>125</v>
      </c>
      <c r="AG3" t="s">
        <v>126</v>
      </c>
    </row>
    <row r="4" spans="1:60" ht="24.95" customHeight="1" x14ac:dyDescent="0.2">
      <c r="A4" s="201" t="s">
        <v>10</v>
      </c>
      <c r="B4" s="202" t="s">
        <v>62</v>
      </c>
      <c r="C4" s="203" t="s">
        <v>63</v>
      </c>
      <c r="D4" s="204"/>
      <c r="E4" s="204"/>
      <c r="F4" s="204"/>
      <c r="G4" s="205"/>
      <c r="AG4" t="s">
        <v>127</v>
      </c>
    </row>
    <row r="5" spans="1:60" x14ac:dyDescent="0.2">
      <c r="D5" s="10"/>
    </row>
    <row r="6" spans="1:60" ht="38.25" x14ac:dyDescent="0.2">
      <c r="A6" s="207" t="s">
        <v>128</v>
      </c>
      <c r="B6" s="209" t="s">
        <v>129</v>
      </c>
      <c r="C6" s="209" t="s">
        <v>130</v>
      </c>
      <c r="D6" s="208" t="s">
        <v>131</v>
      </c>
      <c r="E6" s="207" t="s">
        <v>132</v>
      </c>
      <c r="F6" s="206" t="s">
        <v>133</v>
      </c>
      <c r="G6" s="207" t="s">
        <v>31</v>
      </c>
      <c r="H6" s="210" t="s">
        <v>32</v>
      </c>
      <c r="I6" s="210" t="s">
        <v>134</v>
      </c>
      <c r="J6" s="210" t="s">
        <v>33</v>
      </c>
      <c r="K6" s="210" t="s">
        <v>135</v>
      </c>
      <c r="L6" s="210" t="s">
        <v>136</v>
      </c>
      <c r="M6" s="210" t="s">
        <v>137</v>
      </c>
      <c r="N6" s="210" t="s">
        <v>138</v>
      </c>
      <c r="O6" s="210" t="s">
        <v>139</v>
      </c>
      <c r="P6" s="210" t="s">
        <v>140</v>
      </c>
      <c r="Q6" s="210" t="s">
        <v>141</v>
      </c>
      <c r="R6" s="210" t="s">
        <v>142</v>
      </c>
      <c r="S6" s="210" t="s">
        <v>143</v>
      </c>
      <c r="T6" s="210" t="s">
        <v>144</v>
      </c>
      <c r="U6" s="210" t="s">
        <v>145</v>
      </c>
      <c r="V6" s="210" t="s">
        <v>146</v>
      </c>
      <c r="W6" s="210" t="s">
        <v>147</v>
      </c>
      <c r="X6" s="210" t="s">
        <v>148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149</v>
      </c>
      <c r="B8" s="236" t="s">
        <v>95</v>
      </c>
      <c r="C8" s="256" t="s">
        <v>96</v>
      </c>
      <c r="D8" s="237"/>
      <c r="E8" s="238"/>
      <c r="F8" s="239"/>
      <c r="G8" s="240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4"/>
      <c r="O8" s="234">
        <f>SUM(O9:O15)</f>
        <v>0.01</v>
      </c>
      <c r="P8" s="234"/>
      <c r="Q8" s="234">
        <f>SUM(Q9:Q15)</f>
        <v>0</v>
      </c>
      <c r="R8" s="234"/>
      <c r="S8" s="234"/>
      <c r="T8" s="234"/>
      <c r="U8" s="234"/>
      <c r="V8" s="234">
        <f>SUM(V9:V15)</f>
        <v>5.42</v>
      </c>
      <c r="W8" s="234"/>
      <c r="X8" s="234"/>
      <c r="AG8" t="s">
        <v>150</v>
      </c>
    </row>
    <row r="9" spans="1:60" outlineLevel="1" x14ac:dyDescent="0.2">
      <c r="A9" s="248">
        <v>1</v>
      </c>
      <c r="B9" s="249" t="s">
        <v>563</v>
      </c>
      <c r="C9" s="260" t="s">
        <v>564</v>
      </c>
      <c r="D9" s="250" t="s">
        <v>172</v>
      </c>
      <c r="E9" s="251">
        <v>5</v>
      </c>
      <c r="F9" s="252"/>
      <c r="G9" s="253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15</v>
      </c>
      <c r="M9" s="230">
        <f>G9*(1+L9/100)</f>
        <v>0</v>
      </c>
      <c r="N9" s="230">
        <v>4.6999999999999999E-4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154</v>
      </c>
      <c r="T9" s="230" t="s">
        <v>155</v>
      </c>
      <c r="U9" s="230">
        <v>0.35899999999999999</v>
      </c>
      <c r="V9" s="230">
        <f>ROUND(E9*U9,2)</f>
        <v>1.8</v>
      </c>
      <c r="W9" s="230"/>
      <c r="X9" s="230" t="s">
        <v>156</v>
      </c>
      <c r="Y9" s="211"/>
      <c r="Z9" s="211"/>
      <c r="AA9" s="211"/>
      <c r="AB9" s="211"/>
      <c r="AC9" s="211"/>
      <c r="AD9" s="211"/>
      <c r="AE9" s="211"/>
      <c r="AF9" s="211"/>
      <c r="AG9" s="211" t="s">
        <v>311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48">
        <v>2</v>
      </c>
      <c r="B10" s="249" t="s">
        <v>565</v>
      </c>
      <c r="C10" s="260" t="s">
        <v>566</v>
      </c>
      <c r="D10" s="250" t="s">
        <v>172</v>
      </c>
      <c r="E10" s="251">
        <v>8</v>
      </c>
      <c r="F10" s="252"/>
      <c r="G10" s="253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15</v>
      </c>
      <c r="M10" s="230">
        <f>G10*(1+L10/100)</f>
        <v>0</v>
      </c>
      <c r="N10" s="230">
        <v>6.9999999999999999E-4</v>
      </c>
      <c r="O10" s="230">
        <f>ROUND(E10*N10,2)</f>
        <v>0.01</v>
      </c>
      <c r="P10" s="230">
        <v>0</v>
      </c>
      <c r="Q10" s="230">
        <f>ROUND(E10*P10,2)</f>
        <v>0</v>
      </c>
      <c r="R10" s="230"/>
      <c r="S10" s="230" t="s">
        <v>154</v>
      </c>
      <c r="T10" s="230" t="s">
        <v>155</v>
      </c>
      <c r="U10" s="230">
        <v>0.45200000000000001</v>
      </c>
      <c r="V10" s="230">
        <f>ROUND(E10*U10,2)</f>
        <v>3.62</v>
      </c>
      <c r="W10" s="230"/>
      <c r="X10" s="230" t="s">
        <v>156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157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48">
        <v>3</v>
      </c>
      <c r="B11" s="249" t="s">
        <v>567</v>
      </c>
      <c r="C11" s="260" t="s">
        <v>568</v>
      </c>
      <c r="D11" s="250" t="s">
        <v>172</v>
      </c>
      <c r="E11" s="251">
        <v>1</v>
      </c>
      <c r="F11" s="252"/>
      <c r="G11" s="253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15</v>
      </c>
      <c r="M11" s="230">
        <f>G11*(1+L11/100)</f>
        <v>0</v>
      </c>
      <c r="N11" s="230">
        <v>0</v>
      </c>
      <c r="O11" s="230">
        <f>ROUND(E11*N11,2)</f>
        <v>0</v>
      </c>
      <c r="P11" s="230">
        <v>0</v>
      </c>
      <c r="Q11" s="230">
        <f>ROUND(E11*P11,2)</f>
        <v>0</v>
      </c>
      <c r="R11" s="230"/>
      <c r="S11" s="230" t="s">
        <v>154</v>
      </c>
      <c r="T11" s="230" t="s">
        <v>155</v>
      </c>
      <c r="U11" s="230">
        <v>0</v>
      </c>
      <c r="V11" s="230">
        <f>ROUND(E11*U11,2)</f>
        <v>0</v>
      </c>
      <c r="W11" s="230"/>
      <c r="X11" s="230" t="s">
        <v>156</v>
      </c>
      <c r="Y11" s="211"/>
      <c r="Z11" s="211"/>
      <c r="AA11" s="211"/>
      <c r="AB11" s="211"/>
      <c r="AC11" s="211"/>
      <c r="AD11" s="211"/>
      <c r="AE11" s="211"/>
      <c r="AF11" s="211"/>
      <c r="AG11" s="211" t="s">
        <v>311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48">
        <v>4</v>
      </c>
      <c r="B12" s="249" t="s">
        <v>569</v>
      </c>
      <c r="C12" s="260" t="s">
        <v>570</v>
      </c>
      <c r="D12" s="250" t="s">
        <v>228</v>
      </c>
      <c r="E12" s="251">
        <v>2</v>
      </c>
      <c r="F12" s="252"/>
      <c r="G12" s="253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15</v>
      </c>
      <c r="M12" s="230">
        <f>G12*(1+L12/100)</f>
        <v>0</v>
      </c>
      <c r="N12" s="230">
        <v>0</v>
      </c>
      <c r="O12" s="230">
        <f>ROUND(E12*N12,2)</f>
        <v>0</v>
      </c>
      <c r="P12" s="230">
        <v>0</v>
      </c>
      <c r="Q12" s="230">
        <f>ROUND(E12*P12,2)</f>
        <v>0</v>
      </c>
      <c r="R12" s="230"/>
      <c r="S12" s="230" t="s">
        <v>154</v>
      </c>
      <c r="T12" s="230" t="s">
        <v>155</v>
      </c>
      <c r="U12" s="230">
        <v>0</v>
      </c>
      <c r="V12" s="230">
        <f>ROUND(E12*U12,2)</f>
        <v>0</v>
      </c>
      <c r="W12" s="230"/>
      <c r="X12" s="230" t="s">
        <v>156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311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48">
        <v>5</v>
      </c>
      <c r="B13" s="249" t="s">
        <v>571</v>
      </c>
      <c r="C13" s="260" t="s">
        <v>572</v>
      </c>
      <c r="D13" s="250" t="s">
        <v>228</v>
      </c>
      <c r="E13" s="251">
        <v>3</v>
      </c>
      <c r="F13" s="252"/>
      <c r="G13" s="253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15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154</v>
      </c>
      <c r="T13" s="230" t="s">
        <v>155</v>
      </c>
      <c r="U13" s="230">
        <v>0</v>
      </c>
      <c r="V13" s="230">
        <f>ROUND(E13*U13,2)</f>
        <v>0</v>
      </c>
      <c r="W13" s="230"/>
      <c r="X13" s="230" t="s">
        <v>156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311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8">
        <v>6</v>
      </c>
      <c r="B14" s="249" t="s">
        <v>573</v>
      </c>
      <c r="C14" s="260" t="s">
        <v>574</v>
      </c>
      <c r="D14" s="250" t="s">
        <v>228</v>
      </c>
      <c r="E14" s="251">
        <v>1</v>
      </c>
      <c r="F14" s="252"/>
      <c r="G14" s="253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15</v>
      </c>
      <c r="M14" s="230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0"/>
      <c r="S14" s="230" t="s">
        <v>154</v>
      </c>
      <c r="T14" s="230" t="s">
        <v>155</v>
      </c>
      <c r="U14" s="230">
        <v>0</v>
      </c>
      <c r="V14" s="230">
        <f>ROUND(E14*U14,2)</f>
        <v>0</v>
      </c>
      <c r="W14" s="230"/>
      <c r="X14" s="230" t="s">
        <v>156</v>
      </c>
      <c r="Y14" s="211"/>
      <c r="Z14" s="211"/>
      <c r="AA14" s="211"/>
      <c r="AB14" s="211"/>
      <c r="AC14" s="211"/>
      <c r="AD14" s="211"/>
      <c r="AE14" s="211"/>
      <c r="AF14" s="211"/>
      <c r="AG14" s="211" t="s">
        <v>311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48">
        <v>7</v>
      </c>
      <c r="B15" s="249" t="s">
        <v>575</v>
      </c>
      <c r="C15" s="260" t="s">
        <v>576</v>
      </c>
      <c r="D15" s="250" t="s">
        <v>0</v>
      </c>
      <c r="E15" s="251">
        <v>40.625</v>
      </c>
      <c r="F15" s="252"/>
      <c r="G15" s="253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15</v>
      </c>
      <c r="M15" s="230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0"/>
      <c r="S15" s="230" t="s">
        <v>154</v>
      </c>
      <c r="T15" s="230" t="s">
        <v>155</v>
      </c>
      <c r="U15" s="230">
        <v>0</v>
      </c>
      <c r="V15" s="230">
        <f>ROUND(E15*U15,2)</f>
        <v>0</v>
      </c>
      <c r="W15" s="230"/>
      <c r="X15" s="230" t="s">
        <v>156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311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x14ac:dyDescent="0.2">
      <c r="A16" s="235" t="s">
        <v>149</v>
      </c>
      <c r="B16" s="236" t="s">
        <v>97</v>
      </c>
      <c r="C16" s="256" t="s">
        <v>98</v>
      </c>
      <c r="D16" s="237"/>
      <c r="E16" s="238"/>
      <c r="F16" s="239"/>
      <c r="G16" s="240">
        <f>SUMIF(AG17:AG28,"&lt;&gt;NOR",G17:G28)</f>
        <v>0</v>
      </c>
      <c r="H16" s="234"/>
      <c r="I16" s="234">
        <f>SUM(I17:I28)</f>
        <v>0</v>
      </c>
      <c r="J16" s="234"/>
      <c r="K16" s="234">
        <f>SUM(K17:K28)</f>
        <v>0</v>
      </c>
      <c r="L16" s="234"/>
      <c r="M16" s="234">
        <f>SUM(M17:M28)</f>
        <v>0</v>
      </c>
      <c r="N16" s="234"/>
      <c r="O16" s="234">
        <f>SUM(O17:O28)</f>
        <v>0.02</v>
      </c>
      <c r="P16" s="234"/>
      <c r="Q16" s="234">
        <f>SUM(Q17:Q28)</f>
        <v>0</v>
      </c>
      <c r="R16" s="234"/>
      <c r="S16" s="234"/>
      <c r="T16" s="234"/>
      <c r="U16" s="234"/>
      <c r="V16" s="234">
        <f>SUM(V17:V28)</f>
        <v>3.43</v>
      </c>
      <c r="W16" s="234"/>
      <c r="X16" s="234"/>
      <c r="AG16" t="s">
        <v>150</v>
      </c>
    </row>
    <row r="17" spans="1:60" outlineLevel="1" x14ac:dyDescent="0.2">
      <c r="A17" s="248">
        <v>8</v>
      </c>
      <c r="B17" s="249" t="s">
        <v>577</v>
      </c>
      <c r="C17" s="260" t="s">
        <v>578</v>
      </c>
      <c r="D17" s="250" t="s">
        <v>172</v>
      </c>
      <c r="E17" s="251">
        <v>12</v>
      </c>
      <c r="F17" s="252"/>
      <c r="G17" s="253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15</v>
      </c>
      <c r="M17" s="230">
        <f>G17*(1+L17/100)</f>
        <v>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0"/>
      <c r="S17" s="230" t="s">
        <v>154</v>
      </c>
      <c r="T17" s="230" t="s">
        <v>155</v>
      </c>
      <c r="U17" s="230">
        <v>0</v>
      </c>
      <c r="V17" s="230">
        <f>ROUND(E17*U17,2)</f>
        <v>0</v>
      </c>
      <c r="W17" s="230"/>
      <c r="X17" s="230" t="s">
        <v>156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311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48">
        <v>9</v>
      </c>
      <c r="B18" s="249" t="s">
        <v>579</v>
      </c>
      <c r="C18" s="260" t="s">
        <v>580</v>
      </c>
      <c r="D18" s="250" t="s">
        <v>172</v>
      </c>
      <c r="E18" s="251">
        <v>2</v>
      </c>
      <c r="F18" s="252"/>
      <c r="G18" s="253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15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154</v>
      </c>
      <c r="T18" s="230" t="s">
        <v>155</v>
      </c>
      <c r="U18" s="230">
        <v>0</v>
      </c>
      <c r="V18" s="230">
        <f>ROUND(E18*U18,2)</f>
        <v>0</v>
      </c>
      <c r="W18" s="230"/>
      <c r="X18" s="230" t="s">
        <v>156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311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48">
        <v>10</v>
      </c>
      <c r="B19" s="249" t="s">
        <v>581</v>
      </c>
      <c r="C19" s="260" t="s">
        <v>582</v>
      </c>
      <c r="D19" s="250" t="s">
        <v>172</v>
      </c>
      <c r="E19" s="251">
        <v>14</v>
      </c>
      <c r="F19" s="252"/>
      <c r="G19" s="253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15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154</v>
      </c>
      <c r="T19" s="230" t="s">
        <v>155</v>
      </c>
      <c r="U19" s="230">
        <v>0</v>
      </c>
      <c r="V19" s="230">
        <f>ROUND(E19*U19,2)</f>
        <v>0</v>
      </c>
      <c r="W19" s="230"/>
      <c r="X19" s="230" t="s">
        <v>156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311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48">
        <v>11</v>
      </c>
      <c r="B20" s="249" t="s">
        <v>583</v>
      </c>
      <c r="C20" s="260" t="s">
        <v>584</v>
      </c>
      <c r="D20" s="250" t="s">
        <v>228</v>
      </c>
      <c r="E20" s="251">
        <v>6</v>
      </c>
      <c r="F20" s="252"/>
      <c r="G20" s="253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15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154</v>
      </c>
      <c r="T20" s="230" t="s">
        <v>155</v>
      </c>
      <c r="U20" s="230">
        <v>0</v>
      </c>
      <c r="V20" s="230">
        <f>ROUND(E20*U20,2)</f>
        <v>0</v>
      </c>
      <c r="W20" s="230"/>
      <c r="X20" s="230" t="s">
        <v>156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311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8">
        <v>12</v>
      </c>
      <c r="B21" s="249" t="s">
        <v>585</v>
      </c>
      <c r="C21" s="260" t="s">
        <v>586</v>
      </c>
      <c r="D21" s="250" t="s">
        <v>228</v>
      </c>
      <c r="E21" s="251">
        <v>2</v>
      </c>
      <c r="F21" s="252"/>
      <c r="G21" s="253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15</v>
      </c>
      <c r="M21" s="230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0"/>
      <c r="S21" s="230" t="s">
        <v>154</v>
      </c>
      <c r="T21" s="230" t="s">
        <v>155</v>
      </c>
      <c r="U21" s="230">
        <v>0.42499999999999999</v>
      </c>
      <c r="V21" s="230">
        <f>ROUND(E21*U21,2)</f>
        <v>0.85</v>
      </c>
      <c r="W21" s="230"/>
      <c r="X21" s="230" t="s">
        <v>156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157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48">
        <v>13</v>
      </c>
      <c r="B22" s="249" t="s">
        <v>587</v>
      </c>
      <c r="C22" s="260" t="s">
        <v>588</v>
      </c>
      <c r="D22" s="250" t="s">
        <v>228</v>
      </c>
      <c r="E22" s="251">
        <v>1</v>
      </c>
      <c r="F22" s="252"/>
      <c r="G22" s="253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15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154</v>
      </c>
      <c r="T22" s="230" t="s">
        <v>155</v>
      </c>
      <c r="U22" s="230">
        <v>0</v>
      </c>
      <c r="V22" s="230">
        <f>ROUND(E22*U22,2)</f>
        <v>0</v>
      </c>
      <c r="W22" s="230"/>
      <c r="X22" s="230" t="s">
        <v>156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311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48">
        <v>14</v>
      </c>
      <c r="B23" s="249" t="s">
        <v>589</v>
      </c>
      <c r="C23" s="260" t="s">
        <v>590</v>
      </c>
      <c r="D23" s="250" t="s">
        <v>228</v>
      </c>
      <c r="E23" s="251">
        <v>6</v>
      </c>
      <c r="F23" s="252"/>
      <c r="G23" s="253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15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/>
      <c r="S23" s="230" t="s">
        <v>154</v>
      </c>
      <c r="T23" s="230" t="s">
        <v>155</v>
      </c>
      <c r="U23" s="230">
        <v>0</v>
      </c>
      <c r="V23" s="230">
        <f>ROUND(E23*U23,2)</f>
        <v>0</v>
      </c>
      <c r="W23" s="230"/>
      <c r="X23" s="230" t="s">
        <v>156</v>
      </c>
      <c r="Y23" s="211"/>
      <c r="Z23" s="211"/>
      <c r="AA23" s="211"/>
      <c r="AB23" s="211"/>
      <c r="AC23" s="211"/>
      <c r="AD23" s="211"/>
      <c r="AE23" s="211"/>
      <c r="AF23" s="211"/>
      <c r="AG23" s="211" t="s">
        <v>311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48">
        <v>15</v>
      </c>
      <c r="B24" s="249" t="s">
        <v>591</v>
      </c>
      <c r="C24" s="260" t="s">
        <v>592</v>
      </c>
      <c r="D24" s="250" t="s">
        <v>239</v>
      </c>
      <c r="E24" s="251">
        <v>2</v>
      </c>
      <c r="F24" s="252"/>
      <c r="G24" s="253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15</v>
      </c>
      <c r="M24" s="230">
        <f>G24*(1+L24/100)</f>
        <v>0</v>
      </c>
      <c r="N24" s="230">
        <v>1.1639999999999999E-2</v>
      </c>
      <c r="O24" s="230">
        <f>ROUND(E24*N24,2)</f>
        <v>0.02</v>
      </c>
      <c r="P24" s="230">
        <v>0</v>
      </c>
      <c r="Q24" s="230">
        <f>ROUND(E24*P24,2)</f>
        <v>0</v>
      </c>
      <c r="R24" s="230"/>
      <c r="S24" s="230" t="s">
        <v>154</v>
      </c>
      <c r="T24" s="230" t="s">
        <v>155</v>
      </c>
      <c r="U24" s="230">
        <v>1.2909999999999999</v>
      </c>
      <c r="V24" s="230">
        <f>ROUND(E24*U24,2)</f>
        <v>2.58</v>
      </c>
      <c r="W24" s="230"/>
      <c r="X24" s="230" t="s">
        <v>156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157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48">
        <v>16</v>
      </c>
      <c r="B25" s="249" t="s">
        <v>593</v>
      </c>
      <c r="C25" s="260" t="s">
        <v>594</v>
      </c>
      <c r="D25" s="250" t="s">
        <v>228</v>
      </c>
      <c r="E25" s="251">
        <v>1</v>
      </c>
      <c r="F25" s="252"/>
      <c r="G25" s="253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15</v>
      </c>
      <c r="M25" s="230">
        <f>G25*(1+L25/100)</f>
        <v>0</v>
      </c>
      <c r="N25" s="230">
        <v>0</v>
      </c>
      <c r="O25" s="230">
        <f>ROUND(E25*N25,2)</f>
        <v>0</v>
      </c>
      <c r="P25" s="230">
        <v>0</v>
      </c>
      <c r="Q25" s="230">
        <f>ROUND(E25*P25,2)</f>
        <v>0</v>
      </c>
      <c r="R25" s="230"/>
      <c r="S25" s="230" t="s">
        <v>154</v>
      </c>
      <c r="T25" s="230" t="s">
        <v>155</v>
      </c>
      <c r="U25" s="230">
        <v>0</v>
      </c>
      <c r="V25" s="230">
        <f>ROUND(E25*U25,2)</f>
        <v>0</v>
      </c>
      <c r="W25" s="230"/>
      <c r="X25" s="230" t="s">
        <v>223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321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8">
        <v>17</v>
      </c>
      <c r="B26" s="249" t="s">
        <v>595</v>
      </c>
      <c r="C26" s="260" t="s">
        <v>596</v>
      </c>
      <c r="D26" s="250" t="s">
        <v>172</v>
      </c>
      <c r="E26" s="251">
        <v>14</v>
      </c>
      <c r="F26" s="252"/>
      <c r="G26" s="253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15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154</v>
      </c>
      <c r="T26" s="230" t="s">
        <v>155</v>
      </c>
      <c r="U26" s="230">
        <v>0</v>
      </c>
      <c r="V26" s="230">
        <f>ROUND(E26*U26,2)</f>
        <v>0</v>
      </c>
      <c r="W26" s="230"/>
      <c r="X26" s="230" t="s">
        <v>156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311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48">
        <v>18</v>
      </c>
      <c r="B27" s="249" t="s">
        <v>597</v>
      </c>
      <c r="C27" s="260" t="s">
        <v>598</v>
      </c>
      <c r="D27" s="250" t="s">
        <v>172</v>
      </c>
      <c r="E27" s="251">
        <v>14</v>
      </c>
      <c r="F27" s="252"/>
      <c r="G27" s="253">
        <f>ROUND(E27*F27,2)</f>
        <v>0</v>
      </c>
      <c r="H27" s="231"/>
      <c r="I27" s="230">
        <f>ROUND(E27*H27,2)</f>
        <v>0</v>
      </c>
      <c r="J27" s="231"/>
      <c r="K27" s="230">
        <f>ROUND(E27*J27,2)</f>
        <v>0</v>
      </c>
      <c r="L27" s="230">
        <v>15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/>
      <c r="S27" s="230" t="s">
        <v>154</v>
      </c>
      <c r="T27" s="230" t="s">
        <v>155</v>
      </c>
      <c r="U27" s="230">
        <v>0</v>
      </c>
      <c r="V27" s="230">
        <f>ROUND(E27*U27,2)</f>
        <v>0</v>
      </c>
      <c r="W27" s="230"/>
      <c r="X27" s="230" t="s">
        <v>156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311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48">
        <v>19</v>
      </c>
      <c r="B28" s="249" t="s">
        <v>599</v>
      </c>
      <c r="C28" s="260" t="s">
        <v>600</v>
      </c>
      <c r="D28" s="250" t="s">
        <v>0</v>
      </c>
      <c r="E28" s="251">
        <v>116.89</v>
      </c>
      <c r="F28" s="252"/>
      <c r="G28" s="253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15</v>
      </c>
      <c r="M28" s="230">
        <f>G28*(1+L28/100)</f>
        <v>0</v>
      </c>
      <c r="N28" s="230">
        <v>0</v>
      </c>
      <c r="O28" s="230">
        <f>ROUND(E28*N28,2)</f>
        <v>0</v>
      </c>
      <c r="P28" s="230">
        <v>0</v>
      </c>
      <c r="Q28" s="230">
        <f>ROUND(E28*P28,2)</f>
        <v>0</v>
      </c>
      <c r="R28" s="230"/>
      <c r="S28" s="230" t="s">
        <v>154</v>
      </c>
      <c r="T28" s="230" t="s">
        <v>155</v>
      </c>
      <c r="U28" s="230">
        <v>0</v>
      </c>
      <c r="V28" s="230">
        <f>ROUND(E28*U28,2)</f>
        <v>0</v>
      </c>
      <c r="W28" s="230"/>
      <c r="X28" s="230" t="s">
        <v>156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311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">
      <c r="A29" s="235" t="s">
        <v>149</v>
      </c>
      <c r="B29" s="236" t="s">
        <v>99</v>
      </c>
      <c r="C29" s="256" t="s">
        <v>100</v>
      </c>
      <c r="D29" s="237"/>
      <c r="E29" s="238"/>
      <c r="F29" s="239"/>
      <c r="G29" s="240">
        <f>SUMIF(AG30:AG45,"&lt;&gt;NOR",G30:G45)</f>
        <v>0</v>
      </c>
      <c r="H29" s="234"/>
      <c r="I29" s="234">
        <f>SUM(I30:I45)</f>
        <v>0</v>
      </c>
      <c r="J29" s="234"/>
      <c r="K29" s="234">
        <f>SUM(K30:K45)</f>
        <v>0</v>
      </c>
      <c r="L29" s="234"/>
      <c r="M29" s="234">
        <f>SUM(M30:M45)</f>
        <v>0</v>
      </c>
      <c r="N29" s="234"/>
      <c r="O29" s="234">
        <f>SUM(O30:O45)</f>
        <v>0.04</v>
      </c>
      <c r="P29" s="234"/>
      <c r="Q29" s="234">
        <f>SUM(Q30:Q45)</f>
        <v>0</v>
      </c>
      <c r="R29" s="234"/>
      <c r="S29" s="234"/>
      <c r="T29" s="234"/>
      <c r="U29" s="234"/>
      <c r="V29" s="234">
        <f>SUM(V30:V45)</f>
        <v>2.74</v>
      </c>
      <c r="W29" s="234"/>
      <c r="X29" s="234"/>
      <c r="AG29" t="s">
        <v>150</v>
      </c>
    </row>
    <row r="30" spans="1:60" outlineLevel="1" x14ac:dyDescent="0.2">
      <c r="A30" s="248">
        <v>20</v>
      </c>
      <c r="B30" s="249" t="s">
        <v>601</v>
      </c>
      <c r="C30" s="260" t="s">
        <v>602</v>
      </c>
      <c r="D30" s="250" t="s">
        <v>239</v>
      </c>
      <c r="E30" s="251">
        <v>1</v>
      </c>
      <c r="F30" s="252"/>
      <c r="G30" s="253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15</v>
      </c>
      <c r="M30" s="230">
        <f>G30*(1+L30/100)</f>
        <v>0</v>
      </c>
      <c r="N30" s="230">
        <v>7.0099999999999997E-3</v>
      </c>
      <c r="O30" s="230">
        <f>ROUND(E30*N30,2)</f>
        <v>0.01</v>
      </c>
      <c r="P30" s="230">
        <v>0</v>
      </c>
      <c r="Q30" s="230">
        <f>ROUND(E30*P30,2)</f>
        <v>0</v>
      </c>
      <c r="R30" s="230"/>
      <c r="S30" s="230" t="s">
        <v>154</v>
      </c>
      <c r="T30" s="230" t="s">
        <v>155</v>
      </c>
      <c r="U30" s="230">
        <v>1.77</v>
      </c>
      <c r="V30" s="230">
        <f>ROUND(E30*U30,2)</f>
        <v>1.77</v>
      </c>
      <c r="W30" s="230"/>
      <c r="X30" s="230" t="s">
        <v>156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157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48">
        <v>21</v>
      </c>
      <c r="B31" s="249" t="s">
        <v>603</v>
      </c>
      <c r="C31" s="260" t="s">
        <v>604</v>
      </c>
      <c r="D31" s="250" t="s">
        <v>239</v>
      </c>
      <c r="E31" s="251">
        <v>1</v>
      </c>
      <c r="F31" s="252"/>
      <c r="G31" s="253">
        <f>ROUND(E31*F31,2)</f>
        <v>0</v>
      </c>
      <c r="H31" s="231"/>
      <c r="I31" s="230">
        <f>ROUND(E31*H31,2)</f>
        <v>0</v>
      </c>
      <c r="J31" s="231"/>
      <c r="K31" s="230">
        <f>ROUND(E31*J31,2)</f>
        <v>0</v>
      </c>
      <c r="L31" s="230">
        <v>15</v>
      </c>
      <c r="M31" s="230">
        <f>G31*(1+L31/100)</f>
        <v>0</v>
      </c>
      <c r="N31" s="230">
        <v>1.201E-2</v>
      </c>
      <c r="O31" s="230">
        <f>ROUND(E31*N31,2)</f>
        <v>0.01</v>
      </c>
      <c r="P31" s="230">
        <v>0</v>
      </c>
      <c r="Q31" s="230">
        <f>ROUND(E31*P31,2)</f>
        <v>0</v>
      </c>
      <c r="R31" s="230"/>
      <c r="S31" s="230" t="s">
        <v>154</v>
      </c>
      <c r="T31" s="230" t="s">
        <v>155</v>
      </c>
      <c r="U31" s="230">
        <v>0</v>
      </c>
      <c r="V31" s="230">
        <f>ROUND(E31*U31,2)</f>
        <v>0</v>
      </c>
      <c r="W31" s="230"/>
      <c r="X31" s="230" t="s">
        <v>156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311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48">
        <v>22</v>
      </c>
      <c r="B32" s="249" t="s">
        <v>605</v>
      </c>
      <c r="C32" s="260" t="s">
        <v>606</v>
      </c>
      <c r="D32" s="250" t="s">
        <v>239</v>
      </c>
      <c r="E32" s="251">
        <v>1</v>
      </c>
      <c r="F32" s="252"/>
      <c r="G32" s="253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15</v>
      </c>
      <c r="M32" s="230">
        <f>G32*(1+L32/100)</f>
        <v>0</v>
      </c>
      <c r="N32" s="230">
        <v>0</v>
      </c>
      <c r="O32" s="230">
        <f>ROUND(E32*N32,2)</f>
        <v>0</v>
      </c>
      <c r="P32" s="230">
        <v>0</v>
      </c>
      <c r="Q32" s="230">
        <f>ROUND(E32*P32,2)</f>
        <v>0</v>
      </c>
      <c r="R32" s="230"/>
      <c r="S32" s="230" t="s">
        <v>154</v>
      </c>
      <c r="T32" s="230" t="s">
        <v>155</v>
      </c>
      <c r="U32" s="230">
        <v>0</v>
      </c>
      <c r="V32" s="230">
        <f>ROUND(E32*U32,2)</f>
        <v>0</v>
      </c>
      <c r="W32" s="230"/>
      <c r="X32" s="230" t="s">
        <v>156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311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48">
        <v>23</v>
      </c>
      <c r="B33" s="249" t="s">
        <v>607</v>
      </c>
      <c r="C33" s="260" t="s">
        <v>608</v>
      </c>
      <c r="D33" s="250" t="s">
        <v>228</v>
      </c>
      <c r="E33" s="251">
        <v>1</v>
      </c>
      <c r="F33" s="252"/>
      <c r="G33" s="253">
        <f>ROUND(E33*F33,2)</f>
        <v>0</v>
      </c>
      <c r="H33" s="231"/>
      <c r="I33" s="230">
        <f>ROUND(E33*H33,2)</f>
        <v>0</v>
      </c>
      <c r="J33" s="231"/>
      <c r="K33" s="230">
        <f>ROUND(E33*J33,2)</f>
        <v>0</v>
      </c>
      <c r="L33" s="230">
        <v>15</v>
      </c>
      <c r="M33" s="230">
        <f>G33*(1+L33/100)</f>
        <v>0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0"/>
      <c r="S33" s="230" t="s">
        <v>154</v>
      </c>
      <c r="T33" s="230" t="s">
        <v>155</v>
      </c>
      <c r="U33" s="230">
        <v>0</v>
      </c>
      <c r="V33" s="230">
        <f>ROUND(E33*U33,2)</f>
        <v>0</v>
      </c>
      <c r="W33" s="230"/>
      <c r="X33" s="230" t="s">
        <v>156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157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8">
        <v>24</v>
      </c>
      <c r="B34" s="249" t="s">
        <v>609</v>
      </c>
      <c r="C34" s="260" t="s">
        <v>610</v>
      </c>
      <c r="D34" s="250" t="s">
        <v>239</v>
      </c>
      <c r="E34" s="251">
        <v>1</v>
      </c>
      <c r="F34" s="252"/>
      <c r="G34" s="253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15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154</v>
      </c>
      <c r="T34" s="230" t="s">
        <v>155</v>
      </c>
      <c r="U34" s="230">
        <v>0</v>
      </c>
      <c r="V34" s="230">
        <f>ROUND(E34*U34,2)</f>
        <v>0</v>
      </c>
      <c r="W34" s="230"/>
      <c r="X34" s="230" t="s">
        <v>156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311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2.5" outlineLevel="1" x14ac:dyDescent="0.2">
      <c r="A35" s="248">
        <v>25</v>
      </c>
      <c r="B35" s="249" t="s">
        <v>607</v>
      </c>
      <c r="C35" s="260" t="s">
        <v>611</v>
      </c>
      <c r="D35" s="250" t="s">
        <v>228</v>
      </c>
      <c r="E35" s="251">
        <v>1</v>
      </c>
      <c r="F35" s="252"/>
      <c r="G35" s="253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15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154</v>
      </c>
      <c r="T35" s="230" t="s">
        <v>155</v>
      </c>
      <c r="U35" s="230">
        <v>0</v>
      </c>
      <c r="V35" s="230">
        <f>ROUND(E35*U35,2)</f>
        <v>0</v>
      </c>
      <c r="W35" s="230"/>
      <c r="X35" s="230" t="s">
        <v>223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224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48">
        <v>26</v>
      </c>
      <c r="B36" s="249" t="s">
        <v>612</v>
      </c>
      <c r="C36" s="260" t="s">
        <v>613</v>
      </c>
      <c r="D36" s="250" t="s">
        <v>239</v>
      </c>
      <c r="E36" s="251">
        <v>1</v>
      </c>
      <c r="F36" s="252"/>
      <c r="G36" s="253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15</v>
      </c>
      <c r="M36" s="230">
        <f>G36*(1+L36/100)</f>
        <v>0</v>
      </c>
      <c r="N36" s="230">
        <v>1.8890000000000001E-2</v>
      </c>
      <c r="O36" s="230">
        <f>ROUND(E36*N36,2)</f>
        <v>0.02</v>
      </c>
      <c r="P36" s="230">
        <v>0</v>
      </c>
      <c r="Q36" s="230">
        <f>ROUND(E36*P36,2)</f>
        <v>0</v>
      </c>
      <c r="R36" s="230"/>
      <c r="S36" s="230" t="s">
        <v>154</v>
      </c>
      <c r="T36" s="230" t="s">
        <v>155</v>
      </c>
      <c r="U36" s="230">
        <v>0.97299999999999998</v>
      </c>
      <c r="V36" s="230">
        <f>ROUND(E36*U36,2)</f>
        <v>0.97</v>
      </c>
      <c r="W36" s="230"/>
      <c r="X36" s="230" t="s">
        <v>156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48">
        <v>27</v>
      </c>
      <c r="B37" s="249" t="s">
        <v>614</v>
      </c>
      <c r="C37" s="260" t="s">
        <v>615</v>
      </c>
      <c r="D37" s="250" t="s">
        <v>228</v>
      </c>
      <c r="E37" s="251">
        <v>1</v>
      </c>
      <c r="F37" s="252"/>
      <c r="G37" s="253">
        <f>ROUND(E37*F37,2)</f>
        <v>0</v>
      </c>
      <c r="H37" s="231"/>
      <c r="I37" s="230">
        <f>ROUND(E37*H37,2)</f>
        <v>0</v>
      </c>
      <c r="J37" s="231"/>
      <c r="K37" s="230">
        <f>ROUND(E37*J37,2)</f>
        <v>0</v>
      </c>
      <c r="L37" s="230">
        <v>15</v>
      </c>
      <c r="M37" s="230">
        <f>G37*(1+L37/100)</f>
        <v>0</v>
      </c>
      <c r="N37" s="230">
        <v>3.2000000000000003E-4</v>
      </c>
      <c r="O37" s="230">
        <f>ROUND(E37*N37,2)</f>
        <v>0</v>
      </c>
      <c r="P37" s="230">
        <v>0</v>
      </c>
      <c r="Q37" s="230">
        <f>ROUND(E37*P37,2)</f>
        <v>0</v>
      </c>
      <c r="R37" s="230"/>
      <c r="S37" s="230" t="s">
        <v>154</v>
      </c>
      <c r="T37" s="230" t="s">
        <v>155</v>
      </c>
      <c r="U37" s="230">
        <v>0</v>
      </c>
      <c r="V37" s="230">
        <f>ROUND(E37*U37,2)</f>
        <v>0</v>
      </c>
      <c r="W37" s="230"/>
      <c r="X37" s="230" t="s">
        <v>223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224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48">
        <v>28</v>
      </c>
      <c r="B38" s="249" t="s">
        <v>616</v>
      </c>
      <c r="C38" s="260" t="s">
        <v>617</v>
      </c>
      <c r="D38" s="250" t="s">
        <v>228</v>
      </c>
      <c r="E38" s="251">
        <v>1</v>
      </c>
      <c r="F38" s="252"/>
      <c r="G38" s="253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15</v>
      </c>
      <c r="M38" s="230">
        <f>G38*(1+L38/100)</f>
        <v>0</v>
      </c>
      <c r="N38" s="230">
        <v>0</v>
      </c>
      <c r="O38" s="230">
        <f>ROUND(E38*N38,2)</f>
        <v>0</v>
      </c>
      <c r="P38" s="230">
        <v>0</v>
      </c>
      <c r="Q38" s="230">
        <f>ROUND(E38*P38,2)</f>
        <v>0</v>
      </c>
      <c r="R38" s="230"/>
      <c r="S38" s="230" t="s">
        <v>154</v>
      </c>
      <c r="T38" s="230" t="s">
        <v>155</v>
      </c>
      <c r="U38" s="230">
        <v>0</v>
      </c>
      <c r="V38" s="230">
        <f>ROUND(E38*U38,2)</f>
        <v>0</v>
      </c>
      <c r="W38" s="230"/>
      <c r="X38" s="230" t="s">
        <v>156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311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2.5" outlineLevel="1" x14ac:dyDescent="0.2">
      <c r="A39" s="248">
        <v>29</v>
      </c>
      <c r="B39" s="249" t="s">
        <v>618</v>
      </c>
      <c r="C39" s="260" t="s">
        <v>619</v>
      </c>
      <c r="D39" s="250" t="s">
        <v>228</v>
      </c>
      <c r="E39" s="251">
        <v>1</v>
      </c>
      <c r="F39" s="252"/>
      <c r="G39" s="253">
        <f>ROUND(E39*F39,2)</f>
        <v>0</v>
      </c>
      <c r="H39" s="231"/>
      <c r="I39" s="230">
        <f>ROUND(E39*H39,2)</f>
        <v>0</v>
      </c>
      <c r="J39" s="231"/>
      <c r="K39" s="230">
        <f>ROUND(E39*J39,2)</f>
        <v>0</v>
      </c>
      <c r="L39" s="230">
        <v>15</v>
      </c>
      <c r="M39" s="230">
        <f>G39*(1+L39/100)</f>
        <v>0</v>
      </c>
      <c r="N39" s="230">
        <v>0</v>
      </c>
      <c r="O39" s="230">
        <f>ROUND(E39*N39,2)</f>
        <v>0</v>
      </c>
      <c r="P39" s="230">
        <v>0</v>
      </c>
      <c r="Q39" s="230">
        <f>ROUND(E39*P39,2)</f>
        <v>0</v>
      </c>
      <c r="R39" s="230"/>
      <c r="S39" s="230" t="s">
        <v>154</v>
      </c>
      <c r="T39" s="230" t="s">
        <v>155</v>
      </c>
      <c r="U39" s="230">
        <v>0</v>
      </c>
      <c r="V39" s="230">
        <f>ROUND(E39*U39,2)</f>
        <v>0</v>
      </c>
      <c r="W39" s="230"/>
      <c r="X39" s="230" t="s">
        <v>156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311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48">
        <v>30</v>
      </c>
      <c r="B40" s="249" t="s">
        <v>620</v>
      </c>
      <c r="C40" s="260" t="s">
        <v>621</v>
      </c>
      <c r="D40" s="250" t="s">
        <v>228</v>
      </c>
      <c r="E40" s="251">
        <v>1</v>
      </c>
      <c r="F40" s="252"/>
      <c r="G40" s="253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15</v>
      </c>
      <c r="M40" s="230">
        <f>G40*(1+L40/100)</f>
        <v>0</v>
      </c>
      <c r="N40" s="230">
        <v>0</v>
      </c>
      <c r="O40" s="230">
        <f>ROUND(E40*N40,2)</f>
        <v>0</v>
      </c>
      <c r="P40" s="230">
        <v>0</v>
      </c>
      <c r="Q40" s="230">
        <f>ROUND(E40*P40,2)</f>
        <v>0</v>
      </c>
      <c r="R40" s="230"/>
      <c r="S40" s="230" t="s">
        <v>154</v>
      </c>
      <c r="T40" s="230" t="s">
        <v>155</v>
      </c>
      <c r="U40" s="230">
        <v>0</v>
      </c>
      <c r="V40" s="230">
        <f>ROUND(E40*U40,2)</f>
        <v>0</v>
      </c>
      <c r="W40" s="230"/>
      <c r="X40" s="230" t="s">
        <v>156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311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48">
        <v>31</v>
      </c>
      <c r="B41" s="249" t="s">
        <v>622</v>
      </c>
      <c r="C41" s="260" t="s">
        <v>623</v>
      </c>
      <c r="D41" s="250" t="s">
        <v>228</v>
      </c>
      <c r="E41" s="251">
        <v>1</v>
      </c>
      <c r="F41" s="252"/>
      <c r="G41" s="253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15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/>
      <c r="S41" s="230" t="s">
        <v>154</v>
      </c>
      <c r="T41" s="230" t="s">
        <v>155</v>
      </c>
      <c r="U41" s="230">
        <v>0</v>
      </c>
      <c r="V41" s="230">
        <f>ROUND(E41*U41,2)</f>
        <v>0</v>
      </c>
      <c r="W41" s="230"/>
      <c r="X41" s="230" t="s">
        <v>624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625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48">
        <v>32</v>
      </c>
      <c r="B42" s="249" t="s">
        <v>626</v>
      </c>
      <c r="C42" s="260" t="s">
        <v>627</v>
      </c>
      <c r="D42" s="250" t="s">
        <v>228</v>
      </c>
      <c r="E42" s="251">
        <v>1</v>
      </c>
      <c r="F42" s="252"/>
      <c r="G42" s="253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15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154</v>
      </c>
      <c r="T42" s="230" t="s">
        <v>155</v>
      </c>
      <c r="U42" s="230">
        <v>0</v>
      </c>
      <c r="V42" s="230">
        <f>ROUND(E42*U42,2)</f>
        <v>0</v>
      </c>
      <c r="W42" s="230"/>
      <c r="X42" s="230" t="s">
        <v>156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311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48">
        <v>33</v>
      </c>
      <c r="B43" s="249" t="s">
        <v>628</v>
      </c>
      <c r="C43" s="260" t="s">
        <v>629</v>
      </c>
      <c r="D43" s="250" t="s">
        <v>228</v>
      </c>
      <c r="E43" s="251">
        <v>1</v>
      </c>
      <c r="F43" s="252"/>
      <c r="G43" s="253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15</v>
      </c>
      <c r="M43" s="230">
        <f>G43*(1+L43/100)</f>
        <v>0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0"/>
      <c r="S43" s="230" t="s">
        <v>154</v>
      </c>
      <c r="T43" s="230" t="s">
        <v>155</v>
      </c>
      <c r="U43" s="230">
        <v>0</v>
      </c>
      <c r="V43" s="230">
        <f>ROUND(E43*U43,2)</f>
        <v>0</v>
      </c>
      <c r="W43" s="230"/>
      <c r="X43" s="230" t="s">
        <v>156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311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48">
        <v>34</v>
      </c>
      <c r="B44" s="249" t="s">
        <v>630</v>
      </c>
      <c r="C44" s="260" t="s">
        <v>631</v>
      </c>
      <c r="D44" s="250" t="s">
        <v>228</v>
      </c>
      <c r="E44" s="251">
        <v>1</v>
      </c>
      <c r="F44" s="252"/>
      <c r="G44" s="253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15</v>
      </c>
      <c r="M44" s="230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0"/>
      <c r="S44" s="230" t="s">
        <v>154</v>
      </c>
      <c r="T44" s="230" t="s">
        <v>155</v>
      </c>
      <c r="U44" s="230">
        <v>0</v>
      </c>
      <c r="V44" s="230">
        <f>ROUND(E44*U44,2)</f>
        <v>0</v>
      </c>
      <c r="W44" s="230"/>
      <c r="X44" s="230" t="s">
        <v>156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311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48">
        <v>35</v>
      </c>
      <c r="B45" s="249" t="s">
        <v>632</v>
      </c>
      <c r="C45" s="260" t="s">
        <v>633</v>
      </c>
      <c r="D45" s="250" t="s">
        <v>0</v>
      </c>
      <c r="E45" s="251">
        <v>441.291</v>
      </c>
      <c r="F45" s="252"/>
      <c r="G45" s="253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15</v>
      </c>
      <c r="M45" s="230">
        <f>G45*(1+L45/100)</f>
        <v>0</v>
      </c>
      <c r="N45" s="230">
        <v>0</v>
      </c>
      <c r="O45" s="230">
        <f>ROUND(E45*N45,2)</f>
        <v>0</v>
      </c>
      <c r="P45" s="230">
        <v>0</v>
      </c>
      <c r="Q45" s="230">
        <f>ROUND(E45*P45,2)</f>
        <v>0</v>
      </c>
      <c r="R45" s="230"/>
      <c r="S45" s="230" t="s">
        <v>154</v>
      </c>
      <c r="T45" s="230" t="s">
        <v>155</v>
      </c>
      <c r="U45" s="230">
        <v>0</v>
      </c>
      <c r="V45" s="230">
        <f>ROUND(E45*U45,2)</f>
        <v>0</v>
      </c>
      <c r="W45" s="230"/>
      <c r="X45" s="230" t="s">
        <v>156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311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35" t="s">
        <v>149</v>
      </c>
      <c r="B46" s="236" t="s">
        <v>101</v>
      </c>
      <c r="C46" s="256" t="s">
        <v>102</v>
      </c>
      <c r="D46" s="237"/>
      <c r="E46" s="238"/>
      <c r="F46" s="239"/>
      <c r="G46" s="240">
        <f>SUMIF(AG47:AG57,"&lt;&gt;NOR",G47:G57)</f>
        <v>0</v>
      </c>
      <c r="H46" s="234"/>
      <c r="I46" s="234">
        <f>SUM(I47:I57)</f>
        <v>0</v>
      </c>
      <c r="J46" s="234"/>
      <c r="K46" s="234">
        <f>SUM(K47:K57)</f>
        <v>0</v>
      </c>
      <c r="L46" s="234"/>
      <c r="M46" s="234">
        <f>SUM(M47:M57)</f>
        <v>0</v>
      </c>
      <c r="N46" s="234"/>
      <c r="O46" s="234">
        <f>SUM(O47:O57)</f>
        <v>0.02</v>
      </c>
      <c r="P46" s="234"/>
      <c r="Q46" s="234">
        <f>SUM(Q47:Q57)</f>
        <v>0</v>
      </c>
      <c r="R46" s="234"/>
      <c r="S46" s="234"/>
      <c r="T46" s="234"/>
      <c r="U46" s="234"/>
      <c r="V46" s="234">
        <f>SUM(V47:V57)</f>
        <v>0.99</v>
      </c>
      <c r="W46" s="234"/>
      <c r="X46" s="234"/>
      <c r="AG46" t="s">
        <v>150</v>
      </c>
    </row>
    <row r="47" spans="1:60" ht="22.5" outlineLevel="1" x14ac:dyDescent="0.2">
      <c r="A47" s="248">
        <v>36</v>
      </c>
      <c r="B47" s="249" t="s">
        <v>634</v>
      </c>
      <c r="C47" s="260" t="s">
        <v>635</v>
      </c>
      <c r="D47" s="250" t="s">
        <v>228</v>
      </c>
      <c r="E47" s="251">
        <v>1</v>
      </c>
      <c r="F47" s="252"/>
      <c r="G47" s="253">
        <f>ROUND(E47*F47,2)</f>
        <v>0</v>
      </c>
      <c r="H47" s="231"/>
      <c r="I47" s="230">
        <f>ROUND(E47*H47,2)</f>
        <v>0</v>
      </c>
      <c r="J47" s="231"/>
      <c r="K47" s="230">
        <f>ROUND(E47*J47,2)</f>
        <v>0</v>
      </c>
      <c r="L47" s="230">
        <v>15</v>
      </c>
      <c r="M47" s="230">
        <f>G47*(1+L47/100)</f>
        <v>0</v>
      </c>
      <c r="N47" s="230">
        <v>1.66E-2</v>
      </c>
      <c r="O47" s="230">
        <f>ROUND(E47*N47,2)</f>
        <v>0.02</v>
      </c>
      <c r="P47" s="230">
        <v>0</v>
      </c>
      <c r="Q47" s="230">
        <f>ROUND(E47*P47,2)</f>
        <v>0</v>
      </c>
      <c r="R47" s="230"/>
      <c r="S47" s="230" t="s">
        <v>154</v>
      </c>
      <c r="T47" s="230" t="s">
        <v>155</v>
      </c>
      <c r="U47" s="230">
        <v>0.98799999999999999</v>
      </c>
      <c r="V47" s="230">
        <f>ROUND(E47*U47,2)</f>
        <v>0.99</v>
      </c>
      <c r="W47" s="230"/>
      <c r="X47" s="230" t="s">
        <v>156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311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8">
        <v>37</v>
      </c>
      <c r="B48" s="249" t="s">
        <v>622</v>
      </c>
      <c r="C48" s="260" t="s">
        <v>636</v>
      </c>
      <c r="D48" s="250" t="s">
        <v>228</v>
      </c>
      <c r="E48" s="251">
        <v>1</v>
      </c>
      <c r="F48" s="252"/>
      <c r="G48" s="253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15</v>
      </c>
      <c r="M48" s="230">
        <f>G48*(1+L48/100)</f>
        <v>0</v>
      </c>
      <c r="N48" s="230">
        <v>0</v>
      </c>
      <c r="O48" s="230">
        <f>ROUND(E48*N48,2)</f>
        <v>0</v>
      </c>
      <c r="P48" s="230">
        <v>0</v>
      </c>
      <c r="Q48" s="230">
        <f>ROUND(E48*P48,2)</f>
        <v>0</v>
      </c>
      <c r="R48" s="230"/>
      <c r="S48" s="230" t="s">
        <v>154</v>
      </c>
      <c r="T48" s="230" t="s">
        <v>155</v>
      </c>
      <c r="U48" s="230">
        <v>0</v>
      </c>
      <c r="V48" s="230">
        <f>ROUND(E48*U48,2)</f>
        <v>0</v>
      </c>
      <c r="W48" s="230"/>
      <c r="X48" s="230" t="s">
        <v>624</v>
      </c>
      <c r="Y48" s="211"/>
      <c r="Z48" s="211"/>
      <c r="AA48" s="211"/>
      <c r="AB48" s="211"/>
      <c r="AC48" s="211"/>
      <c r="AD48" s="211"/>
      <c r="AE48" s="211"/>
      <c r="AF48" s="211"/>
      <c r="AG48" s="211" t="s">
        <v>625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8">
        <v>38</v>
      </c>
      <c r="B49" s="249" t="s">
        <v>637</v>
      </c>
      <c r="C49" s="260" t="s">
        <v>638</v>
      </c>
      <c r="D49" s="250" t="s">
        <v>228</v>
      </c>
      <c r="E49" s="251">
        <v>4</v>
      </c>
      <c r="F49" s="252"/>
      <c r="G49" s="253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15</v>
      </c>
      <c r="M49" s="230">
        <f>G49*(1+L49/100)</f>
        <v>0</v>
      </c>
      <c r="N49" s="230">
        <v>0</v>
      </c>
      <c r="O49" s="230">
        <f>ROUND(E49*N49,2)</f>
        <v>0</v>
      </c>
      <c r="P49" s="230">
        <v>0</v>
      </c>
      <c r="Q49" s="230">
        <f>ROUND(E49*P49,2)</f>
        <v>0</v>
      </c>
      <c r="R49" s="230"/>
      <c r="S49" s="230" t="s">
        <v>154</v>
      </c>
      <c r="T49" s="230" t="s">
        <v>155</v>
      </c>
      <c r="U49" s="230">
        <v>0</v>
      </c>
      <c r="V49" s="230">
        <f>ROUND(E49*U49,2)</f>
        <v>0</v>
      </c>
      <c r="W49" s="230"/>
      <c r="X49" s="230" t="s">
        <v>156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311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48">
        <v>39</v>
      </c>
      <c r="B50" s="249" t="s">
        <v>622</v>
      </c>
      <c r="C50" s="260" t="s">
        <v>639</v>
      </c>
      <c r="D50" s="250" t="s">
        <v>228</v>
      </c>
      <c r="E50" s="251">
        <v>1</v>
      </c>
      <c r="F50" s="252"/>
      <c r="G50" s="253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15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/>
      <c r="S50" s="230" t="s">
        <v>154</v>
      </c>
      <c r="T50" s="230" t="s">
        <v>155</v>
      </c>
      <c r="U50" s="230">
        <v>0</v>
      </c>
      <c r="V50" s="230">
        <f>ROUND(E50*U50,2)</f>
        <v>0</v>
      </c>
      <c r="W50" s="230"/>
      <c r="X50" s="230" t="s">
        <v>624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625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48">
        <v>40</v>
      </c>
      <c r="B51" s="249" t="s">
        <v>640</v>
      </c>
      <c r="C51" s="260" t="s">
        <v>641</v>
      </c>
      <c r="D51" s="250" t="s">
        <v>172</v>
      </c>
      <c r="E51" s="251">
        <v>2</v>
      </c>
      <c r="F51" s="252"/>
      <c r="G51" s="253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15</v>
      </c>
      <c r="M51" s="230">
        <f>G51*(1+L51/100)</f>
        <v>0</v>
      </c>
      <c r="N51" s="230">
        <v>0</v>
      </c>
      <c r="O51" s="230">
        <f>ROUND(E51*N51,2)</f>
        <v>0</v>
      </c>
      <c r="P51" s="230">
        <v>0</v>
      </c>
      <c r="Q51" s="230">
        <f>ROUND(E51*P51,2)</f>
        <v>0</v>
      </c>
      <c r="R51" s="230"/>
      <c r="S51" s="230" t="s">
        <v>154</v>
      </c>
      <c r="T51" s="230" t="s">
        <v>155</v>
      </c>
      <c r="U51" s="230">
        <v>0</v>
      </c>
      <c r="V51" s="230">
        <f>ROUND(E51*U51,2)</f>
        <v>0</v>
      </c>
      <c r="W51" s="230"/>
      <c r="X51" s="230" t="s">
        <v>156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311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2.5" outlineLevel="1" x14ac:dyDescent="0.2">
      <c r="A52" s="248">
        <v>41</v>
      </c>
      <c r="B52" s="249" t="s">
        <v>642</v>
      </c>
      <c r="C52" s="260" t="s">
        <v>643</v>
      </c>
      <c r="D52" s="250" t="s">
        <v>172</v>
      </c>
      <c r="E52" s="251">
        <v>48</v>
      </c>
      <c r="F52" s="252"/>
      <c r="G52" s="253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15</v>
      </c>
      <c r="M52" s="230">
        <f>G52*(1+L52/100)</f>
        <v>0</v>
      </c>
      <c r="N52" s="230">
        <v>0</v>
      </c>
      <c r="O52" s="230">
        <f>ROUND(E52*N52,2)</f>
        <v>0</v>
      </c>
      <c r="P52" s="230">
        <v>0</v>
      </c>
      <c r="Q52" s="230">
        <f>ROUND(E52*P52,2)</f>
        <v>0</v>
      </c>
      <c r="R52" s="230"/>
      <c r="S52" s="230" t="s">
        <v>154</v>
      </c>
      <c r="T52" s="230" t="s">
        <v>155</v>
      </c>
      <c r="U52" s="230">
        <v>0</v>
      </c>
      <c r="V52" s="230">
        <f>ROUND(E52*U52,2)</f>
        <v>0</v>
      </c>
      <c r="W52" s="230"/>
      <c r="X52" s="230" t="s">
        <v>156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311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2.5" outlineLevel="1" x14ac:dyDescent="0.2">
      <c r="A53" s="248">
        <v>42</v>
      </c>
      <c r="B53" s="249" t="s">
        <v>60</v>
      </c>
      <c r="C53" s="260" t="s">
        <v>644</v>
      </c>
      <c r="D53" s="250" t="s">
        <v>239</v>
      </c>
      <c r="E53" s="251">
        <v>1</v>
      </c>
      <c r="F53" s="252"/>
      <c r="G53" s="253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15</v>
      </c>
      <c r="M53" s="230">
        <f>G53*(1+L53/100)</f>
        <v>0</v>
      </c>
      <c r="N53" s="230">
        <v>0</v>
      </c>
      <c r="O53" s="230">
        <f>ROUND(E53*N53,2)</f>
        <v>0</v>
      </c>
      <c r="P53" s="230">
        <v>0</v>
      </c>
      <c r="Q53" s="230">
        <f>ROUND(E53*P53,2)</f>
        <v>0</v>
      </c>
      <c r="R53" s="230"/>
      <c r="S53" s="230" t="s">
        <v>154</v>
      </c>
      <c r="T53" s="230" t="s">
        <v>155</v>
      </c>
      <c r="U53" s="230">
        <v>0</v>
      </c>
      <c r="V53" s="230">
        <f>ROUND(E53*U53,2)</f>
        <v>0</v>
      </c>
      <c r="W53" s="230"/>
      <c r="X53" s="230" t="s">
        <v>223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321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8">
        <v>43</v>
      </c>
      <c r="B54" s="249" t="s">
        <v>62</v>
      </c>
      <c r="C54" s="260" t="s">
        <v>645</v>
      </c>
      <c r="D54" s="250" t="s">
        <v>239</v>
      </c>
      <c r="E54" s="251">
        <v>1</v>
      </c>
      <c r="F54" s="252"/>
      <c r="G54" s="253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15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/>
      <c r="S54" s="230" t="s">
        <v>154</v>
      </c>
      <c r="T54" s="230" t="s">
        <v>155</v>
      </c>
      <c r="U54" s="230">
        <v>0</v>
      </c>
      <c r="V54" s="230">
        <f>ROUND(E54*U54,2)</f>
        <v>0</v>
      </c>
      <c r="W54" s="230"/>
      <c r="X54" s="230" t="s">
        <v>156</v>
      </c>
      <c r="Y54" s="211"/>
      <c r="Z54" s="211"/>
      <c r="AA54" s="211"/>
      <c r="AB54" s="211"/>
      <c r="AC54" s="211"/>
      <c r="AD54" s="211"/>
      <c r="AE54" s="211"/>
      <c r="AF54" s="211"/>
      <c r="AG54" s="211" t="s">
        <v>157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8">
        <v>44</v>
      </c>
      <c r="B55" s="249" t="s">
        <v>646</v>
      </c>
      <c r="C55" s="260" t="s">
        <v>647</v>
      </c>
      <c r="D55" s="250" t="s">
        <v>239</v>
      </c>
      <c r="E55" s="251">
        <v>1</v>
      </c>
      <c r="F55" s="252"/>
      <c r="G55" s="253">
        <f>ROUND(E55*F55,2)</f>
        <v>0</v>
      </c>
      <c r="H55" s="231"/>
      <c r="I55" s="230">
        <f>ROUND(E55*H55,2)</f>
        <v>0</v>
      </c>
      <c r="J55" s="231"/>
      <c r="K55" s="230">
        <f>ROUND(E55*J55,2)</f>
        <v>0</v>
      </c>
      <c r="L55" s="230">
        <v>15</v>
      </c>
      <c r="M55" s="230">
        <f>G55*(1+L55/100)</f>
        <v>0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0"/>
      <c r="S55" s="230" t="s">
        <v>154</v>
      </c>
      <c r="T55" s="230" t="s">
        <v>155</v>
      </c>
      <c r="U55" s="230">
        <v>0</v>
      </c>
      <c r="V55" s="230">
        <f>ROUND(E55*U55,2)</f>
        <v>0</v>
      </c>
      <c r="W55" s="230"/>
      <c r="X55" s="230" t="s">
        <v>156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157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48">
        <v>45</v>
      </c>
      <c r="B56" s="249" t="s">
        <v>648</v>
      </c>
      <c r="C56" s="260" t="s">
        <v>649</v>
      </c>
      <c r="D56" s="250" t="s">
        <v>239</v>
      </c>
      <c r="E56" s="251">
        <v>1</v>
      </c>
      <c r="F56" s="252"/>
      <c r="G56" s="253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15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/>
      <c r="S56" s="230" t="s">
        <v>154</v>
      </c>
      <c r="T56" s="230" t="s">
        <v>155</v>
      </c>
      <c r="U56" s="230">
        <v>0</v>
      </c>
      <c r="V56" s="230">
        <f>ROUND(E56*U56,2)</f>
        <v>0</v>
      </c>
      <c r="W56" s="230"/>
      <c r="X56" s="230" t="s">
        <v>156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157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8">
        <v>46</v>
      </c>
      <c r="B57" s="249" t="s">
        <v>650</v>
      </c>
      <c r="C57" s="260" t="s">
        <v>651</v>
      </c>
      <c r="D57" s="250" t="s">
        <v>0</v>
      </c>
      <c r="E57" s="251">
        <v>211.71</v>
      </c>
      <c r="F57" s="252"/>
      <c r="G57" s="253">
        <f>ROUND(E57*F57,2)</f>
        <v>0</v>
      </c>
      <c r="H57" s="231"/>
      <c r="I57" s="230">
        <f>ROUND(E57*H57,2)</f>
        <v>0</v>
      </c>
      <c r="J57" s="231"/>
      <c r="K57" s="230">
        <f>ROUND(E57*J57,2)</f>
        <v>0</v>
      </c>
      <c r="L57" s="230">
        <v>15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/>
      <c r="S57" s="230" t="s">
        <v>154</v>
      </c>
      <c r="T57" s="230" t="s">
        <v>155</v>
      </c>
      <c r="U57" s="230">
        <v>0</v>
      </c>
      <c r="V57" s="230">
        <f>ROUND(E57*U57,2)</f>
        <v>0</v>
      </c>
      <c r="W57" s="230"/>
      <c r="X57" s="230" t="s">
        <v>156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311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35" t="s">
        <v>149</v>
      </c>
      <c r="B58" s="236" t="s">
        <v>117</v>
      </c>
      <c r="C58" s="256" t="s">
        <v>118</v>
      </c>
      <c r="D58" s="237"/>
      <c r="E58" s="238"/>
      <c r="F58" s="239"/>
      <c r="G58" s="240">
        <f>SUMIF(AG59:AG59,"&lt;&gt;NOR",G59:G59)</f>
        <v>0</v>
      </c>
      <c r="H58" s="234"/>
      <c r="I58" s="234">
        <f>SUM(I59:I59)</f>
        <v>0</v>
      </c>
      <c r="J58" s="234"/>
      <c r="K58" s="234">
        <f>SUM(K59:K59)</f>
        <v>0</v>
      </c>
      <c r="L58" s="234"/>
      <c r="M58" s="234">
        <f>SUM(M59:M59)</f>
        <v>0</v>
      </c>
      <c r="N58" s="234"/>
      <c r="O58" s="234">
        <f>SUM(O59:O59)</f>
        <v>0</v>
      </c>
      <c r="P58" s="234"/>
      <c r="Q58" s="234">
        <f>SUM(Q59:Q59)</f>
        <v>0</v>
      </c>
      <c r="R58" s="234"/>
      <c r="S58" s="234"/>
      <c r="T58" s="234"/>
      <c r="U58" s="234"/>
      <c r="V58" s="234">
        <f>SUM(V59:V59)</f>
        <v>0</v>
      </c>
      <c r="W58" s="234"/>
      <c r="X58" s="234"/>
      <c r="AG58" t="s">
        <v>150</v>
      </c>
    </row>
    <row r="59" spans="1:60" ht="33.75" outlineLevel="1" x14ac:dyDescent="0.2">
      <c r="A59" s="248">
        <v>47</v>
      </c>
      <c r="B59" s="249" t="s">
        <v>652</v>
      </c>
      <c r="C59" s="260" t="s">
        <v>653</v>
      </c>
      <c r="D59" s="250" t="s">
        <v>228</v>
      </c>
      <c r="E59" s="251">
        <v>2</v>
      </c>
      <c r="F59" s="252"/>
      <c r="G59" s="253">
        <f>ROUND(E59*F59,2)</f>
        <v>0</v>
      </c>
      <c r="H59" s="231"/>
      <c r="I59" s="230">
        <f>ROUND(E59*H59,2)</f>
        <v>0</v>
      </c>
      <c r="J59" s="231"/>
      <c r="K59" s="230">
        <f>ROUND(E59*J59,2)</f>
        <v>0</v>
      </c>
      <c r="L59" s="230">
        <v>15</v>
      </c>
      <c r="M59" s="230">
        <f>G59*(1+L59/100)</f>
        <v>0</v>
      </c>
      <c r="N59" s="230">
        <v>0</v>
      </c>
      <c r="O59" s="230">
        <f>ROUND(E59*N59,2)</f>
        <v>0</v>
      </c>
      <c r="P59" s="230">
        <v>0</v>
      </c>
      <c r="Q59" s="230">
        <f>ROUND(E59*P59,2)</f>
        <v>0</v>
      </c>
      <c r="R59" s="230"/>
      <c r="S59" s="230" t="s">
        <v>154</v>
      </c>
      <c r="T59" s="230" t="s">
        <v>155</v>
      </c>
      <c r="U59" s="230">
        <v>0</v>
      </c>
      <c r="V59" s="230">
        <f>ROUND(E59*U59,2)</f>
        <v>0</v>
      </c>
      <c r="W59" s="230"/>
      <c r="X59" s="230" t="s">
        <v>156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157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x14ac:dyDescent="0.2">
      <c r="A60" s="235" t="s">
        <v>149</v>
      </c>
      <c r="B60" s="236" t="s">
        <v>78</v>
      </c>
      <c r="C60" s="256" t="s">
        <v>79</v>
      </c>
      <c r="D60" s="237"/>
      <c r="E60" s="238"/>
      <c r="F60" s="239"/>
      <c r="G60" s="240">
        <f>SUMIF(AG61:AG63,"&lt;&gt;NOR",G61:G63)</f>
        <v>0</v>
      </c>
      <c r="H60" s="234"/>
      <c r="I60" s="234">
        <f>SUM(I61:I63)</f>
        <v>0</v>
      </c>
      <c r="J60" s="234"/>
      <c r="K60" s="234">
        <f>SUM(K61:K63)</f>
        <v>0</v>
      </c>
      <c r="L60" s="234"/>
      <c r="M60" s="234">
        <f>SUM(M61:M63)</f>
        <v>0</v>
      </c>
      <c r="N60" s="234"/>
      <c r="O60" s="234">
        <f>SUM(O61:O63)</f>
        <v>0</v>
      </c>
      <c r="P60" s="234"/>
      <c r="Q60" s="234">
        <f>SUM(Q61:Q63)</f>
        <v>0</v>
      </c>
      <c r="R60" s="234"/>
      <c r="S60" s="234"/>
      <c r="T60" s="234"/>
      <c r="U60" s="234"/>
      <c r="V60" s="234">
        <f>SUM(V61:V63)</f>
        <v>0</v>
      </c>
      <c r="W60" s="234"/>
      <c r="X60" s="234"/>
      <c r="AG60" t="s">
        <v>150</v>
      </c>
    </row>
    <row r="61" spans="1:60" ht="22.5" outlineLevel="1" x14ac:dyDescent="0.2">
      <c r="A61" s="248">
        <v>48</v>
      </c>
      <c r="B61" s="249" t="s">
        <v>480</v>
      </c>
      <c r="C61" s="260" t="s">
        <v>654</v>
      </c>
      <c r="D61" s="250" t="s">
        <v>239</v>
      </c>
      <c r="E61" s="251">
        <v>1</v>
      </c>
      <c r="F61" s="252"/>
      <c r="G61" s="253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15</v>
      </c>
      <c r="M61" s="230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0"/>
      <c r="S61" s="230" t="s">
        <v>154</v>
      </c>
      <c r="T61" s="230" t="s">
        <v>155</v>
      </c>
      <c r="U61" s="230">
        <v>0</v>
      </c>
      <c r="V61" s="230">
        <f>ROUND(E61*U61,2)</f>
        <v>0</v>
      </c>
      <c r="W61" s="230"/>
      <c r="X61" s="230" t="s">
        <v>223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432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48">
        <v>49</v>
      </c>
      <c r="B62" s="249" t="s">
        <v>655</v>
      </c>
      <c r="C62" s="260" t="s">
        <v>656</v>
      </c>
      <c r="D62" s="250" t="s">
        <v>239</v>
      </c>
      <c r="E62" s="251">
        <v>1</v>
      </c>
      <c r="F62" s="252"/>
      <c r="G62" s="253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15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/>
      <c r="S62" s="230" t="s">
        <v>154</v>
      </c>
      <c r="T62" s="230" t="s">
        <v>155</v>
      </c>
      <c r="U62" s="230">
        <v>0</v>
      </c>
      <c r="V62" s="230">
        <f>ROUND(E62*U62,2)</f>
        <v>0</v>
      </c>
      <c r="W62" s="230"/>
      <c r="X62" s="230" t="s">
        <v>223</v>
      </c>
      <c r="Y62" s="211"/>
      <c r="Z62" s="211"/>
      <c r="AA62" s="211"/>
      <c r="AB62" s="211"/>
      <c r="AC62" s="211"/>
      <c r="AD62" s="211"/>
      <c r="AE62" s="211"/>
      <c r="AF62" s="211"/>
      <c r="AG62" s="211" t="s">
        <v>432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41">
        <v>50</v>
      </c>
      <c r="B63" s="242" t="s">
        <v>657</v>
      </c>
      <c r="C63" s="257" t="s">
        <v>658</v>
      </c>
      <c r="D63" s="243" t="s">
        <v>239</v>
      </c>
      <c r="E63" s="244">
        <v>1</v>
      </c>
      <c r="F63" s="245"/>
      <c r="G63" s="246">
        <f>ROUND(E63*F63,2)</f>
        <v>0</v>
      </c>
      <c r="H63" s="231"/>
      <c r="I63" s="230">
        <f>ROUND(E63*H63,2)</f>
        <v>0</v>
      </c>
      <c r="J63" s="231"/>
      <c r="K63" s="230">
        <f>ROUND(E63*J63,2)</f>
        <v>0</v>
      </c>
      <c r="L63" s="230">
        <v>15</v>
      </c>
      <c r="M63" s="230">
        <f>G63*(1+L63/100)</f>
        <v>0</v>
      </c>
      <c r="N63" s="230">
        <v>0</v>
      </c>
      <c r="O63" s="230">
        <f>ROUND(E63*N63,2)</f>
        <v>0</v>
      </c>
      <c r="P63" s="230">
        <v>0</v>
      </c>
      <c r="Q63" s="230">
        <f>ROUND(E63*P63,2)</f>
        <v>0</v>
      </c>
      <c r="R63" s="230"/>
      <c r="S63" s="230" t="s">
        <v>154</v>
      </c>
      <c r="T63" s="230" t="s">
        <v>155</v>
      </c>
      <c r="U63" s="230">
        <v>0</v>
      </c>
      <c r="V63" s="230">
        <f>ROUND(E63*U63,2)</f>
        <v>0</v>
      </c>
      <c r="W63" s="230"/>
      <c r="X63" s="230" t="s">
        <v>156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157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3"/>
      <c r="B64" s="4"/>
      <c r="C64" s="26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E64">
        <v>15</v>
      </c>
      <c r="AF64">
        <v>21</v>
      </c>
      <c r="AG64" t="s">
        <v>136</v>
      </c>
    </row>
    <row r="65" spans="1:33" x14ac:dyDescent="0.2">
      <c r="A65" s="214"/>
      <c r="B65" s="215" t="s">
        <v>31</v>
      </c>
      <c r="C65" s="262"/>
      <c r="D65" s="216"/>
      <c r="E65" s="217"/>
      <c r="F65" s="217"/>
      <c r="G65" s="255">
        <f>G8+G16+G29+G46+G58+G60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AE65">
        <f>SUMIF(L7:L63,AE64,G7:G63)</f>
        <v>0</v>
      </c>
      <c r="AF65">
        <f>SUMIF(L7:L63,AF64,G7:G63)</f>
        <v>0</v>
      </c>
      <c r="AG65" t="s">
        <v>440</v>
      </c>
    </row>
    <row r="66" spans="1:33" x14ac:dyDescent="0.2">
      <c r="A66" s="3"/>
      <c r="B66" s="4"/>
      <c r="C66" s="26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3"/>
      <c r="B67" s="4"/>
      <c r="C67" s="26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18" t="s">
        <v>441</v>
      </c>
      <c r="B68" s="218"/>
      <c r="C68" s="263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19"/>
      <c r="B69" s="220"/>
      <c r="C69" s="264"/>
      <c r="D69" s="220"/>
      <c r="E69" s="220"/>
      <c r="F69" s="220"/>
      <c r="G69" s="22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G69" t="s">
        <v>442</v>
      </c>
    </row>
    <row r="70" spans="1:33" x14ac:dyDescent="0.2">
      <c r="A70" s="222"/>
      <c r="B70" s="223"/>
      <c r="C70" s="265"/>
      <c r="D70" s="223"/>
      <c r="E70" s="223"/>
      <c r="F70" s="223"/>
      <c r="G70" s="224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222"/>
      <c r="B71" s="223"/>
      <c r="C71" s="265"/>
      <c r="D71" s="223"/>
      <c r="E71" s="223"/>
      <c r="F71" s="223"/>
      <c r="G71" s="224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A72" s="222"/>
      <c r="B72" s="223"/>
      <c r="C72" s="265"/>
      <c r="D72" s="223"/>
      <c r="E72" s="223"/>
      <c r="F72" s="223"/>
      <c r="G72" s="224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33" x14ac:dyDescent="0.2">
      <c r="A73" s="225"/>
      <c r="B73" s="226"/>
      <c r="C73" s="266"/>
      <c r="D73" s="226"/>
      <c r="E73" s="226"/>
      <c r="F73" s="226"/>
      <c r="G73" s="2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33" x14ac:dyDescent="0.2">
      <c r="A74" s="3"/>
      <c r="B74" s="4"/>
      <c r="C74" s="26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33" x14ac:dyDescent="0.2">
      <c r="C75" s="267"/>
      <c r="D75" s="10"/>
      <c r="AG75" t="s">
        <v>443</v>
      </c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:G1"/>
    <mergeCell ref="C2:G2"/>
    <mergeCell ref="C3:G3"/>
    <mergeCell ref="C4:G4"/>
    <mergeCell ref="A68:C68"/>
    <mergeCell ref="A69:G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2020-11-03T13:17:29Z</dcterms:modified>
</cp:coreProperties>
</file>