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Krizova 6, c.b. 5\"/>
    </mc:Choice>
  </mc:AlternateContent>
  <bookViews>
    <workbookView xWindow="0" yWindow="0" windowWidth="28800" windowHeight="1243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D.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Pol'!$A$1:$X$240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V27" i="12"/>
  <c r="V26" i="12" s="1"/>
  <c r="G29" i="12"/>
  <c r="M29" i="12" s="1"/>
  <c r="I29" i="12"/>
  <c r="K29" i="12"/>
  <c r="O29" i="12"/>
  <c r="Q29" i="12"/>
  <c r="Q28" i="12" s="1"/>
  <c r="V29" i="12"/>
  <c r="G30" i="12"/>
  <c r="I30" i="12"/>
  <c r="K30" i="12"/>
  <c r="O30" i="12"/>
  <c r="O28" i="12" s="1"/>
  <c r="Q30" i="12"/>
  <c r="V30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I37" i="12" s="1"/>
  <c r="K38" i="12"/>
  <c r="O38" i="12"/>
  <c r="Q38" i="12"/>
  <c r="V38" i="12"/>
  <c r="G43" i="12"/>
  <c r="I43" i="12"/>
  <c r="K43" i="12"/>
  <c r="O43" i="12"/>
  <c r="Q43" i="12"/>
  <c r="V43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I57" i="12"/>
  <c r="G58" i="12"/>
  <c r="G57" i="12" s="1"/>
  <c r="I58" i="12"/>
  <c r="K58" i="12"/>
  <c r="K57" i="12" s="1"/>
  <c r="O58" i="12"/>
  <c r="O57" i="12" s="1"/>
  <c r="Q58" i="12"/>
  <c r="Q57" i="12" s="1"/>
  <c r="V58" i="12"/>
  <c r="V57" i="12" s="1"/>
  <c r="I62" i="12"/>
  <c r="G63" i="12"/>
  <c r="G62" i="12" s="1"/>
  <c r="I63" i="12"/>
  <c r="K63" i="12"/>
  <c r="K62" i="12" s="1"/>
  <c r="O63" i="12"/>
  <c r="O62" i="12" s="1"/>
  <c r="Q63" i="12"/>
  <c r="Q62" i="12" s="1"/>
  <c r="V63" i="12"/>
  <c r="V62" i="12" s="1"/>
  <c r="G67" i="12"/>
  <c r="I67" i="12"/>
  <c r="K67" i="12"/>
  <c r="O67" i="12"/>
  <c r="Q67" i="12"/>
  <c r="V67" i="12"/>
  <c r="V66" i="12" s="1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I87" i="12"/>
  <c r="K87" i="12"/>
  <c r="O87" i="12"/>
  <c r="Q87" i="12"/>
  <c r="V87" i="12"/>
  <c r="G93" i="12"/>
  <c r="M93" i="12" s="1"/>
  <c r="I93" i="12"/>
  <c r="K93" i="12"/>
  <c r="O93" i="12"/>
  <c r="Q93" i="12"/>
  <c r="V93" i="12"/>
  <c r="G98" i="12"/>
  <c r="M98" i="12" s="1"/>
  <c r="I98" i="12"/>
  <c r="K98" i="12"/>
  <c r="O98" i="12"/>
  <c r="Q98" i="12"/>
  <c r="V98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G124" i="12" s="1"/>
  <c r="I125" i="12"/>
  <c r="I124" i="12" s="1"/>
  <c r="K125" i="12"/>
  <c r="K124" i="12" s="1"/>
  <c r="O125" i="12"/>
  <c r="O124" i="12" s="1"/>
  <c r="Q125" i="12"/>
  <c r="Q124" i="12" s="1"/>
  <c r="V125" i="12"/>
  <c r="V124" i="12" s="1"/>
  <c r="G130" i="12"/>
  <c r="G129" i="12" s="1"/>
  <c r="I130" i="12"/>
  <c r="I129" i="12" s="1"/>
  <c r="K130" i="12"/>
  <c r="K129" i="12" s="1"/>
  <c r="O130" i="12"/>
  <c r="O129" i="12" s="1"/>
  <c r="Q130" i="12"/>
  <c r="Q129" i="12" s="1"/>
  <c r="V130" i="12"/>
  <c r="V129" i="12" s="1"/>
  <c r="G136" i="12"/>
  <c r="I136" i="12"/>
  <c r="K136" i="12"/>
  <c r="O136" i="12"/>
  <c r="O135" i="12" s="1"/>
  <c r="Q136" i="12"/>
  <c r="V136" i="12"/>
  <c r="G137" i="12"/>
  <c r="M137" i="12" s="1"/>
  <c r="I137" i="12"/>
  <c r="K137" i="12"/>
  <c r="O137" i="12"/>
  <c r="Q137" i="12"/>
  <c r="Q135" i="12" s="1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K142" i="12"/>
  <c r="O142" i="12"/>
  <c r="G143" i="12"/>
  <c r="M143" i="12" s="1"/>
  <c r="M142" i="12" s="1"/>
  <c r="I143" i="12"/>
  <c r="I142" i="12" s="1"/>
  <c r="K143" i="12"/>
  <c r="O143" i="12"/>
  <c r="Q143" i="12"/>
  <c r="Q142" i="12" s="1"/>
  <c r="V143" i="12"/>
  <c r="V142" i="12" s="1"/>
  <c r="G145" i="12"/>
  <c r="M145" i="12" s="1"/>
  <c r="I145" i="12"/>
  <c r="I144" i="12" s="1"/>
  <c r="K145" i="12"/>
  <c r="O145" i="12"/>
  <c r="Q145" i="12"/>
  <c r="Q144" i="12" s="1"/>
  <c r="V145" i="12"/>
  <c r="G146" i="12"/>
  <c r="G144" i="12" s="1"/>
  <c r="I146" i="12"/>
  <c r="K146" i="12"/>
  <c r="K144" i="12" s="1"/>
  <c r="O146" i="12"/>
  <c r="Q146" i="12"/>
  <c r="V146" i="12"/>
  <c r="V144" i="12" s="1"/>
  <c r="G148" i="12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7" i="12"/>
  <c r="M157" i="12" s="1"/>
  <c r="I157" i="12"/>
  <c r="K157" i="12"/>
  <c r="O157" i="12"/>
  <c r="Q157" i="12"/>
  <c r="V157" i="12"/>
  <c r="G160" i="12"/>
  <c r="M160" i="12" s="1"/>
  <c r="I160" i="12"/>
  <c r="K160" i="12"/>
  <c r="O160" i="12"/>
  <c r="Q160" i="12"/>
  <c r="V160" i="12"/>
  <c r="G163" i="12"/>
  <c r="M163" i="12" s="1"/>
  <c r="I163" i="12"/>
  <c r="K163" i="12"/>
  <c r="O163" i="12"/>
  <c r="Q163" i="12"/>
  <c r="V163" i="12"/>
  <c r="Q164" i="12"/>
  <c r="G165" i="12"/>
  <c r="G164" i="12" s="1"/>
  <c r="I165" i="12"/>
  <c r="I164" i="12" s="1"/>
  <c r="K165" i="12"/>
  <c r="K164" i="12" s="1"/>
  <c r="O165" i="12"/>
  <c r="O164" i="12" s="1"/>
  <c r="Q165" i="12"/>
  <c r="V165" i="12"/>
  <c r="V164" i="12" s="1"/>
  <c r="G170" i="12"/>
  <c r="I170" i="12"/>
  <c r="K170" i="12"/>
  <c r="O170" i="12"/>
  <c r="Q170" i="12"/>
  <c r="Q169" i="12" s="1"/>
  <c r="V170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Q187" i="12" s="1"/>
  <c r="V188" i="12"/>
  <c r="G193" i="12"/>
  <c r="M193" i="12" s="1"/>
  <c r="I193" i="12"/>
  <c r="K193" i="12"/>
  <c r="O193" i="12"/>
  <c r="O187" i="12" s="1"/>
  <c r="Q193" i="12"/>
  <c r="V193" i="12"/>
  <c r="G197" i="12"/>
  <c r="M197" i="12" s="1"/>
  <c r="I197" i="12"/>
  <c r="K197" i="12"/>
  <c r="O197" i="12"/>
  <c r="Q197" i="12"/>
  <c r="V197" i="12"/>
  <c r="G201" i="12"/>
  <c r="M201" i="12" s="1"/>
  <c r="I201" i="12"/>
  <c r="I200" i="12" s="1"/>
  <c r="K201" i="12"/>
  <c r="O201" i="12"/>
  <c r="Q201" i="12"/>
  <c r="V201" i="12"/>
  <c r="G202" i="12"/>
  <c r="M202" i="12" s="1"/>
  <c r="I202" i="12"/>
  <c r="K202" i="12"/>
  <c r="K200" i="12" s="1"/>
  <c r="O202" i="12"/>
  <c r="Q202" i="12"/>
  <c r="V202" i="12"/>
  <c r="V200" i="12" s="1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9" i="12"/>
  <c r="M209" i="12" s="1"/>
  <c r="I209" i="12"/>
  <c r="K209" i="12"/>
  <c r="O209" i="12"/>
  <c r="Q209" i="12"/>
  <c r="V209" i="12"/>
  <c r="V204" i="12" s="1"/>
  <c r="G213" i="12"/>
  <c r="M213" i="12" s="1"/>
  <c r="I213" i="12"/>
  <c r="K213" i="12"/>
  <c r="O213" i="12"/>
  <c r="Q213" i="12"/>
  <c r="V213" i="12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5" i="12"/>
  <c r="M225" i="12" s="1"/>
  <c r="I225" i="12"/>
  <c r="K225" i="12"/>
  <c r="O225" i="12"/>
  <c r="Q225" i="12"/>
  <c r="V225" i="12"/>
  <c r="G229" i="12"/>
  <c r="M229" i="12" s="1"/>
  <c r="I229" i="12"/>
  <c r="K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G237" i="12" s="1"/>
  <c r="I20" i="1" s="1"/>
  <c r="I238" i="12"/>
  <c r="I237" i="12" s="1"/>
  <c r="K238" i="12"/>
  <c r="K237" i="12" s="1"/>
  <c r="O238" i="12"/>
  <c r="O237" i="12" s="1"/>
  <c r="Q238" i="12"/>
  <c r="Q237" i="12" s="1"/>
  <c r="V238" i="12"/>
  <c r="V237" i="12" s="1"/>
  <c r="J68" i="1"/>
  <c r="F42" i="1"/>
  <c r="G42" i="1"/>
  <c r="H42" i="1"/>
  <c r="I42" i="1"/>
  <c r="J41" i="1" s="1"/>
  <c r="G8" i="12" l="1"/>
  <c r="G26" i="12"/>
  <c r="J61" i="1"/>
  <c r="J54" i="1"/>
  <c r="J62" i="1"/>
  <c r="V187" i="12"/>
  <c r="Q147" i="12"/>
  <c r="O147" i="12"/>
  <c r="K135" i="12"/>
  <c r="Q84" i="12"/>
  <c r="K28" i="12"/>
  <c r="I28" i="12"/>
  <c r="J63" i="1"/>
  <c r="K147" i="12"/>
  <c r="V84" i="12"/>
  <c r="Q66" i="12"/>
  <c r="O66" i="12"/>
  <c r="G37" i="12"/>
  <c r="J55" i="1"/>
  <c r="O204" i="12"/>
  <c r="J56" i="1"/>
  <c r="I204" i="12"/>
  <c r="G135" i="12"/>
  <c r="K66" i="12"/>
  <c r="G28" i="12"/>
  <c r="J64" i="1"/>
  <c r="K204" i="12"/>
  <c r="I169" i="12"/>
  <c r="J49" i="1"/>
  <c r="J57" i="1"/>
  <c r="J65" i="1"/>
  <c r="Q200" i="12"/>
  <c r="K187" i="12"/>
  <c r="I187" i="12"/>
  <c r="G147" i="12"/>
  <c r="G142" i="12"/>
  <c r="I135" i="12"/>
  <c r="O84" i="12"/>
  <c r="Q37" i="12"/>
  <c r="J53" i="1"/>
  <c r="J39" i="1"/>
  <c r="J42" i="1" s="1"/>
  <c r="J50" i="1"/>
  <c r="J58" i="1"/>
  <c r="J66" i="1"/>
  <c r="K84" i="12"/>
  <c r="G66" i="12"/>
  <c r="V37" i="12"/>
  <c r="J40" i="1"/>
  <c r="J51" i="1"/>
  <c r="J59" i="1"/>
  <c r="J67" i="1"/>
  <c r="V135" i="12"/>
  <c r="I66" i="12"/>
  <c r="V28" i="12"/>
  <c r="G204" i="12"/>
  <c r="I147" i="12"/>
  <c r="I84" i="12"/>
  <c r="J52" i="1"/>
  <c r="J60" i="1"/>
  <c r="Q204" i="12"/>
  <c r="O200" i="12"/>
  <c r="V147" i="12"/>
  <c r="O144" i="12"/>
  <c r="G84" i="12"/>
  <c r="O37" i="12"/>
  <c r="K37" i="12"/>
  <c r="M204" i="12"/>
  <c r="M200" i="12"/>
  <c r="M187" i="12"/>
  <c r="G200" i="12"/>
  <c r="G187" i="12"/>
  <c r="V169" i="12"/>
  <c r="O169" i="12"/>
  <c r="K169" i="12"/>
  <c r="G169" i="12"/>
  <c r="M238" i="12"/>
  <c r="M237" i="12" s="1"/>
  <c r="M170" i="12"/>
  <c r="M169" i="12" s="1"/>
  <c r="M165" i="12"/>
  <c r="M164" i="12" s="1"/>
  <c r="M148" i="12"/>
  <c r="M147" i="12" s="1"/>
  <c r="M146" i="12"/>
  <c r="M144" i="12" s="1"/>
  <c r="M136" i="12"/>
  <c r="M135" i="12" s="1"/>
  <c r="M130" i="12"/>
  <c r="M129" i="12" s="1"/>
  <c r="M125" i="12"/>
  <c r="M124" i="12" s="1"/>
  <c r="M87" i="12"/>
  <c r="M84" i="12" s="1"/>
  <c r="M67" i="12"/>
  <c r="M66" i="12" s="1"/>
  <c r="M63" i="12"/>
  <c r="M62" i="12" s="1"/>
  <c r="M58" i="12"/>
  <c r="M57" i="12" s="1"/>
  <c r="M43" i="12"/>
  <c r="M37" i="12" s="1"/>
  <c r="M30" i="12"/>
  <c r="M28" i="12" s="1"/>
  <c r="J28" i="1"/>
  <c r="J26" i="1"/>
  <c r="G38" i="1"/>
  <c r="F38" i="1"/>
  <c r="J23" i="1"/>
  <c r="J24" i="1"/>
  <c r="J25" i="1"/>
  <c r="J27" i="1"/>
  <c r="E24" i="1"/>
  <c r="E26" i="1"/>
  <c r="J6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<sst xmlns="http://schemas.openxmlformats.org/spreadsheetml/2006/main" count="1053" uniqueCount="383">
  <si>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</si>
  <si>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</si>
  <si>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</si>
  <si>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</si>
  <si>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</si>
  <si>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</si>
  <si>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</si>
  <si>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</si>
  <si>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</si>
  <si>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</si>
  <si>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</si>
  <si>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</si>
  <si>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</si>
  <si>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</si>
  <si>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</si>
  <si>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</si>
  <si>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</si>
  <si>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</si>
  <si>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</si>
  <si>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</si>
  <si>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</si>
  <si>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</si>
  <si>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</si>
  <si>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</si>
  <si>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</si>
  <si>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</si>
  <si>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</si>
  <si>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</si>
  <si>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</si>
  <si>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</si>
  <si>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</si>
  <si>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</si>
  <si>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</si>
  <si>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</si>
  <si>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</si>
  <si>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</si>
  <si>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</si>
  <si>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</si>
  <si>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</si>
  <si>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</si>
  <si>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</si>
  <si>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</si>
  <si>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D.1.1</t>
  </si>
  <si>
    <t>PROPOČET</t>
  </si>
  <si>
    <t>01</t>
  </si>
  <si>
    <t>KŘÍŽOVÁ, BYT Č. 5, BRNO</t>
  </si>
  <si>
    <t>Objekt:</t>
  </si>
  <si>
    <t>Rozpočet:</t>
  </si>
  <si>
    <t>HONESTAV/N003</t>
  </si>
  <si>
    <t>Stavba</t>
  </si>
  <si>
    <t>Celkem za stavbu</t>
  </si>
  <si>
    <t>CZK</t>
  </si>
  <si>
    <t>Rekapitulace dílů</t>
  </si>
  <si>
    <t>Typ dílu</t>
  </si>
  <si>
    <t>00</t>
  </si>
  <si>
    <t>Poznámka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</si>
  <si>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</si>
  <si>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</si>
  <si>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</si>
  <si>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</si>
  <si>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</si>
  <si>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</si>
  <si>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</si>
  <si>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</si>
  <si>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</si>
  <si>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</si>
  <si>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</si>
  <si>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</si>
  <si>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</si>
  <si>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</si>
  <si>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</si>
  <si>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</si>
  <si>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</si>
  <si>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</si>
  <si>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</si>
  <si>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</si>
  <si>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</si>
  <si>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</si>
  <si>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</si>
  <si>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</si>
  <si>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</si>
  <si>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</si>
  <si>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</si>
  <si>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</si>
  <si>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</si>
  <si>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</si>
  <si>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</si>
  <si>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</si>
  <si>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</si>
  <si>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</si>
  <si>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</si>
  <si>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</si>
  <si>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</si>
  <si>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</si>
  <si>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</si>
  <si>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</si>
  <si>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</si>
  <si>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</si>
  <si>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</si>
  <si>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</si>
  <si>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</si>
  <si>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</si>
  <si>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</si>
  <si>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</si>
  <si>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</si>
  <si>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</si>
  <si>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</si>
  <si>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</si>
  <si>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</si>
  <si>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</si>
  <si>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</si>
  <si>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</si>
  <si>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</si>
  <si>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</si>
  <si>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</si>
  <si>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</si>
  <si>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</si>
  <si>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</si>
  <si>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</si>
  <si>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</si>
  <si>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</si>
  <si>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</si>
  <si>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 xml:space="preserve">Poznámka - NENACEŇOVAT !!! 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</si>
  <si>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</si>
  <si>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</si>
  <si>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</si>
  <si>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</si>
  <si>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</si>
  <si>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</si>
  <si>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</si>
  <si>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</si>
  <si>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</si>
  <si>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</si>
  <si>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</si>
  <si>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</si>
  <si>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</si>
  <si>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</si>
  <si>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</si>
  <si>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</si>
  <si>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</si>
  <si>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</si>
  <si>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</si>
  <si>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</si>
  <si>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</si>
  <si>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346244351RT2</t>
  </si>
  <si>
    <t>Podezdívka sprchového koutu pl. do 1m2 s použitím suché maltové směsi</t>
  </si>
  <si>
    <t xml:space="preserve">ks    </t>
  </si>
  <si>
    <t>RTS 19/ II</t>
  </si>
  <si>
    <t>342263320R00</t>
  </si>
  <si>
    <t>Úprava sádrokartonové příčky pro osazení WC</t>
  </si>
  <si>
    <t>kus</t>
  </si>
  <si>
    <t>RTS 14/ I</t>
  </si>
  <si>
    <t>RTS 12/ I</t>
  </si>
  <si>
    <t>342266111RU9</t>
  </si>
  <si>
    <t>Obklad stěn sádrokartonem na ocelovou konstrukci desky standard impreg. tl. 12,5 mm, bez izolace</t>
  </si>
  <si>
    <t>m2</t>
  </si>
  <si>
    <t>0,87*3,1</t>
  </si>
  <si>
    <t>342264051RT3</t>
  </si>
  <si>
    <t>Podhled sádrokartonový na zavěšenou ocel. konstr. desky standard impreg. tl. 12,5 mm, bez izolace</t>
  </si>
  <si>
    <t xml:space="preserve">KOUPELNA, WC : </t>
  </si>
  <si>
    <t>2,4+1,0</t>
  </si>
  <si>
    <t>342264098RT1</t>
  </si>
  <si>
    <t>Příplatek k podhledu sádrokart. za plochu do 10 m2 pro plochy do 2 m2</t>
  </si>
  <si>
    <t>342264098RT2</t>
  </si>
  <si>
    <t>Příplatek k podhledu sádrokart. za plochu do 10 m2 pro plochy 2 - 5 m2</t>
  </si>
  <si>
    <t>611421331RT2</t>
  </si>
  <si>
    <t>Oprava váp.omítek stropů do 30% plochy - štukových s použitím suché maltové směsi</t>
  </si>
  <si>
    <t xml:space="preserve">stropy : </t>
  </si>
  <si>
    <t>(55,2-3,4)</t>
  </si>
  <si>
    <t xml:space="preserve">nezměřitelné 5% : </t>
  </si>
  <si>
    <t>51,8/100*5</t>
  </si>
  <si>
    <t>611481211RT2</t>
  </si>
  <si>
    <t>Montáž výztužné sítě (perlinky) do stěrky-stropy včetně výztužné sítě a stěrkového tmelu Baumit</t>
  </si>
  <si>
    <t>54,39/100*30*0,15</t>
  </si>
  <si>
    <t>54,39/100*5/100*30*0,15</t>
  </si>
  <si>
    <t>612409991RT2</t>
  </si>
  <si>
    <t>Začištění omítek kolem oken,dveří apod. s použitím suché maltové směsi</t>
  </si>
  <si>
    <t>m</t>
  </si>
  <si>
    <t>612421637R00</t>
  </si>
  <si>
    <t>Omítka vnitřní zdiva, MVC, štuková</t>
  </si>
  <si>
    <t>612421331RT2</t>
  </si>
  <si>
    <t>Oprava vápen.omítek stěn do 30 % pl. - štukových s použitím suché maltové směsi</t>
  </si>
  <si>
    <t>156,98288</t>
  </si>
  <si>
    <t>612451121R00</t>
  </si>
  <si>
    <t>Omítka vnitřní zdiva, cementová (MC), hladká</t>
  </si>
  <si>
    <t xml:space="preserve">výměra - viz položka 781415013RTX : </t>
  </si>
  <si>
    <t>18,0</t>
  </si>
  <si>
    <t>612481211RT2</t>
  </si>
  <si>
    <t>Montáž výztužné sítě (perlinky) do stěrky-stěny včetně výztužné sítě a stěrkového tmelu Baumit</t>
  </si>
  <si>
    <t>POL1_1</t>
  </si>
  <si>
    <t>613473115Rss</t>
  </si>
  <si>
    <t>Příplatek za zabudované rohovníky</t>
  </si>
  <si>
    <t>632415110RT3</t>
  </si>
  <si>
    <t>Potěr Morfico samonivelační ručně tl. 10 mm MFC Level 330 - rychleschnoucí</t>
  </si>
  <si>
    <t xml:space="preserve">předpoklad předsíň a kuchyň - stávající dlažba : </t>
  </si>
  <si>
    <t xml:space="preserve">DLAŽBA : </t>
  </si>
  <si>
    <t>941955001R00</t>
  </si>
  <si>
    <t>Lešení lehké pomocné, výška podlahy do 1,2 m</t>
  </si>
  <si>
    <t>4,1+2,4+1,0+16,9+8,9+21,9</t>
  </si>
  <si>
    <t>952901111R00</t>
  </si>
  <si>
    <t>Vyčištění budov o výšce podlaží do 4 m</t>
  </si>
  <si>
    <t xml:space="preserve">wc : </t>
  </si>
  <si>
    <t>1,0</t>
  </si>
  <si>
    <t xml:space="preserve">koupelna : </t>
  </si>
  <si>
    <t>2,4</t>
  </si>
  <si>
    <t xml:space="preserve">chodba, kuchyň - stávající : </t>
  </si>
  <si>
    <t>4,1+8,9</t>
  </si>
  <si>
    <t xml:space="preserve">PARKETY : </t>
  </si>
  <si>
    <t xml:space="preserve">pokoj : </t>
  </si>
  <si>
    <t>16,9+21,9</t>
  </si>
  <si>
    <t>95_03</t>
  </si>
  <si>
    <t>Zakrývání stávajících prostor, vybavení, výpní otvorů  folií</t>
  </si>
  <si>
    <t>55,2*2</t>
  </si>
  <si>
    <t>95-02X</t>
  </si>
  <si>
    <t>Průběžný úklid společných prostor</t>
  </si>
  <si>
    <t>den</t>
  </si>
  <si>
    <t>95-01</t>
  </si>
  <si>
    <t>Zednické výpomoci pro řemesla ( nezahrnuté v rozpočtech profesí  ) vysekání a zaházení drážek, kapes, průrazy - neuvedené ve v samostatných položkách</t>
  </si>
  <si>
    <t xml:space="preserve">hod   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</si>
  <si>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</si>
  <si>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</si>
  <si>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</si>
  <si>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</si>
  <si>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</si>
  <si>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</si>
  <si>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 xml:space="preserve">sada  </t>
  </si>
  <si>
    <t>962084131R00</t>
  </si>
  <si>
    <t>Bourání příček deskových,sádrokartonových tl.10 cm</t>
  </si>
  <si>
    <t>965081713R00</t>
  </si>
  <si>
    <t>Bourání dlažeb keramických tl.10 mm, nad 1 m2</t>
  </si>
  <si>
    <t>978011141R00</t>
  </si>
  <si>
    <t>Otlučení omítek vnitřních vápenných stropů do 30 %</t>
  </si>
  <si>
    <t>978013141R00</t>
  </si>
  <si>
    <t>Otlučení omítek vnitřních stěn v rozsahu do 30 %</t>
  </si>
  <si>
    <t>2,75*(3,47*2+1,04*2)</t>
  </si>
  <si>
    <t>2,75*(3,47*2+3,84*2)</t>
  </si>
  <si>
    <t>2,75*(3,45*2+4,9*2)</t>
  </si>
  <si>
    <t>2,75*(4,8*2+4,55*2)</t>
  </si>
  <si>
    <t>-20,0</t>
  </si>
  <si>
    <t>0,75*(1,25*2+0,87+1,64*2+1,44*2)</t>
  </si>
  <si>
    <t>149,5075/100*5</t>
  </si>
  <si>
    <t>978013191R00</t>
  </si>
  <si>
    <t>Otlučení omítek vnitřních stěn v rozsahu do 100 %</t>
  </si>
  <si>
    <t>20,0</t>
  </si>
  <si>
    <t>978059521R00</t>
  </si>
  <si>
    <t>Odsekání vnitřních obkladů stěn do 2 m2</t>
  </si>
  <si>
    <t xml:space="preserve">WC, koupelna : </t>
  </si>
  <si>
    <t>2,0*(1,44*2+1,64*2+0,87*2+1,25*2)</t>
  </si>
  <si>
    <t>-2,0*0,7*2</t>
  </si>
  <si>
    <t>-2,0*0,87</t>
  </si>
  <si>
    <t>725610810R00</t>
  </si>
  <si>
    <t>Demontáž plynového sporáku</t>
  </si>
  <si>
    <t>soubor</t>
  </si>
  <si>
    <t>766812840R00</t>
  </si>
  <si>
    <t xml:space="preserve">Demontáž kuchyňských linek </t>
  </si>
  <si>
    <t xml:space="preserve">m     </t>
  </si>
  <si>
    <t>96193130T110</t>
  </si>
  <si>
    <t>965048150RXX</t>
  </si>
  <si>
    <t>Dočištění povrchu nosné kce po vybourání stávajících skladeb podlah, střech</t>
  </si>
  <si>
    <t>3,4</t>
  </si>
  <si>
    <t>99-01</t>
  </si>
  <si>
    <t>Bourací práce nezměřitelné</t>
  </si>
  <si>
    <t>725290010RA0</t>
  </si>
  <si>
    <t>Demontáž klozetu včetně splachovací nádrže</t>
  </si>
  <si>
    <t>Agregovaná položka</t>
  </si>
  <si>
    <t>POL2_</t>
  </si>
  <si>
    <t>725290020RA0</t>
  </si>
  <si>
    <t>Demontáž umyvadla včetně baterie a konzol</t>
  </si>
  <si>
    <t>725290030RSH</t>
  </si>
  <si>
    <t>Demontáž sprchového koutu včetně baterie a podezdění</t>
  </si>
  <si>
    <t>Součtová</t>
  </si>
  <si>
    <t>999281111R00</t>
  </si>
  <si>
    <t>Přesun hmot pro opravy a údržbu do výšky 25 m</t>
  </si>
  <si>
    <t>t</t>
  </si>
  <si>
    <t>Přesun hmot</t>
  </si>
  <si>
    <t>POL7_</t>
  </si>
  <si>
    <t xml:space="preserve">Hmotnosti z položek s pořadovými čísly: : </t>
  </si>
  <si>
    <t xml:space="preserve">2,3,4,5,8,9,10,11,12,13,14,15,16,17,18,24, : </t>
  </si>
  <si>
    <t>Součet: : 4,54613</t>
  </si>
  <si>
    <t>711210020RAA</t>
  </si>
  <si>
    <t>Stěrka hydroizolační těsnicí hmotou Aquafin 2 K, proti vlhkosti</t>
  </si>
  <si>
    <t xml:space="preserve">za obkladem - cca 30% plochy : </t>
  </si>
  <si>
    <t>18,0/100*30</t>
  </si>
  <si>
    <t>723_01</t>
  </si>
  <si>
    <t>725100004RX0</t>
  </si>
  <si>
    <t>Sprchové stání, baterie, podlahová vpust, zástěna</t>
  </si>
  <si>
    <t>725100006RG0</t>
  </si>
  <si>
    <t>Klozet geberit</t>
  </si>
  <si>
    <t>725400010RA0</t>
  </si>
  <si>
    <t xml:space="preserve">Úprava rozvodů ZTI </t>
  </si>
  <si>
    <t>725100001RA0</t>
  </si>
  <si>
    <t>Umyvadlo, baterie, zápachová uzávěrka</t>
  </si>
  <si>
    <t>998725202R00</t>
  </si>
  <si>
    <t>Přesun hmot pro zařizovací předměty, výšky do 12 m</t>
  </si>
  <si>
    <t>730_01</t>
  </si>
  <si>
    <t>Úprava rozvodů topení - nátěr radiátorů, trubek , odzkoušení systému</t>
  </si>
  <si>
    <t>766_02</t>
  </si>
  <si>
    <t>998766202R00</t>
  </si>
  <si>
    <t>Přesun hmot pro truhlářské konstr., výšky do 12 m</t>
  </si>
  <si>
    <t>771575109RU7</t>
  </si>
  <si>
    <t>Montáž podlah keram.,hladké, tmel, 30x30 cm Ardex FB9L flex.lep.,Ardex G8S FLEX 1-6 spár.hmota</t>
  </si>
  <si>
    <t>771579791R00</t>
  </si>
  <si>
    <t>Příplatek za plochu podlah keram. do 5 m2 jednotl.</t>
  </si>
  <si>
    <t>771101210RTX</t>
  </si>
  <si>
    <t>Penetrace podkladu pod dlažby vč. dodávky penetrace</t>
  </si>
  <si>
    <t>597623000C</t>
  </si>
  <si>
    <t>Specifikace</t>
  </si>
  <si>
    <t>POL3_</t>
  </si>
  <si>
    <t>3,4*1,15</t>
  </si>
  <si>
    <t>998771202R00</t>
  </si>
  <si>
    <t>Přesun hmot pro podlahy z dlaždic, výšky do 12 m</t>
  </si>
  <si>
    <t>775518010RRRR</t>
  </si>
  <si>
    <t>771578011R00</t>
  </si>
  <si>
    <t>Spára  silikon</t>
  </si>
  <si>
    <t>POL1_7</t>
  </si>
  <si>
    <t>18/2</t>
  </si>
  <si>
    <t>781491001RT1</t>
  </si>
  <si>
    <t>Montáž lišt k obkladům rohových, koutových i dilatačních</t>
  </si>
  <si>
    <t>781415013RTX</t>
  </si>
  <si>
    <t>5976010XX.01</t>
  </si>
  <si>
    <t>Lišta  pro obklady</t>
  </si>
  <si>
    <t>18/2*1,15</t>
  </si>
  <si>
    <t>597813565RXX</t>
  </si>
  <si>
    <t>18*1,15</t>
  </si>
  <si>
    <t>998781202R00</t>
  </si>
  <si>
    <t>Přesun hmot pro obklady keramické, výšky do 12 m</t>
  </si>
  <si>
    <t>784450020RA0</t>
  </si>
  <si>
    <t>Malba ze směsi Remal, penetrace 1x, bílá 2x</t>
  </si>
  <si>
    <t xml:space="preserve">30% : </t>
  </si>
  <si>
    <t>(54,39+156,98288)*0,3</t>
  </si>
  <si>
    <t xml:space="preserve">100% : </t>
  </si>
  <si>
    <t>20</t>
  </si>
  <si>
    <t>784450025RA0</t>
  </si>
  <si>
    <t>Malba ze směsi Remal na SDK, penetrace 1x, bílá 2x</t>
  </si>
  <si>
    <t>0,87*1,1</t>
  </si>
  <si>
    <t>784950030RAA</t>
  </si>
  <si>
    <t>Oprava maleb z malířských směsí oškrábání, umytí, vyhlazení, 2x malba</t>
  </si>
  <si>
    <t>(54,39+156,98288)*0,7</t>
  </si>
  <si>
    <t>M21_01</t>
  </si>
  <si>
    <t>M21_02</t>
  </si>
  <si>
    <t>M21_03</t>
  </si>
  <si>
    <t>979086112R00</t>
  </si>
  <si>
    <t>Nakládání nebo překládání suti a vybouraných hmot</t>
  </si>
  <si>
    <t>Přesun suti</t>
  </si>
  <si>
    <t>POL8_</t>
  </si>
  <si>
    <t xml:space="preserve">Demontážní hmotnosti z položek s pořadovými čísly: : </t>
  </si>
  <si>
    <t xml:space="preserve">24,25,26,27,28,29,30,31,33,54, : </t>
  </si>
  <si>
    <t>Součet: : 5,97246</t>
  </si>
  <si>
    <t>979011111R00</t>
  </si>
  <si>
    <t>Svislá doprava suti a vybour. hmot za 2.NP a 1.PP</t>
  </si>
  <si>
    <t>979011121R00</t>
  </si>
  <si>
    <t>Příplatek za každé další podlaží</t>
  </si>
  <si>
    <t>Součet: : 11,94492</t>
  </si>
  <si>
    <t>979081111R00</t>
  </si>
  <si>
    <t>Odvoz suti a vybour. hmot na skládku do 1 km</t>
  </si>
  <si>
    <t>979081121R00</t>
  </si>
  <si>
    <t>Příplatek k odvozu za každý další 1 km</t>
  </si>
  <si>
    <t>Součet: : 113,47672</t>
  </si>
  <si>
    <t>979082111R00</t>
  </si>
  <si>
    <t>Vnitrostaveništní doprava suti do 10 m</t>
  </si>
  <si>
    <t>979082121R00</t>
  </si>
  <si>
    <t>Příplatek k vnitrost. dopravě suti za dalších 5 m</t>
  </si>
  <si>
    <t>Součet: : 29,86229</t>
  </si>
  <si>
    <t>979990001RSO</t>
  </si>
  <si>
    <t>Poplatek za skládku stavební suti směsný odpad</t>
  </si>
  <si>
    <t>005261030R</t>
  </si>
  <si>
    <t>VRN</t>
  </si>
  <si>
    <t>POL99_2</t>
  </si>
  <si>
    <t>END</t>
  </si>
  <si>
    <t>PROPOČET PŘEDPOKLÁDANÝCH INVESTIČNÍCH NÁKLADŮ</t>
  </si>
  <si>
    <t>Přípomoc pro profese a zařízení staveniště</t>
  </si>
  <si>
    <t>Soupis prací</t>
  </si>
  <si>
    <t>D + M elektromontážních prací - svítidla do podhledu kompletně</t>
  </si>
  <si>
    <t>D + M revize elektro kompletně</t>
  </si>
  <si>
    <t>D + M elektromontážních prací kompletně</t>
  </si>
  <si>
    <t>Obkládačka</t>
  </si>
  <si>
    <t>Repase podlah parketových  - kompletně vč. odstranění a likvidace lišt a dodávky nových</t>
  </si>
  <si>
    <t>Montáž obkladů stěn, porovin., do tmele, rozměr obkladu vč. tmele a spár.hmoty</t>
  </si>
  <si>
    <t>Dlaždice</t>
  </si>
  <si>
    <t>Repase zárubně a výměna dveřního křídla kompletně</t>
  </si>
  <si>
    <t>D + M vodoměru kompletně</t>
  </si>
  <si>
    <t>Demontáž stávajících rozvodů PSV vč. odvozu a likvidace kompletně</t>
  </si>
  <si>
    <t>KŘÍŽOVÁ 6, BYT Č. 5,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</si>
</sst>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40" xfId="0" applyNumberFormat="1" applyFont="1" applyBorder="1" applyAlignment="1">
      <alignment horizontal="left" vertical="top" wrapText="1"/>
    </xf>
    <xf numFmtId="49" fontId="18" fillId="0" borderId="43" xfId="0" applyNumberFormat="1" applyFont="1" applyBorder="1" applyAlignment="1">
      <alignment horizontal="left" vertical="top" wrapText="1"/>
    </xf>
    <xf numFmtId="49" fontId="19" fillId="3" borderId="18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82" t="s">
        <v>40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67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18" t="s">
        <v>369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2"/>
      <c r="B2" s="77" t="s">
        <v>23</v>
      </c>
      <c r="C2" s="78"/>
      <c r="D2" s="79"/>
      <c r="E2" s="224" t="s">
        <v>382</v>
      </c>
      <c r="F2" s="225"/>
      <c r="G2" s="225"/>
      <c r="H2" s="225"/>
      <c r="I2" s="225"/>
      <c r="J2" s="226"/>
      <c r="O2" s="1"/>
    </row>
    <row r="3" spans="1:15" ht="27" customHeight="1" x14ac:dyDescent="0.2">
      <c r="A3" s="2"/>
      <c r="B3" s="80" t="s">
        <v>46</v>
      </c>
      <c r="C3" s="78"/>
      <c r="D3" s="81" t="s">
        <v>44</v>
      </c>
      <c r="E3" s="227" t="s">
        <v>382</v>
      </c>
      <c r="F3" s="228"/>
      <c r="G3" s="228"/>
      <c r="H3" s="228"/>
      <c r="I3" s="228"/>
      <c r="J3" s="229"/>
    </row>
    <row r="4" spans="1:15" ht="23.25" customHeight="1" x14ac:dyDescent="0.2">
      <c r="A4" s="76">
        <v>9591</v>
      </c>
      <c r="B4" s="82" t="s">
        <v>47</v>
      </c>
      <c r="C4" s="83"/>
      <c r="D4" s="84" t="s">
        <v>42</v>
      </c>
      <c r="E4" s="207" t="s">
        <v>371</v>
      </c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22</v>
      </c>
      <c r="D5" s="212"/>
      <c r="E5" s="213"/>
      <c r="F5" s="213"/>
      <c r="G5" s="213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1"/>
      <c r="E11" s="231"/>
      <c r="F11" s="231"/>
      <c r="G11" s="231"/>
      <c r="H11" s="18" t="s">
        <v>41</v>
      </c>
      <c r="I11" s="22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35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30"/>
      <c r="F15" s="230"/>
      <c r="G15" s="232"/>
      <c r="H15" s="232"/>
      <c r="I15" s="232" t="s">
        <v>30</v>
      </c>
      <c r="J15" s="233"/>
    </row>
    <row r="16" spans="1:15" ht="23.25" customHeight="1" x14ac:dyDescent="0.2">
      <c r="A16" s="137" t="s">
        <v>25</v>
      </c>
      <c r="B16" s="38" t="s">
        <v>25</v>
      </c>
      <c r="C16" s="62"/>
      <c r="D16" s="63"/>
      <c r="E16" s="195"/>
      <c r="F16" s="196"/>
      <c r="G16" s="195"/>
      <c r="H16" s="196"/>
      <c r="I16" s="195"/>
      <c r="J16" s="197"/>
    </row>
    <row r="17" spans="1:10" ht="23.25" customHeight="1" x14ac:dyDescent="0.2">
      <c r="A17" s="137" t="s">
        <v>26</v>
      </c>
      <c r="B17" s="38" t="s">
        <v>26</v>
      </c>
      <c r="C17" s="62"/>
      <c r="D17" s="63"/>
      <c r="E17" s="195"/>
      <c r="F17" s="196"/>
      <c r="G17" s="195"/>
      <c r="H17" s="196"/>
      <c r="I17" s="195"/>
      <c r="J17" s="197"/>
    </row>
    <row r="18" spans="1:10" ht="23.25" customHeight="1" x14ac:dyDescent="0.2">
      <c r="A18" s="137" t="s">
        <v>27</v>
      </c>
      <c r="B18" s="38" t="s">
        <v>27</v>
      </c>
      <c r="C18" s="62"/>
      <c r="D18" s="63"/>
      <c r="E18" s="195"/>
      <c r="F18" s="196"/>
      <c r="G18" s="195"/>
      <c r="H18" s="196"/>
      <c r="I18" s="195"/>
      <c r="J18" s="197"/>
    </row>
    <row r="19" spans="1:10" ht="23.25" customHeight="1" x14ac:dyDescent="0.2">
      <c r="A19" s="137" t="s">
        <v>94</v>
      </c>
      <c r="B19" s="38" t="s">
        <v>28</v>
      </c>
      <c r="C19" s="62"/>
      <c r="D19" s="63"/>
      <c r="E19" s="195"/>
      <c r="F19" s="196"/>
      <c r="G19" s="195"/>
      <c r="H19" s="196"/>
      <c r="I19" s="195">
        <v>0</v>
      </c>
      <c r="J19" s="197"/>
    </row>
    <row r="20" spans="1:10" ht="23.25" customHeight="1" x14ac:dyDescent="0.2">
      <c r="A20" s="137" t="s">
        <v>93</v>
      </c>
      <c r="B20" s="38" t="s">
        <v>29</v>
      </c>
      <c r="C20" s="62"/>
      <c r="D20" s="63"/>
      <c r="E20" s="195"/>
      <c r="F20" s="196"/>
      <c r="G20" s="195"/>
      <c r="H20" s="196"/>
      <c r="I20" s="195">
        <f>'01 D.1.1 Pol'!G237</f>
        <v>0</v>
      </c>
      <c r="J20" s="197"/>
    </row>
    <row r="21" spans="1:10" ht="23.25" customHeight="1" x14ac:dyDescent="0.2">
      <c r="A21" s="2"/>
      <c r="B21" s="48" t="s">
        <v>30</v>
      </c>
      <c r="C21" s="64"/>
      <c r="D21" s="65"/>
      <c r="E21" s="198"/>
      <c r="F21" s="234"/>
      <c r="G21" s="198"/>
      <c r="H21" s="234"/>
      <c r="I21" s="198"/>
      <c r="J21" s="19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3"/>
      <c r="H23" s="194"/>
      <c r="I23" s="194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1"/>
      <c r="H24" s="192"/>
      <c r="I24" s="19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3"/>
      <c r="H25" s="194"/>
      <c r="I25" s="194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1"/>
      <c r="H26" s="222"/>
      <c r="I26" s="222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223"/>
      <c r="H27" s="223"/>
      <c r="I27" s="22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24</v>
      </c>
      <c r="C28" s="112"/>
      <c r="D28" s="112"/>
      <c r="E28" s="113"/>
      <c r="F28" s="114"/>
      <c r="G28" s="200">
        <v>398877.97</v>
      </c>
      <c r="H28" s="201"/>
      <c r="I28" s="201"/>
      <c r="J28" s="115" t="str">
        <f t="shared" si="0"/>
        <v>CZK</v>
      </c>
    </row>
    <row r="29" spans="1:10" ht="27.75" customHeight="1" thickBot="1" x14ac:dyDescent="0.25">
      <c r="A29" s="2"/>
      <c r="B29" s="111" t="s">
        <v>36</v>
      </c>
      <c r="C29" s="116"/>
      <c r="D29" s="116"/>
      <c r="E29" s="116"/>
      <c r="F29" s="117"/>
      <c r="G29" s="200"/>
      <c r="H29" s="200"/>
      <c r="I29" s="200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2"/>
      <c r="E34" s="203"/>
      <c r="G34" s="204"/>
      <c r="H34" s="205"/>
      <c r="I34" s="205"/>
      <c r="J34" s="25"/>
    </row>
    <row r="35" spans="1:10" ht="12.75" customHeight="1" x14ac:dyDescent="0.2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38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85"/>
      <c r="D39" s="185"/>
      <c r="E39" s="185"/>
      <c r="F39" s="98">
        <v>398877.97</v>
      </c>
      <c r="G39" s="99">
        <v>0</v>
      </c>
      <c r="H39" s="100">
        <v>59831.7</v>
      </c>
      <c r="I39" s="100">
        <v>458709.67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44</v>
      </c>
      <c r="C40" s="186" t="s">
        <v>45</v>
      </c>
      <c r="D40" s="186"/>
      <c r="E40" s="186"/>
      <c r="F40" s="103">
        <v>398877.97</v>
      </c>
      <c r="G40" s="104">
        <v>0</v>
      </c>
      <c r="H40" s="104">
        <v>59831.7</v>
      </c>
      <c r="I40" s="104">
        <v>458709.67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42</v>
      </c>
      <c r="C41" s="185" t="s">
        <v>43</v>
      </c>
      <c r="D41" s="185"/>
      <c r="E41" s="185"/>
      <c r="F41" s="107">
        <v>398877.97</v>
      </c>
      <c r="G41" s="100">
        <v>0</v>
      </c>
      <c r="H41" s="100">
        <v>59831.7</v>
      </c>
      <c r="I41" s="100">
        <v>458709.67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7" t="s">
        <v>50</v>
      </c>
      <c r="C42" s="188"/>
      <c r="D42" s="188"/>
      <c r="E42" s="189"/>
      <c r="F42" s="108">
        <f>SUMIF(A39:A41,"=1",F39:F41)</f>
        <v>398877.97</v>
      </c>
      <c r="G42" s="109">
        <f>SUMIF(A39:A41,"=1",G39:G41)</f>
        <v>0</v>
      </c>
      <c r="H42" s="109">
        <f>SUMIF(A39:A41,"=1",H39:H41)</f>
        <v>59831.7</v>
      </c>
      <c r="I42" s="109">
        <f>SUMIF(A39:A41,"=1",I39:I41)</f>
        <v>458709.67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17</v>
      </c>
      <c r="C48" s="124" t="s">
        <v>5</v>
      </c>
      <c r="D48" s="125"/>
      <c r="E48" s="125"/>
      <c r="F48" s="126" t="s">
        <v>53</v>
      </c>
      <c r="G48" s="126"/>
      <c r="H48" s="126"/>
      <c r="I48" s="126" t="s">
        <v>30</v>
      </c>
      <c r="J48" s="126" t="s">
        <v>0</v>
      </c>
    </row>
    <row r="49" spans="1:10" ht="36.75" customHeight="1" x14ac:dyDescent="0.2">
      <c r="A49" s="122"/>
      <c r="B49" s="127" t="s">
        <v>54</v>
      </c>
      <c r="C49" s="183" t="s">
        <v>55</v>
      </c>
      <c r="D49" s="184"/>
      <c r="E49" s="184"/>
      <c r="F49" s="135" t="s">
        <v>25</v>
      </c>
      <c r="G49" s="128"/>
      <c r="H49" s="128"/>
      <c r="I49" s="128"/>
      <c r="J49" s="133" t="str">
        <f>IF(I69=0,"",I49/I69*100)</f>
        <v/>
      </c>
    </row>
    <row r="50" spans="1:10" ht="36.75" customHeight="1" x14ac:dyDescent="0.2">
      <c r="A50" s="122"/>
      <c r="B50" s="127" t="s">
        <v>56</v>
      </c>
      <c r="C50" s="183" t="s">
        <v>57</v>
      </c>
      <c r="D50" s="184"/>
      <c r="E50" s="184"/>
      <c r="F50" s="135" t="s">
        <v>25</v>
      </c>
      <c r="G50" s="128"/>
      <c r="H50" s="128"/>
      <c r="I50" s="128"/>
      <c r="J50" s="133" t="str">
        <f>IF(I69=0,"",I50/I69*100)</f>
        <v/>
      </c>
    </row>
    <row r="51" spans="1:10" ht="36.75" customHeight="1" x14ac:dyDescent="0.2">
      <c r="A51" s="122"/>
      <c r="B51" s="127" t="s">
        <v>58</v>
      </c>
      <c r="C51" s="183" t="s">
        <v>59</v>
      </c>
      <c r="D51" s="184"/>
      <c r="E51" s="184"/>
      <c r="F51" s="135" t="s">
        <v>25</v>
      </c>
      <c r="G51" s="128"/>
      <c r="H51" s="128"/>
      <c r="I51" s="128"/>
      <c r="J51" s="133" t="str">
        <f>IF(I69=0,"",I51/I69*100)</f>
        <v/>
      </c>
    </row>
    <row r="52" spans="1:10" ht="36.75" customHeight="1" x14ac:dyDescent="0.2">
      <c r="A52" s="122"/>
      <c r="B52" s="127" t="s">
        <v>60</v>
      </c>
      <c r="C52" s="183" t="s">
        <v>61</v>
      </c>
      <c r="D52" s="184"/>
      <c r="E52" s="184"/>
      <c r="F52" s="135" t="s">
        <v>25</v>
      </c>
      <c r="G52" s="128"/>
      <c r="H52" s="128"/>
      <c r="I52" s="128"/>
      <c r="J52" s="133" t="str">
        <f>IF(I69=0,"",I52/I69*100)</f>
        <v/>
      </c>
    </row>
    <row r="53" spans="1:10" ht="36.75" customHeight="1" x14ac:dyDescent="0.2">
      <c r="A53" s="122"/>
      <c r="B53" s="127" t="s">
        <v>62</v>
      </c>
      <c r="C53" s="183" t="s">
        <v>63</v>
      </c>
      <c r="D53" s="184"/>
      <c r="E53" s="184"/>
      <c r="F53" s="135" t="s">
        <v>25</v>
      </c>
      <c r="G53" s="128"/>
      <c r="H53" s="128"/>
      <c r="I53" s="128"/>
      <c r="J53" s="133" t="str">
        <f>IF(I69=0,"",I53/I69*100)</f>
        <v/>
      </c>
    </row>
    <row r="54" spans="1:10" ht="36.75" customHeight="1" x14ac:dyDescent="0.2">
      <c r="A54" s="122"/>
      <c r="B54" s="127" t="s">
        <v>64</v>
      </c>
      <c r="C54" s="183" t="s">
        <v>65</v>
      </c>
      <c r="D54" s="184"/>
      <c r="E54" s="184"/>
      <c r="F54" s="135" t="s">
        <v>25</v>
      </c>
      <c r="G54" s="128"/>
      <c r="H54" s="128"/>
      <c r="I54" s="128"/>
      <c r="J54" s="133" t="str">
        <f>IF(I69=0,"",I54/I69*100)</f>
        <v/>
      </c>
    </row>
    <row r="55" spans="1:10" ht="36.75" customHeight="1" x14ac:dyDescent="0.2">
      <c r="A55" s="122"/>
      <c r="B55" s="127" t="s">
        <v>66</v>
      </c>
      <c r="C55" s="183" t="s">
        <v>67</v>
      </c>
      <c r="D55" s="184"/>
      <c r="E55" s="184"/>
      <c r="F55" s="135" t="s">
        <v>25</v>
      </c>
      <c r="G55" s="128"/>
      <c r="H55" s="128"/>
      <c r="I55" s="128"/>
      <c r="J55" s="133" t="str">
        <f>IF(I69=0,"",I55/I69*100)</f>
        <v/>
      </c>
    </row>
    <row r="56" spans="1:10" ht="36.75" customHeight="1" x14ac:dyDescent="0.2">
      <c r="A56" s="122"/>
      <c r="B56" s="127" t="s">
        <v>68</v>
      </c>
      <c r="C56" s="183" t="s">
        <v>69</v>
      </c>
      <c r="D56" s="184"/>
      <c r="E56" s="184"/>
      <c r="F56" s="135" t="s">
        <v>25</v>
      </c>
      <c r="G56" s="128"/>
      <c r="H56" s="128"/>
      <c r="I56" s="128"/>
      <c r="J56" s="133" t="str">
        <f>IF(I69=0,"",I56/I69*100)</f>
        <v/>
      </c>
    </row>
    <row r="57" spans="1:10" ht="36.75" customHeight="1" x14ac:dyDescent="0.2">
      <c r="A57" s="122"/>
      <c r="B57" s="127" t="s">
        <v>70</v>
      </c>
      <c r="C57" s="183" t="s">
        <v>71</v>
      </c>
      <c r="D57" s="184"/>
      <c r="E57" s="184"/>
      <c r="F57" s="135" t="s">
        <v>25</v>
      </c>
      <c r="G57" s="128"/>
      <c r="H57" s="128"/>
      <c r="I57" s="128"/>
      <c r="J57" s="133" t="str">
        <f>IF(I69=0,"",I57/I69*100)</f>
        <v/>
      </c>
    </row>
    <row r="58" spans="1:10" ht="36.75" customHeight="1" x14ac:dyDescent="0.2">
      <c r="A58" s="122"/>
      <c r="B58" s="127" t="s">
        <v>72</v>
      </c>
      <c r="C58" s="183" t="s">
        <v>73</v>
      </c>
      <c r="D58" s="184"/>
      <c r="E58" s="184"/>
      <c r="F58" s="135" t="s">
        <v>26</v>
      </c>
      <c r="G58" s="128"/>
      <c r="H58" s="128"/>
      <c r="I58" s="128"/>
      <c r="J58" s="133" t="str">
        <f>IF(I69=0,"",I58/I69*100)</f>
        <v/>
      </c>
    </row>
    <row r="59" spans="1:10" ht="36.75" customHeight="1" x14ac:dyDescent="0.2">
      <c r="A59" s="122"/>
      <c r="B59" s="127" t="s">
        <v>74</v>
      </c>
      <c r="C59" s="183" t="s">
        <v>75</v>
      </c>
      <c r="D59" s="184"/>
      <c r="E59" s="184"/>
      <c r="F59" s="135" t="s">
        <v>26</v>
      </c>
      <c r="G59" s="128"/>
      <c r="H59" s="128"/>
      <c r="I59" s="128"/>
      <c r="J59" s="133" t="str">
        <f>IF(I69=0,"",I59/I69*100)</f>
        <v/>
      </c>
    </row>
    <row r="60" spans="1:10" ht="36.75" customHeight="1" x14ac:dyDescent="0.2">
      <c r="A60" s="122"/>
      <c r="B60" s="127" t="s">
        <v>76</v>
      </c>
      <c r="C60" s="183" t="s">
        <v>77</v>
      </c>
      <c r="D60" s="184"/>
      <c r="E60" s="184"/>
      <c r="F60" s="135" t="s">
        <v>26</v>
      </c>
      <c r="G60" s="128"/>
      <c r="H60" s="128"/>
      <c r="I60" s="128"/>
      <c r="J60" s="133" t="str">
        <f>IF(I69=0,"",I60/I69*100)</f>
        <v/>
      </c>
    </row>
    <row r="61" spans="1:10" ht="36.75" customHeight="1" x14ac:dyDescent="0.2">
      <c r="A61" s="122"/>
      <c r="B61" s="127" t="s">
        <v>78</v>
      </c>
      <c r="C61" s="183" t="s">
        <v>79</v>
      </c>
      <c r="D61" s="184"/>
      <c r="E61" s="184"/>
      <c r="F61" s="135" t="s">
        <v>26</v>
      </c>
      <c r="G61" s="128"/>
      <c r="H61" s="128"/>
      <c r="I61" s="128"/>
      <c r="J61" s="133" t="str">
        <f>IF(I69=0,"",I61/I69*100)</f>
        <v/>
      </c>
    </row>
    <row r="62" spans="1:10" ht="36.75" customHeight="1" x14ac:dyDescent="0.2">
      <c r="A62" s="122"/>
      <c r="B62" s="127" t="s">
        <v>80</v>
      </c>
      <c r="C62" s="183" t="s">
        <v>81</v>
      </c>
      <c r="D62" s="184"/>
      <c r="E62" s="184"/>
      <c r="F62" s="135" t="s">
        <v>26</v>
      </c>
      <c r="G62" s="128"/>
      <c r="H62" s="128"/>
      <c r="I62" s="128"/>
      <c r="J62" s="133" t="str">
        <f>IF(I69=0,"",I62/I69*100)</f>
        <v/>
      </c>
    </row>
    <row r="63" spans="1:10" ht="36.75" customHeight="1" x14ac:dyDescent="0.2">
      <c r="A63" s="122"/>
      <c r="B63" s="127" t="s">
        <v>82</v>
      </c>
      <c r="C63" s="183" t="s">
        <v>83</v>
      </c>
      <c r="D63" s="184"/>
      <c r="E63" s="184"/>
      <c r="F63" s="135" t="s">
        <v>26</v>
      </c>
      <c r="G63" s="128"/>
      <c r="H63" s="128"/>
      <c r="I63" s="128"/>
      <c r="J63" s="133" t="str">
        <f>IF(I69=0,"",I63/I69*100)</f>
        <v/>
      </c>
    </row>
    <row r="64" spans="1:10" ht="36.75" customHeight="1" x14ac:dyDescent="0.2">
      <c r="A64" s="122"/>
      <c r="B64" s="127" t="s">
        <v>84</v>
      </c>
      <c r="C64" s="183" t="s">
        <v>85</v>
      </c>
      <c r="D64" s="184"/>
      <c r="E64" s="184"/>
      <c r="F64" s="135" t="s">
        <v>26</v>
      </c>
      <c r="G64" s="128"/>
      <c r="H64" s="128"/>
      <c r="I64" s="128"/>
      <c r="J64" s="133" t="str">
        <f>IF(I69=0,"",I64/I69*100)</f>
        <v/>
      </c>
    </row>
    <row r="65" spans="1:10" ht="36.75" customHeight="1" x14ac:dyDescent="0.2">
      <c r="A65" s="122"/>
      <c r="B65" s="127" t="s">
        <v>86</v>
      </c>
      <c r="C65" s="183" t="s">
        <v>87</v>
      </c>
      <c r="D65" s="184"/>
      <c r="E65" s="184"/>
      <c r="F65" s="135" t="s">
        <v>26</v>
      </c>
      <c r="G65" s="128"/>
      <c r="H65" s="128"/>
      <c r="I65" s="128"/>
      <c r="J65" s="133" t="str">
        <f>IF(I69=0,"",I65/I69*100)</f>
        <v/>
      </c>
    </row>
    <row r="66" spans="1:10" ht="36.75" customHeight="1" x14ac:dyDescent="0.2">
      <c r="A66" s="122"/>
      <c r="B66" s="127" t="s">
        <v>88</v>
      </c>
      <c r="C66" s="183" t="s">
        <v>89</v>
      </c>
      <c r="D66" s="184"/>
      <c r="E66" s="184"/>
      <c r="F66" s="135" t="s">
        <v>27</v>
      </c>
      <c r="G66" s="128"/>
      <c r="H66" s="128"/>
      <c r="I66" s="128"/>
      <c r="J66" s="133" t="str">
        <f>IF(I69=0,"",I66/I69*100)</f>
        <v/>
      </c>
    </row>
    <row r="67" spans="1:10" ht="36.75" customHeight="1" x14ac:dyDescent="0.2">
      <c r="A67" s="122"/>
      <c r="B67" s="127" t="s">
        <v>90</v>
      </c>
      <c r="C67" s="183" t="s">
        <v>91</v>
      </c>
      <c r="D67" s="184"/>
      <c r="E67" s="184"/>
      <c r="F67" s="135" t="s">
        <v>92</v>
      </c>
      <c r="G67" s="128"/>
      <c r="H67" s="128"/>
      <c r="I67" s="128"/>
      <c r="J67" s="133" t="str">
        <f>IF(I69=0,"",I67/I69*100)</f>
        <v/>
      </c>
    </row>
    <row r="68" spans="1:10" ht="36.75" customHeight="1" x14ac:dyDescent="0.2">
      <c r="A68" s="122"/>
      <c r="B68" s="127" t="s">
        <v>93</v>
      </c>
      <c r="C68" s="183" t="s">
        <v>29</v>
      </c>
      <c r="D68" s="184"/>
      <c r="E68" s="184"/>
      <c r="F68" s="135" t="s">
        <v>93</v>
      </c>
      <c r="G68" s="128"/>
      <c r="H68" s="128"/>
      <c r="I68" s="128"/>
      <c r="J68" s="133" t="str">
        <f>IF(I69=0,"",I68/I69*100)</f>
        <v/>
      </c>
    </row>
    <row r="69" spans="1:10" ht="25.5" customHeight="1" x14ac:dyDescent="0.2">
      <c r="A69" s="123"/>
      <c r="B69" s="129" t="s">
        <v>1</v>
      </c>
      <c r="C69" s="130"/>
      <c r="D69" s="131"/>
      <c r="E69" s="131"/>
      <c r="F69" s="136"/>
      <c r="G69" s="132"/>
      <c r="H69" s="132"/>
      <c r="I69" s="132"/>
      <c r="J69" s="134">
        <f>SUM(J49:J68)</f>
        <v>0</v>
      </c>
    </row>
    <row r="70" spans="1:10" x14ac:dyDescent="0.2">
      <c r="F70" s="85"/>
      <c r="G70" s="85"/>
      <c r="H70" s="85"/>
      <c r="I70" s="85"/>
      <c r="J70" s="86"/>
    </row>
    <row r="71" spans="1:10" x14ac:dyDescent="0.2">
      <c r="F71" s="85"/>
      <c r="G71" s="85"/>
      <c r="H71" s="85"/>
      <c r="I71" s="85"/>
      <c r="J71" s="86"/>
    </row>
    <row r="72" spans="1:10" x14ac:dyDescent="0.2">
      <c r="F72" s="85"/>
      <c r="G72" s="85"/>
      <c r="H72" s="85"/>
      <c r="I72" s="85"/>
      <c r="J72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7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8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9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31" activePane="bottomLeft" state="frozen"/>
      <selection pane="bottomLeft" activeCell="AB156" sqref="AB156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6</v>
      </c>
      <c r="B1" s="239"/>
      <c r="C1" s="239"/>
      <c r="D1" s="239"/>
      <c r="E1" s="239"/>
      <c r="F1" s="239"/>
      <c r="G1" s="239"/>
      <c r="AG1" t="s">
        <v>95</v>
      </c>
    </row>
    <row r="2" spans="1:60" ht="24.95" customHeight="1" x14ac:dyDescent="0.2">
      <c r="A2" s="138" t="s">
        <v>7</v>
      </c>
      <c r="B2" s="49" t="s">
        <v>48</v>
      </c>
      <c r="C2" s="240" t="s">
        <v>382</v>
      </c>
      <c r="D2" s="241"/>
      <c r="E2" s="241"/>
      <c r="F2" s="241"/>
      <c r="G2" s="242"/>
      <c r="AG2" t="s">
        <v>96</v>
      </c>
    </row>
    <row r="3" spans="1:60" ht="24.95" customHeight="1" x14ac:dyDescent="0.2">
      <c r="A3" s="138" t="s">
        <v>8</v>
      </c>
      <c r="B3" s="49" t="s">
        <v>44</v>
      </c>
      <c r="C3" s="240" t="s">
        <v>382</v>
      </c>
      <c r="D3" s="241"/>
      <c r="E3" s="241"/>
      <c r="F3" s="241"/>
      <c r="G3" s="242"/>
      <c r="AC3" s="120" t="s">
        <v>96</v>
      </c>
      <c r="AG3" t="s">
        <v>97</v>
      </c>
    </row>
    <row r="4" spans="1:60" ht="24.95" customHeight="1" x14ac:dyDescent="0.2">
      <c r="A4" s="139" t="s">
        <v>9</v>
      </c>
      <c r="B4" s="140" t="s">
        <v>42</v>
      </c>
      <c r="C4" s="243" t="s">
        <v>371</v>
      </c>
      <c r="D4" s="244"/>
      <c r="E4" s="244"/>
      <c r="F4" s="244"/>
      <c r="G4" s="245"/>
      <c r="AG4" t="s">
        <v>98</v>
      </c>
    </row>
    <row r="5" spans="1:60" x14ac:dyDescent="0.2">
      <c r="D5" s="10"/>
    </row>
    <row r="6" spans="1:60" ht="38.25" x14ac:dyDescent="0.2">
      <c r="A6" s="142" t="s">
        <v>99</v>
      </c>
      <c r="B6" s="144" t="s">
        <v>100</v>
      </c>
      <c r="C6" s="144" t="s">
        <v>101</v>
      </c>
      <c r="D6" s="143" t="s">
        <v>102</v>
      </c>
      <c r="E6" s="142" t="s">
        <v>103</v>
      </c>
      <c r="F6" s="141" t="s">
        <v>104</v>
      </c>
      <c r="G6" s="142" t="s">
        <v>30</v>
      </c>
      <c r="H6" s="145" t="s">
        <v>31</v>
      </c>
      <c r="I6" s="145" t="s">
        <v>105</v>
      </c>
      <c r="J6" s="145" t="s">
        <v>32</v>
      </c>
      <c r="K6" s="145" t="s">
        <v>106</v>
      </c>
      <c r="L6" s="145" t="s">
        <v>107</v>
      </c>
      <c r="M6" s="145" t="s">
        <v>108</v>
      </c>
      <c r="N6" s="145" t="s">
        <v>109</v>
      </c>
      <c r="O6" s="145" t="s">
        <v>110</v>
      </c>
      <c r="P6" s="145" t="s">
        <v>111</v>
      </c>
      <c r="Q6" s="145" t="s">
        <v>112</v>
      </c>
      <c r="R6" s="145" t="s">
        <v>113</v>
      </c>
      <c r="S6" s="145" t="s">
        <v>114</v>
      </c>
      <c r="T6" s="145" t="s">
        <v>115</v>
      </c>
      <c r="U6" s="145" t="s">
        <v>116</v>
      </c>
      <c r="V6" s="145" t="s">
        <v>117</v>
      </c>
      <c r="W6" s="145" t="s">
        <v>118</v>
      </c>
      <c r="X6" s="145" t="s">
        <v>119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5" t="s">
        <v>120</v>
      </c>
      <c r="B8" s="156" t="s">
        <v>54</v>
      </c>
      <c r="C8" s="173" t="s">
        <v>55</v>
      </c>
      <c r="D8" s="157"/>
      <c r="E8" s="158"/>
      <c r="F8" s="159"/>
      <c r="G8" s="160">
        <f>SUMIF(AG9:AG25,"&lt;&gt;NOR",G9:G25)</f>
        <v>0</v>
      </c>
      <c r="H8" s="154"/>
      <c r="I8" s="154">
        <f>SUM(I9:I25)</f>
        <v>0</v>
      </c>
      <c r="J8" s="154"/>
      <c r="K8" s="154">
        <f>SUM(K9:K25)</f>
        <v>0</v>
      </c>
      <c r="L8" s="154"/>
      <c r="M8" s="154">
        <f>SUM(M9:M25)</f>
        <v>0</v>
      </c>
      <c r="N8" s="154"/>
      <c r="O8" s="154">
        <f>SUM(O9:O25)</f>
        <v>0</v>
      </c>
      <c r="P8" s="154"/>
      <c r="Q8" s="154">
        <f>SUM(Q9:Q25)</f>
        <v>0</v>
      </c>
      <c r="R8" s="154"/>
      <c r="S8" s="154"/>
      <c r="T8" s="154"/>
      <c r="U8" s="154"/>
      <c r="V8" s="154">
        <f>SUM(V9:V25)</f>
        <v>0</v>
      </c>
      <c r="W8" s="154"/>
      <c r="X8" s="154"/>
      <c r="AG8" t="s">
        <v>121</v>
      </c>
    </row>
    <row r="9" spans="1:60" outlineLevel="1" x14ac:dyDescent="0.2">
      <c r="A9" s="161">
        <v>1</v>
      </c>
      <c r="B9" s="162" t="s">
        <v>54</v>
      </c>
      <c r="C9" s="174" t="s">
        <v>122</v>
      </c>
      <c r="D9" s="163"/>
      <c r="E9" s="164">
        <v>0</v>
      </c>
      <c r="F9" s="165"/>
      <c r="G9" s="166">
        <f>ROUND(E9*F9,2)</f>
        <v>0</v>
      </c>
      <c r="H9" s="151">
        <v>0</v>
      </c>
      <c r="I9" s="151">
        <f>ROUND(E9*H9,2)</f>
        <v>0</v>
      </c>
      <c r="J9" s="151">
        <v>0</v>
      </c>
      <c r="K9" s="151">
        <f>ROUND(E9*J9,2)</f>
        <v>0</v>
      </c>
      <c r="L9" s="151">
        <v>15</v>
      </c>
      <c r="M9" s="151">
        <f>G9*(1+L9/100)</f>
        <v>0</v>
      </c>
      <c r="N9" s="151">
        <v>0</v>
      </c>
      <c r="O9" s="151">
        <f>ROUND(E9*N9,2)</f>
        <v>0</v>
      </c>
      <c r="P9" s="151">
        <v>0</v>
      </c>
      <c r="Q9" s="151">
        <f>ROUND(E9*P9,2)</f>
        <v>0</v>
      </c>
      <c r="R9" s="151"/>
      <c r="S9" s="151" t="s">
        <v>123</v>
      </c>
      <c r="T9" s="151" t="s">
        <v>124</v>
      </c>
      <c r="U9" s="151">
        <v>0</v>
      </c>
      <c r="V9" s="151">
        <f>ROUND(E9*U9,2)</f>
        <v>0</v>
      </c>
      <c r="W9" s="151"/>
      <c r="X9" s="151" t="s">
        <v>125</v>
      </c>
      <c r="Y9" s="146"/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67.5" outlineLevel="1" x14ac:dyDescent="0.2">
      <c r="A10" s="149"/>
      <c r="B10" s="150"/>
      <c r="C10" s="175" t="s">
        <v>127</v>
      </c>
      <c r="D10" s="152"/>
      <c r="E10" s="153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6"/>
      <c r="Z10" s="146"/>
      <c r="AA10" s="146"/>
      <c r="AB10" s="146"/>
      <c r="AC10" s="146"/>
      <c r="AD10" s="146"/>
      <c r="AE10" s="146"/>
      <c r="AF10" s="146"/>
      <c r="AG10" s="146" t="s">
        <v>128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49"/>
      <c r="B11" s="150"/>
      <c r="C11" s="175" t="s">
        <v>129</v>
      </c>
      <c r="D11" s="152"/>
      <c r="E11" s="153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6"/>
      <c r="Z11" s="146"/>
      <c r="AA11" s="146"/>
      <c r="AB11" s="146"/>
      <c r="AC11" s="146"/>
      <c r="AD11" s="146"/>
      <c r="AE11" s="146"/>
      <c r="AF11" s="146"/>
      <c r="AG11" s="146" t="s">
        <v>128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 x14ac:dyDescent="0.2">
      <c r="A12" s="149"/>
      <c r="B12" s="150"/>
      <c r="C12" s="175" t="s">
        <v>130</v>
      </c>
      <c r="D12" s="152"/>
      <c r="E12" s="153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6"/>
      <c r="Z12" s="146"/>
      <c r="AA12" s="146"/>
      <c r="AB12" s="146"/>
      <c r="AC12" s="146"/>
      <c r="AD12" s="146"/>
      <c r="AE12" s="146"/>
      <c r="AF12" s="146"/>
      <c r="AG12" s="146" t="s">
        <v>128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67.5" outlineLevel="1" x14ac:dyDescent="0.2">
      <c r="A13" s="149"/>
      <c r="B13" s="150"/>
      <c r="C13" s="175" t="s">
        <v>131</v>
      </c>
      <c r="D13" s="152"/>
      <c r="E13" s="153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6"/>
      <c r="Z13" s="146"/>
      <c r="AA13" s="146"/>
      <c r="AB13" s="146"/>
      <c r="AC13" s="146"/>
      <c r="AD13" s="146"/>
      <c r="AE13" s="146"/>
      <c r="AF13" s="146"/>
      <c r="AG13" s="146" t="s">
        <v>128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33.75" outlineLevel="1" x14ac:dyDescent="0.2">
      <c r="A14" s="149"/>
      <c r="B14" s="150"/>
      <c r="C14" s="175" t="s">
        <v>132</v>
      </c>
      <c r="D14" s="152"/>
      <c r="E14" s="153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46"/>
      <c r="Z14" s="146"/>
      <c r="AA14" s="146"/>
      <c r="AB14" s="146"/>
      <c r="AC14" s="146"/>
      <c r="AD14" s="146"/>
      <c r="AE14" s="146"/>
      <c r="AF14" s="146"/>
      <c r="AG14" s="146" t="s">
        <v>128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49"/>
      <c r="B15" s="150"/>
      <c r="C15" s="175" t="s">
        <v>133</v>
      </c>
      <c r="D15" s="152"/>
      <c r="E15" s="153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6"/>
      <c r="Z15" s="146"/>
      <c r="AA15" s="146"/>
      <c r="AB15" s="146"/>
      <c r="AC15" s="146"/>
      <c r="AD15" s="146"/>
      <c r="AE15" s="146"/>
      <c r="AF15" s="146"/>
      <c r="AG15" s="146" t="s">
        <v>128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56.25" outlineLevel="1" x14ac:dyDescent="0.2">
      <c r="A16" s="149"/>
      <c r="B16" s="150"/>
      <c r="C16" s="175" t="s">
        <v>134</v>
      </c>
      <c r="D16" s="152"/>
      <c r="E16" s="153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46"/>
      <c r="Z16" s="146"/>
      <c r="AA16" s="146"/>
      <c r="AB16" s="146"/>
      <c r="AC16" s="146"/>
      <c r="AD16" s="146"/>
      <c r="AE16" s="146"/>
      <c r="AF16" s="146"/>
      <c r="AG16" s="146" t="s">
        <v>128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33.75" outlineLevel="1" x14ac:dyDescent="0.2">
      <c r="A17" s="149"/>
      <c r="B17" s="150"/>
      <c r="C17" s="175" t="s">
        <v>135</v>
      </c>
      <c r="D17" s="152"/>
      <c r="E17" s="153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6"/>
      <c r="Z17" s="146"/>
      <c r="AA17" s="146"/>
      <c r="AB17" s="146"/>
      <c r="AC17" s="146"/>
      <c r="AD17" s="146"/>
      <c r="AE17" s="146"/>
      <c r="AF17" s="146"/>
      <c r="AG17" s="146" t="s">
        <v>128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49"/>
      <c r="B18" s="150"/>
      <c r="C18" s="175" t="s">
        <v>136</v>
      </c>
      <c r="D18" s="152"/>
      <c r="E18" s="153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46"/>
      <c r="Z18" s="146"/>
      <c r="AA18" s="146"/>
      <c r="AB18" s="146"/>
      <c r="AC18" s="146"/>
      <c r="AD18" s="146"/>
      <c r="AE18" s="146"/>
      <c r="AF18" s="146"/>
      <c r="AG18" s="146" t="s">
        <v>128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45" outlineLevel="1" x14ac:dyDescent="0.2">
      <c r="A19" s="149"/>
      <c r="B19" s="150"/>
      <c r="C19" s="175" t="s">
        <v>137</v>
      </c>
      <c r="D19" s="152"/>
      <c r="E19" s="153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46"/>
      <c r="Z19" s="146"/>
      <c r="AA19" s="146"/>
      <c r="AB19" s="146"/>
      <c r="AC19" s="146"/>
      <c r="AD19" s="146"/>
      <c r="AE19" s="146"/>
      <c r="AF19" s="146"/>
      <c r="AG19" s="146" t="s">
        <v>128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67.5" outlineLevel="1" x14ac:dyDescent="0.2">
      <c r="A20" s="149"/>
      <c r="B20" s="150"/>
      <c r="C20" s="175" t="s">
        <v>138</v>
      </c>
      <c r="D20" s="152"/>
      <c r="E20" s="153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46"/>
      <c r="Z20" s="146"/>
      <c r="AA20" s="146"/>
      <c r="AB20" s="146"/>
      <c r="AC20" s="146"/>
      <c r="AD20" s="146"/>
      <c r="AE20" s="146"/>
      <c r="AF20" s="146"/>
      <c r="AG20" s="146" t="s">
        <v>128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49"/>
      <c r="B21" s="150"/>
      <c r="C21" s="175" t="s">
        <v>139</v>
      </c>
      <c r="D21" s="152"/>
      <c r="E21" s="153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46"/>
      <c r="Z21" s="146"/>
      <c r="AA21" s="146"/>
      <c r="AB21" s="146"/>
      <c r="AC21" s="146"/>
      <c r="AD21" s="146"/>
      <c r="AE21" s="146"/>
      <c r="AF21" s="146"/>
      <c r="AG21" s="146" t="s">
        <v>128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49"/>
      <c r="B22" s="150"/>
      <c r="C22" s="175" t="s">
        <v>140</v>
      </c>
      <c r="D22" s="152"/>
      <c r="E22" s="153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46"/>
      <c r="Z22" s="146"/>
      <c r="AA22" s="146"/>
      <c r="AB22" s="146"/>
      <c r="AC22" s="146"/>
      <c r="AD22" s="146"/>
      <c r="AE22" s="146"/>
      <c r="AF22" s="146"/>
      <c r="AG22" s="146" t="s">
        <v>128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5" t="s">
        <v>141</v>
      </c>
      <c r="D23" s="152"/>
      <c r="E23" s="153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46"/>
      <c r="Z23" s="146"/>
      <c r="AA23" s="146"/>
      <c r="AB23" s="146"/>
      <c r="AC23" s="146"/>
      <c r="AD23" s="146"/>
      <c r="AE23" s="146"/>
      <c r="AF23" s="146"/>
      <c r="AG23" s="146" t="s">
        <v>128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49"/>
      <c r="B24" s="150"/>
      <c r="C24" s="175" t="s">
        <v>142</v>
      </c>
      <c r="D24" s="152"/>
      <c r="E24" s="153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46"/>
      <c r="Z24" s="146"/>
      <c r="AA24" s="146"/>
      <c r="AB24" s="146"/>
      <c r="AC24" s="146"/>
      <c r="AD24" s="146"/>
      <c r="AE24" s="146"/>
      <c r="AF24" s="146"/>
      <c r="AG24" s="146" t="s">
        <v>128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1" x14ac:dyDescent="0.2">
      <c r="A25" s="149"/>
      <c r="B25" s="150"/>
      <c r="C25" s="175" t="s">
        <v>143</v>
      </c>
      <c r="D25" s="152"/>
      <c r="E25" s="153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46"/>
      <c r="Z25" s="146"/>
      <c r="AA25" s="146"/>
      <c r="AB25" s="146"/>
      <c r="AC25" s="146"/>
      <c r="AD25" s="146"/>
      <c r="AE25" s="146"/>
      <c r="AF25" s="146"/>
      <c r="AG25" s="146" t="s">
        <v>128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5" t="s">
        <v>120</v>
      </c>
      <c r="B26" s="156" t="s">
        <v>56</v>
      </c>
      <c r="C26" s="173" t="s">
        <v>57</v>
      </c>
      <c r="D26" s="157"/>
      <c r="E26" s="158"/>
      <c r="F26" s="159"/>
      <c r="G26" s="160">
        <f>SUMIF(AG27:AG27,"&lt;&gt;NOR",G27:G27)</f>
        <v>0</v>
      </c>
      <c r="H26" s="154"/>
      <c r="I26" s="154">
        <f>SUM(I27:I27)</f>
        <v>344.02</v>
      </c>
      <c r="J26" s="154"/>
      <c r="K26" s="154">
        <f>SUM(K27:K27)</f>
        <v>389.98</v>
      </c>
      <c r="L26" s="154"/>
      <c r="M26" s="154">
        <f>SUM(M27:M27)</f>
        <v>0</v>
      </c>
      <c r="N26" s="154"/>
      <c r="O26" s="154">
        <f>SUM(O27:O27)</f>
        <v>0.14000000000000001</v>
      </c>
      <c r="P26" s="154"/>
      <c r="Q26" s="154">
        <f>SUM(Q27:Q27)</f>
        <v>0</v>
      </c>
      <c r="R26" s="154"/>
      <c r="S26" s="154"/>
      <c r="T26" s="154"/>
      <c r="U26" s="154"/>
      <c r="V26" s="154">
        <f>SUM(V27:V27)</f>
        <v>0.93</v>
      </c>
      <c r="W26" s="154"/>
      <c r="X26" s="154"/>
      <c r="AG26" t="s">
        <v>121</v>
      </c>
    </row>
    <row r="27" spans="1:60" ht="22.5" outlineLevel="1" x14ac:dyDescent="0.2">
      <c r="A27" s="167">
        <v>2</v>
      </c>
      <c r="B27" s="168" t="s">
        <v>144</v>
      </c>
      <c r="C27" s="176" t="s">
        <v>145</v>
      </c>
      <c r="D27" s="169" t="s">
        <v>146</v>
      </c>
      <c r="E27" s="170">
        <v>1</v>
      </c>
      <c r="F27" s="171"/>
      <c r="G27" s="172">
        <f>ROUND(E27*F27,2)</f>
        <v>0</v>
      </c>
      <c r="H27" s="151">
        <v>344.02</v>
      </c>
      <c r="I27" s="151">
        <f>ROUND(E27*H27,2)</f>
        <v>344.02</v>
      </c>
      <c r="J27" s="151">
        <v>389.98</v>
      </c>
      <c r="K27" s="151">
        <f>ROUND(E27*J27,2)</f>
        <v>389.98</v>
      </c>
      <c r="L27" s="151">
        <v>15</v>
      </c>
      <c r="M27" s="151">
        <f>G27*(1+L27/100)</f>
        <v>0</v>
      </c>
      <c r="N27" s="151">
        <v>0.14349999999999999</v>
      </c>
      <c r="O27" s="151">
        <f>ROUND(E27*N27,2)</f>
        <v>0.14000000000000001</v>
      </c>
      <c r="P27" s="151">
        <v>0</v>
      </c>
      <c r="Q27" s="151">
        <f>ROUND(E27*P27,2)</f>
        <v>0</v>
      </c>
      <c r="R27" s="151"/>
      <c r="S27" s="151" t="s">
        <v>147</v>
      </c>
      <c r="T27" s="151" t="s">
        <v>147</v>
      </c>
      <c r="U27" s="151">
        <v>0.93</v>
      </c>
      <c r="V27" s="151">
        <f>ROUND(E27*U27,2)</f>
        <v>0.93</v>
      </c>
      <c r="W27" s="151"/>
      <c r="X27" s="151" t="s">
        <v>125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126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55" t="s">
        <v>120</v>
      </c>
      <c r="B28" s="156" t="s">
        <v>58</v>
      </c>
      <c r="C28" s="173" t="s">
        <v>59</v>
      </c>
      <c r="D28" s="157"/>
      <c r="E28" s="158"/>
      <c r="F28" s="159"/>
      <c r="G28" s="160">
        <f>SUMIF(AG29:AG36,"&lt;&gt;NOR",G29:G36)</f>
        <v>0</v>
      </c>
      <c r="H28" s="154"/>
      <c r="I28" s="154">
        <f>SUM(I29:I36)</f>
        <v>2752.88</v>
      </c>
      <c r="J28" s="154"/>
      <c r="K28" s="154">
        <f>SUM(K29:K36)</f>
        <v>3509.5499999999997</v>
      </c>
      <c r="L28" s="154"/>
      <c r="M28" s="154">
        <f>SUM(M29:M36)</f>
        <v>0</v>
      </c>
      <c r="N28" s="154"/>
      <c r="O28" s="154">
        <f>SUM(O29:O36)</f>
        <v>0.08</v>
      </c>
      <c r="P28" s="154"/>
      <c r="Q28" s="154">
        <f>SUM(Q29:Q36)</f>
        <v>0</v>
      </c>
      <c r="R28" s="154"/>
      <c r="S28" s="154"/>
      <c r="T28" s="154"/>
      <c r="U28" s="154"/>
      <c r="V28" s="154">
        <f>SUM(V29:V36)</f>
        <v>7.8400000000000007</v>
      </c>
      <c r="W28" s="154"/>
      <c r="X28" s="154"/>
      <c r="AG28" t="s">
        <v>121</v>
      </c>
    </row>
    <row r="29" spans="1:60" outlineLevel="1" x14ac:dyDescent="0.2">
      <c r="A29" s="167">
        <v>3</v>
      </c>
      <c r="B29" s="168" t="s">
        <v>148</v>
      </c>
      <c r="C29" s="176" t="s">
        <v>149</v>
      </c>
      <c r="D29" s="169" t="s">
        <v>150</v>
      </c>
      <c r="E29" s="170">
        <v>1</v>
      </c>
      <c r="F29" s="171"/>
      <c r="G29" s="172">
        <f>ROUND(E29*F29,2)</f>
        <v>0</v>
      </c>
      <c r="H29" s="151">
        <v>1240.18</v>
      </c>
      <c r="I29" s="151">
        <f>ROUND(E29*H29,2)</f>
        <v>1240.18</v>
      </c>
      <c r="J29" s="151">
        <v>213.82</v>
      </c>
      <c r="K29" s="151">
        <f>ROUND(E29*J29,2)</f>
        <v>213.82</v>
      </c>
      <c r="L29" s="151">
        <v>15</v>
      </c>
      <c r="M29" s="151">
        <f>G29*(1+L29/100)</f>
        <v>0</v>
      </c>
      <c r="N29" s="151">
        <v>1.2E-2</v>
      </c>
      <c r="O29" s="151">
        <f>ROUND(E29*N29,2)</f>
        <v>0.01</v>
      </c>
      <c r="P29" s="151">
        <v>0</v>
      </c>
      <c r="Q29" s="151">
        <f>ROUND(E29*P29,2)</f>
        <v>0</v>
      </c>
      <c r="R29" s="151"/>
      <c r="S29" s="151" t="s">
        <v>151</v>
      </c>
      <c r="T29" s="151" t="s">
        <v>152</v>
      </c>
      <c r="U29" s="151">
        <v>0.71</v>
      </c>
      <c r="V29" s="151">
        <f>ROUND(E29*U29,2)</f>
        <v>0.71</v>
      </c>
      <c r="W29" s="151"/>
      <c r="X29" s="151" t="s">
        <v>125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126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61">
        <v>4</v>
      </c>
      <c r="B30" s="162" t="s">
        <v>153</v>
      </c>
      <c r="C30" s="174" t="s">
        <v>154</v>
      </c>
      <c r="D30" s="163" t="s">
        <v>155</v>
      </c>
      <c r="E30" s="164">
        <v>2.6970000000000001</v>
      </c>
      <c r="F30" s="165"/>
      <c r="G30" s="166">
        <f>ROUND(E30*F30,2)</f>
        <v>0</v>
      </c>
      <c r="H30" s="151">
        <v>236.64</v>
      </c>
      <c r="I30" s="151">
        <f>ROUND(E30*H30,2)</f>
        <v>638.22</v>
      </c>
      <c r="J30" s="151">
        <v>352.36</v>
      </c>
      <c r="K30" s="151">
        <f>ROUND(E30*J30,2)</f>
        <v>950.31</v>
      </c>
      <c r="L30" s="151">
        <v>15</v>
      </c>
      <c r="M30" s="151">
        <f>G30*(1+L30/100)</f>
        <v>0</v>
      </c>
      <c r="N30" s="151">
        <v>1.1990000000000001E-2</v>
      </c>
      <c r="O30" s="151">
        <f>ROUND(E30*N30,2)</f>
        <v>0.03</v>
      </c>
      <c r="P30" s="151">
        <v>0</v>
      </c>
      <c r="Q30" s="151">
        <f>ROUND(E30*P30,2)</f>
        <v>0</v>
      </c>
      <c r="R30" s="151"/>
      <c r="S30" s="151" t="s">
        <v>147</v>
      </c>
      <c r="T30" s="151" t="s">
        <v>147</v>
      </c>
      <c r="U30" s="151">
        <v>0.77</v>
      </c>
      <c r="V30" s="151">
        <f>ROUND(E30*U30,2)</f>
        <v>2.08</v>
      </c>
      <c r="W30" s="151"/>
      <c r="X30" s="151" t="s">
        <v>125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126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49"/>
      <c r="B31" s="150"/>
      <c r="C31" s="175" t="s">
        <v>156</v>
      </c>
      <c r="D31" s="152"/>
      <c r="E31" s="153">
        <v>2.6970000000000001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46"/>
      <c r="Z31" s="146"/>
      <c r="AA31" s="146"/>
      <c r="AB31" s="146"/>
      <c r="AC31" s="146"/>
      <c r="AD31" s="146"/>
      <c r="AE31" s="146"/>
      <c r="AF31" s="146"/>
      <c r="AG31" s="146" t="s">
        <v>128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61">
        <v>5</v>
      </c>
      <c r="B32" s="162" t="s">
        <v>157</v>
      </c>
      <c r="C32" s="174" t="s">
        <v>158</v>
      </c>
      <c r="D32" s="163" t="s">
        <v>155</v>
      </c>
      <c r="E32" s="164">
        <v>3.4</v>
      </c>
      <c r="F32" s="165"/>
      <c r="G32" s="166">
        <f>ROUND(E32*F32,2)</f>
        <v>0</v>
      </c>
      <c r="H32" s="151">
        <v>257.2</v>
      </c>
      <c r="I32" s="151">
        <f>ROUND(E32*H32,2)</f>
        <v>874.48</v>
      </c>
      <c r="J32" s="151">
        <v>462.8</v>
      </c>
      <c r="K32" s="151">
        <f>ROUND(E32*J32,2)</f>
        <v>1573.52</v>
      </c>
      <c r="L32" s="151">
        <v>15</v>
      </c>
      <c r="M32" s="151">
        <f>G32*(1+L32/100)</f>
        <v>0</v>
      </c>
      <c r="N32" s="151">
        <v>1.2149999999999999E-2</v>
      </c>
      <c r="O32" s="151">
        <f>ROUND(E32*N32,2)</f>
        <v>0.04</v>
      </c>
      <c r="P32" s="151">
        <v>0</v>
      </c>
      <c r="Q32" s="151">
        <f>ROUND(E32*P32,2)</f>
        <v>0</v>
      </c>
      <c r="R32" s="151"/>
      <c r="S32" s="151" t="s">
        <v>147</v>
      </c>
      <c r="T32" s="151" t="s">
        <v>147</v>
      </c>
      <c r="U32" s="151">
        <v>1.0109999999999999</v>
      </c>
      <c r="V32" s="151">
        <f>ROUND(E32*U32,2)</f>
        <v>3.44</v>
      </c>
      <c r="W32" s="151"/>
      <c r="X32" s="151" t="s">
        <v>125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126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75" t="s">
        <v>159</v>
      </c>
      <c r="D33" s="152"/>
      <c r="E33" s="153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46"/>
      <c r="Z33" s="146"/>
      <c r="AA33" s="146"/>
      <c r="AB33" s="146"/>
      <c r="AC33" s="146"/>
      <c r="AD33" s="146"/>
      <c r="AE33" s="146"/>
      <c r="AF33" s="146"/>
      <c r="AG33" s="146" t="s">
        <v>128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49"/>
      <c r="B34" s="150"/>
      <c r="C34" s="175" t="s">
        <v>160</v>
      </c>
      <c r="D34" s="152"/>
      <c r="E34" s="153">
        <v>3.4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46"/>
      <c r="Z34" s="146"/>
      <c r="AA34" s="146"/>
      <c r="AB34" s="146"/>
      <c r="AC34" s="146"/>
      <c r="AD34" s="146"/>
      <c r="AE34" s="146"/>
      <c r="AF34" s="146"/>
      <c r="AG34" s="146" t="s">
        <v>128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67">
        <v>6</v>
      </c>
      <c r="B35" s="168" t="s">
        <v>161</v>
      </c>
      <c r="C35" s="176" t="s">
        <v>162</v>
      </c>
      <c r="D35" s="169" t="s">
        <v>155</v>
      </c>
      <c r="E35" s="170">
        <v>1</v>
      </c>
      <c r="F35" s="171"/>
      <c r="G35" s="172">
        <f>ROUND(E35*F35,2)</f>
        <v>0</v>
      </c>
      <c r="H35" s="151">
        <v>0</v>
      </c>
      <c r="I35" s="151">
        <f>ROUND(E35*H35,2)</f>
        <v>0</v>
      </c>
      <c r="J35" s="151">
        <v>277.5</v>
      </c>
      <c r="K35" s="151">
        <f>ROUND(E35*J35,2)</f>
        <v>277.5</v>
      </c>
      <c r="L35" s="151">
        <v>15</v>
      </c>
      <c r="M35" s="151">
        <f>G35*(1+L35/100)</f>
        <v>0</v>
      </c>
      <c r="N35" s="151">
        <v>0</v>
      </c>
      <c r="O35" s="151">
        <f>ROUND(E35*N35,2)</f>
        <v>0</v>
      </c>
      <c r="P35" s="151">
        <v>0</v>
      </c>
      <c r="Q35" s="151">
        <f>ROUND(E35*P35,2)</f>
        <v>0</v>
      </c>
      <c r="R35" s="151"/>
      <c r="S35" s="151" t="s">
        <v>147</v>
      </c>
      <c r="T35" s="151" t="s">
        <v>147</v>
      </c>
      <c r="U35" s="151">
        <v>0.57999999999999996</v>
      </c>
      <c r="V35" s="151">
        <f>ROUND(E35*U35,2)</f>
        <v>0.57999999999999996</v>
      </c>
      <c r="W35" s="151"/>
      <c r="X35" s="151" t="s">
        <v>125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7">
        <v>7</v>
      </c>
      <c r="B36" s="168" t="s">
        <v>163</v>
      </c>
      <c r="C36" s="176" t="s">
        <v>164</v>
      </c>
      <c r="D36" s="169" t="s">
        <v>155</v>
      </c>
      <c r="E36" s="170">
        <v>2.4</v>
      </c>
      <c r="F36" s="171"/>
      <c r="G36" s="172">
        <f>ROUND(E36*F36,2)</f>
        <v>0</v>
      </c>
      <c r="H36" s="151">
        <v>0</v>
      </c>
      <c r="I36" s="151">
        <f>ROUND(E36*H36,2)</f>
        <v>0</v>
      </c>
      <c r="J36" s="151">
        <v>206</v>
      </c>
      <c r="K36" s="151">
        <f>ROUND(E36*J36,2)</f>
        <v>494.4</v>
      </c>
      <c r="L36" s="151">
        <v>15</v>
      </c>
      <c r="M36" s="151">
        <f>G36*(1+L36/100)</f>
        <v>0</v>
      </c>
      <c r="N36" s="151">
        <v>0</v>
      </c>
      <c r="O36" s="151">
        <f>ROUND(E36*N36,2)</f>
        <v>0</v>
      </c>
      <c r="P36" s="151">
        <v>0</v>
      </c>
      <c r="Q36" s="151">
        <f>ROUND(E36*P36,2)</f>
        <v>0</v>
      </c>
      <c r="R36" s="151"/>
      <c r="S36" s="151" t="s">
        <v>147</v>
      </c>
      <c r="T36" s="151" t="s">
        <v>147</v>
      </c>
      <c r="U36" s="151">
        <v>0.43</v>
      </c>
      <c r="V36" s="151">
        <f>ROUND(E36*U36,2)</f>
        <v>1.03</v>
      </c>
      <c r="W36" s="151"/>
      <c r="X36" s="151" t="s">
        <v>125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126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55" t="s">
        <v>120</v>
      </c>
      <c r="B37" s="156" t="s">
        <v>60</v>
      </c>
      <c r="C37" s="173" t="s">
        <v>61</v>
      </c>
      <c r="D37" s="157"/>
      <c r="E37" s="158"/>
      <c r="F37" s="159"/>
      <c r="G37" s="160">
        <f>SUMIF(AG38:AG56,"&lt;&gt;NOR",G38:G56)</f>
        <v>0</v>
      </c>
      <c r="H37" s="154"/>
      <c r="I37" s="154">
        <f>SUM(I38:I56)</f>
        <v>14366.220000000001</v>
      </c>
      <c r="J37" s="154"/>
      <c r="K37" s="154">
        <f>SUM(K38:K56)</f>
        <v>53640.299999999996</v>
      </c>
      <c r="L37" s="154"/>
      <c r="M37" s="154">
        <f>SUM(M38:M56)</f>
        <v>0</v>
      </c>
      <c r="N37" s="154"/>
      <c r="O37" s="154">
        <f>SUM(O38:O56)</f>
        <v>4.18</v>
      </c>
      <c r="P37" s="154"/>
      <c r="Q37" s="154">
        <f>SUM(Q38:Q56)</f>
        <v>0</v>
      </c>
      <c r="R37" s="154"/>
      <c r="S37" s="154"/>
      <c r="T37" s="154"/>
      <c r="U37" s="154"/>
      <c r="V37" s="154">
        <f>SUM(V38:V56)</f>
        <v>116.79000000000002</v>
      </c>
      <c r="W37" s="154"/>
      <c r="X37" s="154"/>
      <c r="AG37" t="s">
        <v>121</v>
      </c>
    </row>
    <row r="38" spans="1:60" ht="22.5" outlineLevel="1" x14ac:dyDescent="0.2">
      <c r="A38" s="161">
        <v>8</v>
      </c>
      <c r="B38" s="162" t="s">
        <v>165</v>
      </c>
      <c r="C38" s="174" t="s">
        <v>166</v>
      </c>
      <c r="D38" s="163" t="s">
        <v>155</v>
      </c>
      <c r="E38" s="164">
        <v>54.39</v>
      </c>
      <c r="F38" s="165"/>
      <c r="G38" s="166">
        <f>ROUND(E38*F38,2)</f>
        <v>0</v>
      </c>
      <c r="H38" s="151">
        <v>56.78</v>
      </c>
      <c r="I38" s="151">
        <f>ROUND(E38*H38,2)</f>
        <v>3088.26</v>
      </c>
      <c r="J38" s="151">
        <v>184.22</v>
      </c>
      <c r="K38" s="151">
        <f>ROUND(E38*J38,2)</f>
        <v>10019.73</v>
      </c>
      <c r="L38" s="151">
        <v>15</v>
      </c>
      <c r="M38" s="151">
        <f>G38*(1+L38/100)</f>
        <v>0</v>
      </c>
      <c r="N38" s="151">
        <v>1.184E-2</v>
      </c>
      <c r="O38" s="151">
        <f>ROUND(E38*N38,2)</f>
        <v>0.64</v>
      </c>
      <c r="P38" s="151">
        <v>0</v>
      </c>
      <c r="Q38" s="151">
        <f>ROUND(E38*P38,2)</f>
        <v>0</v>
      </c>
      <c r="R38" s="151"/>
      <c r="S38" s="151" t="s">
        <v>147</v>
      </c>
      <c r="T38" s="151" t="s">
        <v>147</v>
      </c>
      <c r="U38" s="151">
        <v>0.39</v>
      </c>
      <c r="V38" s="151">
        <f>ROUND(E38*U38,2)</f>
        <v>21.21</v>
      </c>
      <c r="W38" s="151"/>
      <c r="X38" s="151" t="s">
        <v>125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126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175" t="s">
        <v>167</v>
      </c>
      <c r="D39" s="152"/>
      <c r="E39" s="153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46"/>
      <c r="Z39" s="146"/>
      <c r="AA39" s="146"/>
      <c r="AB39" s="146"/>
      <c r="AC39" s="146"/>
      <c r="AD39" s="146"/>
      <c r="AE39" s="146"/>
      <c r="AF39" s="146"/>
      <c r="AG39" s="146" t="s">
        <v>128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49"/>
      <c r="B40" s="150"/>
      <c r="C40" s="175" t="s">
        <v>168</v>
      </c>
      <c r="D40" s="152"/>
      <c r="E40" s="153">
        <v>51.8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46"/>
      <c r="Z40" s="146"/>
      <c r="AA40" s="146"/>
      <c r="AB40" s="146"/>
      <c r="AC40" s="146"/>
      <c r="AD40" s="146"/>
      <c r="AE40" s="146"/>
      <c r="AF40" s="146"/>
      <c r="AG40" s="146" t="s">
        <v>128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5" t="s">
        <v>169</v>
      </c>
      <c r="D41" s="152"/>
      <c r="E41" s="153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46"/>
      <c r="Z41" s="146"/>
      <c r="AA41" s="146"/>
      <c r="AB41" s="146"/>
      <c r="AC41" s="146"/>
      <c r="AD41" s="146"/>
      <c r="AE41" s="146"/>
      <c r="AF41" s="146"/>
      <c r="AG41" s="146" t="s">
        <v>128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49"/>
      <c r="B42" s="150"/>
      <c r="C42" s="175" t="s">
        <v>170</v>
      </c>
      <c r="D42" s="152"/>
      <c r="E42" s="153">
        <v>2.59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46"/>
      <c r="Z42" s="146"/>
      <c r="AA42" s="146"/>
      <c r="AB42" s="146"/>
      <c r="AC42" s="146"/>
      <c r="AD42" s="146"/>
      <c r="AE42" s="146"/>
      <c r="AF42" s="146"/>
      <c r="AG42" s="146" t="s">
        <v>128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1">
        <v>9</v>
      </c>
      <c r="B43" s="162" t="s">
        <v>171</v>
      </c>
      <c r="C43" s="174" t="s">
        <v>172</v>
      </c>
      <c r="D43" s="163" t="s">
        <v>155</v>
      </c>
      <c r="E43" s="164">
        <v>2.5699299999999998</v>
      </c>
      <c r="F43" s="165"/>
      <c r="G43" s="166">
        <f>ROUND(E43*F43,2)</f>
        <v>0</v>
      </c>
      <c r="H43" s="151">
        <v>71.87</v>
      </c>
      <c r="I43" s="151">
        <f>ROUND(E43*H43,2)</f>
        <v>184.7</v>
      </c>
      <c r="J43" s="151">
        <v>233.13</v>
      </c>
      <c r="K43" s="151">
        <f>ROUND(E43*J43,2)</f>
        <v>599.13</v>
      </c>
      <c r="L43" s="151">
        <v>15</v>
      </c>
      <c r="M43" s="151">
        <f>G43*(1+L43/100)</f>
        <v>0</v>
      </c>
      <c r="N43" s="151">
        <v>4.1099999999999999E-3</v>
      </c>
      <c r="O43" s="151">
        <f>ROUND(E43*N43,2)</f>
        <v>0.01</v>
      </c>
      <c r="P43" s="151">
        <v>0</v>
      </c>
      <c r="Q43" s="151">
        <f>ROUND(E43*P43,2)</f>
        <v>0</v>
      </c>
      <c r="R43" s="151"/>
      <c r="S43" s="151" t="s">
        <v>147</v>
      </c>
      <c r="T43" s="151" t="s">
        <v>147</v>
      </c>
      <c r="U43" s="151">
        <v>0.48</v>
      </c>
      <c r="V43" s="151">
        <f>ROUND(E43*U43,2)</f>
        <v>1.23</v>
      </c>
      <c r="W43" s="151"/>
      <c r="X43" s="151" t="s">
        <v>125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126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49"/>
      <c r="B44" s="150"/>
      <c r="C44" s="175" t="s">
        <v>167</v>
      </c>
      <c r="D44" s="152"/>
      <c r="E44" s="153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46"/>
      <c r="Z44" s="146"/>
      <c r="AA44" s="146"/>
      <c r="AB44" s="146"/>
      <c r="AC44" s="146"/>
      <c r="AD44" s="146"/>
      <c r="AE44" s="146"/>
      <c r="AF44" s="146"/>
      <c r="AG44" s="146" t="s">
        <v>128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49"/>
      <c r="B45" s="150"/>
      <c r="C45" s="175" t="s">
        <v>173</v>
      </c>
      <c r="D45" s="152"/>
      <c r="E45" s="153">
        <v>2.4475500000000001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46"/>
      <c r="Z45" s="146"/>
      <c r="AA45" s="146"/>
      <c r="AB45" s="146"/>
      <c r="AC45" s="146"/>
      <c r="AD45" s="146"/>
      <c r="AE45" s="146"/>
      <c r="AF45" s="146"/>
      <c r="AG45" s="146" t="s">
        <v>128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49"/>
      <c r="B46" s="150"/>
      <c r="C46" s="175" t="s">
        <v>169</v>
      </c>
      <c r="D46" s="152"/>
      <c r="E46" s="153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46"/>
      <c r="Z46" s="146"/>
      <c r="AA46" s="146"/>
      <c r="AB46" s="146"/>
      <c r="AC46" s="146"/>
      <c r="AD46" s="146"/>
      <c r="AE46" s="146"/>
      <c r="AF46" s="146"/>
      <c r="AG46" s="146" t="s">
        <v>128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49"/>
      <c r="B47" s="150"/>
      <c r="C47" s="175" t="s">
        <v>174</v>
      </c>
      <c r="D47" s="152"/>
      <c r="E47" s="153">
        <v>0.12238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46"/>
      <c r="Z47" s="146"/>
      <c r="AA47" s="146"/>
      <c r="AB47" s="146"/>
      <c r="AC47" s="146"/>
      <c r="AD47" s="146"/>
      <c r="AE47" s="146"/>
      <c r="AF47" s="146"/>
      <c r="AG47" s="146" t="s">
        <v>128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67">
        <v>10</v>
      </c>
      <c r="B48" s="168" t="s">
        <v>175</v>
      </c>
      <c r="C48" s="176" t="s">
        <v>176</v>
      </c>
      <c r="D48" s="169" t="s">
        <v>177</v>
      </c>
      <c r="E48" s="170">
        <v>20</v>
      </c>
      <c r="F48" s="171"/>
      <c r="G48" s="172">
        <f>ROUND(E48*F48,2)</f>
        <v>0</v>
      </c>
      <c r="H48" s="151">
        <v>8.6300000000000008</v>
      </c>
      <c r="I48" s="151">
        <f>ROUND(E48*H48,2)</f>
        <v>172.6</v>
      </c>
      <c r="J48" s="151">
        <v>75.37</v>
      </c>
      <c r="K48" s="151">
        <f>ROUND(E48*J48,2)</f>
        <v>1507.4</v>
      </c>
      <c r="L48" s="151">
        <v>15</v>
      </c>
      <c r="M48" s="151">
        <f>G48*(1+L48/100)</f>
        <v>0</v>
      </c>
      <c r="N48" s="151">
        <v>2.3800000000000002E-3</v>
      </c>
      <c r="O48" s="151">
        <f>ROUND(E48*N48,2)</f>
        <v>0.05</v>
      </c>
      <c r="P48" s="151">
        <v>0</v>
      </c>
      <c r="Q48" s="151">
        <f>ROUND(E48*P48,2)</f>
        <v>0</v>
      </c>
      <c r="R48" s="151"/>
      <c r="S48" s="151" t="s">
        <v>147</v>
      </c>
      <c r="T48" s="151" t="s">
        <v>147</v>
      </c>
      <c r="U48" s="151">
        <v>0.18</v>
      </c>
      <c r="V48" s="151">
        <f>ROUND(E48*U48,2)</f>
        <v>3.6</v>
      </c>
      <c r="W48" s="151"/>
      <c r="X48" s="151" t="s">
        <v>125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126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7">
        <v>11</v>
      </c>
      <c r="B49" s="168" t="s">
        <v>178</v>
      </c>
      <c r="C49" s="176" t="s">
        <v>179</v>
      </c>
      <c r="D49" s="169" t="s">
        <v>155</v>
      </c>
      <c r="E49" s="170">
        <v>20</v>
      </c>
      <c r="F49" s="171"/>
      <c r="G49" s="172">
        <f>ROUND(E49*F49,2)</f>
        <v>0</v>
      </c>
      <c r="H49" s="151">
        <v>45.03</v>
      </c>
      <c r="I49" s="151">
        <f>ROUND(E49*H49,2)</f>
        <v>900.6</v>
      </c>
      <c r="J49" s="151">
        <v>380.47</v>
      </c>
      <c r="K49" s="151">
        <f>ROUND(E49*J49,2)</f>
        <v>7609.4</v>
      </c>
      <c r="L49" s="151">
        <v>15</v>
      </c>
      <c r="M49" s="151">
        <f>G49*(1+L49/100)</f>
        <v>0</v>
      </c>
      <c r="N49" s="151">
        <v>4.7660000000000001E-2</v>
      </c>
      <c r="O49" s="151">
        <f>ROUND(E49*N49,2)</f>
        <v>0.95</v>
      </c>
      <c r="P49" s="151">
        <v>0</v>
      </c>
      <c r="Q49" s="151">
        <f>ROUND(E49*P49,2)</f>
        <v>0</v>
      </c>
      <c r="R49" s="151"/>
      <c r="S49" s="151" t="s">
        <v>147</v>
      </c>
      <c r="T49" s="151" t="s">
        <v>147</v>
      </c>
      <c r="U49" s="151">
        <v>0.84</v>
      </c>
      <c r="V49" s="151">
        <f>ROUND(E49*U49,2)</f>
        <v>16.8</v>
      </c>
      <c r="W49" s="151"/>
      <c r="X49" s="151" t="s">
        <v>125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1">
        <v>12</v>
      </c>
      <c r="B50" s="162" t="s">
        <v>180</v>
      </c>
      <c r="C50" s="174" t="s">
        <v>181</v>
      </c>
      <c r="D50" s="163" t="s">
        <v>155</v>
      </c>
      <c r="E50" s="164">
        <v>156.98287999999999</v>
      </c>
      <c r="F50" s="165"/>
      <c r="G50" s="166">
        <f>ROUND(E50*F50,2)</f>
        <v>0</v>
      </c>
      <c r="H50" s="151">
        <v>50.28</v>
      </c>
      <c r="I50" s="151">
        <f>ROUND(E50*H50,2)</f>
        <v>7893.1</v>
      </c>
      <c r="J50" s="151">
        <v>160.22</v>
      </c>
      <c r="K50" s="151">
        <f>ROUND(E50*J50,2)</f>
        <v>25151.8</v>
      </c>
      <c r="L50" s="151">
        <v>15</v>
      </c>
      <c r="M50" s="151">
        <f>G50*(1+L50/100)</f>
        <v>0</v>
      </c>
      <c r="N50" s="151">
        <v>1.038E-2</v>
      </c>
      <c r="O50" s="151">
        <f>ROUND(E50*N50,2)</f>
        <v>1.63</v>
      </c>
      <c r="P50" s="151">
        <v>0</v>
      </c>
      <c r="Q50" s="151">
        <f>ROUND(E50*P50,2)</f>
        <v>0</v>
      </c>
      <c r="R50" s="151"/>
      <c r="S50" s="151" t="s">
        <v>147</v>
      </c>
      <c r="T50" s="151" t="s">
        <v>147</v>
      </c>
      <c r="U50" s="151">
        <v>0.34</v>
      </c>
      <c r="V50" s="151">
        <f>ROUND(E50*U50,2)</f>
        <v>53.37</v>
      </c>
      <c r="W50" s="151"/>
      <c r="X50" s="151" t="s">
        <v>125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126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49"/>
      <c r="B51" s="150"/>
      <c r="C51" s="175" t="s">
        <v>182</v>
      </c>
      <c r="D51" s="152"/>
      <c r="E51" s="153">
        <v>156.98287999999999</v>
      </c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46"/>
      <c r="Z51" s="146"/>
      <c r="AA51" s="146"/>
      <c r="AB51" s="146"/>
      <c r="AC51" s="146"/>
      <c r="AD51" s="146"/>
      <c r="AE51" s="146"/>
      <c r="AF51" s="146"/>
      <c r="AG51" s="146" t="s">
        <v>128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61">
        <v>13</v>
      </c>
      <c r="B52" s="162" t="s">
        <v>183</v>
      </c>
      <c r="C52" s="174" t="s">
        <v>184</v>
      </c>
      <c r="D52" s="163" t="s">
        <v>155</v>
      </c>
      <c r="E52" s="164">
        <v>18</v>
      </c>
      <c r="F52" s="165"/>
      <c r="G52" s="166">
        <f>ROUND(E52*F52,2)</f>
        <v>0</v>
      </c>
      <c r="H52" s="151">
        <v>49.72</v>
      </c>
      <c r="I52" s="151">
        <f>ROUND(E52*H52,2)</f>
        <v>894.96</v>
      </c>
      <c r="J52" s="151">
        <v>274.27999999999997</v>
      </c>
      <c r="K52" s="151">
        <f>ROUND(E52*J52,2)</f>
        <v>4937.04</v>
      </c>
      <c r="L52" s="151">
        <v>15</v>
      </c>
      <c r="M52" s="151">
        <f>G52*(1+L52/100)</f>
        <v>0</v>
      </c>
      <c r="N52" s="151">
        <v>4.5580000000000002E-2</v>
      </c>
      <c r="O52" s="151">
        <f>ROUND(E52*N52,2)</f>
        <v>0.82</v>
      </c>
      <c r="P52" s="151">
        <v>0</v>
      </c>
      <c r="Q52" s="151">
        <f>ROUND(E52*P52,2)</f>
        <v>0</v>
      </c>
      <c r="R52" s="151"/>
      <c r="S52" s="151" t="s">
        <v>147</v>
      </c>
      <c r="T52" s="151" t="s">
        <v>147</v>
      </c>
      <c r="U52" s="151">
        <v>0.61</v>
      </c>
      <c r="V52" s="151">
        <f>ROUND(E52*U52,2)</f>
        <v>10.98</v>
      </c>
      <c r="W52" s="151"/>
      <c r="X52" s="151" t="s">
        <v>125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126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49"/>
      <c r="B53" s="150"/>
      <c r="C53" s="175" t="s">
        <v>185</v>
      </c>
      <c r="D53" s="152"/>
      <c r="E53" s="153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46"/>
      <c r="Z53" s="146"/>
      <c r="AA53" s="146"/>
      <c r="AB53" s="146"/>
      <c r="AC53" s="146"/>
      <c r="AD53" s="146"/>
      <c r="AE53" s="146"/>
      <c r="AF53" s="146"/>
      <c r="AG53" s="146" t="s">
        <v>128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49"/>
      <c r="B54" s="150"/>
      <c r="C54" s="175" t="s">
        <v>186</v>
      </c>
      <c r="D54" s="152"/>
      <c r="E54" s="153">
        <v>18</v>
      </c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46"/>
      <c r="Z54" s="146"/>
      <c r="AA54" s="146"/>
      <c r="AB54" s="146"/>
      <c r="AC54" s="146"/>
      <c r="AD54" s="146"/>
      <c r="AE54" s="146"/>
      <c r="AF54" s="146"/>
      <c r="AG54" s="146" t="s">
        <v>128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67">
        <v>14</v>
      </c>
      <c r="B55" s="168" t="s">
        <v>187</v>
      </c>
      <c r="C55" s="176" t="s">
        <v>188</v>
      </c>
      <c r="D55" s="169" t="s">
        <v>155</v>
      </c>
      <c r="E55" s="170">
        <v>20</v>
      </c>
      <c r="F55" s="171"/>
      <c r="G55" s="172">
        <f>ROUND(E55*F55,2)</f>
        <v>0</v>
      </c>
      <c r="H55" s="151">
        <v>61.6</v>
      </c>
      <c r="I55" s="151">
        <f>ROUND(E55*H55,2)</f>
        <v>1232</v>
      </c>
      <c r="J55" s="151">
        <v>175.9</v>
      </c>
      <c r="K55" s="151">
        <f>ROUND(E55*J55,2)</f>
        <v>3518</v>
      </c>
      <c r="L55" s="151">
        <v>15</v>
      </c>
      <c r="M55" s="151">
        <f>G55*(1+L55/100)</f>
        <v>0</v>
      </c>
      <c r="N55" s="151">
        <v>3.6700000000000001E-3</v>
      </c>
      <c r="O55" s="151">
        <f>ROUND(E55*N55,2)</f>
        <v>7.0000000000000007E-2</v>
      </c>
      <c r="P55" s="151">
        <v>0</v>
      </c>
      <c r="Q55" s="151">
        <f>ROUND(E55*P55,2)</f>
        <v>0</v>
      </c>
      <c r="R55" s="151"/>
      <c r="S55" s="151" t="s">
        <v>147</v>
      </c>
      <c r="T55" s="151" t="s">
        <v>147</v>
      </c>
      <c r="U55" s="151">
        <v>0.36</v>
      </c>
      <c r="V55" s="151">
        <f>ROUND(E55*U55,2)</f>
        <v>7.2</v>
      </c>
      <c r="W55" s="151"/>
      <c r="X55" s="151" t="s">
        <v>125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189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7">
        <v>15</v>
      </c>
      <c r="B56" s="168" t="s">
        <v>190</v>
      </c>
      <c r="C56" s="176" t="s">
        <v>191</v>
      </c>
      <c r="D56" s="169" t="s">
        <v>155</v>
      </c>
      <c r="E56" s="170">
        <v>20</v>
      </c>
      <c r="F56" s="171"/>
      <c r="G56" s="172">
        <f>ROUND(E56*F56,2)</f>
        <v>0</v>
      </c>
      <c r="H56" s="151">
        <v>0</v>
      </c>
      <c r="I56" s="151">
        <f>ROUND(E56*H56,2)</f>
        <v>0</v>
      </c>
      <c r="J56" s="151">
        <v>14.89</v>
      </c>
      <c r="K56" s="151">
        <f>ROUND(E56*J56,2)</f>
        <v>297.8</v>
      </c>
      <c r="L56" s="151">
        <v>15</v>
      </c>
      <c r="M56" s="151">
        <f>G56*(1+L56/100)</f>
        <v>0</v>
      </c>
      <c r="N56" s="151">
        <v>4.6000000000000001E-4</v>
      </c>
      <c r="O56" s="151">
        <f>ROUND(E56*N56,2)</f>
        <v>0.01</v>
      </c>
      <c r="P56" s="151">
        <v>0</v>
      </c>
      <c r="Q56" s="151">
        <f>ROUND(E56*P56,2)</f>
        <v>0</v>
      </c>
      <c r="R56" s="151"/>
      <c r="S56" s="151" t="s">
        <v>123</v>
      </c>
      <c r="T56" s="151" t="s">
        <v>124</v>
      </c>
      <c r="U56" s="151">
        <v>0.12</v>
      </c>
      <c r="V56" s="151">
        <f>ROUND(E56*U56,2)</f>
        <v>2.4</v>
      </c>
      <c r="W56" s="151"/>
      <c r="X56" s="151" t="s">
        <v>125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189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55" t="s">
        <v>120</v>
      </c>
      <c r="B57" s="156" t="s">
        <v>62</v>
      </c>
      <c r="C57" s="173" t="s">
        <v>63</v>
      </c>
      <c r="D57" s="157"/>
      <c r="E57" s="158"/>
      <c r="F57" s="159"/>
      <c r="G57" s="160">
        <f>SUMIF(AG58:AG61,"&lt;&gt;NOR",G58:G61)</f>
        <v>0</v>
      </c>
      <c r="H57" s="154"/>
      <c r="I57" s="154">
        <f>SUM(I58:I61)</f>
        <v>1168.72</v>
      </c>
      <c r="J57" s="154"/>
      <c r="K57" s="154">
        <f>SUM(K58:K61)</f>
        <v>565.28</v>
      </c>
      <c r="L57" s="154"/>
      <c r="M57" s="154">
        <f>SUM(M58:M61)</f>
        <v>0</v>
      </c>
      <c r="N57" s="154"/>
      <c r="O57" s="154">
        <f>SUM(O58:O61)</f>
        <v>0.06</v>
      </c>
      <c r="P57" s="154"/>
      <c r="Q57" s="154">
        <f>SUM(Q58:Q61)</f>
        <v>0</v>
      </c>
      <c r="R57" s="154"/>
      <c r="S57" s="154"/>
      <c r="T57" s="154"/>
      <c r="U57" s="154"/>
      <c r="V57" s="154">
        <f>SUM(V58:V61)</f>
        <v>1.26</v>
      </c>
      <c r="W57" s="154"/>
      <c r="X57" s="154"/>
      <c r="AG57" t="s">
        <v>121</v>
      </c>
    </row>
    <row r="58" spans="1:60" ht="22.5" outlineLevel="1" x14ac:dyDescent="0.2">
      <c r="A58" s="161">
        <v>16</v>
      </c>
      <c r="B58" s="162" t="s">
        <v>192</v>
      </c>
      <c r="C58" s="174" t="s">
        <v>193</v>
      </c>
      <c r="D58" s="163" t="s">
        <v>155</v>
      </c>
      <c r="E58" s="164">
        <v>3.4</v>
      </c>
      <c r="F58" s="165"/>
      <c r="G58" s="166">
        <f>ROUND(E58*F58,2)</f>
        <v>0</v>
      </c>
      <c r="H58" s="151">
        <v>343.74</v>
      </c>
      <c r="I58" s="151">
        <f>ROUND(E58*H58,2)</f>
        <v>1168.72</v>
      </c>
      <c r="J58" s="151">
        <v>166.26</v>
      </c>
      <c r="K58" s="151">
        <f>ROUND(E58*J58,2)</f>
        <v>565.28</v>
      </c>
      <c r="L58" s="151">
        <v>15</v>
      </c>
      <c r="M58" s="151">
        <f>G58*(1+L58/100)</f>
        <v>0</v>
      </c>
      <c r="N58" s="151">
        <v>1.7149999999999999E-2</v>
      </c>
      <c r="O58" s="151">
        <f>ROUND(E58*N58,2)</f>
        <v>0.06</v>
      </c>
      <c r="P58" s="151">
        <v>0</v>
      </c>
      <c r="Q58" s="151">
        <f>ROUND(E58*P58,2)</f>
        <v>0</v>
      </c>
      <c r="R58" s="151"/>
      <c r="S58" s="151" t="s">
        <v>147</v>
      </c>
      <c r="T58" s="151" t="s">
        <v>147</v>
      </c>
      <c r="U58" s="151">
        <v>0.37</v>
      </c>
      <c r="V58" s="151">
        <f>ROUND(E58*U58,2)</f>
        <v>1.26</v>
      </c>
      <c r="W58" s="151"/>
      <c r="X58" s="151" t="s">
        <v>125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126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49"/>
      <c r="B59" s="150"/>
      <c r="C59" s="175" t="s">
        <v>194</v>
      </c>
      <c r="D59" s="152"/>
      <c r="E59" s="153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46"/>
      <c r="Z59" s="146"/>
      <c r="AA59" s="146"/>
      <c r="AB59" s="146"/>
      <c r="AC59" s="146"/>
      <c r="AD59" s="146"/>
      <c r="AE59" s="146"/>
      <c r="AF59" s="146"/>
      <c r="AG59" s="146" t="s">
        <v>128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49"/>
      <c r="B60" s="150"/>
      <c r="C60" s="175" t="s">
        <v>195</v>
      </c>
      <c r="D60" s="152"/>
      <c r="E60" s="153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46"/>
      <c r="Z60" s="146"/>
      <c r="AA60" s="146"/>
      <c r="AB60" s="146"/>
      <c r="AC60" s="146"/>
      <c r="AD60" s="146"/>
      <c r="AE60" s="146"/>
      <c r="AF60" s="146"/>
      <c r="AG60" s="146" t="s">
        <v>128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49"/>
      <c r="B61" s="150"/>
      <c r="C61" s="175" t="s">
        <v>160</v>
      </c>
      <c r="D61" s="152"/>
      <c r="E61" s="153">
        <v>3.4</v>
      </c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46"/>
      <c r="Z61" s="146"/>
      <c r="AA61" s="146"/>
      <c r="AB61" s="146"/>
      <c r="AC61" s="146"/>
      <c r="AD61" s="146"/>
      <c r="AE61" s="146"/>
      <c r="AF61" s="146"/>
      <c r="AG61" s="146" t="s">
        <v>128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55" t="s">
        <v>120</v>
      </c>
      <c r="B62" s="156" t="s">
        <v>64</v>
      </c>
      <c r="C62" s="173" t="s">
        <v>65</v>
      </c>
      <c r="D62" s="157"/>
      <c r="E62" s="158"/>
      <c r="F62" s="159"/>
      <c r="G62" s="160">
        <f>SUMIF(AG63:AG65,"&lt;&gt;NOR",G63:G65)</f>
        <v>0</v>
      </c>
      <c r="H62" s="154"/>
      <c r="I62" s="154">
        <f>SUM(I63:I65)</f>
        <v>1993.82</v>
      </c>
      <c r="J62" s="154"/>
      <c r="K62" s="154">
        <f>SUM(K63:K65)</f>
        <v>3912.58</v>
      </c>
      <c r="L62" s="154"/>
      <c r="M62" s="154">
        <f>SUM(M63:M65)</f>
        <v>0</v>
      </c>
      <c r="N62" s="154"/>
      <c r="O62" s="154">
        <f>SUM(O63:O65)</f>
        <v>7.0000000000000007E-2</v>
      </c>
      <c r="P62" s="154"/>
      <c r="Q62" s="154">
        <f>SUM(Q63:Q65)</f>
        <v>0</v>
      </c>
      <c r="R62" s="154"/>
      <c r="S62" s="154"/>
      <c r="T62" s="154"/>
      <c r="U62" s="154"/>
      <c r="V62" s="154">
        <f>SUM(V63:V65)</f>
        <v>9.77</v>
      </c>
      <c r="W62" s="154"/>
      <c r="X62" s="154"/>
      <c r="AG62" t="s">
        <v>121</v>
      </c>
    </row>
    <row r="63" spans="1:60" outlineLevel="1" x14ac:dyDescent="0.2">
      <c r="A63" s="161">
        <v>17</v>
      </c>
      <c r="B63" s="162" t="s">
        <v>196</v>
      </c>
      <c r="C63" s="174" t="s">
        <v>197</v>
      </c>
      <c r="D63" s="163" t="s">
        <v>155</v>
      </c>
      <c r="E63" s="164">
        <v>55.2</v>
      </c>
      <c r="F63" s="165"/>
      <c r="G63" s="166">
        <f>ROUND(E63*F63,2)</f>
        <v>0</v>
      </c>
      <c r="H63" s="151">
        <v>36.119999999999997</v>
      </c>
      <c r="I63" s="151">
        <f>ROUND(E63*H63,2)</f>
        <v>1993.82</v>
      </c>
      <c r="J63" s="151">
        <v>70.88</v>
      </c>
      <c r="K63" s="151">
        <f>ROUND(E63*J63,2)</f>
        <v>3912.58</v>
      </c>
      <c r="L63" s="151">
        <v>15</v>
      </c>
      <c r="M63" s="151">
        <f>G63*(1+L63/100)</f>
        <v>0</v>
      </c>
      <c r="N63" s="151">
        <v>1.2099999999999999E-3</v>
      </c>
      <c r="O63" s="151">
        <f>ROUND(E63*N63,2)</f>
        <v>7.0000000000000007E-2</v>
      </c>
      <c r="P63" s="151">
        <v>0</v>
      </c>
      <c r="Q63" s="151">
        <f>ROUND(E63*P63,2)</f>
        <v>0</v>
      </c>
      <c r="R63" s="151"/>
      <c r="S63" s="151" t="s">
        <v>147</v>
      </c>
      <c r="T63" s="151" t="s">
        <v>147</v>
      </c>
      <c r="U63" s="151">
        <v>0.17699999999999999</v>
      </c>
      <c r="V63" s="151">
        <f>ROUND(E63*U63,2)</f>
        <v>9.77</v>
      </c>
      <c r="W63" s="151"/>
      <c r="X63" s="151" t="s">
        <v>125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189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49"/>
      <c r="B64" s="150"/>
      <c r="C64" s="175" t="s">
        <v>167</v>
      </c>
      <c r="D64" s="152"/>
      <c r="E64" s="153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46"/>
      <c r="Z64" s="146"/>
      <c r="AA64" s="146"/>
      <c r="AB64" s="146"/>
      <c r="AC64" s="146"/>
      <c r="AD64" s="146"/>
      <c r="AE64" s="146"/>
      <c r="AF64" s="146"/>
      <c r="AG64" s="146" t="s">
        <v>128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49"/>
      <c r="B65" s="150"/>
      <c r="C65" s="175" t="s">
        <v>198</v>
      </c>
      <c r="D65" s="152"/>
      <c r="E65" s="153">
        <v>55.2</v>
      </c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46"/>
      <c r="Z65" s="146"/>
      <c r="AA65" s="146"/>
      <c r="AB65" s="146"/>
      <c r="AC65" s="146"/>
      <c r="AD65" s="146"/>
      <c r="AE65" s="146"/>
      <c r="AF65" s="146"/>
      <c r="AG65" s="146" t="s">
        <v>128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5.5" x14ac:dyDescent="0.2">
      <c r="A66" s="155" t="s">
        <v>120</v>
      </c>
      <c r="B66" s="156" t="s">
        <v>66</v>
      </c>
      <c r="C66" s="173" t="s">
        <v>67</v>
      </c>
      <c r="D66" s="157"/>
      <c r="E66" s="158"/>
      <c r="F66" s="159"/>
      <c r="G66" s="160">
        <f>SUMIF(AG67:AG83,"&lt;&gt;NOR",G67:G83)</f>
        <v>0</v>
      </c>
      <c r="H66" s="154"/>
      <c r="I66" s="154">
        <f>SUM(I67:I83)</f>
        <v>78.94</v>
      </c>
      <c r="J66" s="154"/>
      <c r="K66" s="154">
        <f>SUM(K67:K83)</f>
        <v>22814.400000000001</v>
      </c>
      <c r="L66" s="154"/>
      <c r="M66" s="154">
        <f>SUM(M67:M83)</f>
        <v>0</v>
      </c>
      <c r="N66" s="154"/>
      <c r="O66" s="154">
        <f>SUM(O67:O83)</f>
        <v>0</v>
      </c>
      <c r="P66" s="154"/>
      <c r="Q66" s="154">
        <f>SUM(Q67:Q83)</f>
        <v>0</v>
      </c>
      <c r="R66" s="154"/>
      <c r="S66" s="154"/>
      <c r="T66" s="154"/>
      <c r="U66" s="154"/>
      <c r="V66" s="154">
        <f>SUM(V67:V83)</f>
        <v>17.11</v>
      </c>
      <c r="W66" s="154"/>
      <c r="X66" s="154"/>
      <c r="AG66" t="s">
        <v>121</v>
      </c>
    </row>
    <row r="67" spans="1:60" outlineLevel="1" x14ac:dyDescent="0.2">
      <c r="A67" s="161">
        <v>18</v>
      </c>
      <c r="B67" s="162" t="s">
        <v>199</v>
      </c>
      <c r="C67" s="174" t="s">
        <v>200</v>
      </c>
      <c r="D67" s="163" t="s">
        <v>155</v>
      </c>
      <c r="E67" s="164">
        <v>55.2</v>
      </c>
      <c r="F67" s="165"/>
      <c r="G67" s="166">
        <f>ROUND(E67*F67,2)</f>
        <v>0</v>
      </c>
      <c r="H67" s="151">
        <v>1.43</v>
      </c>
      <c r="I67" s="151">
        <f>ROUND(E67*H67,2)</f>
        <v>78.94</v>
      </c>
      <c r="J67" s="151">
        <v>114.07</v>
      </c>
      <c r="K67" s="151">
        <f>ROUND(E67*J67,2)</f>
        <v>6296.66</v>
      </c>
      <c r="L67" s="151">
        <v>15</v>
      </c>
      <c r="M67" s="151">
        <f>G67*(1+L67/100)</f>
        <v>0</v>
      </c>
      <c r="N67" s="151">
        <v>4.0000000000000003E-5</v>
      </c>
      <c r="O67" s="151">
        <f>ROUND(E67*N67,2)</f>
        <v>0</v>
      </c>
      <c r="P67" s="151">
        <v>0</v>
      </c>
      <c r="Q67" s="151">
        <f>ROUND(E67*P67,2)</f>
        <v>0</v>
      </c>
      <c r="R67" s="151"/>
      <c r="S67" s="151" t="s">
        <v>147</v>
      </c>
      <c r="T67" s="151" t="s">
        <v>147</v>
      </c>
      <c r="U67" s="151">
        <v>0.31</v>
      </c>
      <c r="V67" s="151">
        <f>ROUND(E67*U67,2)</f>
        <v>17.11</v>
      </c>
      <c r="W67" s="151"/>
      <c r="X67" s="151" t="s">
        <v>125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126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49"/>
      <c r="B68" s="150"/>
      <c r="C68" s="175" t="s">
        <v>195</v>
      </c>
      <c r="D68" s="152"/>
      <c r="E68" s="153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46"/>
      <c r="Z68" s="146"/>
      <c r="AA68" s="146"/>
      <c r="AB68" s="146"/>
      <c r="AC68" s="146"/>
      <c r="AD68" s="146"/>
      <c r="AE68" s="146"/>
      <c r="AF68" s="146"/>
      <c r="AG68" s="146" t="s">
        <v>128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49"/>
      <c r="B69" s="150"/>
      <c r="C69" s="175" t="s">
        <v>201</v>
      </c>
      <c r="D69" s="152"/>
      <c r="E69" s="153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6"/>
      <c r="Z69" s="146"/>
      <c r="AA69" s="146"/>
      <c r="AB69" s="146"/>
      <c r="AC69" s="146"/>
      <c r="AD69" s="146"/>
      <c r="AE69" s="146"/>
      <c r="AF69" s="146"/>
      <c r="AG69" s="146" t="s">
        <v>128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49"/>
      <c r="B70" s="150"/>
      <c r="C70" s="175" t="s">
        <v>202</v>
      </c>
      <c r="D70" s="152"/>
      <c r="E70" s="153">
        <v>1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46"/>
      <c r="Z70" s="146"/>
      <c r="AA70" s="146"/>
      <c r="AB70" s="146"/>
      <c r="AC70" s="146"/>
      <c r="AD70" s="146"/>
      <c r="AE70" s="146"/>
      <c r="AF70" s="146"/>
      <c r="AG70" s="146" t="s">
        <v>128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49"/>
      <c r="B71" s="150"/>
      <c r="C71" s="175" t="s">
        <v>203</v>
      </c>
      <c r="D71" s="152"/>
      <c r="E71" s="153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46"/>
      <c r="Z71" s="146"/>
      <c r="AA71" s="146"/>
      <c r="AB71" s="146"/>
      <c r="AC71" s="146"/>
      <c r="AD71" s="146"/>
      <c r="AE71" s="146"/>
      <c r="AF71" s="146"/>
      <c r="AG71" s="146" t="s">
        <v>128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49"/>
      <c r="B72" s="150"/>
      <c r="C72" s="175" t="s">
        <v>204</v>
      </c>
      <c r="D72" s="152"/>
      <c r="E72" s="153">
        <v>2.4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46"/>
      <c r="Z72" s="146"/>
      <c r="AA72" s="146"/>
      <c r="AB72" s="146"/>
      <c r="AC72" s="146"/>
      <c r="AD72" s="146"/>
      <c r="AE72" s="146"/>
      <c r="AF72" s="146"/>
      <c r="AG72" s="146" t="s">
        <v>128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49"/>
      <c r="B73" s="150"/>
      <c r="C73" s="175" t="s">
        <v>205</v>
      </c>
      <c r="D73" s="152"/>
      <c r="E73" s="153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46"/>
      <c r="Z73" s="146"/>
      <c r="AA73" s="146"/>
      <c r="AB73" s="146"/>
      <c r="AC73" s="146"/>
      <c r="AD73" s="146"/>
      <c r="AE73" s="146"/>
      <c r="AF73" s="146"/>
      <c r="AG73" s="146" t="s">
        <v>128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49"/>
      <c r="B74" s="150"/>
      <c r="C74" s="175" t="s">
        <v>206</v>
      </c>
      <c r="D74" s="152"/>
      <c r="E74" s="153">
        <v>13</v>
      </c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46"/>
      <c r="Z74" s="146"/>
      <c r="AA74" s="146"/>
      <c r="AB74" s="146"/>
      <c r="AC74" s="146"/>
      <c r="AD74" s="146"/>
      <c r="AE74" s="146"/>
      <c r="AF74" s="146"/>
      <c r="AG74" s="146" t="s">
        <v>128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49"/>
      <c r="B75" s="150"/>
      <c r="C75" s="175" t="s">
        <v>207</v>
      </c>
      <c r="D75" s="152"/>
      <c r="E75" s="153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46"/>
      <c r="Z75" s="146"/>
      <c r="AA75" s="146"/>
      <c r="AB75" s="146"/>
      <c r="AC75" s="146"/>
      <c r="AD75" s="146"/>
      <c r="AE75" s="146"/>
      <c r="AF75" s="146"/>
      <c r="AG75" s="146" t="s">
        <v>128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49"/>
      <c r="B76" s="150"/>
      <c r="C76" s="175" t="s">
        <v>208</v>
      </c>
      <c r="D76" s="152"/>
      <c r="E76" s="153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46"/>
      <c r="Z76" s="146"/>
      <c r="AA76" s="146"/>
      <c r="AB76" s="146"/>
      <c r="AC76" s="146"/>
      <c r="AD76" s="146"/>
      <c r="AE76" s="146"/>
      <c r="AF76" s="146"/>
      <c r="AG76" s="146" t="s">
        <v>128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49"/>
      <c r="B77" s="150"/>
      <c r="C77" s="175" t="s">
        <v>209</v>
      </c>
      <c r="D77" s="152"/>
      <c r="E77" s="153">
        <v>38.799999999999997</v>
      </c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46"/>
      <c r="Z77" s="146"/>
      <c r="AA77" s="146"/>
      <c r="AB77" s="146"/>
      <c r="AC77" s="146"/>
      <c r="AD77" s="146"/>
      <c r="AE77" s="146"/>
      <c r="AF77" s="146"/>
      <c r="AG77" s="146" t="s">
        <v>128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61">
        <v>19</v>
      </c>
      <c r="B78" s="162" t="s">
        <v>210</v>
      </c>
      <c r="C78" s="174" t="s">
        <v>211</v>
      </c>
      <c r="D78" s="163" t="s">
        <v>155</v>
      </c>
      <c r="E78" s="164">
        <v>110.4</v>
      </c>
      <c r="F78" s="165"/>
      <c r="G78" s="166">
        <f>ROUND(E78*F78,2)</f>
        <v>0</v>
      </c>
      <c r="H78" s="151">
        <v>0</v>
      </c>
      <c r="I78" s="151">
        <f>ROUND(E78*H78,2)</f>
        <v>0</v>
      </c>
      <c r="J78" s="151">
        <v>35.6</v>
      </c>
      <c r="K78" s="151">
        <f>ROUND(E78*J78,2)</f>
        <v>3930.24</v>
      </c>
      <c r="L78" s="151">
        <v>15</v>
      </c>
      <c r="M78" s="151">
        <f>G78*(1+L78/100)</f>
        <v>0</v>
      </c>
      <c r="N78" s="151">
        <v>0</v>
      </c>
      <c r="O78" s="151">
        <f>ROUND(E78*N78,2)</f>
        <v>0</v>
      </c>
      <c r="P78" s="151">
        <v>0</v>
      </c>
      <c r="Q78" s="151">
        <f>ROUND(E78*P78,2)</f>
        <v>0</v>
      </c>
      <c r="R78" s="151"/>
      <c r="S78" s="151" t="s">
        <v>123</v>
      </c>
      <c r="T78" s="151" t="s">
        <v>124</v>
      </c>
      <c r="U78" s="151">
        <v>0</v>
      </c>
      <c r="V78" s="151">
        <f>ROUND(E78*U78,2)</f>
        <v>0</v>
      </c>
      <c r="W78" s="151"/>
      <c r="X78" s="151" t="s">
        <v>125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126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49"/>
      <c r="B79" s="150"/>
      <c r="C79" s="175" t="s">
        <v>212</v>
      </c>
      <c r="D79" s="152"/>
      <c r="E79" s="153">
        <v>110.4</v>
      </c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46"/>
      <c r="Z79" s="146"/>
      <c r="AA79" s="146"/>
      <c r="AB79" s="146"/>
      <c r="AC79" s="146"/>
      <c r="AD79" s="146"/>
      <c r="AE79" s="146"/>
      <c r="AF79" s="146"/>
      <c r="AG79" s="146" t="s">
        <v>128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67">
        <v>20</v>
      </c>
      <c r="B80" s="168" t="s">
        <v>213</v>
      </c>
      <c r="C80" s="176" t="s">
        <v>214</v>
      </c>
      <c r="D80" s="169" t="s">
        <v>215</v>
      </c>
      <c r="E80" s="170">
        <v>15</v>
      </c>
      <c r="F80" s="171"/>
      <c r="G80" s="172">
        <f>ROUND(E80*F80,2)</f>
        <v>0</v>
      </c>
      <c r="H80" s="151">
        <v>0</v>
      </c>
      <c r="I80" s="151">
        <f>ROUND(E80*H80,2)</f>
        <v>0</v>
      </c>
      <c r="J80" s="151">
        <v>300</v>
      </c>
      <c r="K80" s="151">
        <f>ROUND(E80*J80,2)</f>
        <v>4500</v>
      </c>
      <c r="L80" s="151">
        <v>15</v>
      </c>
      <c r="M80" s="151">
        <f>G80*(1+L80/100)</f>
        <v>0</v>
      </c>
      <c r="N80" s="151">
        <v>0</v>
      </c>
      <c r="O80" s="151">
        <f>ROUND(E80*N80,2)</f>
        <v>0</v>
      </c>
      <c r="P80" s="151">
        <v>0</v>
      </c>
      <c r="Q80" s="151">
        <f>ROUND(E80*P80,2)</f>
        <v>0</v>
      </c>
      <c r="R80" s="151"/>
      <c r="S80" s="151" t="s">
        <v>123</v>
      </c>
      <c r="T80" s="151" t="s">
        <v>124</v>
      </c>
      <c r="U80" s="151">
        <v>0</v>
      </c>
      <c r="V80" s="151">
        <f>ROUND(E80*U80,2)</f>
        <v>0</v>
      </c>
      <c r="W80" s="151"/>
      <c r="X80" s="151" t="s">
        <v>125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45" outlineLevel="1" x14ac:dyDescent="0.2">
      <c r="A81" s="167">
        <v>21</v>
      </c>
      <c r="B81" s="168" t="s">
        <v>216</v>
      </c>
      <c r="C81" s="176" t="s">
        <v>217</v>
      </c>
      <c r="D81" s="169" t="s">
        <v>218</v>
      </c>
      <c r="E81" s="170">
        <v>5</v>
      </c>
      <c r="F81" s="171"/>
      <c r="G81" s="172">
        <f>ROUND(E81*F81,2)</f>
        <v>0</v>
      </c>
      <c r="H81" s="151">
        <v>0</v>
      </c>
      <c r="I81" s="151">
        <f>ROUND(E81*H81,2)</f>
        <v>0</v>
      </c>
      <c r="J81" s="151">
        <v>292.5</v>
      </c>
      <c r="K81" s="151">
        <f>ROUND(E81*J81,2)</f>
        <v>1462.5</v>
      </c>
      <c r="L81" s="151">
        <v>15</v>
      </c>
      <c r="M81" s="151">
        <f>G81*(1+L81/100)</f>
        <v>0</v>
      </c>
      <c r="N81" s="151">
        <v>0</v>
      </c>
      <c r="O81" s="151">
        <f>ROUND(E81*N81,2)</f>
        <v>0</v>
      </c>
      <c r="P81" s="151">
        <v>0</v>
      </c>
      <c r="Q81" s="151">
        <f>ROUND(E81*P81,2)</f>
        <v>0</v>
      </c>
      <c r="R81" s="151"/>
      <c r="S81" s="151" t="s">
        <v>123</v>
      </c>
      <c r="T81" s="151" t="s">
        <v>124</v>
      </c>
      <c r="U81" s="151">
        <v>0</v>
      </c>
      <c r="V81" s="151">
        <f>ROUND(E81*U81,2)</f>
        <v>0</v>
      </c>
      <c r="W81" s="151"/>
      <c r="X81" s="151" t="s">
        <v>219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220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7">
        <v>22</v>
      </c>
      <c r="B82" s="168" t="s">
        <v>221</v>
      </c>
      <c r="C82" s="176" t="s">
        <v>222</v>
      </c>
      <c r="D82" s="169" t="s">
        <v>218</v>
      </c>
      <c r="E82" s="170">
        <v>5</v>
      </c>
      <c r="F82" s="171"/>
      <c r="G82" s="172">
        <f>ROUND(E82*F82,2)</f>
        <v>0</v>
      </c>
      <c r="H82" s="151">
        <v>0</v>
      </c>
      <c r="I82" s="151">
        <f>ROUND(E82*H82,2)</f>
        <v>0</v>
      </c>
      <c r="J82" s="151">
        <v>325</v>
      </c>
      <c r="K82" s="151">
        <f>ROUND(E82*J82,2)</f>
        <v>1625</v>
      </c>
      <c r="L82" s="151">
        <v>15</v>
      </c>
      <c r="M82" s="151">
        <f>G82*(1+L82/100)</f>
        <v>0</v>
      </c>
      <c r="N82" s="151">
        <v>0</v>
      </c>
      <c r="O82" s="151">
        <f>ROUND(E82*N82,2)</f>
        <v>0</v>
      </c>
      <c r="P82" s="151">
        <v>0</v>
      </c>
      <c r="Q82" s="151">
        <f>ROUND(E82*P82,2)</f>
        <v>0</v>
      </c>
      <c r="R82" s="151"/>
      <c r="S82" s="151" t="s">
        <v>123</v>
      </c>
      <c r="T82" s="151" t="s">
        <v>124</v>
      </c>
      <c r="U82" s="151">
        <v>0</v>
      </c>
      <c r="V82" s="151">
        <f>ROUND(E82*U82,2)</f>
        <v>0</v>
      </c>
      <c r="W82" s="151"/>
      <c r="X82" s="151" t="s">
        <v>219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220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67">
        <v>23</v>
      </c>
      <c r="B83" s="168" t="s">
        <v>223</v>
      </c>
      <c r="C83" s="176" t="s">
        <v>224</v>
      </c>
      <c r="D83" s="169" t="s">
        <v>225</v>
      </c>
      <c r="E83" s="170">
        <v>1</v>
      </c>
      <c r="F83" s="171"/>
      <c r="G83" s="172">
        <f>ROUND(E83*F83,2)</f>
        <v>0</v>
      </c>
      <c r="H83" s="151">
        <v>0</v>
      </c>
      <c r="I83" s="151">
        <f>ROUND(E83*H83,2)</f>
        <v>0</v>
      </c>
      <c r="J83" s="151">
        <v>5000</v>
      </c>
      <c r="K83" s="151">
        <f>ROUND(E83*J83,2)</f>
        <v>5000</v>
      </c>
      <c r="L83" s="151">
        <v>15</v>
      </c>
      <c r="M83" s="151">
        <f>G83*(1+L83/100)</f>
        <v>0</v>
      </c>
      <c r="N83" s="151">
        <v>0</v>
      </c>
      <c r="O83" s="151">
        <f>ROUND(E83*N83,2)</f>
        <v>0</v>
      </c>
      <c r="P83" s="151">
        <v>0</v>
      </c>
      <c r="Q83" s="151">
        <f>ROUND(E83*P83,2)</f>
        <v>0</v>
      </c>
      <c r="R83" s="151"/>
      <c r="S83" s="151" t="s">
        <v>123</v>
      </c>
      <c r="T83" s="151" t="s">
        <v>124</v>
      </c>
      <c r="U83" s="151">
        <v>0</v>
      </c>
      <c r="V83" s="151">
        <f>ROUND(E83*U83,2)</f>
        <v>0</v>
      </c>
      <c r="W83" s="151"/>
      <c r="X83" s="151" t="s">
        <v>219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220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155" t="s">
        <v>120</v>
      </c>
      <c r="B84" s="156" t="s">
        <v>68</v>
      </c>
      <c r="C84" s="173" t="s">
        <v>69</v>
      </c>
      <c r="D84" s="157"/>
      <c r="E84" s="158"/>
      <c r="F84" s="159"/>
      <c r="G84" s="160">
        <f>SUMIF(AG85:AG123,"&lt;&gt;NOR",G85:G123)</f>
        <v>0</v>
      </c>
      <c r="H84" s="154"/>
      <c r="I84" s="154">
        <f>SUM(I85:I123)</f>
        <v>41.26</v>
      </c>
      <c r="J84" s="154"/>
      <c r="K84" s="154">
        <f>SUM(K85:K123)</f>
        <v>16195.25</v>
      </c>
      <c r="L84" s="154"/>
      <c r="M84" s="154">
        <f>SUM(M85:M123)</f>
        <v>0</v>
      </c>
      <c r="N84" s="154"/>
      <c r="O84" s="154">
        <f>SUM(O85:O123)</f>
        <v>0</v>
      </c>
      <c r="P84" s="154"/>
      <c r="Q84" s="154">
        <f>SUM(Q85:Q123)</f>
        <v>5.44</v>
      </c>
      <c r="R84" s="154"/>
      <c r="S84" s="154"/>
      <c r="T84" s="154"/>
      <c r="U84" s="154"/>
      <c r="V84" s="154">
        <f>SUM(V85:V123)</f>
        <v>35.839999999999996</v>
      </c>
      <c r="W84" s="154"/>
      <c r="X84" s="154"/>
      <c r="AG84" t="s">
        <v>121</v>
      </c>
    </row>
    <row r="85" spans="1:60" ht="22.5" outlineLevel="1" x14ac:dyDescent="0.2">
      <c r="A85" s="161">
        <v>24</v>
      </c>
      <c r="B85" s="162" t="s">
        <v>226</v>
      </c>
      <c r="C85" s="174" t="s">
        <v>227</v>
      </c>
      <c r="D85" s="163" t="s">
        <v>155</v>
      </c>
      <c r="E85" s="164">
        <v>2.6970000000000001</v>
      </c>
      <c r="F85" s="165"/>
      <c r="G85" s="166">
        <f>ROUND(E85*F85,2)</f>
        <v>0</v>
      </c>
      <c r="H85" s="151">
        <v>15.3</v>
      </c>
      <c r="I85" s="151">
        <f>ROUND(E85*H85,2)</f>
        <v>41.26</v>
      </c>
      <c r="J85" s="151">
        <v>130.69999999999999</v>
      </c>
      <c r="K85" s="151">
        <f>ROUND(E85*J85,2)</f>
        <v>352.5</v>
      </c>
      <c r="L85" s="151">
        <v>15</v>
      </c>
      <c r="M85" s="151">
        <f>G85*(1+L85/100)</f>
        <v>0</v>
      </c>
      <c r="N85" s="151">
        <v>6.7000000000000002E-4</v>
      </c>
      <c r="O85" s="151">
        <f>ROUND(E85*N85,2)</f>
        <v>0</v>
      </c>
      <c r="P85" s="151">
        <v>0.1</v>
      </c>
      <c r="Q85" s="151">
        <f>ROUND(E85*P85,2)</f>
        <v>0.27</v>
      </c>
      <c r="R85" s="151"/>
      <c r="S85" s="151" t="s">
        <v>147</v>
      </c>
      <c r="T85" s="151" t="s">
        <v>147</v>
      </c>
      <c r="U85" s="151">
        <v>0.35799999999999998</v>
      </c>
      <c r="V85" s="151">
        <f>ROUND(E85*U85,2)</f>
        <v>0.97</v>
      </c>
      <c r="W85" s="151"/>
      <c r="X85" s="151" t="s">
        <v>125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126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49"/>
      <c r="B86" s="150"/>
      <c r="C86" s="175" t="s">
        <v>156</v>
      </c>
      <c r="D86" s="152"/>
      <c r="E86" s="153">
        <v>2.6970000000000001</v>
      </c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46"/>
      <c r="Z86" s="146"/>
      <c r="AA86" s="146"/>
      <c r="AB86" s="146"/>
      <c r="AC86" s="146"/>
      <c r="AD86" s="146"/>
      <c r="AE86" s="146"/>
      <c r="AF86" s="146"/>
      <c r="AG86" s="146" t="s">
        <v>128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61">
        <v>25</v>
      </c>
      <c r="B87" s="162" t="s">
        <v>228</v>
      </c>
      <c r="C87" s="174" t="s">
        <v>229</v>
      </c>
      <c r="D87" s="163" t="s">
        <v>155</v>
      </c>
      <c r="E87" s="164">
        <v>3.4</v>
      </c>
      <c r="F87" s="165"/>
      <c r="G87" s="166">
        <f>ROUND(E87*F87,2)</f>
        <v>0</v>
      </c>
      <c r="H87" s="151">
        <v>0</v>
      </c>
      <c r="I87" s="151">
        <f>ROUND(E87*H87,2)</f>
        <v>0</v>
      </c>
      <c r="J87" s="151">
        <v>63.4</v>
      </c>
      <c r="K87" s="151">
        <f>ROUND(E87*J87,2)</f>
        <v>215.56</v>
      </c>
      <c r="L87" s="151">
        <v>15</v>
      </c>
      <c r="M87" s="151">
        <f>G87*(1+L87/100)</f>
        <v>0</v>
      </c>
      <c r="N87" s="151">
        <v>0</v>
      </c>
      <c r="O87" s="151">
        <f>ROUND(E87*N87,2)</f>
        <v>0</v>
      </c>
      <c r="P87" s="151">
        <v>0.02</v>
      </c>
      <c r="Q87" s="151">
        <f>ROUND(E87*P87,2)</f>
        <v>7.0000000000000007E-2</v>
      </c>
      <c r="R87" s="151"/>
      <c r="S87" s="151" t="s">
        <v>147</v>
      </c>
      <c r="T87" s="151" t="s">
        <v>147</v>
      </c>
      <c r="U87" s="151">
        <v>0.15</v>
      </c>
      <c r="V87" s="151">
        <f>ROUND(E87*U87,2)</f>
        <v>0.51</v>
      </c>
      <c r="W87" s="151"/>
      <c r="X87" s="151" t="s">
        <v>125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126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49"/>
      <c r="B88" s="150"/>
      <c r="C88" s="175" t="s">
        <v>195</v>
      </c>
      <c r="D88" s="152"/>
      <c r="E88" s="153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46"/>
      <c r="Z88" s="146"/>
      <c r="AA88" s="146"/>
      <c r="AB88" s="146"/>
      <c r="AC88" s="146"/>
      <c r="AD88" s="146"/>
      <c r="AE88" s="146"/>
      <c r="AF88" s="146"/>
      <c r="AG88" s="146" t="s">
        <v>128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49"/>
      <c r="B89" s="150"/>
      <c r="C89" s="175" t="s">
        <v>201</v>
      </c>
      <c r="D89" s="152"/>
      <c r="E89" s="153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46"/>
      <c r="Z89" s="146"/>
      <c r="AA89" s="146"/>
      <c r="AB89" s="146"/>
      <c r="AC89" s="146"/>
      <c r="AD89" s="146"/>
      <c r="AE89" s="146"/>
      <c r="AF89" s="146"/>
      <c r="AG89" s="146" t="s">
        <v>128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49"/>
      <c r="B90" s="150"/>
      <c r="C90" s="175" t="s">
        <v>202</v>
      </c>
      <c r="D90" s="152"/>
      <c r="E90" s="153">
        <v>1</v>
      </c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46"/>
      <c r="Z90" s="146"/>
      <c r="AA90" s="146"/>
      <c r="AB90" s="146"/>
      <c r="AC90" s="146"/>
      <c r="AD90" s="146"/>
      <c r="AE90" s="146"/>
      <c r="AF90" s="146"/>
      <c r="AG90" s="146" t="s">
        <v>128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49"/>
      <c r="B91" s="150"/>
      <c r="C91" s="175" t="s">
        <v>203</v>
      </c>
      <c r="D91" s="152"/>
      <c r="E91" s="153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46"/>
      <c r="Z91" s="146"/>
      <c r="AA91" s="146"/>
      <c r="AB91" s="146"/>
      <c r="AC91" s="146"/>
      <c r="AD91" s="146"/>
      <c r="AE91" s="146"/>
      <c r="AF91" s="146"/>
      <c r="AG91" s="146" t="s">
        <v>128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49"/>
      <c r="B92" s="150"/>
      <c r="C92" s="175" t="s">
        <v>204</v>
      </c>
      <c r="D92" s="152"/>
      <c r="E92" s="153">
        <v>2.4</v>
      </c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46"/>
      <c r="Z92" s="146"/>
      <c r="AA92" s="146"/>
      <c r="AB92" s="146"/>
      <c r="AC92" s="146"/>
      <c r="AD92" s="146"/>
      <c r="AE92" s="146"/>
      <c r="AF92" s="146"/>
      <c r="AG92" s="146" t="s">
        <v>128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1">
        <v>26</v>
      </c>
      <c r="B93" s="162" t="s">
        <v>230</v>
      </c>
      <c r="C93" s="174" t="s">
        <v>231</v>
      </c>
      <c r="D93" s="163" t="s">
        <v>155</v>
      </c>
      <c r="E93" s="164">
        <v>54.39</v>
      </c>
      <c r="F93" s="165"/>
      <c r="G93" s="166">
        <f>ROUND(E93*F93,2)</f>
        <v>0</v>
      </c>
      <c r="H93" s="151">
        <v>0</v>
      </c>
      <c r="I93" s="151">
        <f>ROUND(E93*H93,2)</f>
        <v>0</v>
      </c>
      <c r="J93" s="151">
        <v>32.4</v>
      </c>
      <c r="K93" s="151">
        <f>ROUND(E93*J93,2)</f>
        <v>1762.24</v>
      </c>
      <c r="L93" s="151">
        <v>15</v>
      </c>
      <c r="M93" s="151">
        <f>G93*(1+L93/100)</f>
        <v>0</v>
      </c>
      <c r="N93" s="151">
        <v>0</v>
      </c>
      <c r="O93" s="151">
        <f>ROUND(E93*N93,2)</f>
        <v>0</v>
      </c>
      <c r="P93" s="151">
        <v>0.01</v>
      </c>
      <c r="Q93" s="151">
        <f>ROUND(E93*P93,2)</f>
        <v>0.54</v>
      </c>
      <c r="R93" s="151"/>
      <c r="S93" s="151" t="s">
        <v>147</v>
      </c>
      <c r="T93" s="151" t="s">
        <v>147</v>
      </c>
      <c r="U93" s="151">
        <v>0.1</v>
      </c>
      <c r="V93" s="151">
        <f>ROUND(E93*U93,2)</f>
        <v>5.44</v>
      </c>
      <c r="W93" s="151"/>
      <c r="X93" s="151" t="s">
        <v>125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189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49"/>
      <c r="B94" s="150"/>
      <c r="C94" s="175" t="s">
        <v>167</v>
      </c>
      <c r="D94" s="152"/>
      <c r="E94" s="153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46"/>
      <c r="Z94" s="146"/>
      <c r="AA94" s="146"/>
      <c r="AB94" s="146"/>
      <c r="AC94" s="146"/>
      <c r="AD94" s="146"/>
      <c r="AE94" s="146"/>
      <c r="AF94" s="146"/>
      <c r="AG94" s="146" t="s">
        <v>128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49"/>
      <c r="B95" s="150"/>
      <c r="C95" s="175" t="s">
        <v>168</v>
      </c>
      <c r="D95" s="152"/>
      <c r="E95" s="153">
        <v>51.8</v>
      </c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46"/>
      <c r="Z95" s="146"/>
      <c r="AA95" s="146"/>
      <c r="AB95" s="146"/>
      <c r="AC95" s="146"/>
      <c r="AD95" s="146"/>
      <c r="AE95" s="146"/>
      <c r="AF95" s="146"/>
      <c r="AG95" s="146" t="s">
        <v>128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49"/>
      <c r="B96" s="150"/>
      <c r="C96" s="175" t="s">
        <v>169</v>
      </c>
      <c r="D96" s="152"/>
      <c r="E96" s="153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46"/>
      <c r="Z96" s="146"/>
      <c r="AA96" s="146"/>
      <c r="AB96" s="146"/>
      <c r="AC96" s="146"/>
      <c r="AD96" s="146"/>
      <c r="AE96" s="146"/>
      <c r="AF96" s="146"/>
      <c r="AG96" s="146" t="s">
        <v>128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49"/>
      <c r="B97" s="150"/>
      <c r="C97" s="175" t="s">
        <v>170</v>
      </c>
      <c r="D97" s="152"/>
      <c r="E97" s="153">
        <v>2.59</v>
      </c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46"/>
      <c r="Z97" s="146"/>
      <c r="AA97" s="146"/>
      <c r="AB97" s="146"/>
      <c r="AC97" s="146"/>
      <c r="AD97" s="146"/>
      <c r="AE97" s="146"/>
      <c r="AF97" s="146"/>
      <c r="AG97" s="146" t="s">
        <v>128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1">
        <v>27</v>
      </c>
      <c r="B98" s="162" t="s">
        <v>232</v>
      </c>
      <c r="C98" s="174" t="s">
        <v>233</v>
      </c>
      <c r="D98" s="163" t="s">
        <v>155</v>
      </c>
      <c r="E98" s="164">
        <v>156.98287999999999</v>
      </c>
      <c r="F98" s="165"/>
      <c r="G98" s="166">
        <f>ROUND(E98*F98,2)</f>
        <v>0</v>
      </c>
      <c r="H98" s="151">
        <v>0</v>
      </c>
      <c r="I98" s="151">
        <f>ROUND(E98*H98,2)</f>
        <v>0</v>
      </c>
      <c r="J98" s="151">
        <v>25.9</v>
      </c>
      <c r="K98" s="151">
        <f>ROUND(E98*J98,2)</f>
        <v>4065.86</v>
      </c>
      <c r="L98" s="151">
        <v>15</v>
      </c>
      <c r="M98" s="151">
        <f>G98*(1+L98/100)</f>
        <v>0</v>
      </c>
      <c r="N98" s="151">
        <v>0</v>
      </c>
      <c r="O98" s="151">
        <f>ROUND(E98*N98,2)</f>
        <v>0</v>
      </c>
      <c r="P98" s="151">
        <v>0.01</v>
      </c>
      <c r="Q98" s="151">
        <f>ROUND(E98*P98,2)</f>
        <v>1.57</v>
      </c>
      <c r="R98" s="151"/>
      <c r="S98" s="151" t="s">
        <v>147</v>
      </c>
      <c r="T98" s="151" t="s">
        <v>147</v>
      </c>
      <c r="U98" s="151">
        <v>0.08</v>
      </c>
      <c r="V98" s="151">
        <f>ROUND(E98*U98,2)</f>
        <v>12.56</v>
      </c>
      <c r="W98" s="151"/>
      <c r="X98" s="151" t="s">
        <v>125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189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49"/>
      <c r="B99" s="150"/>
      <c r="C99" s="175" t="s">
        <v>234</v>
      </c>
      <c r="D99" s="152"/>
      <c r="E99" s="153">
        <v>24.805</v>
      </c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46"/>
      <c r="Z99" s="146"/>
      <c r="AA99" s="146"/>
      <c r="AB99" s="146"/>
      <c r="AC99" s="146"/>
      <c r="AD99" s="146"/>
      <c r="AE99" s="146"/>
      <c r="AF99" s="146"/>
      <c r="AG99" s="146" t="s">
        <v>128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49"/>
      <c r="B100" s="150"/>
      <c r="C100" s="175" t="s">
        <v>235</v>
      </c>
      <c r="D100" s="152"/>
      <c r="E100" s="153">
        <v>40.204999999999998</v>
      </c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128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49"/>
      <c r="B101" s="150"/>
      <c r="C101" s="175" t="s">
        <v>236</v>
      </c>
      <c r="D101" s="152"/>
      <c r="E101" s="153">
        <v>45.924999999999997</v>
      </c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128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49"/>
      <c r="B102" s="150"/>
      <c r="C102" s="175" t="s">
        <v>237</v>
      </c>
      <c r="D102" s="152"/>
      <c r="E102" s="153">
        <v>51.424999999999997</v>
      </c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128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49"/>
      <c r="B103" s="150"/>
      <c r="C103" s="175" t="s">
        <v>238</v>
      </c>
      <c r="D103" s="152"/>
      <c r="E103" s="153">
        <v>-20</v>
      </c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128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49"/>
      <c r="B104" s="150"/>
      <c r="C104" s="175" t="s">
        <v>239</v>
      </c>
      <c r="D104" s="152"/>
      <c r="E104" s="153">
        <v>7.1475</v>
      </c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128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49"/>
      <c r="B105" s="150"/>
      <c r="C105" s="175" t="s">
        <v>169</v>
      </c>
      <c r="D105" s="152"/>
      <c r="E105" s="153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128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49"/>
      <c r="B106" s="150"/>
      <c r="C106" s="175" t="s">
        <v>240</v>
      </c>
      <c r="D106" s="152"/>
      <c r="E106" s="153">
        <v>7.4753800000000004</v>
      </c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128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61">
        <v>28</v>
      </c>
      <c r="B107" s="162" t="s">
        <v>241</v>
      </c>
      <c r="C107" s="174" t="s">
        <v>242</v>
      </c>
      <c r="D107" s="163" t="s">
        <v>155</v>
      </c>
      <c r="E107" s="164">
        <v>20</v>
      </c>
      <c r="F107" s="165"/>
      <c r="G107" s="166">
        <f>ROUND(E107*F107,2)</f>
        <v>0</v>
      </c>
      <c r="H107" s="151">
        <v>0</v>
      </c>
      <c r="I107" s="151">
        <f>ROUND(E107*H107,2)</f>
        <v>0</v>
      </c>
      <c r="J107" s="151">
        <v>84.3</v>
      </c>
      <c r="K107" s="151">
        <f>ROUND(E107*J107,2)</f>
        <v>1686</v>
      </c>
      <c r="L107" s="151">
        <v>15</v>
      </c>
      <c r="M107" s="151">
        <f>G107*(1+L107/100)</f>
        <v>0</v>
      </c>
      <c r="N107" s="151">
        <v>0</v>
      </c>
      <c r="O107" s="151">
        <f>ROUND(E107*N107,2)</f>
        <v>0</v>
      </c>
      <c r="P107" s="151">
        <v>4.5999999999999999E-2</v>
      </c>
      <c r="Q107" s="151">
        <f>ROUND(E107*P107,2)</f>
        <v>0.92</v>
      </c>
      <c r="R107" s="151"/>
      <c r="S107" s="151" t="s">
        <v>147</v>
      </c>
      <c r="T107" s="151" t="s">
        <v>147</v>
      </c>
      <c r="U107" s="151">
        <v>0.26</v>
      </c>
      <c r="V107" s="151">
        <f>ROUND(E107*U107,2)</f>
        <v>5.2</v>
      </c>
      <c r="W107" s="151"/>
      <c r="X107" s="151" t="s">
        <v>125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126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49"/>
      <c r="B108" s="150"/>
      <c r="C108" s="175" t="s">
        <v>243</v>
      </c>
      <c r="D108" s="152"/>
      <c r="E108" s="153">
        <v>20</v>
      </c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128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1">
        <v>29</v>
      </c>
      <c r="B109" s="162" t="s">
        <v>244</v>
      </c>
      <c r="C109" s="174" t="s">
        <v>245</v>
      </c>
      <c r="D109" s="163" t="s">
        <v>155</v>
      </c>
      <c r="E109" s="164">
        <v>16.260000000000002</v>
      </c>
      <c r="F109" s="165"/>
      <c r="G109" s="166">
        <f>ROUND(E109*F109,2)</f>
        <v>0</v>
      </c>
      <c r="H109" s="151">
        <v>0</v>
      </c>
      <c r="I109" s="151">
        <f>ROUND(E109*H109,2)</f>
        <v>0</v>
      </c>
      <c r="J109" s="151">
        <v>172</v>
      </c>
      <c r="K109" s="151">
        <f>ROUND(E109*J109,2)</f>
        <v>2796.72</v>
      </c>
      <c r="L109" s="151">
        <v>15</v>
      </c>
      <c r="M109" s="151">
        <f>G109*(1+L109/100)</f>
        <v>0</v>
      </c>
      <c r="N109" s="151">
        <v>0</v>
      </c>
      <c r="O109" s="151">
        <f>ROUND(E109*N109,2)</f>
        <v>0</v>
      </c>
      <c r="P109" s="151">
        <v>6.8000000000000005E-2</v>
      </c>
      <c r="Q109" s="151">
        <f>ROUND(E109*P109,2)</f>
        <v>1.1100000000000001</v>
      </c>
      <c r="R109" s="151"/>
      <c r="S109" s="151" t="s">
        <v>147</v>
      </c>
      <c r="T109" s="151" t="s">
        <v>147</v>
      </c>
      <c r="U109" s="151">
        <v>0.48</v>
      </c>
      <c r="V109" s="151">
        <f>ROUND(E109*U109,2)</f>
        <v>7.8</v>
      </c>
      <c r="W109" s="151"/>
      <c r="X109" s="151" t="s">
        <v>125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126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49"/>
      <c r="B110" s="150"/>
      <c r="C110" s="175" t="s">
        <v>246</v>
      </c>
      <c r="D110" s="152"/>
      <c r="E110" s="153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128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49"/>
      <c r="B111" s="150"/>
      <c r="C111" s="175" t="s">
        <v>247</v>
      </c>
      <c r="D111" s="152"/>
      <c r="E111" s="153">
        <v>20.8</v>
      </c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128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49"/>
      <c r="B112" s="150"/>
      <c r="C112" s="175" t="s">
        <v>248</v>
      </c>
      <c r="D112" s="152"/>
      <c r="E112" s="153">
        <v>-2.8</v>
      </c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128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49"/>
      <c r="B113" s="150"/>
      <c r="C113" s="175" t="s">
        <v>249</v>
      </c>
      <c r="D113" s="152"/>
      <c r="E113" s="153">
        <v>-1.74</v>
      </c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128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7">
        <v>30</v>
      </c>
      <c r="B114" s="168" t="s">
        <v>250</v>
      </c>
      <c r="C114" s="176" t="s">
        <v>251</v>
      </c>
      <c r="D114" s="169" t="s">
        <v>252</v>
      </c>
      <c r="E114" s="170">
        <v>1</v>
      </c>
      <c r="F114" s="171"/>
      <c r="G114" s="172">
        <f>ROUND(E114*F114,2)</f>
        <v>0</v>
      </c>
      <c r="H114" s="151">
        <v>0</v>
      </c>
      <c r="I114" s="151">
        <f>ROUND(E114*H114,2)</f>
        <v>0</v>
      </c>
      <c r="J114" s="151">
        <v>116</v>
      </c>
      <c r="K114" s="151">
        <f>ROUND(E114*J114,2)</f>
        <v>116</v>
      </c>
      <c r="L114" s="151">
        <v>15</v>
      </c>
      <c r="M114" s="151">
        <f>G114*(1+L114/100)</f>
        <v>0</v>
      </c>
      <c r="N114" s="151">
        <v>0</v>
      </c>
      <c r="O114" s="151">
        <f>ROUND(E114*N114,2)</f>
        <v>0</v>
      </c>
      <c r="P114" s="151">
        <v>6.7000000000000004E-2</v>
      </c>
      <c r="Q114" s="151">
        <f>ROUND(E114*P114,2)</f>
        <v>7.0000000000000007E-2</v>
      </c>
      <c r="R114" s="151"/>
      <c r="S114" s="151" t="s">
        <v>147</v>
      </c>
      <c r="T114" s="151" t="s">
        <v>147</v>
      </c>
      <c r="U114" s="151">
        <v>0.31</v>
      </c>
      <c r="V114" s="151">
        <f>ROUND(E114*U114,2)</f>
        <v>0.31</v>
      </c>
      <c r="W114" s="151"/>
      <c r="X114" s="151" t="s">
        <v>125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126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67">
        <v>31</v>
      </c>
      <c r="B115" s="168" t="s">
        <v>253</v>
      </c>
      <c r="C115" s="176" t="s">
        <v>254</v>
      </c>
      <c r="D115" s="169" t="s">
        <v>255</v>
      </c>
      <c r="E115" s="170">
        <v>2.6</v>
      </c>
      <c r="F115" s="171"/>
      <c r="G115" s="172">
        <f>ROUND(E115*F115,2)</f>
        <v>0</v>
      </c>
      <c r="H115" s="151">
        <v>0</v>
      </c>
      <c r="I115" s="151">
        <f>ROUND(E115*H115,2)</f>
        <v>0</v>
      </c>
      <c r="J115" s="151">
        <v>413.5</v>
      </c>
      <c r="K115" s="151">
        <f>ROUND(E115*J115,2)</f>
        <v>1075.0999999999999</v>
      </c>
      <c r="L115" s="151">
        <v>15</v>
      </c>
      <c r="M115" s="151">
        <f>G115*(1+L115/100)</f>
        <v>0</v>
      </c>
      <c r="N115" s="151">
        <v>0</v>
      </c>
      <c r="O115" s="151">
        <f>ROUND(E115*N115,2)</f>
        <v>0</v>
      </c>
      <c r="P115" s="151">
        <v>0.17399999999999999</v>
      </c>
      <c r="Q115" s="151">
        <f>ROUND(E115*P115,2)</f>
        <v>0.45</v>
      </c>
      <c r="R115" s="151"/>
      <c r="S115" s="151" t="s">
        <v>147</v>
      </c>
      <c r="T115" s="151" t="s">
        <v>147</v>
      </c>
      <c r="U115" s="151">
        <v>0.95</v>
      </c>
      <c r="V115" s="151">
        <f>ROUND(E115*U115,2)</f>
        <v>2.4700000000000002</v>
      </c>
      <c r="W115" s="151"/>
      <c r="X115" s="151" t="s">
        <v>125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126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 x14ac:dyDescent="0.2">
      <c r="A116" s="167">
        <v>32</v>
      </c>
      <c r="B116" s="168" t="s">
        <v>256</v>
      </c>
      <c r="C116" s="176" t="s">
        <v>381</v>
      </c>
      <c r="D116" s="169" t="s">
        <v>225</v>
      </c>
      <c r="E116" s="170">
        <v>1</v>
      </c>
      <c r="F116" s="171"/>
      <c r="G116" s="172">
        <f>ROUND(E116*F116,2)</f>
        <v>0</v>
      </c>
      <c r="H116" s="151">
        <v>0</v>
      </c>
      <c r="I116" s="151">
        <f>ROUND(E116*H116,2)</f>
        <v>0</v>
      </c>
      <c r="J116" s="151">
        <v>1000</v>
      </c>
      <c r="K116" s="151">
        <f>ROUND(E116*J116,2)</f>
        <v>1000</v>
      </c>
      <c r="L116" s="151">
        <v>15</v>
      </c>
      <c r="M116" s="151">
        <f>G116*(1+L116/100)</f>
        <v>0</v>
      </c>
      <c r="N116" s="151">
        <v>0</v>
      </c>
      <c r="O116" s="151">
        <f>ROUND(E116*N116,2)</f>
        <v>0</v>
      </c>
      <c r="P116" s="151">
        <v>0</v>
      </c>
      <c r="Q116" s="151">
        <f>ROUND(E116*P116,2)</f>
        <v>0</v>
      </c>
      <c r="R116" s="151"/>
      <c r="S116" s="151" t="s">
        <v>123</v>
      </c>
      <c r="T116" s="151" t="s">
        <v>124</v>
      </c>
      <c r="U116" s="151">
        <v>0</v>
      </c>
      <c r="V116" s="151">
        <f>ROUND(E116*U116,2)</f>
        <v>0</v>
      </c>
      <c r="W116" s="151"/>
      <c r="X116" s="151" t="s">
        <v>125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126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61">
        <v>33</v>
      </c>
      <c r="B117" s="162" t="s">
        <v>257</v>
      </c>
      <c r="C117" s="174" t="s">
        <v>258</v>
      </c>
      <c r="D117" s="163" t="s">
        <v>155</v>
      </c>
      <c r="E117" s="164">
        <v>3.4</v>
      </c>
      <c r="F117" s="165"/>
      <c r="G117" s="166">
        <f>ROUND(E117*F117,2)</f>
        <v>0</v>
      </c>
      <c r="H117" s="151">
        <v>0</v>
      </c>
      <c r="I117" s="151">
        <f>ROUND(E117*H117,2)</f>
        <v>0</v>
      </c>
      <c r="J117" s="151">
        <v>38.5</v>
      </c>
      <c r="K117" s="151">
        <f>ROUND(E117*J117,2)</f>
        <v>130.9</v>
      </c>
      <c r="L117" s="151">
        <v>15</v>
      </c>
      <c r="M117" s="151">
        <f>G117*(1+L117/100)</f>
        <v>0</v>
      </c>
      <c r="N117" s="151">
        <v>0</v>
      </c>
      <c r="O117" s="151">
        <f>ROUND(E117*N117,2)</f>
        <v>0</v>
      </c>
      <c r="P117" s="151">
        <v>1.75E-3</v>
      </c>
      <c r="Q117" s="151">
        <f>ROUND(E117*P117,2)</f>
        <v>0.01</v>
      </c>
      <c r="R117" s="151"/>
      <c r="S117" s="151" t="s">
        <v>123</v>
      </c>
      <c r="T117" s="151" t="s">
        <v>124</v>
      </c>
      <c r="U117" s="151">
        <v>0.17</v>
      </c>
      <c r="V117" s="151">
        <f>ROUND(E117*U117,2)</f>
        <v>0.57999999999999996</v>
      </c>
      <c r="W117" s="151"/>
      <c r="X117" s="151" t="s">
        <v>125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126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49"/>
      <c r="B118" s="150"/>
      <c r="C118" s="175" t="s">
        <v>195</v>
      </c>
      <c r="D118" s="152"/>
      <c r="E118" s="153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128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49"/>
      <c r="B119" s="150"/>
      <c r="C119" s="175" t="s">
        <v>259</v>
      </c>
      <c r="D119" s="152"/>
      <c r="E119" s="153">
        <v>3.4</v>
      </c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128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67">
        <v>34</v>
      </c>
      <c r="B120" s="168" t="s">
        <v>260</v>
      </c>
      <c r="C120" s="176" t="s">
        <v>261</v>
      </c>
      <c r="D120" s="169" t="s">
        <v>218</v>
      </c>
      <c r="E120" s="170">
        <v>5</v>
      </c>
      <c r="F120" s="171"/>
      <c r="G120" s="172">
        <f>ROUND(E120*F120,2)</f>
        <v>0</v>
      </c>
      <c r="H120" s="151">
        <v>0</v>
      </c>
      <c r="I120" s="151">
        <f>ROUND(E120*H120,2)</f>
        <v>0</v>
      </c>
      <c r="J120" s="151">
        <v>300</v>
      </c>
      <c r="K120" s="151">
        <f>ROUND(E120*J120,2)</f>
        <v>1500</v>
      </c>
      <c r="L120" s="151">
        <v>15</v>
      </c>
      <c r="M120" s="151">
        <f>G120*(1+L120/100)</f>
        <v>0</v>
      </c>
      <c r="N120" s="151">
        <v>0</v>
      </c>
      <c r="O120" s="151">
        <f>ROUND(E120*N120,2)</f>
        <v>0</v>
      </c>
      <c r="P120" s="151">
        <v>0</v>
      </c>
      <c r="Q120" s="151">
        <f>ROUND(E120*P120,2)</f>
        <v>0</v>
      </c>
      <c r="R120" s="151"/>
      <c r="S120" s="151" t="s">
        <v>123</v>
      </c>
      <c r="T120" s="151" t="s">
        <v>124</v>
      </c>
      <c r="U120" s="151">
        <v>0</v>
      </c>
      <c r="V120" s="151">
        <f>ROUND(E120*U120,2)</f>
        <v>0</v>
      </c>
      <c r="W120" s="151"/>
      <c r="X120" s="151" t="s">
        <v>125</v>
      </c>
      <c r="Y120" s="146"/>
      <c r="Z120" s="146"/>
      <c r="AA120" s="146"/>
      <c r="AB120" s="146"/>
      <c r="AC120" s="146"/>
      <c r="AD120" s="146"/>
      <c r="AE120" s="146"/>
      <c r="AF120" s="146"/>
      <c r="AG120" s="146" t="s">
        <v>126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7">
        <v>35</v>
      </c>
      <c r="B121" s="168" t="s">
        <v>262</v>
      </c>
      <c r="C121" s="176" t="s">
        <v>263</v>
      </c>
      <c r="D121" s="169" t="s">
        <v>150</v>
      </c>
      <c r="E121" s="170">
        <v>1</v>
      </c>
      <c r="F121" s="171"/>
      <c r="G121" s="172">
        <f>ROUND(E121*F121,2)</f>
        <v>0</v>
      </c>
      <c r="H121" s="151">
        <v>0</v>
      </c>
      <c r="I121" s="151">
        <f>ROUND(E121*H121,2)</f>
        <v>0</v>
      </c>
      <c r="J121" s="151">
        <v>243</v>
      </c>
      <c r="K121" s="151">
        <f>ROUND(E121*J121,2)</f>
        <v>243</v>
      </c>
      <c r="L121" s="151">
        <v>15</v>
      </c>
      <c r="M121" s="151">
        <f>G121*(1+L121/100)</f>
        <v>0</v>
      </c>
      <c r="N121" s="151">
        <v>0</v>
      </c>
      <c r="O121" s="151">
        <f>ROUND(E121*N121,2)</f>
        <v>0</v>
      </c>
      <c r="P121" s="151">
        <v>1.933E-2</v>
      </c>
      <c r="Q121" s="151">
        <f>ROUND(E121*P121,2)</f>
        <v>0.02</v>
      </c>
      <c r="R121" s="151"/>
      <c r="S121" s="151" t="s">
        <v>147</v>
      </c>
      <c r="T121" s="151" t="s">
        <v>147</v>
      </c>
      <c r="U121" s="151">
        <v>0</v>
      </c>
      <c r="V121" s="151">
        <f>ROUND(E121*U121,2)</f>
        <v>0</v>
      </c>
      <c r="W121" s="151"/>
      <c r="X121" s="151" t="s">
        <v>264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265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67">
        <v>36</v>
      </c>
      <c r="B122" s="168" t="s">
        <v>266</v>
      </c>
      <c r="C122" s="176" t="s">
        <v>267</v>
      </c>
      <c r="D122" s="169" t="s">
        <v>150</v>
      </c>
      <c r="E122" s="170">
        <v>1</v>
      </c>
      <c r="F122" s="171"/>
      <c r="G122" s="172">
        <f>ROUND(E122*F122,2)</f>
        <v>0</v>
      </c>
      <c r="H122" s="151">
        <v>0</v>
      </c>
      <c r="I122" s="151">
        <f>ROUND(E122*H122,2)</f>
        <v>0</v>
      </c>
      <c r="J122" s="151">
        <v>337.5</v>
      </c>
      <c r="K122" s="151">
        <f>ROUND(E122*J122,2)</f>
        <v>337.5</v>
      </c>
      <c r="L122" s="151">
        <v>15</v>
      </c>
      <c r="M122" s="151">
        <f>G122*(1+L122/100)</f>
        <v>0</v>
      </c>
      <c r="N122" s="151">
        <v>0</v>
      </c>
      <c r="O122" s="151">
        <f>ROUND(E122*N122,2)</f>
        <v>0</v>
      </c>
      <c r="P122" s="151">
        <v>3.1870000000000002E-2</v>
      </c>
      <c r="Q122" s="151">
        <f>ROUND(E122*P122,2)</f>
        <v>0.03</v>
      </c>
      <c r="R122" s="151"/>
      <c r="S122" s="151" t="s">
        <v>147</v>
      </c>
      <c r="T122" s="151" t="s">
        <v>147</v>
      </c>
      <c r="U122" s="151">
        <v>0</v>
      </c>
      <c r="V122" s="151">
        <f>ROUND(E122*U122,2)</f>
        <v>0</v>
      </c>
      <c r="W122" s="151"/>
      <c r="X122" s="151" t="s">
        <v>264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265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67">
        <v>37</v>
      </c>
      <c r="B123" s="168" t="s">
        <v>268</v>
      </c>
      <c r="C123" s="176" t="s">
        <v>269</v>
      </c>
      <c r="D123" s="169" t="s">
        <v>150</v>
      </c>
      <c r="E123" s="170">
        <v>1</v>
      </c>
      <c r="F123" s="171"/>
      <c r="G123" s="172">
        <f>ROUND(E123*F123,2)</f>
        <v>0</v>
      </c>
      <c r="H123" s="151">
        <v>0</v>
      </c>
      <c r="I123" s="151">
        <f>ROUND(E123*H123,2)</f>
        <v>0</v>
      </c>
      <c r="J123" s="151">
        <v>913.87</v>
      </c>
      <c r="K123" s="151">
        <f>ROUND(E123*J123,2)</f>
        <v>913.87</v>
      </c>
      <c r="L123" s="151">
        <v>15</v>
      </c>
      <c r="M123" s="151">
        <f>G123*(1+L123/100)</f>
        <v>0</v>
      </c>
      <c r="N123" s="151">
        <v>9.5E-4</v>
      </c>
      <c r="O123" s="151">
        <f>ROUND(E123*N123,2)</f>
        <v>0</v>
      </c>
      <c r="P123" s="151">
        <v>0.38472000000000001</v>
      </c>
      <c r="Q123" s="151">
        <f>ROUND(E123*P123,2)</f>
        <v>0.38</v>
      </c>
      <c r="R123" s="151"/>
      <c r="S123" s="151" t="s">
        <v>123</v>
      </c>
      <c r="T123" s="151" t="s">
        <v>270</v>
      </c>
      <c r="U123" s="151">
        <v>0</v>
      </c>
      <c r="V123" s="151">
        <f>ROUND(E123*U123,2)</f>
        <v>0</v>
      </c>
      <c r="W123" s="151"/>
      <c r="X123" s="151" t="s">
        <v>264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265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55" t="s">
        <v>120</v>
      </c>
      <c r="B124" s="156" t="s">
        <v>70</v>
      </c>
      <c r="C124" s="173" t="s">
        <v>71</v>
      </c>
      <c r="D124" s="157"/>
      <c r="E124" s="158"/>
      <c r="F124" s="159"/>
      <c r="G124" s="160">
        <f>SUMIF(AG125:AG128,"&lt;&gt;NOR",G125:G128)</f>
        <v>0</v>
      </c>
      <c r="H124" s="154"/>
      <c r="I124" s="154">
        <f>SUM(I125:I128)</f>
        <v>0</v>
      </c>
      <c r="J124" s="154"/>
      <c r="K124" s="154">
        <f>SUM(K125:K128)</f>
        <v>5018.93</v>
      </c>
      <c r="L124" s="154"/>
      <c r="M124" s="154">
        <f>SUM(M125:M128)</f>
        <v>0</v>
      </c>
      <c r="N124" s="154"/>
      <c r="O124" s="154">
        <f>SUM(O125:O128)</f>
        <v>0</v>
      </c>
      <c r="P124" s="154"/>
      <c r="Q124" s="154">
        <f>SUM(Q125:Q128)</f>
        <v>0</v>
      </c>
      <c r="R124" s="154"/>
      <c r="S124" s="154"/>
      <c r="T124" s="154"/>
      <c r="U124" s="154"/>
      <c r="V124" s="154">
        <f>SUM(V125:V128)</f>
        <v>11.72</v>
      </c>
      <c r="W124" s="154"/>
      <c r="X124" s="154"/>
      <c r="AG124" t="s">
        <v>121</v>
      </c>
    </row>
    <row r="125" spans="1:60" outlineLevel="1" x14ac:dyDescent="0.2">
      <c r="A125" s="161">
        <v>38</v>
      </c>
      <c r="B125" s="162" t="s">
        <v>271</v>
      </c>
      <c r="C125" s="174" t="s">
        <v>272</v>
      </c>
      <c r="D125" s="163" t="s">
        <v>273</v>
      </c>
      <c r="E125" s="164">
        <v>4.5461299999999998</v>
      </c>
      <c r="F125" s="165"/>
      <c r="G125" s="166">
        <f>ROUND(E125*F125,2)</f>
        <v>0</v>
      </c>
      <c r="H125" s="151">
        <v>0</v>
      </c>
      <c r="I125" s="151">
        <f>ROUND(E125*H125,2)</f>
        <v>0</v>
      </c>
      <c r="J125" s="151">
        <v>1104</v>
      </c>
      <c r="K125" s="151">
        <f>ROUND(E125*J125,2)</f>
        <v>5018.93</v>
      </c>
      <c r="L125" s="151">
        <v>15</v>
      </c>
      <c r="M125" s="151">
        <f>G125*(1+L125/100)</f>
        <v>0</v>
      </c>
      <c r="N125" s="151">
        <v>0</v>
      </c>
      <c r="O125" s="151">
        <f>ROUND(E125*N125,2)</f>
        <v>0</v>
      </c>
      <c r="P125" s="151">
        <v>0</v>
      </c>
      <c r="Q125" s="151">
        <f>ROUND(E125*P125,2)</f>
        <v>0</v>
      </c>
      <c r="R125" s="151"/>
      <c r="S125" s="151" t="s">
        <v>147</v>
      </c>
      <c r="T125" s="151" t="s">
        <v>147</v>
      </c>
      <c r="U125" s="151">
        <v>2.577</v>
      </c>
      <c r="V125" s="151">
        <f>ROUND(E125*U125,2)</f>
        <v>11.72</v>
      </c>
      <c r="W125" s="151"/>
      <c r="X125" s="151" t="s">
        <v>274</v>
      </c>
      <c r="Y125" s="146"/>
      <c r="Z125" s="146"/>
      <c r="AA125" s="146"/>
      <c r="AB125" s="146"/>
      <c r="AC125" s="146"/>
      <c r="AD125" s="146"/>
      <c r="AE125" s="146"/>
      <c r="AF125" s="146"/>
      <c r="AG125" s="146" t="s">
        <v>275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49"/>
      <c r="B126" s="150"/>
      <c r="C126" s="175" t="s">
        <v>276</v>
      </c>
      <c r="D126" s="152"/>
      <c r="E126" s="153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128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49"/>
      <c r="B127" s="150"/>
      <c r="C127" s="175" t="s">
        <v>277</v>
      </c>
      <c r="D127" s="152"/>
      <c r="E127" s="153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128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49"/>
      <c r="B128" s="150"/>
      <c r="C128" s="175" t="s">
        <v>278</v>
      </c>
      <c r="D128" s="152"/>
      <c r="E128" s="153">
        <v>4.5461299999999998</v>
      </c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128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x14ac:dyDescent="0.2">
      <c r="A129" s="155" t="s">
        <v>120</v>
      </c>
      <c r="B129" s="156" t="s">
        <v>72</v>
      </c>
      <c r="C129" s="173" t="s">
        <v>73</v>
      </c>
      <c r="D129" s="157"/>
      <c r="E129" s="158"/>
      <c r="F129" s="159"/>
      <c r="G129" s="160">
        <f>SUMIF(AG130:AG134,"&lt;&gt;NOR",G130:G134)</f>
        <v>0</v>
      </c>
      <c r="H129" s="154"/>
      <c r="I129" s="154">
        <f>SUM(I130:I134)</f>
        <v>2885.87</v>
      </c>
      <c r="J129" s="154"/>
      <c r="K129" s="154">
        <f>SUM(K130:K134)</f>
        <v>1795.73</v>
      </c>
      <c r="L129" s="154"/>
      <c r="M129" s="154">
        <f>SUM(M130:M134)</f>
        <v>0</v>
      </c>
      <c r="N129" s="154"/>
      <c r="O129" s="154">
        <f>SUM(O130:O134)</f>
        <v>0.03</v>
      </c>
      <c r="P129" s="154"/>
      <c r="Q129" s="154">
        <f>SUM(Q130:Q134)</f>
        <v>0</v>
      </c>
      <c r="R129" s="154"/>
      <c r="S129" s="154"/>
      <c r="T129" s="154"/>
      <c r="U129" s="154"/>
      <c r="V129" s="154">
        <f>SUM(V130:V134)</f>
        <v>0</v>
      </c>
      <c r="W129" s="154"/>
      <c r="X129" s="154"/>
      <c r="AG129" t="s">
        <v>121</v>
      </c>
    </row>
    <row r="130" spans="1:60" ht="22.5" outlineLevel="1" x14ac:dyDescent="0.2">
      <c r="A130" s="161">
        <v>39</v>
      </c>
      <c r="B130" s="162" t="s">
        <v>279</v>
      </c>
      <c r="C130" s="174" t="s">
        <v>280</v>
      </c>
      <c r="D130" s="163" t="s">
        <v>155</v>
      </c>
      <c r="E130" s="164">
        <v>8.8000000000000007</v>
      </c>
      <c r="F130" s="165"/>
      <c r="G130" s="166">
        <f>ROUND(E130*F130,2)</f>
        <v>0</v>
      </c>
      <c r="H130" s="151">
        <v>327.94</v>
      </c>
      <c r="I130" s="151">
        <f>ROUND(E130*H130,2)</f>
        <v>2885.87</v>
      </c>
      <c r="J130" s="151">
        <v>204.06</v>
      </c>
      <c r="K130" s="151">
        <f>ROUND(E130*J130,2)</f>
        <v>1795.73</v>
      </c>
      <c r="L130" s="151">
        <v>15</v>
      </c>
      <c r="M130" s="151">
        <f>G130*(1+L130/100)</f>
        <v>0</v>
      </c>
      <c r="N130" s="151">
        <v>3.7799999999999999E-3</v>
      </c>
      <c r="O130" s="151">
        <f>ROUND(E130*N130,2)</f>
        <v>0.03</v>
      </c>
      <c r="P130" s="151">
        <v>0</v>
      </c>
      <c r="Q130" s="151">
        <f>ROUND(E130*P130,2)</f>
        <v>0</v>
      </c>
      <c r="R130" s="151"/>
      <c r="S130" s="151" t="s">
        <v>147</v>
      </c>
      <c r="T130" s="151" t="s">
        <v>147</v>
      </c>
      <c r="U130" s="151">
        <v>0</v>
      </c>
      <c r="V130" s="151">
        <f>ROUND(E130*U130,2)</f>
        <v>0</v>
      </c>
      <c r="W130" s="151"/>
      <c r="X130" s="151" t="s">
        <v>264</v>
      </c>
      <c r="Y130" s="146"/>
      <c r="Z130" s="146"/>
      <c r="AA130" s="146"/>
      <c r="AB130" s="146"/>
      <c r="AC130" s="146"/>
      <c r="AD130" s="146"/>
      <c r="AE130" s="146"/>
      <c r="AF130" s="146"/>
      <c r="AG130" s="146" t="s">
        <v>265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49"/>
      <c r="B131" s="150"/>
      <c r="C131" s="175" t="s">
        <v>195</v>
      </c>
      <c r="D131" s="152"/>
      <c r="E131" s="153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128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49"/>
      <c r="B132" s="150"/>
      <c r="C132" s="175" t="s">
        <v>160</v>
      </c>
      <c r="D132" s="152"/>
      <c r="E132" s="153">
        <v>3.4</v>
      </c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128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49"/>
      <c r="B133" s="150"/>
      <c r="C133" s="175" t="s">
        <v>281</v>
      </c>
      <c r="D133" s="152"/>
      <c r="E133" s="153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128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49"/>
      <c r="B134" s="150"/>
      <c r="C134" s="175" t="s">
        <v>282</v>
      </c>
      <c r="D134" s="152"/>
      <c r="E134" s="153">
        <v>5.4</v>
      </c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128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x14ac:dyDescent="0.2">
      <c r="A135" s="155" t="s">
        <v>120</v>
      </c>
      <c r="B135" s="156" t="s">
        <v>74</v>
      </c>
      <c r="C135" s="173" t="s">
        <v>75</v>
      </c>
      <c r="D135" s="157"/>
      <c r="E135" s="158"/>
      <c r="F135" s="159"/>
      <c r="G135" s="160">
        <f>SUMIF(AG136:AG141,"&lt;&gt;NOR",G136:G141)</f>
        <v>0</v>
      </c>
      <c r="H135" s="154"/>
      <c r="I135" s="154">
        <f>SUM(I136:I141)</f>
        <v>27364.149999999998</v>
      </c>
      <c r="J135" s="154"/>
      <c r="K135" s="154">
        <f>SUM(K136:K141)</f>
        <v>5097.29</v>
      </c>
      <c r="L135" s="154"/>
      <c r="M135" s="154">
        <f>SUM(M136:M141)</f>
        <v>0</v>
      </c>
      <c r="N135" s="154"/>
      <c r="O135" s="154">
        <f>SUM(O136:O141)</f>
        <v>9.0000000000000011E-2</v>
      </c>
      <c r="P135" s="154"/>
      <c r="Q135" s="154">
        <f>SUM(Q136:Q141)</f>
        <v>0</v>
      </c>
      <c r="R135" s="154"/>
      <c r="S135" s="154"/>
      <c r="T135" s="154"/>
      <c r="U135" s="154"/>
      <c r="V135" s="154">
        <f>SUM(V136:V141)</f>
        <v>0</v>
      </c>
      <c r="W135" s="154"/>
      <c r="X135" s="154"/>
      <c r="AG135" t="s">
        <v>121</v>
      </c>
    </row>
    <row r="136" spans="1:60" outlineLevel="1" x14ac:dyDescent="0.2">
      <c r="A136" s="167">
        <v>40</v>
      </c>
      <c r="B136" s="168" t="s">
        <v>283</v>
      </c>
      <c r="C136" s="176" t="s">
        <v>380</v>
      </c>
      <c r="D136" s="169" t="s">
        <v>225</v>
      </c>
      <c r="E136" s="170">
        <v>2</v>
      </c>
      <c r="F136" s="171"/>
      <c r="G136" s="172">
        <f t="shared" ref="G136:G141" si="0">ROUND(E136*F136,2)</f>
        <v>0</v>
      </c>
      <c r="H136" s="151">
        <v>0</v>
      </c>
      <c r="I136" s="151">
        <f t="shared" ref="I136:I141" si="1">ROUND(E136*H136,2)</f>
        <v>0</v>
      </c>
      <c r="J136" s="151">
        <v>1800</v>
      </c>
      <c r="K136" s="151">
        <f t="shared" ref="K136:K141" si="2">ROUND(E136*J136,2)</f>
        <v>3600</v>
      </c>
      <c r="L136" s="151">
        <v>15</v>
      </c>
      <c r="M136" s="151">
        <f t="shared" ref="M136:M141" si="3">G136*(1+L136/100)</f>
        <v>0</v>
      </c>
      <c r="N136" s="151">
        <v>0</v>
      </c>
      <c r="O136" s="151">
        <f t="shared" ref="O136:O141" si="4">ROUND(E136*N136,2)</f>
        <v>0</v>
      </c>
      <c r="P136" s="151">
        <v>0</v>
      </c>
      <c r="Q136" s="151">
        <f t="shared" ref="Q136:Q141" si="5">ROUND(E136*P136,2)</f>
        <v>0</v>
      </c>
      <c r="R136" s="151"/>
      <c r="S136" s="151" t="s">
        <v>123</v>
      </c>
      <c r="T136" s="151" t="s">
        <v>124</v>
      </c>
      <c r="U136" s="151">
        <v>0</v>
      </c>
      <c r="V136" s="151">
        <f t="shared" ref="V136:V141" si="6">ROUND(E136*U136,2)</f>
        <v>0</v>
      </c>
      <c r="W136" s="151"/>
      <c r="X136" s="151" t="s">
        <v>125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126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7">
        <v>41</v>
      </c>
      <c r="B137" s="168" t="s">
        <v>284</v>
      </c>
      <c r="C137" s="176" t="s">
        <v>285</v>
      </c>
      <c r="D137" s="169" t="s">
        <v>150</v>
      </c>
      <c r="E137" s="170">
        <v>1</v>
      </c>
      <c r="F137" s="171"/>
      <c r="G137" s="172">
        <f t="shared" si="0"/>
        <v>0</v>
      </c>
      <c r="H137" s="151">
        <v>7741.9</v>
      </c>
      <c r="I137" s="151">
        <f t="shared" si="1"/>
        <v>7741.9</v>
      </c>
      <c r="J137" s="151">
        <v>0.01</v>
      </c>
      <c r="K137" s="151">
        <f t="shared" si="2"/>
        <v>0.01</v>
      </c>
      <c r="L137" s="151">
        <v>15</v>
      </c>
      <c r="M137" s="151">
        <f t="shared" si="3"/>
        <v>0</v>
      </c>
      <c r="N137" s="151">
        <v>8.3000000000000001E-3</v>
      </c>
      <c r="O137" s="151">
        <f t="shared" si="4"/>
        <v>0.01</v>
      </c>
      <c r="P137" s="151">
        <v>0</v>
      </c>
      <c r="Q137" s="151">
        <f t="shared" si="5"/>
        <v>0</v>
      </c>
      <c r="R137" s="151"/>
      <c r="S137" s="151" t="s">
        <v>123</v>
      </c>
      <c r="T137" s="151" t="s">
        <v>124</v>
      </c>
      <c r="U137" s="151">
        <v>0</v>
      </c>
      <c r="V137" s="151">
        <f t="shared" si="6"/>
        <v>0</v>
      </c>
      <c r="W137" s="151"/>
      <c r="X137" s="151" t="s">
        <v>125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126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7">
        <v>42</v>
      </c>
      <c r="B138" s="168" t="s">
        <v>286</v>
      </c>
      <c r="C138" s="176" t="s">
        <v>287</v>
      </c>
      <c r="D138" s="169" t="s">
        <v>150</v>
      </c>
      <c r="E138" s="170">
        <v>1</v>
      </c>
      <c r="F138" s="171"/>
      <c r="G138" s="172">
        <f t="shared" si="0"/>
        <v>0</v>
      </c>
      <c r="H138" s="151">
        <v>12924.99</v>
      </c>
      <c r="I138" s="151">
        <f t="shared" si="1"/>
        <v>12924.99</v>
      </c>
      <c r="J138" s="151">
        <v>0.01</v>
      </c>
      <c r="K138" s="151">
        <f t="shared" si="2"/>
        <v>0.01</v>
      </c>
      <c r="L138" s="151">
        <v>15</v>
      </c>
      <c r="M138" s="151">
        <f t="shared" si="3"/>
        <v>0</v>
      </c>
      <c r="N138" s="151">
        <v>2.962E-2</v>
      </c>
      <c r="O138" s="151">
        <f t="shared" si="4"/>
        <v>0.03</v>
      </c>
      <c r="P138" s="151">
        <v>0</v>
      </c>
      <c r="Q138" s="151">
        <f t="shared" si="5"/>
        <v>0</v>
      </c>
      <c r="R138" s="151"/>
      <c r="S138" s="151" t="s">
        <v>123</v>
      </c>
      <c r="T138" s="151" t="s">
        <v>124</v>
      </c>
      <c r="U138" s="151">
        <v>0</v>
      </c>
      <c r="V138" s="151">
        <f t="shared" si="6"/>
        <v>0</v>
      </c>
      <c r="W138" s="151"/>
      <c r="X138" s="151" t="s">
        <v>125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126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7">
        <v>43</v>
      </c>
      <c r="B139" s="168" t="s">
        <v>288</v>
      </c>
      <c r="C139" s="176" t="s">
        <v>289</v>
      </c>
      <c r="D139" s="169" t="s">
        <v>225</v>
      </c>
      <c r="E139" s="170">
        <v>1</v>
      </c>
      <c r="F139" s="171"/>
      <c r="G139" s="172">
        <f t="shared" si="0"/>
        <v>0</v>
      </c>
      <c r="H139" s="151">
        <v>2999.98</v>
      </c>
      <c r="I139" s="151">
        <f t="shared" si="1"/>
        <v>2999.98</v>
      </c>
      <c r="J139" s="151">
        <v>0.02</v>
      </c>
      <c r="K139" s="151">
        <f t="shared" si="2"/>
        <v>0.02</v>
      </c>
      <c r="L139" s="151">
        <v>15</v>
      </c>
      <c r="M139" s="151">
        <f t="shared" si="3"/>
        <v>0</v>
      </c>
      <c r="N139" s="151">
        <v>3.1029999999999999E-2</v>
      </c>
      <c r="O139" s="151">
        <f t="shared" si="4"/>
        <v>0.03</v>
      </c>
      <c r="P139" s="151">
        <v>0</v>
      </c>
      <c r="Q139" s="151">
        <f t="shared" si="5"/>
        <v>0</v>
      </c>
      <c r="R139" s="151"/>
      <c r="S139" s="151" t="s">
        <v>123</v>
      </c>
      <c r="T139" s="151" t="s">
        <v>124</v>
      </c>
      <c r="U139" s="151">
        <v>0</v>
      </c>
      <c r="V139" s="151">
        <f t="shared" si="6"/>
        <v>0</v>
      </c>
      <c r="W139" s="151"/>
      <c r="X139" s="151" t="s">
        <v>125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126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67">
        <v>44</v>
      </c>
      <c r="B140" s="168" t="s">
        <v>290</v>
      </c>
      <c r="C140" s="176" t="s">
        <v>291</v>
      </c>
      <c r="D140" s="169" t="s">
        <v>150</v>
      </c>
      <c r="E140" s="170">
        <v>1</v>
      </c>
      <c r="F140" s="171"/>
      <c r="G140" s="172">
        <f t="shared" si="0"/>
        <v>0</v>
      </c>
      <c r="H140" s="151">
        <v>3697.28</v>
      </c>
      <c r="I140" s="151">
        <f t="shared" si="1"/>
        <v>3697.28</v>
      </c>
      <c r="J140" s="151">
        <v>1412.72</v>
      </c>
      <c r="K140" s="151">
        <f t="shared" si="2"/>
        <v>1412.72</v>
      </c>
      <c r="L140" s="151">
        <v>15</v>
      </c>
      <c r="M140" s="151">
        <f t="shared" si="3"/>
        <v>0</v>
      </c>
      <c r="N140" s="151">
        <v>1.8669999999999999E-2</v>
      </c>
      <c r="O140" s="151">
        <f t="shared" si="4"/>
        <v>0.02</v>
      </c>
      <c r="P140" s="151">
        <v>0</v>
      </c>
      <c r="Q140" s="151">
        <f t="shared" si="5"/>
        <v>0</v>
      </c>
      <c r="R140" s="151"/>
      <c r="S140" s="151" t="s">
        <v>147</v>
      </c>
      <c r="T140" s="151" t="s">
        <v>147</v>
      </c>
      <c r="U140" s="151">
        <v>0</v>
      </c>
      <c r="V140" s="151">
        <f t="shared" si="6"/>
        <v>0</v>
      </c>
      <c r="W140" s="151"/>
      <c r="X140" s="151" t="s">
        <v>264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265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22.5" outlineLevel="1" x14ac:dyDescent="0.2">
      <c r="A141" s="167">
        <v>45</v>
      </c>
      <c r="B141" s="168" t="s">
        <v>292</v>
      </c>
      <c r="C141" s="176" t="s">
        <v>293</v>
      </c>
      <c r="D141" s="169" t="s">
        <v>0</v>
      </c>
      <c r="E141" s="170">
        <v>272.66910000000001</v>
      </c>
      <c r="F141" s="171"/>
      <c r="G141" s="172">
        <f t="shared" si="0"/>
        <v>0</v>
      </c>
      <c r="H141" s="151">
        <v>0</v>
      </c>
      <c r="I141" s="151">
        <f t="shared" si="1"/>
        <v>0</v>
      </c>
      <c r="J141" s="151">
        <v>0.31</v>
      </c>
      <c r="K141" s="151">
        <f t="shared" si="2"/>
        <v>84.53</v>
      </c>
      <c r="L141" s="151">
        <v>15</v>
      </c>
      <c r="M141" s="151">
        <f t="shared" si="3"/>
        <v>0</v>
      </c>
      <c r="N141" s="151">
        <v>0</v>
      </c>
      <c r="O141" s="151">
        <f t="shared" si="4"/>
        <v>0</v>
      </c>
      <c r="P141" s="151">
        <v>0</v>
      </c>
      <c r="Q141" s="151">
        <f t="shared" si="5"/>
        <v>0</v>
      </c>
      <c r="R141" s="151"/>
      <c r="S141" s="151" t="s">
        <v>147</v>
      </c>
      <c r="T141" s="151" t="s">
        <v>147</v>
      </c>
      <c r="U141" s="151">
        <v>0</v>
      </c>
      <c r="V141" s="151">
        <f t="shared" si="6"/>
        <v>0</v>
      </c>
      <c r="W141" s="151"/>
      <c r="X141" s="151" t="s">
        <v>274</v>
      </c>
      <c r="Y141" s="146"/>
      <c r="Z141" s="146"/>
      <c r="AA141" s="146"/>
      <c r="AB141" s="146"/>
      <c r="AC141" s="146"/>
      <c r="AD141" s="146"/>
      <c r="AE141" s="146"/>
      <c r="AF141" s="146"/>
      <c r="AG141" s="146" t="s">
        <v>275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55" t="s">
        <v>120</v>
      </c>
      <c r="B142" s="156" t="s">
        <v>76</v>
      </c>
      <c r="C142" s="173" t="s">
        <v>77</v>
      </c>
      <c r="D142" s="157"/>
      <c r="E142" s="158"/>
      <c r="F142" s="159"/>
      <c r="G142" s="160">
        <f>SUMIF(AG143:AG143,"&lt;&gt;NOR",G143:G143)</f>
        <v>0</v>
      </c>
      <c r="H142" s="154"/>
      <c r="I142" s="154">
        <f>SUM(I143:I143)</f>
        <v>7999.95</v>
      </c>
      <c r="J142" s="154"/>
      <c r="K142" s="154">
        <f>SUM(K143:K143)</f>
        <v>0.05</v>
      </c>
      <c r="L142" s="154"/>
      <c r="M142" s="154">
        <f>SUM(M143:M143)</f>
        <v>0</v>
      </c>
      <c r="N142" s="154"/>
      <c r="O142" s="154">
        <f>SUM(O143:O143)</f>
        <v>0.03</v>
      </c>
      <c r="P142" s="154"/>
      <c r="Q142" s="154">
        <f>SUM(Q143:Q143)</f>
        <v>0</v>
      </c>
      <c r="R142" s="154"/>
      <c r="S142" s="154"/>
      <c r="T142" s="154"/>
      <c r="U142" s="154"/>
      <c r="V142" s="154">
        <f>SUM(V143:V143)</f>
        <v>0</v>
      </c>
      <c r="W142" s="154"/>
      <c r="X142" s="154"/>
      <c r="AG142" t="s">
        <v>121</v>
      </c>
    </row>
    <row r="143" spans="1:60" ht="22.5" outlineLevel="1" x14ac:dyDescent="0.2">
      <c r="A143" s="167">
        <v>46</v>
      </c>
      <c r="B143" s="168" t="s">
        <v>294</v>
      </c>
      <c r="C143" s="176" t="s">
        <v>295</v>
      </c>
      <c r="D143" s="169" t="s">
        <v>225</v>
      </c>
      <c r="E143" s="170">
        <v>1</v>
      </c>
      <c r="F143" s="171"/>
      <c r="G143" s="172">
        <f>ROUND(E143*F143,2)</f>
        <v>0</v>
      </c>
      <c r="H143" s="151">
        <v>7999.95</v>
      </c>
      <c r="I143" s="151">
        <f>ROUND(E143*H143,2)</f>
        <v>7999.95</v>
      </c>
      <c r="J143" s="151">
        <v>0.05</v>
      </c>
      <c r="K143" s="151">
        <f>ROUND(E143*J143,2)</f>
        <v>0.05</v>
      </c>
      <c r="L143" s="151">
        <v>15</v>
      </c>
      <c r="M143" s="151">
        <f>G143*(1+L143/100)</f>
        <v>0</v>
      </c>
      <c r="N143" s="151">
        <v>3.1029999999999999E-2</v>
      </c>
      <c r="O143" s="151">
        <f>ROUND(E143*N143,2)</f>
        <v>0.03</v>
      </c>
      <c r="P143" s="151">
        <v>0</v>
      </c>
      <c r="Q143" s="151">
        <f>ROUND(E143*P143,2)</f>
        <v>0</v>
      </c>
      <c r="R143" s="151"/>
      <c r="S143" s="151" t="s">
        <v>123</v>
      </c>
      <c r="T143" s="151" t="s">
        <v>124</v>
      </c>
      <c r="U143" s="151">
        <v>0</v>
      </c>
      <c r="V143" s="151">
        <f>ROUND(E143*U143,2)</f>
        <v>0</v>
      </c>
      <c r="W143" s="151"/>
      <c r="X143" s="151" t="s">
        <v>125</v>
      </c>
      <c r="Y143" s="146"/>
      <c r="Z143" s="146"/>
      <c r="AA143" s="146"/>
      <c r="AB143" s="146"/>
      <c r="AC143" s="146"/>
      <c r="AD143" s="146"/>
      <c r="AE143" s="146"/>
      <c r="AF143" s="146"/>
      <c r="AG143" s="146" t="s">
        <v>126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x14ac:dyDescent="0.2">
      <c r="A144" s="155" t="s">
        <v>120</v>
      </c>
      <c r="B144" s="156" t="s">
        <v>78</v>
      </c>
      <c r="C144" s="173" t="s">
        <v>79</v>
      </c>
      <c r="D144" s="157"/>
      <c r="E144" s="158"/>
      <c r="F144" s="159"/>
      <c r="G144" s="160">
        <f>SUMIF(AG145:AG146,"&lt;&gt;NOR",G145:G146)</f>
        <v>0</v>
      </c>
      <c r="H144" s="154"/>
      <c r="I144" s="154">
        <f>SUM(I145:I146)</f>
        <v>0</v>
      </c>
      <c r="J144" s="154"/>
      <c r="K144" s="154">
        <f>SUM(K145:K146)</f>
        <v>30450</v>
      </c>
      <c r="L144" s="154"/>
      <c r="M144" s="154">
        <f>SUM(M145:M146)</f>
        <v>0</v>
      </c>
      <c r="N144" s="154"/>
      <c r="O144" s="154">
        <f>SUM(O145:O146)</f>
        <v>0</v>
      </c>
      <c r="P144" s="154"/>
      <c r="Q144" s="154">
        <f>SUM(Q145:Q146)</f>
        <v>0</v>
      </c>
      <c r="R144" s="154"/>
      <c r="S144" s="154"/>
      <c r="T144" s="154"/>
      <c r="U144" s="154"/>
      <c r="V144" s="154">
        <f>SUM(V145:V146)</f>
        <v>0</v>
      </c>
      <c r="W144" s="154"/>
      <c r="X144" s="154"/>
      <c r="AG144" t="s">
        <v>121</v>
      </c>
    </row>
    <row r="145" spans="1:60" outlineLevel="1" x14ac:dyDescent="0.2">
      <c r="A145" s="167">
        <v>47</v>
      </c>
      <c r="B145" s="168" t="s">
        <v>296</v>
      </c>
      <c r="C145" s="176" t="s">
        <v>379</v>
      </c>
      <c r="D145" s="169" t="s">
        <v>146</v>
      </c>
      <c r="E145" s="170">
        <v>5</v>
      </c>
      <c r="F145" s="171"/>
      <c r="G145" s="172">
        <f>ROUND(E145*F145,2)</f>
        <v>0</v>
      </c>
      <c r="H145" s="151">
        <v>0</v>
      </c>
      <c r="I145" s="151">
        <f>ROUND(E145*H145,2)</f>
        <v>0</v>
      </c>
      <c r="J145" s="151">
        <v>6000</v>
      </c>
      <c r="K145" s="151">
        <f>ROUND(E145*J145,2)</f>
        <v>30000</v>
      </c>
      <c r="L145" s="151">
        <v>15</v>
      </c>
      <c r="M145" s="151">
        <f>G145*(1+L145/100)</f>
        <v>0</v>
      </c>
      <c r="N145" s="151">
        <v>0</v>
      </c>
      <c r="O145" s="151">
        <f>ROUND(E145*N145,2)</f>
        <v>0</v>
      </c>
      <c r="P145" s="151">
        <v>0</v>
      </c>
      <c r="Q145" s="151">
        <f>ROUND(E145*P145,2)</f>
        <v>0</v>
      </c>
      <c r="R145" s="151"/>
      <c r="S145" s="151" t="s">
        <v>123</v>
      </c>
      <c r="T145" s="151" t="s">
        <v>124</v>
      </c>
      <c r="U145" s="151">
        <v>0</v>
      </c>
      <c r="V145" s="151">
        <f>ROUND(E145*U145,2)</f>
        <v>0</v>
      </c>
      <c r="W145" s="151"/>
      <c r="X145" s="151" t="s">
        <v>125</v>
      </c>
      <c r="Y145" s="146"/>
      <c r="Z145" s="146"/>
      <c r="AA145" s="146"/>
      <c r="AB145" s="146"/>
      <c r="AC145" s="146"/>
      <c r="AD145" s="146"/>
      <c r="AE145" s="146"/>
      <c r="AF145" s="146"/>
      <c r="AG145" s="146" t="s">
        <v>126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67">
        <v>48</v>
      </c>
      <c r="B146" s="168" t="s">
        <v>297</v>
      </c>
      <c r="C146" s="176" t="s">
        <v>298</v>
      </c>
      <c r="D146" s="169" t="s">
        <v>0</v>
      </c>
      <c r="E146" s="170">
        <v>300</v>
      </c>
      <c r="F146" s="171"/>
      <c r="G146" s="172">
        <f>ROUND(E146*F146,2)</f>
        <v>0</v>
      </c>
      <c r="H146" s="151">
        <v>0</v>
      </c>
      <c r="I146" s="151">
        <f>ROUND(E146*H146,2)</f>
        <v>0</v>
      </c>
      <c r="J146" s="151">
        <v>1.5</v>
      </c>
      <c r="K146" s="151">
        <f>ROUND(E146*J146,2)</f>
        <v>450</v>
      </c>
      <c r="L146" s="151">
        <v>15</v>
      </c>
      <c r="M146" s="151">
        <f>G146*(1+L146/100)</f>
        <v>0</v>
      </c>
      <c r="N146" s="151">
        <v>0</v>
      </c>
      <c r="O146" s="151">
        <f>ROUND(E146*N146,2)</f>
        <v>0</v>
      </c>
      <c r="P146" s="151">
        <v>0</v>
      </c>
      <c r="Q146" s="151">
        <f>ROUND(E146*P146,2)</f>
        <v>0</v>
      </c>
      <c r="R146" s="151"/>
      <c r="S146" s="151" t="s">
        <v>147</v>
      </c>
      <c r="T146" s="151" t="s">
        <v>147</v>
      </c>
      <c r="U146" s="151">
        <v>0</v>
      </c>
      <c r="V146" s="151">
        <f>ROUND(E146*U146,2)</f>
        <v>0</v>
      </c>
      <c r="W146" s="151"/>
      <c r="X146" s="151" t="s">
        <v>274</v>
      </c>
      <c r="Y146" s="146"/>
      <c r="Z146" s="146"/>
      <c r="AA146" s="146"/>
      <c r="AB146" s="146"/>
      <c r="AC146" s="146"/>
      <c r="AD146" s="146"/>
      <c r="AE146" s="146"/>
      <c r="AF146" s="146"/>
      <c r="AG146" s="146" t="s">
        <v>275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55" t="s">
        <v>120</v>
      </c>
      <c r="B147" s="156" t="s">
        <v>80</v>
      </c>
      <c r="C147" s="173" t="s">
        <v>81</v>
      </c>
      <c r="D147" s="157"/>
      <c r="E147" s="158"/>
      <c r="F147" s="159"/>
      <c r="G147" s="160">
        <f>SUMIF(AG148:AG163,"&lt;&gt;NOR",G148:G163)</f>
        <v>0</v>
      </c>
      <c r="H147" s="154"/>
      <c r="I147" s="154">
        <f>SUM(I148:I163)</f>
        <v>1988.5900000000001</v>
      </c>
      <c r="J147" s="154"/>
      <c r="K147" s="154">
        <f>SUM(K148:K163)</f>
        <v>2040.0800000000002</v>
      </c>
      <c r="L147" s="154"/>
      <c r="M147" s="154">
        <f>SUM(M148:M163)</f>
        <v>0</v>
      </c>
      <c r="N147" s="154"/>
      <c r="O147" s="154">
        <f>SUM(O148:O163)</f>
        <v>6.9999999999999993E-2</v>
      </c>
      <c r="P147" s="154"/>
      <c r="Q147" s="154">
        <f>SUM(Q148:Q163)</f>
        <v>0</v>
      </c>
      <c r="R147" s="154"/>
      <c r="S147" s="154"/>
      <c r="T147" s="154"/>
      <c r="U147" s="154"/>
      <c r="V147" s="154">
        <f>SUM(V148:V163)</f>
        <v>3.6</v>
      </c>
      <c r="W147" s="154"/>
      <c r="X147" s="154"/>
      <c r="AG147" t="s">
        <v>121</v>
      </c>
    </row>
    <row r="148" spans="1:60" ht="22.5" outlineLevel="1" x14ac:dyDescent="0.2">
      <c r="A148" s="161">
        <v>49</v>
      </c>
      <c r="B148" s="162" t="s">
        <v>299</v>
      </c>
      <c r="C148" s="174" t="s">
        <v>300</v>
      </c>
      <c r="D148" s="163" t="s">
        <v>155</v>
      </c>
      <c r="E148" s="164">
        <v>3.4</v>
      </c>
      <c r="F148" s="165"/>
      <c r="G148" s="166">
        <f>ROUND(E148*F148,2)</f>
        <v>0</v>
      </c>
      <c r="H148" s="151">
        <v>239.88</v>
      </c>
      <c r="I148" s="151">
        <f>ROUND(E148*H148,2)</f>
        <v>815.59</v>
      </c>
      <c r="J148" s="151">
        <v>485.12</v>
      </c>
      <c r="K148" s="151">
        <f>ROUND(E148*J148,2)</f>
        <v>1649.41</v>
      </c>
      <c r="L148" s="151">
        <v>15</v>
      </c>
      <c r="M148" s="151">
        <f>G148*(1+L148/100)</f>
        <v>0</v>
      </c>
      <c r="N148" s="151">
        <v>3.2000000000000002E-3</v>
      </c>
      <c r="O148" s="151">
        <f>ROUND(E148*N148,2)</f>
        <v>0.01</v>
      </c>
      <c r="P148" s="151">
        <v>0</v>
      </c>
      <c r="Q148" s="151">
        <f>ROUND(E148*P148,2)</f>
        <v>0</v>
      </c>
      <c r="R148" s="151"/>
      <c r="S148" s="151" t="s">
        <v>147</v>
      </c>
      <c r="T148" s="151" t="s">
        <v>147</v>
      </c>
      <c r="U148" s="151">
        <v>0.98</v>
      </c>
      <c r="V148" s="151">
        <f>ROUND(E148*U148,2)</f>
        <v>3.33</v>
      </c>
      <c r="W148" s="151"/>
      <c r="X148" s="151" t="s">
        <v>125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126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49"/>
      <c r="B149" s="150"/>
      <c r="C149" s="175" t="s">
        <v>195</v>
      </c>
      <c r="D149" s="152"/>
      <c r="E149" s="153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128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49"/>
      <c r="B150" s="150"/>
      <c r="C150" s="175" t="s">
        <v>259</v>
      </c>
      <c r="D150" s="152"/>
      <c r="E150" s="153">
        <v>3.4</v>
      </c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128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61">
        <v>50</v>
      </c>
      <c r="B151" s="162" t="s">
        <v>301</v>
      </c>
      <c r="C151" s="174" t="s">
        <v>302</v>
      </c>
      <c r="D151" s="163" t="s">
        <v>155</v>
      </c>
      <c r="E151" s="164">
        <v>3.4</v>
      </c>
      <c r="F151" s="165"/>
      <c r="G151" s="166">
        <f>ROUND(E151*F151,2)</f>
        <v>0</v>
      </c>
      <c r="H151" s="151">
        <v>0</v>
      </c>
      <c r="I151" s="151">
        <f>ROUND(E151*H151,2)</f>
        <v>0</v>
      </c>
      <c r="J151" s="151">
        <v>9.6</v>
      </c>
      <c r="K151" s="151">
        <f>ROUND(E151*J151,2)</f>
        <v>32.64</v>
      </c>
      <c r="L151" s="151">
        <v>15</v>
      </c>
      <c r="M151" s="151">
        <f>G151*(1+L151/100)</f>
        <v>0</v>
      </c>
      <c r="N151" s="151">
        <v>0</v>
      </c>
      <c r="O151" s="151">
        <f>ROUND(E151*N151,2)</f>
        <v>0</v>
      </c>
      <c r="P151" s="151">
        <v>0</v>
      </c>
      <c r="Q151" s="151">
        <f>ROUND(E151*P151,2)</f>
        <v>0</v>
      </c>
      <c r="R151" s="151"/>
      <c r="S151" s="151" t="s">
        <v>147</v>
      </c>
      <c r="T151" s="151" t="s">
        <v>124</v>
      </c>
      <c r="U151" s="151">
        <v>0.03</v>
      </c>
      <c r="V151" s="151">
        <f>ROUND(E151*U151,2)</f>
        <v>0.1</v>
      </c>
      <c r="W151" s="151"/>
      <c r="X151" s="151" t="s">
        <v>125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126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49"/>
      <c r="B152" s="150"/>
      <c r="C152" s="175" t="s">
        <v>195</v>
      </c>
      <c r="D152" s="152"/>
      <c r="E152" s="153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128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49"/>
      <c r="B153" s="150"/>
      <c r="C153" s="175" t="s">
        <v>201</v>
      </c>
      <c r="D153" s="152"/>
      <c r="E153" s="153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128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49"/>
      <c r="B154" s="150"/>
      <c r="C154" s="175" t="s">
        <v>202</v>
      </c>
      <c r="D154" s="152"/>
      <c r="E154" s="153">
        <v>1</v>
      </c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46"/>
      <c r="Z154" s="146"/>
      <c r="AA154" s="146"/>
      <c r="AB154" s="146"/>
      <c r="AC154" s="146"/>
      <c r="AD154" s="146"/>
      <c r="AE154" s="146"/>
      <c r="AF154" s="146"/>
      <c r="AG154" s="146" t="s">
        <v>128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49"/>
      <c r="B155" s="150"/>
      <c r="C155" s="175" t="s">
        <v>203</v>
      </c>
      <c r="D155" s="152"/>
      <c r="E155" s="153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128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49"/>
      <c r="B156" s="150"/>
      <c r="C156" s="175" t="s">
        <v>204</v>
      </c>
      <c r="D156" s="152"/>
      <c r="E156" s="153">
        <v>2.4</v>
      </c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128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22.5" outlineLevel="1" x14ac:dyDescent="0.2">
      <c r="A157" s="161">
        <v>51</v>
      </c>
      <c r="B157" s="162" t="s">
        <v>303</v>
      </c>
      <c r="C157" s="174" t="s">
        <v>304</v>
      </c>
      <c r="D157" s="163" t="s">
        <v>155</v>
      </c>
      <c r="E157" s="164">
        <v>3.4</v>
      </c>
      <c r="F157" s="165"/>
      <c r="G157" s="166">
        <f>ROUND(E157*F157,2)</f>
        <v>0</v>
      </c>
      <c r="H157" s="151">
        <v>0</v>
      </c>
      <c r="I157" s="151">
        <f>ROUND(E157*H157,2)</f>
        <v>0</v>
      </c>
      <c r="J157" s="151">
        <v>30.9</v>
      </c>
      <c r="K157" s="151">
        <f>ROUND(E157*J157,2)</f>
        <v>105.06</v>
      </c>
      <c r="L157" s="151">
        <v>15</v>
      </c>
      <c r="M157" s="151">
        <f>G157*(1+L157/100)</f>
        <v>0</v>
      </c>
      <c r="N157" s="151">
        <v>1.1E-4</v>
      </c>
      <c r="O157" s="151">
        <f>ROUND(E157*N157,2)</f>
        <v>0</v>
      </c>
      <c r="P157" s="151">
        <v>0</v>
      </c>
      <c r="Q157" s="151">
        <f>ROUND(E157*P157,2)</f>
        <v>0</v>
      </c>
      <c r="R157" s="151"/>
      <c r="S157" s="151" t="s">
        <v>123</v>
      </c>
      <c r="T157" s="151" t="s">
        <v>124</v>
      </c>
      <c r="U157" s="151">
        <v>0.05</v>
      </c>
      <c r="V157" s="151">
        <f>ROUND(E157*U157,2)</f>
        <v>0.17</v>
      </c>
      <c r="W157" s="151"/>
      <c r="X157" s="151" t="s">
        <v>125</v>
      </c>
      <c r="Y157" s="146"/>
      <c r="Z157" s="146"/>
      <c r="AA157" s="146"/>
      <c r="AB157" s="146"/>
      <c r="AC157" s="146"/>
      <c r="AD157" s="146"/>
      <c r="AE157" s="146"/>
      <c r="AF157" s="146"/>
      <c r="AG157" s="146" t="s">
        <v>126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49"/>
      <c r="B158" s="150"/>
      <c r="C158" s="175" t="s">
        <v>195</v>
      </c>
      <c r="D158" s="152"/>
      <c r="E158" s="153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128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49"/>
      <c r="B159" s="150"/>
      <c r="C159" s="175" t="s">
        <v>259</v>
      </c>
      <c r="D159" s="152"/>
      <c r="E159" s="153">
        <v>3.4</v>
      </c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128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61">
        <v>52</v>
      </c>
      <c r="B160" s="162" t="s">
        <v>305</v>
      </c>
      <c r="C160" s="174" t="s">
        <v>378</v>
      </c>
      <c r="D160" s="163" t="s">
        <v>155</v>
      </c>
      <c r="E160" s="164">
        <v>3.91</v>
      </c>
      <c r="F160" s="165"/>
      <c r="G160" s="166">
        <f>ROUND(E160*F160,2)</f>
        <v>0</v>
      </c>
      <c r="H160" s="151">
        <v>300</v>
      </c>
      <c r="I160" s="151">
        <f>ROUND(E160*H160,2)</f>
        <v>1173</v>
      </c>
      <c r="J160" s="151">
        <v>0</v>
      </c>
      <c r="K160" s="151">
        <f>ROUND(E160*J160,2)</f>
        <v>0</v>
      </c>
      <c r="L160" s="151">
        <v>15</v>
      </c>
      <c r="M160" s="151">
        <f>G160*(1+L160/100)</f>
        <v>0</v>
      </c>
      <c r="N160" s="151">
        <v>1.4200000000000001E-2</v>
      </c>
      <c r="O160" s="151">
        <f>ROUND(E160*N160,2)</f>
        <v>0.06</v>
      </c>
      <c r="P160" s="151">
        <v>0</v>
      </c>
      <c r="Q160" s="151">
        <f>ROUND(E160*P160,2)</f>
        <v>0</v>
      </c>
      <c r="R160" s="151"/>
      <c r="S160" s="151" t="s">
        <v>123</v>
      </c>
      <c r="T160" s="151" t="s">
        <v>124</v>
      </c>
      <c r="U160" s="151">
        <v>0</v>
      </c>
      <c r="V160" s="151">
        <f>ROUND(E160*U160,2)</f>
        <v>0</v>
      </c>
      <c r="W160" s="151"/>
      <c r="X160" s="151" t="s">
        <v>306</v>
      </c>
      <c r="Y160" s="146"/>
      <c r="Z160" s="146"/>
      <c r="AA160" s="146"/>
      <c r="AB160" s="146"/>
      <c r="AC160" s="146"/>
      <c r="AD160" s="146"/>
      <c r="AE160" s="146"/>
      <c r="AF160" s="146"/>
      <c r="AG160" s="146" t="s">
        <v>307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49"/>
      <c r="B161" s="150"/>
      <c r="C161" s="175" t="s">
        <v>195</v>
      </c>
      <c r="D161" s="152"/>
      <c r="E161" s="153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46"/>
      <c r="Z161" s="146"/>
      <c r="AA161" s="146"/>
      <c r="AB161" s="146"/>
      <c r="AC161" s="146"/>
      <c r="AD161" s="146"/>
      <c r="AE161" s="146"/>
      <c r="AF161" s="146"/>
      <c r="AG161" s="146" t="s">
        <v>128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49"/>
      <c r="B162" s="150"/>
      <c r="C162" s="175" t="s">
        <v>308</v>
      </c>
      <c r="D162" s="152"/>
      <c r="E162" s="153">
        <v>3.91</v>
      </c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46"/>
      <c r="Z162" s="146"/>
      <c r="AA162" s="146"/>
      <c r="AB162" s="146"/>
      <c r="AC162" s="146"/>
      <c r="AD162" s="146"/>
      <c r="AE162" s="146"/>
      <c r="AF162" s="146"/>
      <c r="AG162" s="146" t="s">
        <v>128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67">
        <v>53</v>
      </c>
      <c r="B163" s="168" t="s">
        <v>309</v>
      </c>
      <c r="C163" s="176" t="s">
        <v>310</v>
      </c>
      <c r="D163" s="169" t="s">
        <v>0</v>
      </c>
      <c r="E163" s="170">
        <v>37.756999999999998</v>
      </c>
      <c r="F163" s="171"/>
      <c r="G163" s="172">
        <f>ROUND(E163*F163,2)</f>
        <v>0</v>
      </c>
      <c r="H163" s="151">
        <v>0</v>
      </c>
      <c r="I163" s="151">
        <f>ROUND(E163*H163,2)</f>
        <v>0</v>
      </c>
      <c r="J163" s="151">
        <v>6.7</v>
      </c>
      <c r="K163" s="151">
        <f>ROUND(E163*J163,2)</f>
        <v>252.97</v>
      </c>
      <c r="L163" s="151">
        <v>15</v>
      </c>
      <c r="M163" s="151">
        <f>G163*(1+L163/100)</f>
        <v>0</v>
      </c>
      <c r="N163" s="151">
        <v>0</v>
      </c>
      <c r="O163" s="151">
        <f>ROUND(E163*N163,2)</f>
        <v>0</v>
      </c>
      <c r="P163" s="151">
        <v>0</v>
      </c>
      <c r="Q163" s="151">
        <f>ROUND(E163*P163,2)</f>
        <v>0</v>
      </c>
      <c r="R163" s="151"/>
      <c r="S163" s="151" t="s">
        <v>147</v>
      </c>
      <c r="T163" s="151" t="s">
        <v>147</v>
      </c>
      <c r="U163" s="151">
        <v>0</v>
      </c>
      <c r="V163" s="151">
        <f>ROUND(E163*U163,2)</f>
        <v>0</v>
      </c>
      <c r="W163" s="151"/>
      <c r="X163" s="151" t="s">
        <v>274</v>
      </c>
      <c r="Y163" s="146"/>
      <c r="Z163" s="146"/>
      <c r="AA163" s="146"/>
      <c r="AB163" s="146"/>
      <c r="AC163" s="146"/>
      <c r="AD163" s="146"/>
      <c r="AE163" s="146"/>
      <c r="AF163" s="146"/>
      <c r="AG163" s="146" t="s">
        <v>275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155" t="s">
        <v>120</v>
      </c>
      <c r="B164" s="156" t="s">
        <v>82</v>
      </c>
      <c r="C164" s="173" t="s">
        <v>83</v>
      </c>
      <c r="D164" s="157"/>
      <c r="E164" s="158"/>
      <c r="F164" s="159"/>
      <c r="G164" s="160">
        <f>SUMIF(AG165:AG168,"&lt;&gt;NOR",G165:G168)</f>
        <v>0</v>
      </c>
      <c r="H164" s="154"/>
      <c r="I164" s="154">
        <f>SUM(I165:I168)</f>
        <v>0</v>
      </c>
      <c r="J164" s="154"/>
      <c r="K164" s="154">
        <f>SUM(K165:K168)</f>
        <v>34881.199999999997</v>
      </c>
      <c r="L164" s="154"/>
      <c r="M164" s="154">
        <f>SUM(M165:M168)</f>
        <v>0</v>
      </c>
      <c r="N164" s="154"/>
      <c r="O164" s="154">
        <f>SUM(O165:O168)</f>
        <v>0.69</v>
      </c>
      <c r="P164" s="154"/>
      <c r="Q164" s="154">
        <f>SUM(Q165:Q168)</f>
        <v>0.97</v>
      </c>
      <c r="R164" s="154"/>
      <c r="S164" s="154"/>
      <c r="T164" s="154"/>
      <c r="U164" s="154"/>
      <c r="V164" s="154">
        <f>SUM(V165:V168)</f>
        <v>0</v>
      </c>
      <c r="W164" s="154"/>
      <c r="X164" s="154"/>
      <c r="AG164" t="s">
        <v>121</v>
      </c>
    </row>
    <row r="165" spans="1:60" ht="22.5" outlineLevel="1" x14ac:dyDescent="0.2">
      <c r="A165" s="161">
        <v>54</v>
      </c>
      <c r="B165" s="162" t="s">
        <v>311</v>
      </c>
      <c r="C165" s="179" t="s">
        <v>376</v>
      </c>
      <c r="D165" s="163" t="s">
        <v>155</v>
      </c>
      <c r="E165" s="164">
        <v>38.799999999999997</v>
      </c>
      <c r="F165" s="165"/>
      <c r="G165" s="166">
        <f>ROUND(E165*F165,2)</f>
        <v>0</v>
      </c>
      <c r="H165" s="151">
        <v>0</v>
      </c>
      <c r="I165" s="151">
        <f>ROUND(E165*H165,2)</f>
        <v>0</v>
      </c>
      <c r="J165" s="151">
        <v>899</v>
      </c>
      <c r="K165" s="151">
        <f>ROUND(E165*J165,2)</f>
        <v>34881.199999999997</v>
      </c>
      <c r="L165" s="151">
        <v>15</v>
      </c>
      <c r="M165" s="151">
        <f>G165*(1+L165/100)</f>
        <v>0</v>
      </c>
      <c r="N165" s="151">
        <v>1.7840000000000002E-2</v>
      </c>
      <c r="O165" s="151">
        <f>ROUND(E165*N165,2)</f>
        <v>0.69</v>
      </c>
      <c r="P165" s="151">
        <v>2.5000000000000001E-2</v>
      </c>
      <c r="Q165" s="151">
        <f>ROUND(E165*P165,2)</f>
        <v>0.97</v>
      </c>
      <c r="R165" s="151"/>
      <c r="S165" s="151" t="s">
        <v>123</v>
      </c>
      <c r="T165" s="151" t="s">
        <v>124</v>
      </c>
      <c r="U165" s="151">
        <v>0</v>
      </c>
      <c r="V165" s="151">
        <f>ROUND(E165*U165,2)</f>
        <v>0</v>
      </c>
      <c r="W165" s="151"/>
      <c r="X165" s="151" t="s">
        <v>125</v>
      </c>
      <c r="Y165" s="146"/>
      <c r="Z165" s="146"/>
      <c r="AA165" s="146"/>
      <c r="AB165" s="146"/>
      <c r="AC165" s="146"/>
      <c r="AD165" s="146"/>
      <c r="AE165" s="146"/>
      <c r="AF165" s="146"/>
      <c r="AG165" s="146" t="s">
        <v>126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49"/>
      <c r="B166" s="150"/>
      <c r="C166" s="175" t="s">
        <v>207</v>
      </c>
      <c r="D166" s="152"/>
      <c r="E166" s="153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128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49"/>
      <c r="B167" s="150"/>
      <c r="C167" s="175" t="s">
        <v>208</v>
      </c>
      <c r="D167" s="152"/>
      <c r="E167" s="153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128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49"/>
      <c r="B168" s="150"/>
      <c r="C168" s="175" t="s">
        <v>209</v>
      </c>
      <c r="D168" s="152"/>
      <c r="E168" s="153">
        <v>38.799999999999997</v>
      </c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128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x14ac:dyDescent="0.2">
      <c r="A169" s="155" t="s">
        <v>120</v>
      </c>
      <c r="B169" s="156" t="s">
        <v>84</v>
      </c>
      <c r="C169" s="173" t="s">
        <v>85</v>
      </c>
      <c r="D169" s="157"/>
      <c r="E169" s="158"/>
      <c r="F169" s="159"/>
      <c r="G169" s="160">
        <f>SUMIF(AG170:AG186,"&lt;&gt;NOR",G170:G186)</f>
        <v>0</v>
      </c>
      <c r="H169" s="154"/>
      <c r="I169" s="154">
        <f>SUM(I170:I186)</f>
        <v>6765.66</v>
      </c>
      <c r="J169" s="154"/>
      <c r="K169" s="154">
        <f>SUM(K170:K186)</f>
        <v>13307.2</v>
      </c>
      <c r="L169" s="154"/>
      <c r="M169" s="154">
        <f>SUM(M170:M186)</f>
        <v>0</v>
      </c>
      <c r="N169" s="154"/>
      <c r="O169" s="154">
        <f>SUM(O170:O186)</f>
        <v>0.27</v>
      </c>
      <c r="P169" s="154"/>
      <c r="Q169" s="154">
        <f>SUM(Q170:Q186)</f>
        <v>0</v>
      </c>
      <c r="R169" s="154"/>
      <c r="S169" s="154"/>
      <c r="T169" s="154"/>
      <c r="U169" s="154"/>
      <c r="V169" s="154">
        <f>SUM(V170:V186)</f>
        <v>22.14</v>
      </c>
      <c r="W169" s="154"/>
      <c r="X169" s="154"/>
      <c r="AG169" t="s">
        <v>121</v>
      </c>
    </row>
    <row r="170" spans="1:60" outlineLevel="1" x14ac:dyDescent="0.2">
      <c r="A170" s="161">
        <v>55</v>
      </c>
      <c r="B170" s="162" t="s">
        <v>312</v>
      </c>
      <c r="C170" s="174" t="s">
        <v>313</v>
      </c>
      <c r="D170" s="163" t="s">
        <v>177</v>
      </c>
      <c r="E170" s="164">
        <v>9</v>
      </c>
      <c r="F170" s="165"/>
      <c r="G170" s="166">
        <f>ROUND(E170*F170,2)</f>
        <v>0</v>
      </c>
      <c r="H170" s="151">
        <v>20.8</v>
      </c>
      <c r="I170" s="151">
        <f>ROUND(E170*H170,2)</f>
        <v>187.2</v>
      </c>
      <c r="J170" s="151">
        <v>33.5</v>
      </c>
      <c r="K170" s="151">
        <f>ROUND(E170*J170,2)</f>
        <v>301.5</v>
      </c>
      <c r="L170" s="151">
        <v>15</v>
      </c>
      <c r="M170" s="151">
        <f>G170*(1+L170/100)</f>
        <v>0</v>
      </c>
      <c r="N170" s="151">
        <v>4.0000000000000003E-5</v>
      </c>
      <c r="O170" s="151">
        <f>ROUND(E170*N170,2)</f>
        <v>0</v>
      </c>
      <c r="P170" s="151">
        <v>0</v>
      </c>
      <c r="Q170" s="151">
        <f>ROUND(E170*P170,2)</f>
        <v>0</v>
      </c>
      <c r="R170" s="151"/>
      <c r="S170" s="151" t="s">
        <v>147</v>
      </c>
      <c r="T170" s="151" t="s">
        <v>147</v>
      </c>
      <c r="U170" s="151">
        <v>0</v>
      </c>
      <c r="V170" s="151">
        <f>ROUND(E170*U170,2)</f>
        <v>0</v>
      </c>
      <c r="W170" s="151"/>
      <c r="X170" s="151" t="s">
        <v>125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314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49"/>
      <c r="B171" s="150"/>
      <c r="C171" s="175" t="s">
        <v>185</v>
      </c>
      <c r="D171" s="152"/>
      <c r="E171" s="153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128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49"/>
      <c r="B172" s="150"/>
      <c r="C172" s="175" t="s">
        <v>315</v>
      </c>
      <c r="D172" s="152"/>
      <c r="E172" s="153">
        <v>9</v>
      </c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128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22.5" outlineLevel="1" x14ac:dyDescent="0.2">
      <c r="A173" s="161">
        <v>56</v>
      </c>
      <c r="B173" s="162" t="s">
        <v>316</v>
      </c>
      <c r="C173" s="174" t="s">
        <v>317</v>
      </c>
      <c r="D173" s="163" t="s">
        <v>177</v>
      </c>
      <c r="E173" s="164">
        <v>9</v>
      </c>
      <c r="F173" s="165"/>
      <c r="G173" s="166">
        <f>ROUND(E173*F173,2)</f>
        <v>0</v>
      </c>
      <c r="H173" s="151">
        <v>0</v>
      </c>
      <c r="I173" s="151">
        <f>ROUND(E173*H173,2)</f>
        <v>0</v>
      </c>
      <c r="J173" s="151">
        <v>59.5</v>
      </c>
      <c r="K173" s="151">
        <f>ROUND(E173*J173,2)</f>
        <v>535.5</v>
      </c>
      <c r="L173" s="151">
        <v>15</v>
      </c>
      <c r="M173" s="151">
        <f>G173*(1+L173/100)</f>
        <v>0</v>
      </c>
      <c r="N173" s="151">
        <v>0</v>
      </c>
      <c r="O173" s="151">
        <f>ROUND(E173*N173,2)</f>
        <v>0</v>
      </c>
      <c r="P173" s="151">
        <v>0</v>
      </c>
      <c r="Q173" s="151">
        <f>ROUND(E173*P173,2)</f>
        <v>0</v>
      </c>
      <c r="R173" s="151"/>
      <c r="S173" s="151" t="s">
        <v>147</v>
      </c>
      <c r="T173" s="151" t="s">
        <v>147</v>
      </c>
      <c r="U173" s="151">
        <v>0.12</v>
      </c>
      <c r="V173" s="151">
        <f>ROUND(E173*U173,2)</f>
        <v>1.08</v>
      </c>
      <c r="W173" s="151"/>
      <c r="X173" s="151" t="s">
        <v>125</v>
      </c>
      <c r="Y173" s="146"/>
      <c r="Z173" s="146"/>
      <c r="AA173" s="146"/>
      <c r="AB173" s="146"/>
      <c r="AC173" s="146"/>
      <c r="AD173" s="146"/>
      <c r="AE173" s="146"/>
      <c r="AF173" s="146"/>
      <c r="AG173" s="146" t="s">
        <v>126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49"/>
      <c r="B174" s="150"/>
      <c r="C174" s="175" t="s">
        <v>185</v>
      </c>
      <c r="D174" s="152"/>
      <c r="E174" s="153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128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49"/>
      <c r="B175" s="150"/>
      <c r="C175" s="175" t="s">
        <v>315</v>
      </c>
      <c r="D175" s="152"/>
      <c r="E175" s="153">
        <v>9</v>
      </c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128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22.5" outlineLevel="1" x14ac:dyDescent="0.2">
      <c r="A176" s="161">
        <v>57</v>
      </c>
      <c r="B176" s="162" t="s">
        <v>318</v>
      </c>
      <c r="C176" s="174" t="s">
        <v>377</v>
      </c>
      <c r="D176" s="163" t="s">
        <v>155</v>
      </c>
      <c r="E176" s="164">
        <v>18</v>
      </c>
      <c r="F176" s="165"/>
      <c r="G176" s="166">
        <f>ROUND(E176*F176,2)</f>
        <v>0</v>
      </c>
      <c r="H176" s="151">
        <v>0</v>
      </c>
      <c r="I176" s="151">
        <f>ROUND(E176*H176,2)</f>
        <v>0</v>
      </c>
      <c r="J176" s="151">
        <v>653</v>
      </c>
      <c r="K176" s="151">
        <f>ROUND(E176*J176,2)</f>
        <v>11754</v>
      </c>
      <c r="L176" s="151">
        <v>15</v>
      </c>
      <c r="M176" s="151">
        <f>G176*(1+L176/100)</f>
        <v>0</v>
      </c>
      <c r="N176" s="151">
        <v>2.8999999999999998E-3</v>
      </c>
      <c r="O176" s="151">
        <f>ROUND(E176*N176,2)</f>
        <v>0.05</v>
      </c>
      <c r="P176" s="151">
        <v>0</v>
      </c>
      <c r="Q176" s="151">
        <f>ROUND(E176*P176,2)</f>
        <v>0</v>
      </c>
      <c r="R176" s="151"/>
      <c r="S176" s="151" t="s">
        <v>123</v>
      </c>
      <c r="T176" s="151" t="s">
        <v>124</v>
      </c>
      <c r="U176" s="151">
        <v>1.17</v>
      </c>
      <c r="V176" s="151">
        <f>ROUND(E176*U176,2)</f>
        <v>21.06</v>
      </c>
      <c r="W176" s="151"/>
      <c r="X176" s="151" t="s">
        <v>125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126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49"/>
      <c r="B177" s="150"/>
      <c r="C177" s="175" t="s">
        <v>246</v>
      </c>
      <c r="D177" s="152"/>
      <c r="E177" s="153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128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49"/>
      <c r="B178" s="150"/>
      <c r="C178" s="175" t="s">
        <v>247</v>
      </c>
      <c r="D178" s="152"/>
      <c r="E178" s="153">
        <v>20.8</v>
      </c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46"/>
      <c r="Z178" s="146"/>
      <c r="AA178" s="146"/>
      <c r="AB178" s="146"/>
      <c r="AC178" s="146"/>
      <c r="AD178" s="146"/>
      <c r="AE178" s="146"/>
      <c r="AF178" s="146"/>
      <c r="AG178" s="146" t="s">
        <v>128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49"/>
      <c r="B179" s="150"/>
      <c r="C179" s="175" t="s">
        <v>248</v>
      </c>
      <c r="D179" s="152"/>
      <c r="E179" s="153">
        <v>-2.8</v>
      </c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46"/>
      <c r="Z179" s="146"/>
      <c r="AA179" s="146"/>
      <c r="AB179" s="146"/>
      <c r="AC179" s="146"/>
      <c r="AD179" s="146"/>
      <c r="AE179" s="146"/>
      <c r="AF179" s="146"/>
      <c r="AG179" s="146" t="s">
        <v>128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61">
        <v>58</v>
      </c>
      <c r="B180" s="162" t="s">
        <v>319</v>
      </c>
      <c r="C180" s="174" t="s">
        <v>320</v>
      </c>
      <c r="D180" s="163" t="s">
        <v>177</v>
      </c>
      <c r="E180" s="164">
        <v>10.35</v>
      </c>
      <c r="F180" s="165"/>
      <c r="G180" s="166">
        <f>ROUND(E180*F180,2)</f>
        <v>0</v>
      </c>
      <c r="H180" s="151">
        <v>35.6</v>
      </c>
      <c r="I180" s="151">
        <f>ROUND(E180*H180,2)</f>
        <v>368.46</v>
      </c>
      <c r="J180" s="151">
        <v>0</v>
      </c>
      <c r="K180" s="151">
        <f>ROUND(E180*J180,2)</f>
        <v>0</v>
      </c>
      <c r="L180" s="151">
        <v>15</v>
      </c>
      <c r="M180" s="151">
        <f>G180*(1+L180/100)</f>
        <v>0</v>
      </c>
      <c r="N180" s="151">
        <v>2.2000000000000001E-4</v>
      </c>
      <c r="O180" s="151">
        <f>ROUND(E180*N180,2)</f>
        <v>0</v>
      </c>
      <c r="P180" s="151">
        <v>0</v>
      </c>
      <c r="Q180" s="151">
        <f>ROUND(E180*P180,2)</f>
        <v>0</v>
      </c>
      <c r="R180" s="151"/>
      <c r="S180" s="151" t="s">
        <v>123</v>
      </c>
      <c r="T180" s="151" t="s">
        <v>124</v>
      </c>
      <c r="U180" s="151">
        <v>0</v>
      </c>
      <c r="V180" s="151">
        <f>ROUND(E180*U180,2)</f>
        <v>0</v>
      </c>
      <c r="W180" s="151"/>
      <c r="X180" s="151" t="s">
        <v>306</v>
      </c>
      <c r="Y180" s="146"/>
      <c r="Z180" s="146"/>
      <c r="AA180" s="146"/>
      <c r="AB180" s="146"/>
      <c r="AC180" s="146"/>
      <c r="AD180" s="146"/>
      <c r="AE180" s="146"/>
      <c r="AF180" s="146"/>
      <c r="AG180" s="146" t="s">
        <v>307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49"/>
      <c r="B181" s="150"/>
      <c r="C181" s="175" t="s">
        <v>185</v>
      </c>
      <c r="D181" s="152"/>
      <c r="E181" s="153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46"/>
      <c r="Z181" s="146"/>
      <c r="AA181" s="146"/>
      <c r="AB181" s="146"/>
      <c r="AC181" s="146"/>
      <c r="AD181" s="146"/>
      <c r="AE181" s="146"/>
      <c r="AF181" s="146"/>
      <c r="AG181" s="146" t="s">
        <v>128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49"/>
      <c r="B182" s="150"/>
      <c r="C182" s="175" t="s">
        <v>321</v>
      </c>
      <c r="D182" s="152"/>
      <c r="E182" s="153">
        <v>10.35</v>
      </c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46"/>
      <c r="Z182" s="146"/>
      <c r="AA182" s="146"/>
      <c r="AB182" s="146"/>
      <c r="AC182" s="146"/>
      <c r="AD182" s="146"/>
      <c r="AE182" s="146"/>
      <c r="AF182" s="146"/>
      <c r="AG182" s="146" t="s">
        <v>128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61">
        <v>59</v>
      </c>
      <c r="B183" s="162" t="s">
        <v>322</v>
      </c>
      <c r="C183" s="174" t="s">
        <v>375</v>
      </c>
      <c r="D183" s="163" t="s">
        <v>155</v>
      </c>
      <c r="E183" s="164">
        <v>20.7</v>
      </c>
      <c r="F183" s="165"/>
      <c r="G183" s="166">
        <f>ROUND(E183*F183,2)</f>
        <v>0</v>
      </c>
      <c r="H183" s="151">
        <v>300</v>
      </c>
      <c r="I183" s="151">
        <f>ROUND(E183*H183,2)</f>
        <v>6210</v>
      </c>
      <c r="J183" s="151">
        <v>0</v>
      </c>
      <c r="K183" s="151">
        <f>ROUND(E183*J183,2)</f>
        <v>0</v>
      </c>
      <c r="L183" s="151">
        <v>15</v>
      </c>
      <c r="M183" s="151">
        <f>G183*(1+L183/100)</f>
        <v>0</v>
      </c>
      <c r="N183" s="151">
        <v>1.0500000000000001E-2</v>
      </c>
      <c r="O183" s="151">
        <f>ROUND(E183*N183,2)</f>
        <v>0.22</v>
      </c>
      <c r="P183" s="151">
        <v>0</v>
      </c>
      <c r="Q183" s="151">
        <f>ROUND(E183*P183,2)</f>
        <v>0</v>
      </c>
      <c r="R183" s="151"/>
      <c r="S183" s="151" t="s">
        <v>123</v>
      </c>
      <c r="T183" s="151" t="s">
        <v>124</v>
      </c>
      <c r="U183" s="151">
        <v>0</v>
      </c>
      <c r="V183" s="151">
        <f>ROUND(E183*U183,2)</f>
        <v>0</v>
      </c>
      <c r="W183" s="151"/>
      <c r="X183" s="151" t="s">
        <v>306</v>
      </c>
      <c r="Y183" s="146"/>
      <c r="Z183" s="146"/>
      <c r="AA183" s="146"/>
      <c r="AB183" s="146"/>
      <c r="AC183" s="146"/>
      <c r="AD183" s="146"/>
      <c r="AE183" s="146"/>
      <c r="AF183" s="146"/>
      <c r="AG183" s="146" t="s">
        <v>307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49"/>
      <c r="B184" s="150"/>
      <c r="C184" s="175" t="s">
        <v>185</v>
      </c>
      <c r="D184" s="152"/>
      <c r="E184" s="153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128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49"/>
      <c r="B185" s="150"/>
      <c r="C185" s="175" t="s">
        <v>323</v>
      </c>
      <c r="D185" s="152"/>
      <c r="E185" s="153">
        <v>20.7</v>
      </c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128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67">
        <v>60</v>
      </c>
      <c r="B186" s="168" t="s">
        <v>324</v>
      </c>
      <c r="C186" s="176" t="s">
        <v>325</v>
      </c>
      <c r="D186" s="169" t="s">
        <v>0</v>
      </c>
      <c r="E186" s="170">
        <v>193.56659999999999</v>
      </c>
      <c r="F186" s="171"/>
      <c r="G186" s="172">
        <f>ROUND(E186*F186,2)</f>
        <v>0</v>
      </c>
      <c r="H186" s="151">
        <v>0</v>
      </c>
      <c r="I186" s="151">
        <f>ROUND(E186*H186,2)</f>
        <v>0</v>
      </c>
      <c r="J186" s="151">
        <v>3.7</v>
      </c>
      <c r="K186" s="151">
        <f>ROUND(E186*J186,2)</f>
        <v>716.2</v>
      </c>
      <c r="L186" s="151">
        <v>15</v>
      </c>
      <c r="M186" s="151">
        <f>G186*(1+L186/100)</f>
        <v>0</v>
      </c>
      <c r="N186" s="151">
        <v>0</v>
      </c>
      <c r="O186" s="151">
        <f>ROUND(E186*N186,2)</f>
        <v>0</v>
      </c>
      <c r="P186" s="151">
        <v>0</v>
      </c>
      <c r="Q186" s="151">
        <f>ROUND(E186*P186,2)</f>
        <v>0</v>
      </c>
      <c r="R186" s="151"/>
      <c r="S186" s="151" t="s">
        <v>147</v>
      </c>
      <c r="T186" s="151" t="s">
        <v>147</v>
      </c>
      <c r="U186" s="151">
        <v>0</v>
      </c>
      <c r="V186" s="151">
        <f>ROUND(E186*U186,2)</f>
        <v>0</v>
      </c>
      <c r="W186" s="151"/>
      <c r="X186" s="151" t="s">
        <v>274</v>
      </c>
      <c r="Y186" s="146"/>
      <c r="Z186" s="146"/>
      <c r="AA186" s="146"/>
      <c r="AB186" s="146"/>
      <c r="AC186" s="146"/>
      <c r="AD186" s="146"/>
      <c r="AE186" s="146"/>
      <c r="AF186" s="146"/>
      <c r="AG186" s="146" t="s">
        <v>275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x14ac:dyDescent="0.2">
      <c r="A187" s="155" t="s">
        <v>120</v>
      </c>
      <c r="B187" s="156" t="s">
        <v>86</v>
      </c>
      <c r="C187" s="173" t="s">
        <v>87</v>
      </c>
      <c r="D187" s="157"/>
      <c r="E187" s="158"/>
      <c r="F187" s="159"/>
      <c r="G187" s="160">
        <f>SUMIF(AG188:AG199,"&lt;&gt;NOR",G188:G199)</f>
        <v>0</v>
      </c>
      <c r="H187" s="154"/>
      <c r="I187" s="154">
        <f>SUM(I188:I199)</f>
        <v>2975.49</v>
      </c>
      <c r="J187" s="154"/>
      <c r="K187" s="154">
        <f>SUM(K188:K199)</f>
        <v>21973.71</v>
      </c>
      <c r="L187" s="154"/>
      <c r="M187" s="154">
        <f>SUM(M188:M199)</f>
        <v>0</v>
      </c>
      <c r="N187" s="154"/>
      <c r="O187" s="154">
        <f>SUM(O188:O199)</f>
        <v>0.08</v>
      </c>
      <c r="P187" s="154"/>
      <c r="Q187" s="154">
        <f>SUM(Q188:Q199)</f>
        <v>0</v>
      </c>
      <c r="R187" s="154"/>
      <c r="S187" s="154"/>
      <c r="T187" s="154"/>
      <c r="U187" s="154"/>
      <c r="V187" s="154">
        <f>SUM(V188:V199)</f>
        <v>0</v>
      </c>
      <c r="W187" s="154"/>
      <c r="X187" s="154"/>
      <c r="AG187" t="s">
        <v>121</v>
      </c>
    </row>
    <row r="188" spans="1:60" outlineLevel="1" x14ac:dyDescent="0.2">
      <c r="A188" s="161">
        <v>61</v>
      </c>
      <c r="B188" s="162" t="s">
        <v>326</v>
      </c>
      <c r="C188" s="174" t="s">
        <v>327</v>
      </c>
      <c r="D188" s="163" t="s">
        <v>155</v>
      </c>
      <c r="E188" s="164">
        <v>83.411860000000004</v>
      </c>
      <c r="F188" s="165"/>
      <c r="G188" s="166">
        <f>ROUND(E188*F188,2)</f>
        <v>0</v>
      </c>
      <c r="H188" s="151">
        <v>19.809999999999999</v>
      </c>
      <c r="I188" s="151">
        <f>ROUND(E188*H188,2)</f>
        <v>1652.39</v>
      </c>
      <c r="J188" s="151">
        <v>63.79</v>
      </c>
      <c r="K188" s="151">
        <f>ROUND(E188*J188,2)</f>
        <v>5320.84</v>
      </c>
      <c r="L188" s="151">
        <v>15</v>
      </c>
      <c r="M188" s="151">
        <f>G188*(1+L188/100)</f>
        <v>0</v>
      </c>
      <c r="N188" s="151">
        <v>4.2000000000000002E-4</v>
      </c>
      <c r="O188" s="151">
        <f>ROUND(E188*N188,2)</f>
        <v>0.04</v>
      </c>
      <c r="P188" s="151">
        <v>0</v>
      </c>
      <c r="Q188" s="151">
        <f>ROUND(E188*P188,2)</f>
        <v>0</v>
      </c>
      <c r="R188" s="151"/>
      <c r="S188" s="151" t="s">
        <v>147</v>
      </c>
      <c r="T188" s="151" t="s">
        <v>147</v>
      </c>
      <c r="U188" s="151">
        <v>0</v>
      </c>
      <c r="V188" s="151">
        <f>ROUND(E188*U188,2)</f>
        <v>0</v>
      </c>
      <c r="W188" s="151"/>
      <c r="X188" s="151" t="s">
        <v>264</v>
      </c>
      <c r="Y188" s="146"/>
      <c r="Z188" s="146"/>
      <c r="AA188" s="146"/>
      <c r="AB188" s="146"/>
      <c r="AC188" s="146"/>
      <c r="AD188" s="146"/>
      <c r="AE188" s="146"/>
      <c r="AF188" s="146"/>
      <c r="AG188" s="146" t="s">
        <v>265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49"/>
      <c r="B189" s="150"/>
      <c r="C189" s="175" t="s">
        <v>328</v>
      </c>
      <c r="D189" s="152"/>
      <c r="E189" s="153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128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49"/>
      <c r="B190" s="150"/>
      <c r="C190" s="175" t="s">
        <v>329</v>
      </c>
      <c r="D190" s="152"/>
      <c r="E190" s="153">
        <v>63.411859999999997</v>
      </c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128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49"/>
      <c r="B191" s="150"/>
      <c r="C191" s="175" t="s">
        <v>330</v>
      </c>
      <c r="D191" s="152"/>
      <c r="E191" s="153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128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49"/>
      <c r="B192" s="150"/>
      <c r="C192" s="175" t="s">
        <v>331</v>
      </c>
      <c r="D192" s="152"/>
      <c r="E192" s="153">
        <v>20</v>
      </c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128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61">
        <v>62</v>
      </c>
      <c r="B193" s="162" t="s">
        <v>332</v>
      </c>
      <c r="C193" s="174" t="s">
        <v>333</v>
      </c>
      <c r="D193" s="163" t="s">
        <v>155</v>
      </c>
      <c r="E193" s="164">
        <v>4.3570000000000002</v>
      </c>
      <c r="F193" s="165"/>
      <c r="G193" s="166">
        <f>ROUND(E193*F193,2)</f>
        <v>0</v>
      </c>
      <c r="H193" s="151">
        <v>20.79</v>
      </c>
      <c r="I193" s="151">
        <f>ROUND(E193*H193,2)</f>
        <v>90.58</v>
      </c>
      <c r="J193" s="151">
        <v>63.81</v>
      </c>
      <c r="K193" s="151">
        <f>ROUND(E193*J193,2)</f>
        <v>278.02</v>
      </c>
      <c r="L193" s="151">
        <v>15</v>
      </c>
      <c r="M193" s="151">
        <f>G193*(1+L193/100)</f>
        <v>0</v>
      </c>
      <c r="N193" s="151">
        <v>3.6999999999999999E-4</v>
      </c>
      <c r="O193" s="151">
        <f>ROUND(E193*N193,2)</f>
        <v>0</v>
      </c>
      <c r="P193" s="151">
        <v>0</v>
      </c>
      <c r="Q193" s="151">
        <f>ROUND(E193*P193,2)</f>
        <v>0</v>
      </c>
      <c r="R193" s="151"/>
      <c r="S193" s="151" t="s">
        <v>147</v>
      </c>
      <c r="T193" s="151" t="s">
        <v>147</v>
      </c>
      <c r="U193" s="151">
        <v>0</v>
      </c>
      <c r="V193" s="151">
        <f>ROUND(E193*U193,2)</f>
        <v>0</v>
      </c>
      <c r="W193" s="151"/>
      <c r="X193" s="151" t="s">
        <v>264</v>
      </c>
      <c r="Y193" s="146"/>
      <c r="Z193" s="146"/>
      <c r="AA193" s="146"/>
      <c r="AB193" s="146"/>
      <c r="AC193" s="146"/>
      <c r="AD193" s="146"/>
      <c r="AE193" s="146"/>
      <c r="AF193" s="146"/>
      <c r="AG193" s="146" t="s">
        <v>265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49"/>
      <c r="B194" s="150"/>
      <c r="C194" s="175" t="s">
        <v>334</v>
      </c>
      <c r="D194" s="152"/>
      <c r="E194" s="153">
        <v>0.95699999999999996</v>
      </c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128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49"/>
      <c r="B195" s="150"/>
      <c r="C195" s="175" t="s">
        <v>159</v>
      </c>
      <c r="D195" s="152"/>
      <c r="E195" s="153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46"/>
      <c r="Z195" s="146"/>
      <c r="AA195" s="146"/>
      <c r="AB195" s="146"/>
      <c r="AC195" s="146"/>
      <c r="AD195" s="146"/>
      <c r="AE195" s="146"/>
      <c r="AF195" s="146"/>
      <c r="AG195" s="146" t="s">
        <v>128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49"/>
      <c r="B196" s="150"/>
      <c r="C196" s="175" t="s">
        <v>160</v>
      </c>
      <c r="D196" s="152"/>
      <c r="E196" s="153">
        <v>3.4</v>
      </c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46"/>
      <c r="Z196" s="146"/>
      <c r="AA196" s="146"/>
      <c r="AB196" s="146"/>
      <c r="AC196" s="146"/>
      <c r="AD196" s="146"/>
      <c r="AE196" s="146"/>
      <c r="AF196" s="146"/>
      <c r="AG196" s="146" t="s">
        <v>128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ht="22.5" outlineLevel="1" x14ac:dyDescent="0.2">
      <c r="A197" s="161">
        <v>63</v>
      </c>
      <c r="B197" s="162" t="s">
        <v>335</v>
      </c>
      <c r="C197" s="174" t="s">
        <v>336</v>
      </c>
      <c r="D197" s="163" t="s">
        <v>155</v>
      </c>
      <c r="E197" s="164">
        <v>147.96101999999999</v>
      </c>
      <c r="F197" s="165"/>
      <c r="G197" s="166">
        <f>ROUND(E197*F197,2)</f>
        <v>0</v>
      </c>
      <c r="H197" s="151">
        <v>8.33</v>
      </c>
      <c r="I197" s="151">
        <f>ROUND(E197*H197,2)</f>
        <v>1232.52</v>
      </c>
      <c r="J197" s="151">
        <v>110.67</v>
      </c>
      <c r="K197" s="151">
        <f>ROUND(E197*J197,2)</f>
        <v>16374.85</v>
      </c>
      <c r="L197" s="151">
        <v>15</v>
      </c>
      <c r="M197" s="151">
        <f>G197*(1+L197/100)</f>
        <v>0</v>
      </c>
      <c r="N197" s="151">
        <v>2.5999999999999998E-4</v>
      </c>
      <c r="O197" s="151">
        <f>ROUND(E197*N197,2)</f>
        <v>0.04</v>
      </c>
      <c r="P197" s="151">
        <v>0</v>
      </c>
      <c r="Q197" s="151">
        <f>ROUND(E197*P197,2)</f>
        <v>0</v>
      </c>
      <c r="R197" s="151"/>
      <c r="S197" s="151" t="s">
        <v>147</v>
      </c>
      <c r="T197" s="151" t="s">
        <v>147</v>
      </c>
      <c r="U197" s="151">
        <v>0</v>
      </c>
      <c r="V197" s="151">
        <f>ROUND(E197*U197,2)</f>
        <v>0</v>
      </c>
      <c r="W197" s="151"/>
      <c r="X197" s="151" t="s">
        <v>264</v>
      </c>
      <c r="Y197" s="146"/>
      <c r="Z197" s="146"/>
      <c r="AA197" s="146"/>
      <c r="AB197" s="146"/>
      <c r="AC197" s="146"/>
      <c r="AD197" s="146"/>
      <c r="AE197" s="146"/>
      <c r="AF197" s="146"/>
      <c r="AG197" s="146" t="s">
        <v>265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49"/>
      <c r="B198" s="150"/>
      <c r="C198" s="175" t="s">
        <v>328</v>
      </c>
      <c r="D198" s="152"/>
      <c r="E198" s="153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128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49"/>
      <c r="B199" s="150"/>
      <c r="C199" s="175" t="s">
        <v>337</v>
      </c>
      <c r="D199" s="152"/>
      <c r="E199" s="153">
        <v>147.96101999999999</v>
      </c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128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x14ac:dyDescent="0.2">
      <c r="A200" s="155" t="s">
        <v>120</v>
      </c>
      <c r="B200" s="156" t="s">
        <v>88</v>
      </c>
      <c r="C200" s="173" t="s">
        <v>89</v>
      </c>
      <c r="D200" s="157"/>
      <c r="E200" s="158"/>
      <c r="F200" s="159"/>
      <c r="G200" s="160">
        <f>SUMIF(AG201:AG203,"&lt;&gt;NOR",G201:G203)</f>
        <v>0</v>
      </c>
      <c r="H200" s="154"/>
      <c r="I200" s="154">
        <f>SUM(I201:I203)</f>
        <v>0</v>
      </c>
      <c r="J200" s="154"/>
      <c r="K200" s="154">
        <f>SUM(K201:K203)</f>
        <v>62000</v>
      </c>
      <c r="L200" s="154"/>
      <c r="M200" s="154">
        <f>SUM(M201:M203)</f>
        <v>0</v>
      </c>
      <c r="N200" s="154"/>
      <c r="O200" s="154">
        <f>SUM(O201:O203)</f>
        <v>0</v>
      </c>
      <c r="P200" s="154"/>
      <c r="Q200" s="154">
        <f>SUM(Q201:Q203)</f>
        <v>0</v>
      </c>
      <c r="R200" s="154"/>
      <c r="S200" s="154"/>
      <c r="T200" s="154"/>
      <c r="U200" s="154"/>
      <c r="V200" s="154">
        <f>SUM(V201:V203)</f>
        <v>0</v>
      </c>
      <c r="W200" s="154"/>
      <c r="X200" s="154"/>
      <c r="AG200" t="s">
        <v>121</v>
      </c>
    </row>
    <row r="201" spans="1:60" outlineLevel="1" x14ac:dyDescent="0.2">
      <c r="A201" s="167">
        <v>64</v>
      </c>
      <c r="B201" s="168" t="s">
        <v>338</v>
      </c>
      <c r="C201" s="180" t="s">
        <v>374</v>
      </c>
      <c r="D201" s="169" t="s">
        <v>225</v>
      </c>
      <c r="E201" s="170">
        <v>1</v>
      </c>
      <c r="F201" s="171"/>
      <c r="G201" s="172">
        <f>ROUND(E201*F201,2)</f>
        <v>0</v>
      </c>
      <c r="H201" s="151">
        <v>0</v>
      </c>
      <c r="I201" s="151">
        <f>ROUND(E201*H201,2)</f>
        <v>0</v>
      </c>
      <c r="J201" s="151">
        <v>53000</v>
      </c>
      <c r="K201" s="151">
        <f>ROUND(E201*J201,2)</f>
        <v>53000</v>
      </c>
      <c r="L201" s="151">
        <v>15</v>
      </c>
      <c r="M201" s="151">
        <f>G201*(1+L201/100)</f>
        <v>0</v>
      </c>
      <c r="N201" s="151">
        <v>0</v>
      </c>
      <c r="O201" s="151">
        <f>ROUND(E201*N201,2)</f>
        <v>0</v>
      </c>
      <c r="P201" s="151">
        <v>0</v>
      </c>
      <c r="Q201" s="151">
        <f>ROUND(E201*P201,2)</f>
        <v>0</v>
      </c>
      <c r="R201" s="151"/>
      <c r="S201" s="151" t="s">
        <v>123</v>
      </c>
      <c r="T201" s="151" t="s">
        <v>124</v>
      </c>
      <c r="U201" s="151">
        <v>0</v>
      </c>
      <c r="V201" s="151">
        <f>ROUND(E201*U201,2)</f>
        <v>0</v>
      </c>
      <c r="W201" s="151"/>
      <c r="X201" s="151" t="s">
        <v>125</v>
      </c>
      <c r="Y201" s="146"/>
      <c r="Z201" s="146"/>
      <c r="AA201" s="146"/>
      <c r="AB201" s="146"/>
      <c r="AC201" s="146"/>
      <c r="AD201" s="146"/>
      <c r="AE201" s="146"/>
      <c r="AF201" s="146"/>
      <c r="AG201" s="146" t="s">
        <v>126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67">
        <v>65</v>
      </c>
      <c r="B202" s="168" t="s">
        <v>339</v>
      </c>
      <c r="C202" s="176" t="s">
        <v>373</v>
      </c>
      <c r="D202" s="169" t="s">
        <v>225</v>
      </c>
      <c r="E202" s="170">
        <v>1</v>
      </c>
      <c r="F202" s="171"/>
      <c r="G202" s="172">
        <f>ROUND(E202*F202,2)</f>
        <v>0</v>
      </c>
      <c r="H202" s="151">
        <v>0</v>
      </c>
      <c r="I202" s="151">
        <f>ROUND(E202*H202,2)</f>
        <v>0</v>
      </c>
      <c r="J202" s="151">
        <v>4000</v>
      </c>
      <c r="K202" s="151">
        <f>ROUND(E202*J202,2)</f>
        <v>4000</v>
      </c>
      <c r="L202" s="151">
        <v>15</v>
      </c>
      <c r="M202" s="151">
        <f>G202*(1+L202/100)</f>
        <v>0</v>
      </c>
      <c r="N202" s="151">
        <v>0</v>
      </c>
      <c r="O202" s="151">
        <f>ROUND(E202*N202,2)</f>
        <v>0</v>
      </c>
      <c r="P202" s="151">
        <v>0</v>
      </c>
      <c r="Q202" s="151">
        <f>ROUND(E202*P202,2)</f>
        <v>0</v>
      </c>
      <c r="R202" s="151"/>
      <c r="S202" s="151" t="s">
        <v>123</v>
      </c>
      <c r="T202" s="151" t="s">
        <v>124</v>
      </c>
      <c r="U202" s="151">
        <v>0</v>
      </c>
      <c r="V202" s="151">
        <f>ROUND(E202*U202,2)</f>
        <v>0</v>
      </c>
      <c r="W202" s="151"/>
      <c r="X202" s="151" t="s">
        <v>125</v>
      </c>
      <c r="Y202" s="146"/>
      <c r="Z202" s="146"/>
      <c r="AA202" s="146"/>
      <c r="AB202" s="146"/>
      <c r="AC202" s="146"/>
      <c r="AD202" s="146"/>
      <c r="AE202" s="146"/>
      <c r="AF202" s="146"/>
      <c r="AG202" s="146" t="s">
        <v>126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22.5" outlineLevel="1" x14ac:dyDescent="0.2">
      <c r="A203" s="167">
        <v>66</v>
      </c>
      <c r="B203" s="168" t="s">
        <v>340</v>
      </c>
      <c r="C203" s="176" t="s">
        <v>372</v>
      </c>
      <c r="D203" s="169" t="s">
        <v>225</v>
      </c>
      <c r="E203" s="170">
        <v>1</v>
      </c>
      <c r="F203" s="171"/>
      <c r="G203" s="172">
        <f>ROUND(E203*F203,2)</f>
        <v>0</v>
      </c>
      <c r="H203" s="151">
        <v>0</v>
      </c>
      <c r="I203" s="151">
        <f>ROUND(E203*H203,2)</f>
        <v>0</v>
      </c>
      <c r="J203" s="151">
        <v>5000</v>
      </c>
      <c r="K203" s="151">
        <f>ROUND(E203*J203,2)</f>
        <v>5000</v>
      </c>
      <c r="L203" s="151">
        <v>15</v>
      </c>
      <c r="M203" s="151">
        <f>G203*(1+L203/100)</f>
        <v>0</v>
      </c>
      <c r="N203" s="151">
        <v>0</v>
      </c>
      <c r="O203" s="151">
        <f>ROUND(E203*N203,2)</f>
        <v>0</v>
      </c>
      <c r="P203" s="151">
        <v>0</v>
      </c>
      <c r="Q203" s="151">
        <f>ROUND(E203*P203,2)</f>
        <v>0</v>
      </c>
      <c r="R203" s="151"/>
      <c r="S203" s="151" t="s">
        <v>123</v>
      </c>
      <c r="T203" s="151" t="s">
        <v>124</v>
      </c>
      <c r="U203" s="151">
        <v>0</v>
      </c>
      <c r="V203" s="151">
        <f>ROUND(E203*U203,2)</f>
        <v>0</v>
      </c>
      <c r="W203" s="151"/>
      <c r="X203" s="151" t="s">
        <v>125</v>
      </c>
      <c r="Y203" s="146"/>
      <c r="Z203" s="146"/>
      <c r="AA203" s="146"/>
      <c r="AB203" s="146"/>
      <c r="AC203" s="146"/>
      <c r="AD203" s="146"/>
      <c r="AE203" s="146"/>
      <c r="AF203" s="146"/>
      <c r="AG203" s="146" t="s">
        <v>126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x14ac:dyDescent="0.2">
      <c r="A204" s="155" t="s">
        <v>120</v>
      </c>
      <c r="B204" s="156" t="s">
        <v>90</v>
      </c>
      <c r="C204" s="173" t="s">
        <v>91</v>
      </c>
      <c r="D204" s="157"/>
      <c r="E204" s="158"/>
      <c r="F204" s="159"/>
      <c r="G204" s="160">
        <f>SUMIF(AG205:AG236,"&lt;&gt;NOR",G205:G236)</f>
        <v>0</v>
      </c>
      <c r="H204" s="154"/>
      <c r="I204" s="154">
        <f>SUM(I205:I236)</f>
        <v>0</v>
      </c>
      <c r="J204" s="154"/>
      <c r="K204" s="154">
        <f>SUM(K205:K236)</f>
        <v>15034.48</v>
      </c>
      <c r="L204" s="154"/>
      <c r="M204" s="154">
        <f>SUM(M205:M236)</f>
        <v>0</v>
      </c>
      <c r="N204" s="154"/>
      <c r="O204" s="154">
        <f>SUM(O205:O236)</f>
        <v>0</v>
      </c>
      <c r="P204" s="154"/>
      <c r="Q204" s="154">
        <f>SUM(Q205:Q236)</f>
        <v>0</v>
      </c>
      <c r="R204" s="154"/>
      <c r="S204" s="154"/>
      <c r="T204" s="154"/>
      <c r="U204" s="154"/>
      <c r="V204" s="154">
        <f>SUM(V205:V236)</f>
        <v>26.72</v>
      </c>
      <c r="W204" s="154"/>
      <c r="X204" s="154"/>
      <c r="AG204" t="s">
        <v>121</v>
      </c>
    </row>
    <row r="205" spans="1:60" outlineLevel="1" x14ac:dyDescent="0.2">
      <c r="A205" s="161">
        <v>67</v>
      </c>
      <c r="B205" s="162" t="s">
        <v>341</v>
      </c>
      <c r="C205" s="174" t="s">
        <v>342</v>
      </c>
      <c r="D205" s="163" t="s">
        <v>273</v>
      </c>
      <c r="E205" s="164">
        <v>5.9724599999999999</v>
      </c>
      <c r="F205" s="165"/>
      <c r="G205" s="166">
        <f>ROUND(E205*F205,2)</f>
        <v>0</v>
      </c>
      <c r="H205" s="151">
        <v>0</v>
      </c>
      <c r="I205" s="151">
        <f>ROUND(E205*H205,2)</f>
        <v>0</v>
      </c>
      <c r="J205" s="151">
        <v>162</v>
      </c>
      <c r="K205" s="151">
        <f>ROUND(E205*J205,2)</f>
        <v>967.54</v>
      </c>
      <c r="L205" s="151">
        <v>15</v>
      </c>
      <c r="M205" s="151">
        <f>G205*(1+L205/100)</f>
        <v>0</v>
      </c>
      <c r="N205" s="151">
        <v>0</v>
      </c>
      <c r="O205" s="151">
        <f>ROUND(E205*N205,2)</f>
        <v>0</v>
      </c>
      <c r="P205" s="151">
        <v>0</v>
      </c>
      <c r="Q205" s="151">
        <f>ROUND(E205*P205,2)</f>
        <v>0</v>
      </c>
      <c r="R205" s="151"/>
      <c r="S205" s="151" t="s">
        <v>147</v>
      </c>
      <c r="T205" s="151" t="s">
        <v>147</v>
      </c>
      <c r="U205" s="151">
        <v>0.27700000000000002</v>
      </c>
      <c r="V205" s="151">
        <f>ROUND(E205*U205,2)</f>
        <v>1.65</v>
      </c>
      <c r="W205" s="151"/>
      <c r="X205" s="151" t="s">
        <v>343</v>
      </c>
      <c r="Y205" s="146"/>
      <c r="Z205" s="146"/>
      <c r="AA205" s="146"/>
      <c r="AB205" s="146"/>
      <c r="AC205" s="146"/>
      <c r="AD205" s="146"/>
      <c r="AE205" s="146"/>
      <c r="AF205" s="146"/>
      <c r="AG205" s="146" t="s">
        <v>344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49"/>
      <c r="B206" s="150"/>
      <c r="C206" s="175" t="s">
        <v>345</v>
      </c>
      <c r="D206" s="152"/>
      <c r="E206" s="153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128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49"/>
      <c r="B207" s="150"/>
      <c r="C207" s="175" t="s">
        <v>346</v>
      </c>
      <c r="D207" s="152"/>
      <c r="E207" s="153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128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49"/>
      <c r="B208" s="150"/>
      <c r="C208" s="175" t="s">
        <v>347</v>
      </c>
      <c r="D208" s="152"/>
      <c r="E208" s="153">
        <v>5.9724599999999999</v>
      </c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46"/>
      <c r="Z208" s="146"/>
      <c r="AA208" s="146"/>
      <c r="AB208" s="146"/>
      <c r="AC208" s="146"/>
      <c r="AD208" s="146"/>
      <c r="AE208" s="146"/>
      <c r="AF208" s="146"/>
      <c r="AG208" s="146" t="s">
        <v>128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61">
        <v>68</v>
      </c>
      <c r="B209" s="162" t="s">
        <v>348</v>
      </c>
      <c r="C209" s="174" t="s">
        <v>349</v>
      </c>
      <c r="D209" s="163" t="s">
        <v>273</v>
      </c>
      <c r="E209" s="164">
        <v>5.9724599999999999</v>
      </c>
      <c r="F209" s="165"/>
      <c r="G209" s="166">
        <f>ROUND(E209*F209,2)</f>
        <v>0</v>
      </c>
      <c r="H209" s="151">
        <v>0</v>
      </c>
      <c r="I209" s="151">
        <f>ROUND(E209*H209,2)</f>
        <v>0</v>
      </c>
      <c r="J209" s="151">
        <v>338.5</v>
      </c>
      <c r="K209" s="151">
        <f>ROUND(E209*J209,2)</f>
        <v>2021.68</v>
      </c>
      <c r="L209" s="151">
        <v>15</v>
      </c>
      <c r="M209" s="151">
        <f>G209*(1+L209/100)</f>
        <v>0</v>
      </c>
      <c r="N209" s="151">
        <v>0</v>
      </c>
      <c r="O209" s="151">
        <f>ROUND(E209*N209,2)</f>
        <v>0</v>
      </c>
      <c r="P209" s="151">
        <v>0</v>
      </c>
      <c r="Q209" s="151">
        <f>ROUND(E209*P209,2)</f>
        <v>0</v>
      </c>
      <c r="R209" s="151"/>
      <c r="S209" s="151" t="s">
        <v>147</v>
      </c>
      <c r="T209" s="151" t="s">
        <v>147</v>
      </c>
      <c r="U209" s="151">
        <v>0.93300000000000005</v>
      </c>
      <c r="V209" s="151">
        <f>ROUND(E209*U209,2)</f>
        <v>5.57</v>
      </c>
      <c r="W209" s="151"/>
      <c r="X209" s="151" t="s">
        <v>343</v>
      </c>
      <c r="Y209" s="146"/>
      <c r="Z209" s="146"/>
      <c r="AA209" s="146"/>
      <c r="AB209" s="146"/>
      <c r="AC209" s="146"/>
      <c r="AD209" s="146"/>
      <c r="AE209" s="146"/>
      <c r="AF209" s="146"/>
      <c r="AG209" s="146" t="s">
        <v>344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22.5" outlineLevel="1" x14ac:dyDescent="0.2">
      <c r="A210" s="149"/>
      <c r="B210" s="150"/>
      <c r="C210" s="175" t="s">
        <v>345</v>
      </c>
      <c r="D210" s="152"/>
      <c r="E210" s="153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128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49"/>
      <c r="B211" s="150"/>
      <c r="C211" s="175" t="s">
        <v>346</v>
      </c>
      <c r="D211" s="152"/>
      <c r="E211" s="153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46"/>
      <c r="Z211" s="146"/>
      <c r="AA211" s="146"/>
      <c r="AB211" s="146"/>
      <c r="AC211" s="146"/>
      <c r="AD211" s="146"/>
      <c r="AE211" s="146"/>
      <c r="AF211" s="146"/>
      <c r="AG211" s="146" t="s">
        <v>128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49"/>
      <c r="B212" s="150"/>
      <c r="C212" s="175" t="s">
        <v>347</v>
      </c>
      <c r="D212" s="152"/>
      <c r="E212" s="153">
        <v>5.9724599999999999</v>
      </c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128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61">
        <v>69</v>
      </c>
      <c r="B213" s="162" t="s">
        <v>350</v>
      </c>
      <c r="C213" s="174" t="s">
        <v>351</v>
      </c>
      <c r="D213" s="163" t="s">
        <v>273</v>
      </c>
      <c r="E213" s="164">
        <v>11.94492</v>
      </c>
      <c r="F213" s="165"/>
      <c r="G213" s="166">
        <f>ROUND(E213*F213,2)</f>
        <v>0</v>
      </c>
      <c r="H213" s="151">
        <v>0</v>
      </c>
      <c r="I213" s="151">
        <f>ROUND(E213*H213,2)</f>
        <v>0</v>
      </c>
      <c r="J213" s="151">
        <v>211.5</v>
      </c>
      <c r="K213" s="151">
        <f>ROUND(E213*J213,2)</f>
        <v>2526.35</v>
      </c>
      <c r="L213" s="151">
        <v>15</v>
      </c>
      <c r="M213" s="151">
        <f>G213*(1+L213/100)</f>
        <v>0</v>
      </c>
      <c r="N213" s="151">
        <v>0</v>
      </c>
      <c r="O213" s="151">
        <f>ROUND(E213*N213,2)</f>
        <v>0</v>
      </c>
      <c r="P213" s="151">
        <v>0</v>
      </c>
      <c r="Q213" s="151">
        <f>ROUND(E213*P213,2)</f>
        <v>0</v>
      </c>
      <c r="R213" s="151"/>
      <c r="S213" s="151" t="s">
        <v>147</v>
      </c>
      <c r="T213" s="151" t="s">
        <v>147</v>
      </c>
      <c r="U213" s="151">
        <v>0.65300000000000002</v>
      </c>
      <c r="V213" s="151">
        <f>ROUND(E213*U213,2)</f>
        <v>7.8</v>
      </c>
      <c r="W213" s="151"/>
      <c r="X213" s="151" t="s">
        <v>343</v>
      </c>
      <c r="Y213" s="146"/>
      <c r="Z213" s="146"/>
      <c r="AA213" s="146"/>
      <c r="AB213" s="146"/>
      <c r="AC213" s="146"/>
      <c r="AD213" s="146"/>
      <c r="AE213" s="146"/>
      <c r="AF213" s="146"/>
      <c r="AG213" s="146" t="s">
        <v>344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22.5" outlineLevel="1" x14ac:dyDescent="0.2">
      <c r="A214" s="149"/>
      <c r="B214" s="150"/>
      <c r="C214" s="175" t="s">
        <v>345</v>
      </c>
      <c r="D214" s="152"/>
      <c r="E214" s="153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46"/>
      <c r="Z214" s="146"/>
      <c r="AA214" s="146"/>
      <c r="AB214" s="146"/>
      <c r="AC214" s="146"/>
      <c r="AD214" s="146"/>
      <c r="AE214" s="146"/>
      <c r="AF214" s="146"/>
      <c r="AG214" s="146" t="s">
        <v>128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49"/>
      <c r="B215" s="150"/>
      <c r="C215" s="175" t="s">
        <v>346</v>
      </c>
      <c r="D215" s="152"/>
      <c r="E215" s="153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46"/>
      <c r="Z215" s="146"/>
      <c r="AA215" s="146"/>
      <c r="AB215" s="146"/>
      <c r="AC215" s="146"/>
      <c r="AD215" s="146"/>
      <c r="AE215" s="146"/>
      <c r="AF215" s="146"/>
      <c r="AG215" s="146" t="s">
        <v>128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49"/>
      <c r="B216" s="150"/>
      <c r="C216" s="175" t="s">
        <v>352</v>
      </c>
      <c r="D216" s="152"/>
      <c r="E216" s="153">
        <v>11.94492</v>
      </c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46"/>
      <c r="Z216" s="146"/>
      <c r="AA216" s="146"/>
      <c r="AB216" s="146"/>
      <c r="AC216" s="146"/>
      <c r="AD216" s="146"/>
      <c r="AE216" s="146"/>
      <c r="AF216" s="146"/>
      <c r="AG216" s="146" t="s">
        <v>128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 x14ac:dyDescent="0.2">
      <c r="A217" s="161">
        <v>70</v>
      </c>
      <c r="B217" s="162" t="s">
        <v>353</v>
      </c>
      <c r="C217" s="174" t="s">
        <v>354</v>
      </c>
      <c r="D217" s="163" t="s">
        <v>273</v>
      </c>
      <c r="E217" s="164">
        <v>5.9724599999999999</v>
      </c>
      <c r="F217" s="165"/>
      <c r="G217" s="166">
        <f>ROUND(E217*F217,2)</f>
        <v>0</v>
      </c>
      <c r="H217" s="151">
        <v>0</v>
      </c>
      <c r="I217" s="151">
        <f>ROUND(E217*H217,2)</f>
        <v>0</v>
      </c>
      <c r="J217" s="151">
        <v>220</v>
      </c>
      <c r="K217" s="151">
        <f>ROUND(E217*J217,2)</f>
        <v>1313.94</v>
      </c>
      <c r="L217" s="151">
        <v>15</v>
      </c>
      <c r="M217" s="151">
        <f>G217*(1+L217/100)</f>
        <v>0</v>
      </c>
      <c r="N217" s="151">
        <v>0</v>
      </c>
      <c r="O217" s="151">
        <f>ROUND(E217*N217,2)</f>
        <v>0</v>
      </c>
      <c r="P217" s="151">
        <v>0</v>
      </c>
      <c r="Q217" s="151">
        <f>ROUND(E217*P217,2)</f>
        <v>0</v>
      </c>
      <c r="R217" s="151"/>
      <c r="S217" s="151" t="s">
        <v>147</v>
      </c>
      <c r="T217" s="151" t="s">
        <v>147</v>
      </c>
      <c r="U217" s="151">
        <v>0.49</v>
      </c>
      <c r="V217" s="151">
        <f>ROUND(E217*U217,2)</f>
        <v>2.93</v>
      </c>
      <c r="W217" s="151"/>
      <c r="X217" s="151" t="s">
        <v>343</v>
      </c>
      <c r="Y217" s="146"/>
      <c r="Z217" s="146"/>
      <c r="AA217" s="146"/>
      <c r="AB217" s="146"/>
      <c r="AC217" s="146"/>
      <c r="AD217" s="146"/>
      <c r="AE217" s="146"/>
      <c r="AF217" s="146"/>
      <c r="AG217" s="146" t="s">
        <v>344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22.5" outlineLevel="1" x14ac:dyDescent="0.2">
      <c r="A218" s="149"/>
      <c r="B218" s="150"/>
      <c r="C218" s="175" t="s">
        <v>345</v>
      </c>
      <c r="D218" s="152"/>
      <c r="E218" s="153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128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49"/>
      <c r="B219" s="150"/>
      <c r="C219" s="175" t="s">
        <v>346</v>
      </c>
      <c r="D219" s="152"/>
      <c r="E219" s="153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46"/>
      <c r="Z219" s="146"/>
      <c r="AA219" s="146"/>
      <c r="AB219" s="146"/>
      <c r="AC219" s="146"/>
      <c r="AD219" s="146"/>
      <c r="AE219" s="146"/>
      <c r="AF219" s="146"/>
      <c r="AG219" s="146" t="s">
        <v>128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49"/>
      <c r="B220" s="150"/>
      <c r="C220" s="175" t="s">
        <v>347</v>
      </c>
      <c r="D220" s="152"/>
      <c r="E220" s="153">
        <v>5.9724599999999999</v>
      </c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128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 x14ac:dyDescent="0.2">
      <c r="A221" s="161">
        <v>71</v>
      </c>
      <c r="B221" s="162" t="s">
        <v>355</v>
      </c>
      <c r="C221" s="174" t="s">
        <v>356</v>
      </c>
      <c r="D221" s="163" t="s">
        <v>273</v>
      </c>
      <c r="E221" s="164">
        <v>113.47672</v>
      </c>
      <c r="F221" s="165"/>
      <c r="G221" s="166">
        <f>ROUND(E221*F221,2)</f>
        <v>0</v>
      </c>
      <c r="H221" s="151">
        <v>0</v>
      </c>
      <c r="I221" s="151">
        <f>ROUND(E221*H221,2)</f>
        <v>0</v>
      </c>
      <c r="J221" s="151">
        <v>15.7</v>
      </c>
      <c r="K221" s="151">
        <f>ROUND(E221*J221,2)</f>
        <v>1781.58</v>
      </c>
      <c r="L221" s="151">
        <v>15</v>
      </c>
      <c r="M221" s="151">
        <f>G221*(1+L221/100)</f>
        <v>0</v>
      </c>
      <c r="N221" s="151">
        <v>0</v>
      </c>
      <c r="O221" s="151">
        <f>ROUND(E221*N221,2)</f>
        <v>0</v>
      </c>
      <c r="P221" s="151">
        <v>0</v>
      </c>
      <c r="Q221" s="151">
        <f>ROUND(E221*P221,2)</f>
        <v>0</v>
      </c>
      <c r="R221" s="151"/>
      <c r="S221" s="151" t="s">
        <v>147</v>
      </c>
      <c r="T221" s="151" t="s">
        <v>147</v>
      </c>
      <c r="U221" s="151">
        <v>0</v>
      </c>
      <c r="V221" s="151">
        <f>ROUND(E221*U221,2)</f>
        <v>0</v>
      </c>
      <c r="W221" s="151"/>
      <c r="X221" s="151" t="s">
        <v>343</v>
      </c>
      <c r="Y221" s="146"/>
      <c r="Z221" s="146"/>
      <c r="AA221" s="146"/>
      <c r="AB221" s="146"/>
      <c r="AC221" s="146"/>
      <c r="AD221" s="146"/>
      <c r="AE221" s="146"/>
      <c r="AF221" s="146"/>
      <c r="AG221" s="146" t="s">
        <v>344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22.5" outlineLevel="1" x14ac:dyDescent="0.2">
      <c r="A222" s="149"/>
      <c r="B222" s="150"/>
      <c r="C222" s="175" t="s">
        <v>345</v>
      </c>
      <c r="D222" s="152"/>
      <c r="E222" s="153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128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 x14ac:dyDescent="0.2">
      <c r="A223" s="149"/>
      <c r="B223" s="150"/>
      <c r="C223" s="175" t="s">
        <v>346</v>
      </c>
      <c r="D223" s="152"/>
      <c r="E223" s="153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128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49"/>
      <c r="B224" s="150"/>
      <c r="C224" s="175" t="s">
        <v>357</v>
      </c>
      <c r="D224" s="152"/>
      <c r="E224" s="153">
        <v>113.47672</v>
      </c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128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61">
        <v>72</v>
      </c>
      <c r="B225" s="162" t="s">
        <v>358</v>
      </c>
      <c r="C225" s="174" t="s">
        <v>359</v>
      </c>
      <c r="D225" s="163" t="s">
        <v>273</v>
      </c>
      <c r="E225" s="164">
        <v>5.9724599999999999</v>
      </c>
      <c r="F225" s="165"/>
      <c r="G225" s="166">
        <f>ROUND(E225*F225,2)</f>
        <v>0</v>
      </c>
      <c r="H225" s="151">
        <v>0</v>
      </c>
      <c r="I225" s="151">
        <f>ROUND(E225*H225,2)</f>
        <v>0</v>
      </c>
      <c r="J225" s="151">
        <v>305.5</v>
      </c>
      <c r="K225" s="151">
        <f>ROUND(E225*J225,2)</f>
        <v>1824.59</v>
      </c>
      <c r="L225" s="151">
        <v>15</v>
      </c>
      <c r="M225" s="151">
        <f>G225*(1+L225/100)</f>
        <v>0</v>
      </c>
      <c r="N225" s="151">
        <v>0</v>
      </c>
      <c r="O225" s="151">
        <f>ROUND(E225*N225,2)</f>
        <v>0</v>
      </c>
      <c r="P225" s="151">
        <v>0</v>
      </c>
      <c r="Q225" s="151">
        <f>ROUND(E225*P225,2)</f>
        <v>0</v>
      </c>
      <c r="R225" s="151"/>
      <c r="S225" s="151" t="s">
        <v>147</v>
      </c>
      <c r="T225" s="151" t="s">
        <v>147</v>
      </c>
      <c r="U225" s="151">
        <v>0.94199999999999995</v>
      </c>
      <c r="V225" s="151">
        <f>ROUND(E225*U225,2)</f>
        <v>5.63</v>
      </c>
      <c r="W225" s="151"/>
      <c r="X225" s="151" t="s">
        <v>343</v>
      </c>
      <c r="Y225" s="146"/>
      <c r="Z225" s="146"/>
      <c r="AA225" s="146"/>
      <c r="AB225" s="146"/>
      <c r="AC225" s="146"/>
      <c r="AD225" s="146"/>
      <c r="AE225" s="146"/>
      <c r="AF225" s="146"/>
      <c r="AG225" s="146" t="s">
        <v>344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22.5" outlineLevel="1" x14ac:dyDescent="0.2">
      <c r="A226" s="149"/>
      <c r="B226" s="150"/>
      <c r="C226" s="175" t="s">
        <v>345</v>
      </c>
      <c r="D226" s="152"/>
      <c r="E226" s="153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128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49"/>
      <c r="B227" s="150"/>
      <c r="C227" s="175" t="s">
        <v>346</v>
      </c>
      <c r="D227" s="152"/>
      <c r="E227" s="153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128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49"/>
      <c r="B228" s="150"/>
      <c r="C228" s="175" t="s">
        <v>347</v>
      </c>
      <c r="D228" s="152"/>
      <c r="E228" s="153">
        <v>5.9724599999999999</v>
      </c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46"/>
      <c r="Z228" s="146"/>
      <c r="AA228" s="146"/>
      <c r="AB228" s="146"/>
      <c r="AC228" s="146"/>
      <c r="AD228" s="146"/>
      <c r="AE228" s="146"/>
      <c r="AF228" s="146"/>
      <c r="AG228" s="146" t="s">
        <v>128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61">
        <v>73</v>
      </c>
      <c r="B229" s="162" t="s">
        <v>360</v>
      </c>
      <c r="C229" s="174" t="s">
        <v>361</v>
      </c>
      <c r="D229" s="163" t="s">
        <v>273</v>
      </c>
      <c r="E229" s="164">
        <v>29.862290000000002</v>
      </c>
      <c r="F229" s="165"/>
      <c r="G229" s="166">
        <f>ROUND(E229*F229,2)</f>
        <v>0</v>
      </c>
      <c r="H229" s="151">
        <v>0</v>
      </c>
      <c r="I229" s="151">
        <f>ROUND(E229*H229,2)</f>
        <v>0</v>
      </c>
      <c r="J229" s="151">
        <v>34</v>
      </c>
      <c r="K229" s="151">
        <f>ROUND(E229*J229,2)</f>
        <v>1015.32</v>
      </c>
      <c r="L229" s="151">
        <v>15</v>
      </c>
      <c r="M229" s="151">
        <f>G229*(1+L229/100)</f>
        <v>0</v>
      </c>
      <c r="N229" s="151">
        <v>0</v>
      </c>
      <c r="O229" s="151">
        <f>ROUND(E229*N229,2)</f>
        <v>0</v>
      </c>
      <c r="P229" s="151">
        <v>0</v>
      </c>
      <c r="Q229" s="151">
        <f>ROUND(E229*P229,2)</f>
        <v>0</v>
      </c>
      <c r="R229" s="151"/>
      <c r="S229" s="151" t="s">
        <v>147</v>
      </c>
      <c r="T229" s="151" t="s">
        <v>147</v>
      </c>
      <c r="U229" s="151">
        <v>0.105</v>
      </c>
      <c r="V229" s="151">
        <f>ROUND(E229*U229,2)</f>
        <v>3.14</v>
      </c>
      <c r="W229" s="151"/>
      <c r="X229" s="151" t="s">
        <v>343</v>
      </c>
      <c r="Y229" s="146"/>
      <c r="Z229" s="146"/>
      <c r="AA229" s="146"/>
      <c r="AB229" s="146"/>
      <c r="AC229" s="146"/>
      <c r="AD229" s="146"/>
      <c r="AE229" s="146"/>
      <c r="AF229" s="146"/>
      <c r="AG229" s="146" t="s">
        <v>344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49"/>
      <c r="B230" s="150"/>
      <c r="C230" s="175" t="s">
        <v>345</v>
      </c>
      <c r="D230" s="152"/>
      <c r="E230" s="153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46"/>
      <c r="Z230" s="146"/>
      <c r="AA230" s="146"/>
      <c r="AB230" s="146"/>
      <c r="AC230" s="146"/>
      <c r="AD230" s="146"/>
      <c r="AE230" s="146"/>
      <c r="AF230" s="146"/>
      <c r="AG230" s="146" t="s">
        <v>128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49"/>
      <c r="B231" s="150"/>
      <c r="C231" s="175" t="s">
        <v>346</v>
      </c>
      <c r="D231" s="152"/>
      <c r="E231" s="153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46"/>
      <c r="Z231" s="146"/>
      <c r="AA231" s="146"/>
      <c r="AB231" s="146"/>
      <c r="AC231" s="146"/>
      <c r="AD231" s="146"/>
      <c r="AE231" s="146"/>
      <c r="AF231" s="146"/>
      <c r="AG231" s="146" t="s">
        <v>128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49"/>
      <c r="B232" s="150"/>
      <c r="C232" s="175" t="s">
        <v>362</v>
      </c>
      <c r="D232" s="152"/>
      <c r="E232" s="153">
        <v>29.862290000000002</v>
      </c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128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61">
        <v>74</v>
      </c>
      <c r="B233" s="162" t="s">
        <v>363</v>
      </c>
      <c r="C233" s="174" t="s">
        <v>364</v>
      </c>
      <c r="D233" s="163" t="s">
        <v>273</v>
      </c>
      <c r="E233" s="164">
        <v>5.9724599999999999</v>
      </c>
      <c r="F233" s="165"/>
      <c r="G233" s="166">
        <f>ROUND(E233*F233,2)</f>
        <v>0</v>
      </c>
      <c r="H233" s="151">
        <v>0</v>
      </c>
      <c r="I233" s="151">
        <f>ROUND(E233*H233,2)</f>
        <v>0</v>
      </c>
      <c r="J233" s="151">
        <v>600</v>
      </c>
      <c r="K233" s="151">
        <f>ROUND(E233*J233,2)</f>
        <v>3583.48</v>
      </c>
      <c r="L233" s="151">
        <v>15</v>
      </c>
      <c r="M233" s="151">
        <f>G233*(1+L233/100)</f>
        <v>0</v>
      </c>
      <c r="N233" s="151">
        <v>0</v>
      </c>
      <c r="O233" s="151">
        <f>ROUND(E233*N233,2)</f>
        <v>0</v>
      </c>
      <c r="P233" s="151">
        <v>0</v>
      </c>
      <c r="Q233" s="151">
        <f>ROUND(E233*P233,2)</f>
        <v>0</v>
      </c>
      <c r="R233" s="151"/>
      <c r="S233" s="151" t="s">
        <v>123</v>
      </c>
      <c r="T233" s="151" t="s">
        <v>124</v>
      </c>
      <c r="U233" s="151">
        <v>0</v>
      </c>
      <c r="V233" s="151">
        <f>ROUND(E233*U233,2)</f>
        <v>0</v>
      </c>
      <c r="W233" s="151"/>
      <c r="X233" s="151" t="s">
        <v>343</v>
      </c>
      <c r="Y233" s="146"/>
      <c r="Z233" s="146"/>
      <c r="AA233" s="146"/>
      <c r="AB233" s="146"/>
      <c r="AC233" s="146"/>
      <c r="AD233" s="146"/>
      <c r="AE233" s="146"/>
      <c r="AF233" s="146"/>
      <c r="AG233" s="146" t="s">
        <v>344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ht="22.5" outlineLevel="1" x14ac:dyDescent="0.2">
      <c r="A234" s="149"/>
      <c r="B234" s="150"/>
      <c r="C234" s="175" t="s">
        <v>345</v>
      </c>
      <c r="D234" s="152"/>
      <c r="E234" s="153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46"/>
      <c r="Z234" s="146"/>
      <c r="AA234" s="146"/>
      <c r="AB234" s="146"/>
      <c r="AC234" s="146"/>
      <c r="AD234" s="146"/>
      <c r="AE234" s="146"/>
      <c r="AF234" s="146"/>
      <c r="AG234" s="146" t="s">
        <v>128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49"/>
      <c r="B235" s="150"/>
      <c r="C235" s="175" t="s">
        <v>346</v>
      </c>
      <c r="D235" s="152"/>
      <c r="E235" s="153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46"/>
      <c r="Z235" s="146"/>
      <c r="AA235" s="146"/>
      <c r="AB235" s="146"/>
      <c r="AC235" s="146"/>
      <c r="AD235" s="146"/>
      <c r="AE235" s="146"/>
      <c r="AF235" s="146"/>
      <c r="AG235" s="146" t="s">
        <v>128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49"/>
      <c r="B236" s="150"/>
      <c r="C236" s="175" t="s">
        <v>347</v>
      </c>
      <c r="D236" s="152"/>
      <c r="E236" s="153">
        <v>5.9724599999999999</v>
      </c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128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55" t="s">
        <v>120</v>
      </c>
      <c r="B237" s="156" t="s">
        <v>93</v>
      </c>
      <c r="C237" s="181" t="s">
        <v>29</v>
      </c>
      <c r="D237" s="157"/>
      <c r="E237" s="158"/>
      <c r="F237" s="159"/>
      <c r="G237" s="160">
        <f>SUMIF(AG238:AG238,"&lt;&gt;NOR",G238:G238)</f>
        <v>0</v>
      </c>
      <c r="H237" s="154"/>
      <c r="I237" s="154">
        <f>SUM(I238:I238)</f>
        <v>0</v>
      </c>
      <c r="J237" s="154"/>
      <c r="K237" s="154">
        <f>SUM(K238:K238)</f>
        <v>71052.800000000003</v>
      </c>
      <c r="L237" s="154"/>
      <c r="M237" s="154">
        <f>SUM(M238:M238)</f>
        <v>0</v>
      </c>
      <c r="N237" s="154"/>
      <c r="O237" s="154">
        <f>SUM(O238:O238)</f>
        <v>0</v>
      </c>
      <c r="P237" s="154"/>
      <c r="Q237" s="154">
        <f>SUM(Q238:Q238)</f>
        <v>0</v>
      </c>
      <c r="R237" s="154"/>
      <c r="S237" s="154"/>
      <c r="T237" s="154"/>
      <c r="U237" s="154"/>
      <c r="V237" s="154">
        <f>SUM(V238:V238)</f>
        <v>0</v>
      </c>
      <c r="W237" s="154"/>
      <c r="X237" s="154"/>
      <c r="AG237" t="s">
        <v>121</v>
      </c>
    </row>
    <row r="238" spans="1:60" outlineLevel="1" x14ac:dyDescent="0.2">
      <c r="A238" s="161">
        <v>75</v>
      </c>
      <c r="B238" s="162" t="s">
        <v>365</v>
      </c>
      <c r="C238" s="174" t="s">
        <v>370</v>
      </c>
      <c r="D238" s="163" t="s">
        <v>0</v>
      </c>
      <c r="E238" s="164">
        <v>20</v>
      </c>
      <c r="F238" s="165"/>
      <c r="G238" s="166">
        <f>ROUND(E238*F238,2)</f>
        <v>0</v>
      </c>
      <c r="H238" s="151">
        <v>0</v>
      </c>
      <c r="I238" s="151">
        <f>ROUND(E238*H238,2)</f>
        <v>0</v>
      </c>
      <c r="J238" s="151">
        <v>3552.64</v>
      </c>
      <c r="K238" s="151">
        <f>ROUND(E238*J238,2)</f>
        <v>71052.800000000003</v>
      </c>
      <c r="L238" s="151">
        <v>15</v>
      </c>
      <c r="M238" s="151">
        <f>G238*(1+L238/100)</f>
        <v>0</v>
      </c>
      <c r="N238" s="151">
        <v>0</v>
      </c>
      <c r="O238" s="151">
        <f>ROUND(E238*N238,2)</f>
        <v>0</v>
      </c>
      <c r="P238" s="151">
        <v>0</v>
      </c>
      <c r="Q238" s="151">
        <f>ROUND(E238*P238,2)</f>
        <v>0</v>
      </c>
      <c r="R238" s="151"/>
      <c r="S238" s="151" t="s">
        <v>147</v>
      </c>
      <c r="T238" s="151" t="s">
        <v>124</v>
      </c>
      <c r="U238" s="151">
        <v>0</v>
      </c>
      <c r="V238" s="151">
        <f>ROUND(E238*U238,2)</f>
        <v>0</v>
      </c>
      <c r="W238" s="151"/>
      <c r="X238" s="151" t="s">
        <v>366</v>
      </c>
      <c r="Y238" s="146"/>
      <c r="Z238" s="146"/>
      <c r="AA238" s="146"/>
      <c r="AB238" s="146"/>
      <c r="AC238" s="146"/>
      <c r="AD238" s="146"/>
      <c r="AE238" s="146"/>
      <c r="AF238" s="146"/>
      <c r="AG238" s="146" t="s">
        <v>367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x14ac:dyDescent="0.2">
      <c r="A239" s="3"/>
      <c r="B239" s="4"/>
      <c r="C239" s="177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v>15</v>
      </c>
      <c r="AF239">
        <v>21</v>
      </c>
      <c r="AG239" t="s">
        <v>107</v>
      </c>
    </row>
    <row r="240" spans="1:60" x14ac:dyDescent="0.2">
      <c r="C240" s="178"/>
      <c r="D240" s="10"/>
      <c r="AG240" t="s">
        <v>368</v>
      </c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oadresa</vt:lpstr>
      <vt:lpstr>Stavba!Objednatel</vt:lpstr>
      <vt:lpstr>Stavba!Objekt</vt:lpstr>
      <vt:lpstr>'01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Radomír Marvan</cp:lastModifiedBy>
  <cp:lastPrinted>2019-03-19T12:27:02Z</cp:lastPrinted>
  <dcterms:created xsi:type="dcterms:W3CDTF">2009-04-08T07:15:50Z</dcterms:created>
  <dcterms:modified xsi:type="dcterms:W3CDTF">2020-12-02T07:25:34Z</dcterms:modified>
</cp:coreProperties>
</file>