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DAV DOKUM\BYTY\_04_PD - možno vyzvat na Realizaci\_____PD_PROJEKT HALY\PD_1 etapa_3,4_rozpocty\Rybarska 9, byty c.17 a 18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2 01 Pol" sheetId="12" r:id="rId4"/>
    <sheet name="02 02 Pol" sheetId="13" r:id="rId5"/>
    <sheet name="02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_xlnm.Print_Titles" localSheetId="4">'02 02 Pol'!$1:$7</definedName>
    <definedName name="_xlnm.Print_Titles" localSheetId="5">'02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Pol'!$A$1:$X$827</definedName>
    <definedName name="_xlnm.Print_Area" localSheetId="4">'02 02 Pol'!$A$1:$X$112</definedName>
    <definedName name="_xlnm.Print_Area" localSheetId="5">'02 03 Pol'!$A$1:$X$59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49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0" i="14"/>
  <c r="G8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AE49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O8" i="14" s="1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I22" i="14"/>
  <c r="K22" i="14"/>
  <c r="G23" i="14"/>
  <c r="I23" i="14"/>
  <c r="K23" i="14"/>
  <c r="M23" i="14"/>
  <c r="M22" i="14" s="1"/>
  <c r="O23" i="14"/>
  <c r="O22" i="14" s="1"/>
  <c r="Q23" i="14"/>
  <c r="Q22" i="14" s="1"/>
  <c r="V23" i="14"/>
  <c r="G24" i="14"/>
  <c r="G22" i="14" s="1"/>
  <c r="I24" i="14"/>
  <c r="K24" i="14"/>
  <c r="M24" i="14"/>
  <c r="O24" i="14"/>
  <c r="Q24" i="14"/>
  <c r="V24" i="14"/>
  <c r="V22" i="14" s="1"/>
  <c r="O25" i="14"/>
  <c r="Q25" i="14"/>
  <c r="G26" i="14"/>
  <c r="M26" i="14" s="1"/>
  <c r="I26" i="14"/>
  <c r="K26" i="14"/>
  <c r="K25" i="14" s="1"/>
  <c r="O26" i="14"/>
  <c r="Q26" i="14"/>
  <c r="V26" i="14"/>
  <c r="V25" i="14" s="1"/>
  <c r="G27" i="14"/>
  <c r="M27" i="14" s="1"/>
  <c r="I27" i="14"/>
  <c r="I25" i="14" s="1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I30" i="14"/>
  <c r="K30" i="14"/>
  <c r="G31" i="14"/>
  <c r="I31" i="14"/>
  <c r="K31" i="14"/>
  <c r="M31" i="14"/>
  <c r="O31" i="14"/>
  <c r="O30" i="14" s="1"/>
  <c r="Q31" i="14"/>
  <c r="Q30" i="14" s="1"/>
  <c r="V31" i="14"/>
  <c r="G32" i="14"/>
  <c r="G30" i="14" s="1"/>
  <c r="I32" i="14"/>
  <c r="K32" i="14"/>
  <c r="M32" i="14"/>
  <c r="O32" i="14"/>
  <c r="Q32" i="14"/>
  <c r="V32" i="14"/>
  <c r="V30" i="14" s="1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6" i="14"/>
  <c r="M36" i="14" s="1"/>
  <c r="M35" i="14" s="1"/>
  <c r="I36" i="14"/>
  <c r="I35" i="14" s="1"/>
  <c r="K36" i="14"/>
  <c r="K35" i="14" s="1"/>
  <c r="O36" i="14"/>
  <c r="O35" i="14" s="1"/>
  <c r="Q36" i="14"/>
  <c r="V36" i="14"/>
  <c r="G37" i="14"/>
  <c r="M37" i="14" s="1"/>
  <c r="I37" i="14"/>
  <c r="K37" i="14"/>
  <c r="O37" i="14"/>
  <c r="Q37" i="14"/>
  <c r="Q35" i="14" s="1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V35" i="14" s="1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I45" i="14"/>
  <c r="K45" i="14"/>
  <c r="M45" i="14"/>
  <c r="O45" i="14"/>
  <c r="Q45" i="14"/>
  <c r="V45" i="14"/>
  <c r="G46" i="14"/>
  <c r="I46" i="14"/>
  <c r="K46" i="14"/>
  <c r="M46" i="14"/>
  <c r="O46" i="14"/>
  <c r="Q46" i="14"/>
  <c r="V46" i="14"/>
  <c r="G47" i="14"/>
  <c r="I47" i="14"/>
  <c r="K47" i="14"/>
  <c r="M47" i="14"/>
  <c r="O47" i="14"/>
  <c r="Q47" i="14"/>
  <c r="V47" i="14"/>
  <c r="AF49" i="14"/>
  <c r="G102" i="13"/>
  <c r="G9" i="13"/>
  <c r="G8" i="13" s="1"/>
  <c r="I9" i="13"/>
  <c r="I8" i="13" s="1"/>
  <c r="K9" i="13"/>
  <c r="O9" i="13"/>
  <c r="O8" i="13" s="1"/>
  <c r="Q9" i="13"/>
  <c r="V9" i="13"/>
  <c r="V8" i="13" s="1"/>
  <c r="G10" i="13"/>
  <c r="M10" i="13" s="1"/>
  <c r="I10" i="13"/>
  <c r="K10" i="13"/>
  <c r="K8" i="13" s="1"/>
  <c r="O10" i="13"/>
  <c r="Q10" i="13"/>
  <c r="V10" i="13"/>
  <c r="G11" i="13"/>
  <c r="M11" i="13" s="1"/>
  <c r="I11" i="13"/>
  <c r="K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Q8" i="13" s="1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40" i="13"/>
  <c r="G39" i="13" s="1"/>
  <c r="I40" i="13"/>
  <c r="K40" i="13"/>
  <c r="M40" i="13"/>
  <c r="O40" i="13"/>
  <c r="Q40" i="13"/>
  <c r="Q39" i="13" s="1"/>
  <c r="V40" i="13"/>
  <c r="G41" i="13"/>
  <c r="M41" i="13" s="1"/>
  <c r="I41" i="13"/>
  <c r="I39" i="13" s="1"/>
  <c r="K41" i="13"/>
  <c r="O41" i="13"/>
  <c r="Q41" i="13"/>
  <c r="V41" i="13"/>
  <c r="V39" i="13" s="1"/>
  <c r="G42" i="13"/>
  <c r="I42" i="13"/>
  <c r="K42" i="13"/>
  <c r="M42" i="13"/>
  <c r="O42" i="13"/>
  <c r="Q42" i="13"/>
  <c r="V42" i="13"/>
  <c r="G43" i="13"/>
  <c r="M43" i="13" s="1"/>
  <c r="I43" i="13"/>
  <c r="K43" i="13"/>
  <c r="K39" i="13" s="1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O39" i="13" s="1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1" i="13"/>
  <c r="M51" i="13" s="1"/>
  <c r="I51" i="13"/>
  <c r="K51" i="13"/>
  <c r="O51" i="13"/>
  <c r="Q51" i="13"/>
  <c r="V51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I60" i="13"/>
  <c r="K60" i="13"/>
  <c r="M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5" i="13"/>
  <c r="M75" i="13" s="1"/>
  <c r="I75" i="13"/>
  <c r="K75" i="13"/>
  <c r="K74" i="13" s="1"/>
  <c r="O75" i="13"/>
  <c r="Q75" i="13"/>
  <c r="V75" i="13"/>
  <c r="V74" i="13" s="1"/>
  <c r="G76" i="13"/>
  <c r="I76" i="13"/>
  <c r="I74" i="13" s="1"/>
  <c r="K76" i="13"/>
  <c r="M76" i="13"/>
  <c r="O76" i="13"/>
  <c r="Q76" i="13"/>
  <c r="V76" i="13"/>
  <c r="G77" i="13"/>
  <c r="M77" i="13" s="1"/>
  <c r="I77" i="13"/>
  <c r="K77" i="13"/>
  <c r="O77" i="13"/>
  <c r="O74" i="13" s="1"/>
  <c r="Q77" i="13"/>
  <c r="V77" i="13"/>
  <c r="G78" i="13"/>
  <c r="I78" i="13"/>
  <c r="K78" i="13"/>
  <c r="M78" i="13"/>
  <c r="O78" i="13"/>
  <c r="Q78" i="13"/>
  <c r="Q74" i="13" s="1"/>
  <c r="V78" i="13"/>
  <c r="G80" i="13"/>
  <c r="G79" i="13" s="1"/>
  <c r="I80" i="13"/>
  <c r="K80" i="13"/>
  <c r="M80" i="13"/>
  <c r="O80" i="13"/>
  <c r="Q80" i="13"/>
  <c r="Q79" i="13" s="1"/>
  <c r="V80" i="13"/>
  <c r="G81" i="13"/>
  <c r="M81" i="13" s="1"/>
  <c r="I81" i="13"/>
  <c r="K81" i="13"/>
  <c r="O81" i="13"/>
  <c r="Q81" i="13"/>
  <c r="V81" i="13"/>
  <c r="V79" i="13" s="1"/>
  <c r="G82" i="13"/>
  <c r="I82" i="13"/>
  <c r="I79" i="13" s="1"/>
  <c r="K82" i="13"/>
  <c r="M82" i="13"/>
  <c r="O82" i="13"/>
  <c r="Q82" i="13"/>
  <c r="V82" i="13"/>
  <c r="G83" i="13"/>
  <c r="M83" i="13" s="1"/>
  <c r="I83" i="13"/>
  <c r="K83" i="13"/>
  <c r="K79" i="13" s="1"/>
  <c r="O83" i="13"/>
  <c r="Q83" i="13"/>
  <c r="V83" i="13"/>
  <c r="G84" i="13"/>
  <c r="I84" i="13"/>
  <c r="K84" i="13"/>
  <c r="M84" i="13"/>
  <c r="O84" i="13"/>
  <c r="Q84" i="13"/>
  <c r="V84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O79" i="13" s="1"/>
  <c r="Q87" i="13"/>
  <c r="V87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I90" i="13"/>
  <c r="K90" i="13"/>
  <c r="M90" i="13"/>
  <c r="O90" i="13"/>
  <c r="Q90" i="13"/>
  <c r="V90" i="13"/>
  <c r="G91" i="13"/>
  <c r="G92" i="13"/>
  <c r="I92" i="13"/>
  <c r="I91" i="13" s="1"/>
  <c r="K92" i="13"/>
  <c r="M92" i="13"/>
  <c r="O92" i="13"/>
  <c r="O91" i="13" s="1"/>
  <c r="Q92" i="13"/>
  <c r="V92" i="13"/>
  <c r="G93" i="13"/>
  <c r="M93" i="13" s="1"/>
  <c r="I93" i="13"/>
  <c r="K93" i="13"/>
  <c r="K91" i="13" s="1"/>
  <c r="O93" i="13"/>
  <c r="Q93" i="13"/>
  <c r="V93" i="13"/>
  <c r="G94" i="13"/>
  <c r="I94" i="13"/>
  <c r="K94" i="13"/>
  <c r="M94" i="13"/>
  <c r="O94" i="13"/>
  <c r="Q94" i="13"/>
  <c r="Q91" i="13" s="1"/>
  <c r="V94" i="13"/>
  <c r="G95" i="13"/>
  <c r="I95" i="13"/>
  <c r="K95" i="13"/>
  <c r="M95" i="13"/>
  <c r="O95" i="13"/>
  <c r="Q95" i="13"/>
  <c r="V95" i="13"/>
  <c r="V91" i="13" s="1"/>
  <c r="G96" i="13"/>
  <c r="I96" i="13"/>
  <c r="K96" i="13"/>
  <c r="M96" i="13"/>
  <c r="O96" i="13"/>
  <c r="Q96" i="13"/>
  <c r="V96" i="13"/>
  <c r="G97" i="13"/>
  <c r="M97" i="13"/>
  <c r="O97" i="13"/>
  <c r="V97" i="13"/>
  <c r="G98" i="13"/>
  <c r="I98" i="13"/>
  <c r="I97" i="13" s="1"/>
  <c r="K98" i="13"/>
  <c r="K97" i="13" s="1"/>
  <c r="M98" i="13"/>
  <c r="O98" i="13"/>
  <c r="Q98" i="13"/>
  <c r="Q97" i="13" s="1"/>
  <c r="V98" i="13"/>
  <c r="G99" i="13"/>
  <c r="K99" i="13"/>
  <c r="Q99" i="13"/>
  <c r="V99" i="13"/>
  <c r="G100" i="13"/>
  <c r="I100" i="13"/>
  <c r="I99" i="13" s="1"/>
  <c r="K100" i="13"/>
  <c r="M100" i="13"/>
  <c r="M99" i="13" s="1"/>
  <c r="O100" i="13"/>
  <c r="O99" i="13" s="1"/>
  <c r="Q100" i="13"/>
  <c r="V100" i="13"/>
  <c r="AF102" i="13"/>
  <c r="G817" i="12"/>
  <c r="BA813" i="12"/>
  <c r="O8" i="12"/>
  <c r="V8" i="12"/>
  <c r="G9" i="12"/>
  <c r="I9" i="12"/>
  <c r="I8" i="12" s="1"/>
  <c r="K9" i="12"/>
  <c r="M9" i="12"/>
  <c r="O9" i="12"/>
  <c r="Q9" i="12"/>
  <c r="Q8" i="12" s="1"/>
  <c r="V9" i="12"/>
  <c r="G12" i="12"/>
  <c r="G8" i="12" s="1"/>
  <c r="I12" i="12"/>
  <c r="K12" i="12"/>
  <c r="K8" i="12" s="1"/>
  <c r="O12" i="12"/>
  <c r="Q12" i="12"/>
  <c r="V12" i="12"/>
  <c r="G19" i="12"/>
  <c r="I19" i="12"/>
  <c r="K19" i="12"/>
  <c r="M19" i="12"/>
  <c r="O19" i="12"/>
  <c r="Q19" i="12"/>
  <c r="V19" i="12"/>
  <c r="G31" i="12"/>
  <c r="M31" i="12" s="1"/>
  <c r="I31" i="12"/>
  <c r="K31" i="12"/>
  <c r="O31" i="12"/>
  <c r="Q31" i="12"/>
  <c r="V31" i="12"/>
  <c r="G35" i="12"/>
  <c r="G36" i="12"/>
  <c r="M36" i="12" s="1"/>
  <c r="M35" i="12" s="1"/>
  <c r="I36" i="12"/>
  <c r="I35" i="12" s="1"/>
  <c r="K36" i="12"/>
  <c r="K35" i="12" s="1"/>
  <c r="O36" i="12"/>
  <c r="O35" i="12" s="1"/>
  <c r="Q36" i="12"/>
  <c r="V36" i="12"/>
  <c r="V35" i="12" s="1"/>
  <c r="G41" i="12"/>
  <c r="I41" i="12"/>
  <c r="K41" i="12"/>
  <c r="M41" i="12"/>
  <c r="O41" i="12"/>
  <c r="Q41" i="12"/>
  <c r="Q35" i="12" s="1"/>
  <c r="V41" i="12"/>
  <c r="G98" i="12"/>
  <c r="I98" i="12"/>
  <c r="K98" i="12"/>
  <c r="M98" i="12"/>
  <c r="O98" i="12"/>
  <c r="Q98" i="12"/>
  <c r="V98" i="12"/>
  <c r="G103" i="12"/>
  <c r="I103" i="12"/>
  <c r="K103" i="12"/>
  <c r="M103" i="12"/>
  <c r="O103" i="12"/>
  <c r="Q103" i="12"/>
  <c r="V103" i="12"/>
  <c r="G106" i="12"/>
  <c r="K106" i="12"/>
  <c r="O106" i="12"/>
  <c r="Q106" i="12"/>
  <c r="G107" i="12"/>
  <c r="I107" i="12"/>
  <c r="I106" i="12" s="1"/>
  <c r="K107" i="12"/>
  <c r="M107" i="12"/>
  <c r="M106" i="12" s="1"/>
  <c r="O107" i="12"/>
  <c r="Q107" i="12"/>
  <c r="V107" i="12"/>
  <c r="V106" i="12" s="1"/>
  <c r="K121" i="12"/>
  <c r="G122" i="12"/>
  <c r="G121" i="12" s="1"/>
  <c r="I122" i="12"/>
  <c r="I121" i="12" s="1"/>
  <c r="K122" i="12"/>
  <c r="M122" i="12"/>
  <c r="O122" i="12"/>
  <c r="Q122" i="12"/>
  <c r="Q121" i="12" s="1"/>
  <c r="V122" i="12"/>
  <c r="G127" i="12"/>
  <c r="M127" i="12" s="1"/>
  <c r="I127" i="12"/>
  <c r="K127" i="12"/>
  <c r="O127" i="12"/>
  <c r="O121" i="12" s="1"/>
  <c r="Q127" i="12"/>
  <c r="V127" i="12"/>
  <c r="V121" i="12" s="1"/>
  <c r="G132" i="12"/>
  <c r="I132" i="12"/>
  <c r="K132" i="12"/>
  <c r="M132" i="12"/>
  <c r="O132" i="12"/>
  <c r="Q132" i="12"/>
  <c r="V132" i="12"/>
  <c r="V136" i="12"/>
  <c r="G137" i="12"/>
  <c r="I137" i="12"/>
  <c r="I136" i="12" s="1"/>
  <c r="K137" i="12"/>
  <c r="M137" i="12"/>
  <c r="O137" i="12"/>
  <c r="O136" i="12" s="1"/>
  <c r="Q137" i="12"/>
  <c r="Q136" i="12" s="1"/>
  <c r="V137" i="12"/>
  <c r="G141" i="12"/>
  <c r="G136" i="12" s="1"/>
  <c r="I141" i="12"/>
  <c r="K141" i="12"/>
  <c r="K136" i="12" s="1"/>
  <c r="O141" i="12"/>
  <c r="Q141" i="12"/>
  <c r="V141" i="12"/>
  <c r="G143" i="12"/>
  <c r="I143" i="12"/>
  <c r="K143" i="12"/>
  <c r="M143" i="12"/>
  <c r="O143" i="12"/>
  <c r="Q143" i="12"/>
  <c r="V143" i="12"/>
  <c r="G146" i="12"/>
  <c r="M146" i="12" s="1"/>
  <c r="I146" i="12"/>
  <c r="K146" i="12"/>
  <c r="O146" i="12"/>
  <c r="Q146" i="12"/>
  <c r="V146" i="12"/>
  <c r="G149" i="12"/>
  <c r="I149" i="12"/>
  <c r="K149" i="12"/>
  <c r="M149" i="12"/>
  <c r="O149" i="12"/>
  <c r="Q149" i="12"/>
  <c r="V149" i="12"/>
  <c r="G154" i="12"/>
  <c r="M154" i="12" s="1"/>
  <c r="I154" i="12"/>
  <c r="K154" i="12"/>
  <c r="O154" i="12"/>
  <c r="Q154" i="12"/>
  <c r="V154" i="12"/>
  <c r="G158" i="12"/>
  <c r="I158" i="12"/>
  <c r="K158" i="12"/>
  <c r="M158" i="12"/>
  <c r="O158" i="12"/>
  <c r="Q158" i="12"/>
  <c r="V158" i="12"/>
  <c r="G162" i="12"/>
  <c r="K162" i="12"/>
  <c r="M162" i="12"/>
  <c r="V162" i="12"/>
  <c r="G163" i="12"/>
  <c r="I163" i="12"/>
  <c r="I162" i="12" s="1"/>
  <c r="K163" i="12"/>
  <c r="M163" i="12"/>
  <c r="O163" i="12"/>
  <c r="O162" i="12" s="1"/>
  <c r="Q163" i="12"/>
  <c r="Q162" i="12" s="1"/>
  <c r="V163" i="12"/>
  <c r="G166" i="12"/>
  <c r="Q166" i="12"/>
  <c r="G167" i="12"/>
  <c r="I167" i="12"/>
  <c r="I166" i="12" s="1"/>
  <c r="K167" i="12"/>
  <c r="M167" i="12"/>
  <c r="O167" i="12"/>
  <c r="Q167" i="12"/>
  <c r="V167" i="12"/>
  <c r="V166" i="12" s="1"/>
  <c r="G175" i="12"/>
  <c r="M175" i="12" s="1"/>
  <c r="I175" i="12"/>
  <c r="K175" i="12"/>
  <c r="K166" i="12" s="1"/>
  <c r="O175" i="12"/>
  <c r="O166" i="12" s="1"/>
  <c r="Q175" i="12"/>
  <c r="V175" i="12"/>
  <c r="G176" i="12"/>
  <c r="G177" i="12"/>
  <c r="M177" i="12" s="1"/>
  <c r="M176" i="12" s="1"/>
  <c r="I177" i="12"/>
  <c r="I176" i="12" s="1"/>
  <c r="K177" i="12"/>
  <c r="K176" i="12" s="1"/>
  <c r="O177" i="12"/>
  <c r="O176" i="12" s="1"/>
  <c r="Q177" i="12"/>
  <c r="V177" i="12"/>
  <c r="V176" i="12" s="1"/>
  <c r="G191" i="12"/>
  <c r="I191" i="12"/>
  <c r="K191" i="12"/>
  <c r="M191" i="12"/>
  <c r="O191" i="12"/>
  <c r="Q191" i="12"/>
  <c r="Q176" i="12" s="1"/>
  <c r="V191" i="12"/>
  <c r="G205" i="12"/>
  <c r="I205" i="12"/>
  <c r="K205" i="12"/>
  <c r="M205" i="12"/>
  <c r="O205" i="12"/>
  <c r="Q205" i="12"/>
  <c r="V205" i="12"/>
  <c r="G206" i="12"/>
  <c r="I206" i="12"/>
  <c r="K206" i="12"/>
  <c r="M206" i="12"/>
  <c r="O206" i="12"/>
  <c r="Q206" i="12"/>
  <c r="V206" i="12"/>
  <c r="G220" i="12"/>
  <c r="Q220" i="12"/>
  <c r="G221" i="12"/>
  <c r="I221" i="12"/>
  <c r="I220" i="12" s="1"/>
  <c r="K221" i="12"/>
  <c r="M221" i="12"/>
  <c r="O221" i="12"/>
  <c r="Q221" i="12"/>
  <c r="V221" i="12"/>
  <c r="V220" i="12" s="1"/>
  <c r="G224" i="12"/>
  <c r="M224" i="12" s="1"/>
  <c r="I224" i="12"/>
  <c r="K224" i="12"/>
  <c r="K220" i="12" s="1"/>
  <c r="O224" i="12"/>
  <c r="O220" i="12" s="1"/>
  <c r="Q224" i="12"/>
  <c r="V224" i="12"/>
  <c r="G228" i="12"/>
  <c r="I228" i="12"/>
  <c r="K228" i="12"/>
  <c r="M228" i="12"/>
  <c r="O228" i="12"/>
  <c r="Q228" i="12"/>
  <c r="V228" i="12"/>
  <c r="G233" i="12"/>
  <c r="M233" i="12" s="1"/>
  <c r="I233" i="12"/>
  <c r="K233" i="12"/>
  <c r="O233" i="12"/>
  <c r="Q233" i="12"/>
  <c r="V233" i="12"/>
  <c r="Q234" i="12"/>
  <c r="G235" i="12"/>
  <c r="G234" i="12" s="1"/>
  <c r="I235" i="12"/>
  <c r="K235" i="12"/>
  <c r="M235" i="12"/>
  <c r="O235" i="12"/>
  <c r="O234" i="12" s="1"/>
  <c r="Q235" i="12"/>
  <c r="V235" i="12"/>
  <c r="V234" i="12" s="1"/>
  <c r="G238" i="12"/>
  <c r="I238" i="12"/>
  <c r="I234" i="12" s="1"/>
  <c r="K238" i="12"/>
  <c r="M238" i="12"/>
  <c r="O238" i="12"/>
  <c r="Q238" i="12"/>
  <c r="V238" i="12"/>
  <c r="G245" i="12"/>
  <c r="M245" i="12" s="1"/>
  <c r="I245" i="12"/>
  <c r="K245" i="12"/>
  <c r="O245" i="12"/>
  <c r="Q245" i="12"/>
  <c r="V245" i="12"/>
  <c r="G249" i="12"/>
  <c r="I249" i="12"/>
  <c r="K249" i="12"/>
  <c r="M249" i="12"/>
  <c r="O249" i="12"/>
  <c r="Q249" i="12"/>
  <c r="V249" i="12"/>
  <c r="G253" i="12"/>
  <c r="M253" i="12" s="1"/>
  <c r="I253" i="12"/>
  <c r="K253" i="12"/>
  <c r="K234" i="12" s="1"/>
  <c r="O253" i="12"/>
  <c r="Q253" i="12"/>
  <c r="V253" i="12"/>
  <c r="G256" i="12"/>
  <c r="I256" i="12"/>
  <c r="K256" i="12"/>
  <c r="M256" i="12"/>
  <c r="O256" i="12"/>
  <c r="Q256" i="12"/>
  <c r="V256" i="12"/>
  <c r="G258" i="12"/>
  <c r="I258" i="12"/>
  <c r="K258" i="12"/>
  <c r="K257" i="12" s="1"/>
  <c r="M258" i="12"/>
  <c r="M257" i="12" s="1"/>
  <c r="O258" i="12"/>
  <c r="Q258" i="12"/>
  <c r="Q257" i="12" s="1"/>
  <c r="V258" i="12"/>
  <c r="G262" i="12"/>
  <c r="I262" i="12"/>
  <c r="K262" i="12"/>
  <c r="M262" i="12"/>
  <c r="O262" i="12"/>
  <c r="Q262" i="12"/>
  <c r="V262" i="12"/>
  <c r="V257" i="12" s="1"/>
  <c r="G265" i="12"/>
  <c r="I265" i="12"/>
  <c r="K265" i="12"/>
  <c r="M265" i="12"/>
  <c r="O265" i="12"/>
  <c r="Q265" i="12"/>
  <c r="V265" i="12"/>
  <c r="G266" i="12"/>
  <c r="M266" i="12" s="1"/>
  <c r="I266" i="12"/>
  <c r="K266" i="12"/>
  <c r="O266" i="12"/>
  <c r="Q266" i="12"/>
  <c r="V266" i="12"/>
  <c r="G269" i="12"/>
  <c r="I269" i="12"/>
  <c r="I257" i="12" s="1"/>
  <c r="K269" i="12"/>
  <c r="M269" i="12"/>
  <c r="O269" i="12"/>
  <c r="Q269" i="12"/>
  <c r="V269" i="12"/>
  <c r="G272" i="12"/>
  <c r="M272" i="12" s="1"/>
  <c r="I272" i="12"/>
  <c r="K272" i="12"/>
  <c r="O272" i="12"/>
  <c r="Q272" i="12"/>
  <c r="V272" i="12"/>
  <c r="G275" i="12"/>
  <c r="I275" i="12"/>
  <c r="K275" i="12"/>
  <c r="M275" i="12"/>
  <c r="O275" i="12"/>
  <c r="Q275" i="12"/>
  <c r="V275" i="12"/>
  <c r="G278" i="12"/>
  <c r="M278" i="12" s="1"/>
  <c r="I278" i="12"/>
  <c r="K278" i="12"/>
  <c r="O278" i="12"/>
  <c r="O257" i="12" s="1"/>
  <c r="Q278" i="12"/>
  <c r="V278" i="12"/>
  <c r="G281" i="12"/>
  <c r="I281" i="12"/>
  <c r="K281" i="12"/>
  <c r="M281" i="12"/>
  <c r="O281" i="12"/>
  <c r="Q281" i="12"/>
  <c r="V281" i="12"/>
  <c r="G284" i="12"/>
  <c r="I284" i="12"/>
  <c r="K284" i="12"/>
  <c r="M284" i="12"/>
  <c r="O284" i="12"/>
  <c r="Q284" i="12"/>
  <c r="V284" i="12"/>
  <c r="G287" i="12"/>
  <c r="I287" i="12"/>
  <c r="K287" i="12"/>
  <c r="M287" i="12"/>
  <c r="O287" i="12"/>
  <c r="Q287" i="12"/>
  <c r="V287" i="12"/>
  <c r="G288" i="12"/>
  <c r="M288" i="12" s="1"/>
  <c r="I288" i="12"/>
  <c r="K288" i="12"/>
  <c r="O288" i="12"/>
  <c r="Q288" i="12"/>
  <c r="V288" i="12"/>
  <c r="I291" i="12"/>
  <c r="Q291" i="12"/>
  <c r="V291" i="12"/>
  <c r="G292" i="12"/>
  <c r="M292" i="12" s="1"/>
  <c r="M291" i="12" s="1"/>
  <c r="I292" i="12"/>
  <c r="K292" i="12"/>
  <c r="K291" i="12" s="1"/>
  <c r="O292" i="12"/>
  <c r="O291" i="12" s="1"/>
  <c r="Q292" i="12"/>
  <c r="V292" i="12"/>
  <c r="G296" i="12"/>
  <c r="I296" i="12"/>
  <c r="K296" i="12"/>
  <c r="M296" i="12"/>
  <c r="O296" i="12"/>
  <c r="Q296" i="12"/>
  <c r="V296" i="12"/>
  <c r="I297" i="12"/>
  <c r="O297" i="12"/>
  <c r="G298" i="12"/>
  <c r="I298" i="12"/>
  <c r="K298" i="12"/>
  <c r="K297" i="12" s="1"/>
  <c r="M298" i="12"/>
  <c r="O298" i="12"/>
  <c r="Q298" i="12"/>
  <c r="Q297" i="12" s="1"/>
  <c r="V298" i="12"/>
  <c r="G308" i="12"/>
  <c r="I308" i="12"/>
  <c r="K308" i="12"/>
  <c r="M308" i="12"/>
  <c r="O308" i="12"/>
  <c r="Q308" i="12"/>
  <c r="V308" i="12"/>
  <c r="V297" i="12" s="1"/>
  <c r="G310" i="12"/>
  <c r="I310" i="12"/>
  <c r="K310" i="12"/>
  <c r="M310" i="12"/>
  <c r="O310" i="12"/>
  <c r="Q310" i="12"/>
  <c r="V310" i="12"/>
  <c r="G313" i="12"/>
  <c r="M313" i="12" s="1"/>
  <c r="I313" i="12"/>
  <c r="K313" i="12"/>
  <c r="O313" i="12"/>
  <c r="Q313" i="12"/>
  <c r="V313" i="12"/>
  <c r="G315" i="12"/>
  <c r="M315" i="12" s="1"/>
  <c r="I315" i="12"/>
  <c r="K315" i="12"/>
  <c r="K314" i="12" s="1"/>
  <c r="O315" i="12"/>
  <c r="O314" i="12" s="1"/>
  <c r="Q315" i="12"/>
  <c r="V315" i="12"/>
  <c r="G322" i="12"/>
  <c r="I322" i="12"/>
  <c r="K322" i="12"/>
  <c r="M322" i="12"/>
  <c r="O322" i="12"/>
  <c r="Q322" i="12"/>
  <c r="V322" i="12"/>
  <c r="G323" i="12"/>
  <c r="M323" i="12" s="1"/>
  <c r="I323" i="12"/>
  <c r="K323" i="12"/>
  <c r="O323" i="12"/>
  <c r="Q323" i="12"/>
  <c r="V323" i="12"/>
  <c r="G326" i="12"/>
  <c r="I326" i="12"/>
  <c r="K326" i="12"/>
  <c r="M326" i="12"/>
  <c r="O326" i="12"/>
  <c r="Q326" i="12"/>
  <c r="Q314" i="12" s="1"/>
  <c r="V326" i="12"/>
  <c r="G329" i="12"/>
  <c r="I329" i="12"/>
  <c r="K329" i="12"/>
  <c r="M329" i="12"/>
  <c r="O329" i="12"/>
  <c r="Q329" i="12"/>
  <c r="V329" i="12"/>
  <c r="V314" i="12" s="1"/>
  <c r="G332" i="12"/>
  <c r="I332" i="12"/>
  <c r="K332" i="12"/>
  <c r="M332" i="12"/>
  <c r="O332" i="12"/>
  <c r="Q332" i="12"/>
  <c r="V332" i="12"/>
  <c r="G335" i="12"/>
  <c r="M335" i="12" s="1"/>
  <c r="I335" i="12"/>
  <c r="K335" i="12"/>
  <c r="O335" i="12"/>
  <c r="Q335" i="12"/>
  <c r="V335" i="12"/>
  <c r="G338" i="12"/>
  <c r="M338" i="12" s="1"/>
  <c r="I338" i="12"/>
  <c r="I314" i="12" s="1"/>
  <c r="K338" i="12"/>
  <c r="O338" i="12"/>
  <c r="Q338" i="12"/>
  <c r="V338" i="12"/>
  <c r="G341" i="12"/>
  <c r="M341" i="12" s="1"/>
  <c r="I341" i="12"/>
  <c r="K341" i="12"/>
  <c r="O341" i="12"/>
  <c r="Q341" i="12"/>
  <c r="V341" i="12"/>
  <c r="G345" i="12"/>
  <c r="I345" i="12"/>
  <c r="K345" i="12"/>
  <c r="M345" i="12"/>
  <c r="O345" i="12"/>
  <c r="Q345" i="12"/>
  <c r="V345" i="12"/>
  <c r="O350" i="12"/>
  <c r="G351" i="12"/>
  <c r="I351" i="12"/>
  <c r="K351" i="12"/>
  <c r="K350" i="12" s="1"/>
  <c r="M351" i="12"/>
  <c r="O351" i="12"/>
  <c r="Q351" i="12"/>
  <c r="Q350" i="12" s="1"/>
  <c r="V351" i="12"/>
  <c r="G355" i="12"/>
  <c r="I355" i="12"/>
  <c r="K355" i="12"/>
  <c r="M355" i="12"/>
  <c r="O355" i="12"/>
  <c r="Q355" i="12"/>
  <c r="V355" i="12"/>
  <c r="V350" i="12" s="1"/>
  <c r="G359" i="12"/>
  <c r="I359" i="12"/>
  <c r="K359" i="12"/>
  <c r="M359" i="12"/>
  <c r="O359" i="12"/>
  <c r="Q359" i="12"/>
  <c r="V359" i="12"/>
  <c r="G363" i="12"/>
  <c r="M363" i="12" s="1"/>
  <c r="I363" i="12"/>
  <c r="K363" i="12"/>
  <c r="O363" i="12"/>
  <c r="Q363" i="12"/>
  <c r="V363" i="12"/>
  <c r="G367" i="12"/>
  <c r="M367" i="12" s="1"/>
  <c r="I367" i="12"/>
  <c r="I350" i="12" s="1"/>
  <c r="K367" i="12"/>
  <c r="O367" i="12"/>
  <c r="Q367" i="12"/>
  <c r="V367" i="12"/>
  <c r="G368" i="12"/>
  <c r="M368" i="12" s="1"/>
  <c r="I368" i="12"/>
  <c r="K368" i="12"/>
  <c r="O368" i="12"/>
  <c r="Q368" i="12"/>
  <c r="V368" i="12"/>
  <c r="G372" i="12"/>
  <c r="I372" i="12"/>
  <c r="K372" i="12"/>
  <c r="M372" i="12"/>
  <c r="O372" i="12"/>
  <c r="Q372" i="12"/>
  <c r="V372" i="12"/>
  <c r="G377" i="12"/>
  <c r="I377" i="12"/>
  <c r="K377" i="12"/>
  <c r="K376" i="12" s="1"/>
  <c r="M377" i="12"/>
  <c r="O377" i="12"/>
  <c r="Q377" i="12"/>
  <c r="Q376" i="12" s="1"/>
  <c r="V377" i="12"/>
  <c r="G397" i="12"/>
  <c r="I397" i="12"/>
  <c r="K397" i="12"/>
  <c r="M397" i="12"/>
  <c r="O397" i="12"/>
  <c r="Q397" i="12"/>
  <c r="V397" i="12"/>
  <c r="V376" i="12" s="1"/>
  <c r="G406" i="12"/>
  <c r="I406" i="12"/>
  <c r="K406" i="12"/>
  <c r="M406" i="12"/>
  <c r="O406" i="12"/>
  <c r="Q406" i="12"/>
  <c r="V406" i="12"/>
  <c r="G414" i="12"/>
  <c r="M414" i="12" s="1"/>
  <c r="I414" i="12"/>
  <c r="K414" i="12"/>
  <c r="O414" i="12"/>
  <c r="Q414" i="12"/>
  <c r="V414" i="12"/>
  <c r="G421" i="12"/>
  <c r="M421" i="12" s="1"/>
  <c r="I421" i="12"/>
  <c r="I376" i="12" s="1"/>
  <c r="K421" i="12"/>
  <c r="O421" i="12"/>
  <c r="Q421" i="12"/>
  <c r="V421" i="12"/>
  <c r="G422" i="12"/>
  <c r="M422" i="12" s="1"/>
  <c r="I422" i="12"/>
  <c r="K422" i="12"/>
  <c r="O422" i="12"/>
  <c r="Q422" i="12"/>
  <c r="V422" i="12"/>
  <c r="G430" i="12"/>
  <c r="I430" i="12"/>
  <c r="K430" i="12"/>
  <c r="M430" i="12"/>
  <c r="O430" i="12"/>
  <c r="Q430" i="12"/>
  <c r="V430" i="12"/>
  <c r="G438" i="12"/>
  <c r="M438" i="12" s="1"/>
  <c r="I438" i="12"/>
  <c r="K438" i="12"/>
  <c r="O438" i="12"/>
  <c r="O376" i="12" s="1"/>
  <c r="Q438" i="12"/>
  <c r="V438" i="12"/>
  <c r="Q457" i="12"/>
  <c r="G458" i="12"/>
  <c r="G457" i="12" s="1"/>
  <c r="I458" i="12"/>
  <c r="K458" i="12"/>
  <c r="M458" i="12"/>
  <c r="O458" i="12"/>
  <c r="O457" i="12" s="1"/>
  <c r="Q458" i="12"/>
  <c r="V458" i="12"/>
  <c r="V457" i="12" s="1"/>
  <c r="G471" i="12"/>
  <c r="I471" i="12"/>
  <c r="K471" i="12"/>
  <c r="M471" i="12"/>
  <c r="O471" i="12"/>
  <c r="Q471" i="12"/>
  <c r="V471" i="12"/>
  <c r="G477" i="12"/>
  <c r="M477" i="12" s="1"/>
  <c r="I477" i="12"/>
  <c r="K477" i="12"/>
  <c r="O477" i="12"/>
  <c r="Q477" i="12"/>
  <c r="V477" i="12"/>
  <c r="G501" i="12"/>
  <c r="M501" i="12" s="1"/>
  <c r="I501" i="12"/>
  <c r="I457" i="12" s="1"/>
  <c r="K501" i="12"/>
  <c r="O501" i="12"/>
  <c r="Q501" i="12"/>
  <c r="V501" i="12"/>
  <c r="G515" i="12"/>
  <c r="M515" i="12" s="1"/>
  <c r="I515" i="12"/>
  <c r="K515" i="12"/>
  <c r="K457" i="12" s="1"/>
  <c r="O515" i="12"/>
  <c r="Q515" i="12"/>
  <c r="V515" i="12"/>
  <c r="G525" i="12"/>
  <c r="I525" i="12"/>
  <c r="K525" i="12"/>
  <c r="M525" i="12"/>
  <c r="O525" i="12"/>
  <c r="Q525" i="12"/>
  <c r="V525" i="12"/>
  <c r="G531" i="12"/>
  <c r="M531" i="12" s="1"/>
  <c r="I531" i="12"/>
  <c r="K531" i="12"/>
  <c r="O531" i="12"/>
  <c r="Q531" i="12"/>
  <c r="V531" i="12"/>
  <c r="G532" i="12"/>
  <c r="I532" i="12"/>
  <c r="K532" i="12"/>
  <c r="M532" i="12"/>
  <c r="O532" i="12"/>
  <c r="Q532" i="12"/>
  <c r="V532" i="12"/>
  <c r="G546" i="12"/>
  <c r="I546" i="12"/>
  <c r="K546" i="12"/>
  <c r="M546" i="12"/>
  <c r="O546" i="12"/>
  <c r="Q546" i="12"/>
  <c r="V546" i="12"/>
  <c r="G553" i="12"/>
  <c r="G552" i="12" s="1"/>
  <c r="I553" i="12"/>
  <c r="K553" i="12"/>
  <c r="K552" i="12" s="1"/>
  <c r="O553" i="12"/>
  <c r="Q553" i="12"/>
  <c r="Q552" i="12" s="1"/>
  <c r="V553" i="12"/>
  <c r="V552" i="12" s="1"/>
  <c r="G559" i="12"/>
  <c r="M559" i="12" s="1"/>
  <c r="I559" i="12"/>
  <c r="I552" i="12" s="1"/>
  <c r="K559" i="12"/>
  <c r="O559" i="12"/>
  <c r="Q559" i="12"/>
  <c r="V559" i="12"/>
  <c r="G568" i="12"/>
  <c r="M568" i="12" s="1"/>
  <c r="I568" i="12"/>
  <c r="K568" i="12"/>
  <c r="O568" i="12"/>
  <c r="Q568" i="12"/>
  <c r="V568" i="12"/>
  <c r="G576" i="12"/>
  <c r="I576" i="12"/>
  <c r="K576" i="12"/>
  <c r="M576" i="12"/>
  <c r="O576" i="12"/>
  <c r="Q576" i="12"/>
  <c r="V576" i="12"/>
  <c r="G584" i="12"/>
  <c r="I584" i="12"/>
  <c r="K584" i="12"/>
  <c r="M584" i="12"/>
  <c r="O584" i="12"/>
  <c r="O552" i="12" s="1"/>
  <c r="Q584" i="12"/>
  <c r="V584" i="12"/>
  <c r="G585" i="12"/>
  <c r="I585" i="12"/>
  <c r="K585" i="12"/>
  <c r="M585" i="12"/>
  <c r="O585" i="12"/>
  <c r="Q585" i="12"/>
  <c r="V585" i="12"/>
  <c r="V593" i="12"/>
  <c r="G594" i="12"/>
  <c r="I594" i="12"/>
  <c r="I593" i="12" s="1"/>
  <c r="K594" i="12"/>
  <c r="M594" i="12"/>
  <c r="O594" i="12"/>
  <c r="O593" i="12" s="1"/>
  <c r="Q594" i="12"/>
  <c r="Q593" i="12" s="1"/>
  <c r="V594" i="12"/>
  <c r="G640" i="12"/>
  <c r="G593" i="12" s="1"/>
  <c r="I640" i="12"/>
  <c r="K640" i="12"/>
  <c r="O640" i="12"/>
  <c r="Q640" i="12"/>
  <c r="V640" i="12"/>
  <c r="G709" i="12"/>
  <c r="M709" i="12" s="1"/>
  <c r="I709" i="12"/>
  <c r="K709" i="12"/>
  <c r="O709" i="12"/>
  <c r="Q709" i="12"/>
  <c r="V709" i="12"/>
  <c r="G778" i="12"/>
  <c r="M778" i="12" s="1"/>
  <c r="I778" i="12"/>
  <c r="K778" i="12"/>
  <c r="K593" i="12" s="1"/>
  <c r="O778" i="12"/>
  <c r="Q778" i="12"/>
  <c r="V778" i="12"/>
  <c r="G793" i="12"/>
  <c r="I793" i="12"/>
  <c r="I792" i="12" s="1"/>
  <c r="K793" i="12"/>
  <c r="K792" i="12" s="1"/>
  <c r="M793" i="12"/>
  <c r="O793" i="12"/>
  <c r="O792" i="12" s="1"/>
  <c r="Q793" i="12"/>
  <c r="V793" i="12"/>
  <c r="V792" i="12" s="1"/>
  <c r="G796" i="12"/>
  <c r="I796" i="12"/>
  <c r="K796" i="12"/>
  <c r="M796" i="12"/>
  <c r="O796" i="12"/>
  <c r="Q796" i="12"/>
  <c r="Q792" i="12" s="1"/>
  <c r="V796" i="12"/>
  <c r="G799" i="12"/>
  <c r="I799" i="12"/>
  <c r="K799" i="12"/>
  <c r="M799" i="12"/>
  <c r="O799" i="12"/>
  <c r="Q799" i="12"/>
  <c r="V799" i="12"/>
  <c r="G803" i="12"/>
  <c r="I803" i="12"/>
  <c r="K803" i="12"/>
  <c r="M803" i="12"/>
  <c r="O803" i="12"/>
  <c r="Q803" i="12"/>
  <c r="V803" i="12"/>
  <c r="G806" i="12"/>
  <c r="M806" i="12" s="1"/>
  <c r="M792" i="12" s="1"/>
  <c r="I806" i="12"/>
  <c r="K806" i="12"/>
  <c r="O806" i="12"/>
  <c r="Q806" i="12"/>
  <c r="V806" i="12"/>
  <c r="I809" i="12"/>
  <c r="Q809" i="12"/>
  <c r="V809" i="12"/>
  <c r="G810" i="12"/>
  <c r="M810" i="12" s="1"/>
  <c r="M809" i="12" s="1"/>
  <c r="I810" i="12"/>
  <c r="K810" i="12"/>
  <c r="K809" i="12" s="1"/>
  <c r="O810" i="12"/>
  <c r="O809" i="12" s="1"/>
  <c r="Q810" i="12"/>
  <c r="V810" i="12"/>
  <c r="G812" i="12"/>
  <c r="I812" i="12"/>
  <c r="K812" i="12"/>
  <c r="M812" i="12"/>
  <c r="O812" i="12"/>
  <c r="Q812" i="12"/>
  <c r="V812" i="12"/>
  <c r="G814" i="12"/>
  <c r="I814" i="12"/>
  <c r="K814" i="12"/>
  <c r="M814" i="12"/>
  <c r="O814" i="12"/>
  <c r="Q814" i="12"/>
  <c r="V814" i="12"/>
  <c r="AF817" i="12"/>
  <c r="I20" i="1"/>
  <c r="I19" i="1"/>
  <c r="I18" i="1"/>
  <c r="I17" i="1"/>
  <c r="I16" i="1"/>
  <c r="I81" i="1"/>
  <c r="J80" i="1" s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74" i="1" l="1"/>
  <c r="J62" i="1"/>
  <c r="J66" i="1"/>
  <c r="J54" i="1"/>
  <c r="J70" i="1"/>
  <c r="J58" i="1"/>
  <c r="J52" i="1"/>
  <c r="J56" i="1"/>
  <c r="J60" i="1"/>
  <c r="J64" i="1"/>
  <c r="J68" i="1"/>
  <c r="J72" i="1"/>
  <c r="J77" i="1"/>
  <c r="J53" i="1"/>
  <c r="J57" i="1"/>
  <c r="J61" i="1"/>
  <c r="J65" i="1"/>
  <c r="J69" i="1"/>
  <c r="J73" i="1"/>
  <c r="J59" i="1"/>
  <c r="J71" i="1"/>
  <c r="J51" i="1"/>
  <c r="J75" i="1"/>
  <c r="J63" i="1"/>
  <c r="J55" i="1"/>
  <c r="J67" i="1"/>
  <c r="J79" i="1"/>
  <c r="J78" i="1"/>
  <c r="G26" i="1"/>
  <c r="A26" i="1"/>
  <c r="G28" i="1"/>
  <c r="G23" i="1"/>
  <c r="M25" i="14"/>
  <c r="M30" i="14"/>
  <c r="G25" i="14"/>
  <c r="M12" i="14"/>
  <c r="G35" i="14"/>
  <c r="M10" i="14"/>
  <c r="M8" i="14" s="1"/>
  <c r="M91" i="13"/>
  <c r="M79" i="13"/>
  <c r="M39" i="13"/>
  <c r="M74" i="13"/>
  <c r="G74" i="13"/>
  <c r="AE102" i="13"/>
  <c r="M9" i="13"/>
  <c r="M8" i="13" s="1"/>
  <c r="M350" i="12"/>
  <c r="M234" i="12"/>
  <c r="M376" i="12"/>
  <c r="M220" i="12"/>
  <c r="M457" i="12"/>
  <c r="M314" i="12"/>
  <c r="M297" i="12"/>
  <c r="M166" i="12"/>
  <c r="M121" i="12"/>
  <c r="G809" i="12"/>
  <c r="G314" i="12"/>
  <c r="G291" i="12"/>
  <c r="G792" i="12"/>
  <c r="G350" i="12"/>
  <c r="G297" i="12"/>
  <c r="G257" i="12"/>
  <c r="G376" i="12"/>
  <c r="AE817" i="12"/>
  <c r="M640" i="12"/>
  <c r="M593" i="12" s="1"/>
  <c r="M553" i="12"/>
  <c r="M552" i="12" s="1"/>
  <c r="M141" i="12"/>
  <c r="M136" i="12" s="1"/>
  <c r="M12" i="12"/>
  <c r="M8" i="12" s="1"/>
  <c r="J76" i="1"/>
  <c r="I39" i="1"/>
  <c r="I44" i="1" s="1"/>
  <c r="I21" i="1"/>
  <c r="J28" i="1"/>
  <c r="J26" i="1"/>
  <c r="G38" i="1"/>
  <c r="F38" i="1"/>
  <c r="J23" i="1"/>
  <c r="J24" i="1"/>
  <c r="J25" i="1"/>
  <c r="J27" i="1"/>
  <c r="E24" i="1"/>
  <c r="E26" i="1"/>
  <c r="J81" i="1" l="1"/>
  <c r="A23" i="1"/>
  <c r="J41" i="1"/>
  <c r="J43" i="1"/>
  <c r="J40" i="1"/>
  <c r="J42" i="1"/>
  <c r="J39" i="1"/>
  <c r="J44" i="1" s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<sst xmlns="http://schemas.openxmlformats.org/spreadsheetml/2006/main" count="3410" uniqueCount="773">
  <si>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</si>
  <si>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</si>
  <si>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</si>
  <si>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</si>
  <si>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</si>
  <si>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</si>
  <si>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</si>
  <si>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</si>
  <si>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</si>
  <si>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</si>
  <si>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</si>
  <si>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</si>
  <si>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</si>
  <si>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</si>
  <si>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</si>
  <si>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</si>
  <si>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</si>
  <si>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</si>
  <si>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</si>
  <si>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</si>
  <si>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</si>
  <si>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</si>
  <si>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</si>
  <si>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</si>
  <si>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</si>
  <si>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</si>
  <si>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</si>
  <si>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</si>
  <si>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</si>
  <si>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</si>
  <si>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</si>
  <si>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</si>
  <si>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</si>
  <si>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</si>
  <si>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</si>
  <si>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</si>
  <si>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</si>
  <si>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</si>
  <si>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</si>
  <si>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</si>
  <si>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</si>
  <si>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</si>
  <si>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</si>
  <si>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2020/082</t>
  </si>
  <si>
    <t>Rybářská 9 - oprava bytu č. 11, sloučení bytů č. 17 a 18</t>
  </si>
  <si>
    <t>Statutární město Brno - Statutární město Brno - MČ Brno-střed</t>
  </si>
  <si>
    <t>Dominikánská 2</t>
  </si>
  <si>
    <t>60169 Brno</t>
  </si>
  <si>
    <t>60169</t>
  </si>
  <si>
    <t>44992785</t>
  </si>
  <si>
    <t>Projekt Haly s.r.o.</t>
  </si>
  <si>
    <t>Křižovnická 86/6</t>
  </si>
  <si>
    <t>Praha 1</t>
  </si>
  <si>
    <t>11000</t>
  </si>
  <si>
    <t>06875416</t>
  </si>
  <si>
    <t>CZ06875416</t>
  </si>
  <si>
    <t>Stavba</t>
  </si>
  <si>
    <t>02</t>
  </si>
  <si>
    <t>Rybářská 9 - sloučení bytů č. 17 a 18</t>
  </si>
  <si>
    <t>01</t>
  </si>
  <si>
    <t>Modernizace bytu byt č.17 a 18, Rybářská, č.p. 9, Brno</t>
  </si>
  <si>
    <t>Modernizace bytu byt č.17 a 18, Rybářská, č.p. 9, Brno - elektro</t>
  </si>
  <si>
    <t>03</t>
  </si>
  <si>
    <t>Modernizace bytu byt č.17 a 18, Rybářská, č.p. 9, Brno - vytápění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</si>
  <si>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</si>
  <si>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</si>
  <si>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</si>
  <si>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</si>
  <si>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</si>
  <si>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</si>
  <si>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</si>
  <si>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</si>
  <si>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</si>
  <si>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</si>
  <si>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</si>
  <si>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</si>
  <si>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</si>
  <si>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</si>
  <si>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</si>
  <si>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</si>
  <si>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</si>
  <si>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</si>
  <si>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</si>
  <si>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</si>
  <si>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</si>
  <si>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</si>
  <si>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</si>
  <si>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</si>
  <si>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</si>
  <si>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</si>
  <si>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</si>
  <si>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Předstěnové systémy</t>
  </si>
  <si>
    <t>731</t>
  </si>
  <si>
    <t>Ústřední vytápění - kotelny</t>
  </si>
  <si>
    <t>733</t>
  </si>
  <si>
    <t>Ústřední vytápění - potrubí</t>
  </si>
  <si>
    <t>734</t>
  </si>
  <si>
    <t>Ústřední vytápění - armatury</t>
  </si>
  <si>
    <t>735</t>
  </si>
  <si>
    <t>Ústřední vytápění - otopná tělesa</t>
  </si>
  <si>
    <t>762</t>
  </si>
  <si>
    <t>Konstrukce tesařské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</si>
  <si>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</si>
  <si>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</si>
  <si>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</si>
  <si>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</si>
  <si>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</si>
  <si>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</si>
  <si>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</si>
  <si>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</si>
  <si>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</si>
  <si>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</si>
  <si>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</si>
  <si>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</si>
  <si>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</si>
  <si>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</si>
  <si>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</si>
  <si>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</si>
  <si>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</si>
  <si>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</si>
  <si>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</si>
  <si>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</si>
  <si>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</si>
  <si>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</si>
  <si>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</si>
  <si>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</si>
  <si>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</si>
  <si>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</si>
  <si>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</si>
  <si>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</si>
  <si>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</si>
  <si>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</si>
  <si>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</si>
  <si>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</si>
  <si>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</si>
  <si>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</si>
  <si>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</si>
  <si>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</si>
  <si>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</si>
  <si>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</si>
  <si>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</si>
  <si>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</si>
  <si>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</si>
  <si>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</si>
  <si>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</si>
  <si>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</si>
  <si>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</si>
  <si>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</si>
  <si>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</si>
  <si>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</si>
  <si>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</si>
  <si>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</si>
  <si>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</si>
  <si>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</si>
  <si>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</si>
  <si>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</si>
  <si>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317941123RT3</t>
  </si>
  <si>
    <t>Osazení ocelových válcovaných nosníků  č.14-22 včetně dodávky profilu I č.16</t>
  </si>
  <si>
    <t>t</t>
  </si>
  <si>
    <t>RTS 20/ II</t>
  </si>
  <si>
    <t>Indiv</t>
  </si>
  <si>
    <t>Práce</t>
  </si>
  <si>
    <t>POL1_</t>
  </si>
  <si>
    <t xml:space="preserve">výpočet : </t>
  </si>
  <si>
    <t>VV</t>
  </si>
  <si>
    <t>((1,5*17,9)*3)/1000</t>
  </si>
  <si>
    <t>342261211RS3</t>
  </si>
  <si>
    <t>Příčka sádrokarton. ocel.kce, 2x oplášť. tl.100 mm desky standard impreg. tl. 12,5 mm, minerál 4 cm</t>
  </si>
  <si>
    <t>m2</t>
  </si>
  <si>
    <t xml:space="preserve">PSV01 : </t>
  </si>
  <si>
    <t>3,24*3</t>
  </si>
  <si>
    <t>2,2*3</t>
  </si>
  <si>
    <t xml:space="preserve">odečet : </t>
  </si>
  <si>
    <t>-0,9*2,02</t>
  </si>
  <si>
    <t>-0,8*2,02</t>
  </si>
  <si>
    <t>342264051RT1</t>
  </si>
  <si>
    <t>Podhled sádrokartonový na zavěšenou ocel. konstr. desky standard tl. 12,5 mm, bez izolace</t>
  </si>
  <si>
    <t xml:space="preserve">PSV02 : </t>
  </si>
  <si>
    <t xml:space="preserve">3.017.01 : </t>
  </si>
  <si>
    <t>3,43</t>
  </si>
  <si>
    <t xml:space="preserve">3.017.02 : </t>
  </si>
  <si>
    <t>24,3</t>
  </si>
  <si>
    <t>5,51</t>
  </si>
  <si>
    <t xml:space="preserve">3.018.01 : </t>
  </si>
  <si>
    <t>14</t>
  </si>
  <si>
    <t>19,9</t>
  </si>
  <si>
    <t>342264051RT3</t>
  </si>
  <si>
    <t>Podhled sádrokartonový na zavěšenou ocel. konstr. desky standard impreg. tl. 12,5 mm, bez izolace</t>
  </si>
  <si>
    <t xml:space="preserve">3.017.04 : </t>
  </si>
  <si>
    <t>3,48</t>
  </si>
  <si>
    <t>610991111R00</t>
  </si>
  <si>
    <t>Zakrývání výplní vnitřních otvorů</t>
  </si>
  <si>
    <t>(0,9*1,7)*2</t>
  </si>
  <si>
    <t>(0,9*1,97)*2</t>
  </si>
  <si>
    <t>(1,8*2)*2</t>
  </si>
  <si>
    <t>612421231R00</t>
  </si>
  <si>
    <t>Oprava vápen.omítek stěn do 10 % pl. - štukových</t>
  </si>
  <si>
    <t>(2,2*3)*2</t>
  </si>
  <si>
    <t>(1,56*3)*2</t>
  </si>
  <si>
    <t xml:space="preserve">ostění a nadpraží : </t>
  </si>
  <si>
    <t>1,97*0,15</t>
  </si>
  <si>
    <t>0,9*0,15</t>
  </si>
  <si>
    <t>-0,9*1,97</t>
  </si>
  <si>
    <t>-0,8*1,97</t>
  </si>
  <si>
    <t>-0,7*1,97</t>
  </si>
  <si>
    <t>(5,69*3)*2</t>
  </si>
  <si>
    <t>(4,275*3)*2</t>
  </si>
  <si>
    <t>(1,8*0,15)*2</t>
  </si>
  <si>
    <t>2*0,15</t>
  </si>
  <si>
    <t>1,8*2</t>
  </si>
  <si>
    <t>0,96*1,97</t>
  </si>
  <si>
    <t xml:space="preserve">3.017.03 : </t>
  </si>
  <si>
    <t>(3,24*3)*2</t>
  </si>
  <si>
    <t>(1,7*3)*2</t>
  </si>
  <si>
    <t>(0,15*2)*2</t>
  </si>
  <si>
    <t>0,15*0,9</t>
  </si>
  <si>
    <t>1*0,4</t>
  </si>
  <si>
    <t>(2*0,4)*2</t>
  </si>
  <si>
    <t>-1*2</t>
  </si>
  <si>
    <t>(2,2*0,8)*2</t>
  </si>
  <si>
    <t>(1,58*0,8)*2</t>
  </si>
  <si>
    <t>(4*3)*2</t>
  </si>
  <si>
    <t>(3,5*3)*2</t>
  </si>
  <si>
    <t>1,8*0,15</t>
  </si>
  <si>
    <t>-0,9*1,7</t>
  </si>
  <si>
    <t xml:space="preserve">3.018.02 : </t>
  </si>
  <si>
    <t>-1,8*2</t>
  </si>
  <si>
    <t>612421321R00</t>
  </si>
  <si>
    <t>Oprava vápen.omítek stěn do 30 % pl. - hladkých</t>
  </si>
  <si>
    <t>Včetně pomocného pracovního lešení o výšce podlahy do 1900 mm a pro zatížení do 1,5 kPa.</t>
  </si>
  <si>
    <t>POP</t>
  </si>
  <si>
    <t xml:space="preserve">B01 : </t>
  </si>
  <si>
    <t>3,7*1,7</t>
  </si>
  <si>
    <t>612423631RT2</t>
  </si>
  <si>
    <t>Omítka rýh stěn vápenná šířky do 30 cm, štuková s použitím suché maltové směsi</t>
  </si>
  <si>
    <t xml:space="preserve">voda : </t>
  </si>
  <si>
    <t>1,25*0,3</t>
  </si>
  <si>
    <t>941955002R00</t>
  </si>
  <si>
    <t>Lešení lehké pomocné, výška podlahy do 1,9 m</t>
  </si>
  <si>
    <t>952901111R00</t>
  </si>
  <si>
    <t>Vyčištění budov o výšce podlaží do 4 m</t>
  </si>
  <si>
    <t xml:space="preserve">Plocha : </t>
  </si>
  <si>
    <t>70,62</t>
  </si>
  <si>
    <t xml:space="preserve">pavlače : </t>
  </si>
  <si>
    <t>7,1*1</t>
  </si>
  <si>
    <t>952901110R00</t>
  </si>
  <si>
    <t>Čištění mytím vnějších ploch oken a dveří</t>
  </si>
  <si>
    <t>952902110R00</t>
  </si>
  <si>
    <t>Čištění zametáním v místnostech a chodbách - průběžný úklid</t>
  </si>
  <si>
    <t xml:space="preserve">plocha : </t>
  </si>
  <si>
    <t>70,62*2</t>
  </si>
  <si>
    <t>(7,1*1)*2</t>
  </si>
  <si>
    <t>962031122R00</t>
  </si>
  <si>
    <t>Bourání příček z cihel pálených děrovan. tl. 65 mm</t>
  </si>
  <si>
    <t>0,8*2</t>
  </si>
  <si>
    <t>978013121R00</t>
  </si>
  <si>
    <t>Otlučení omítek vnitřních stěn v rozsahu do 10 %</t>
  </si>
  <si>
    <t>209,6212</t>
  </si>
  <si>
    <t>968061125R00</t>
  </si>
  <si>
    <t>Vyvěšení dřevěných dveřních křídel pl. do 2 m2</t>
  </si>
  <si>
    <t>kus</t>
  </si>
  <si>
    <t xml:space="preserve">B02 : </t>
  </si>
  <si>
    <t>1+1</t>
  </si>
  <si>
    <t>968062455R00</t>
  </si>
  <si>
    <t>Vybourání dřevěných dveřních zárubní pl. do 2 m2</t>
  </si>
  <si>
    <t>971038691R00</t>
  </si>
  <si>
    <t>Vybourání otvorů cihly duté pl. 4 m2, nad 15 cm</t>
  </si>
  <si>
    <t>m3</t>
  </si>
  <si>
    <t>Včetně pomocného lešení o výšce podlahy do 1900 mm a pro zatížení do 1,5 kPa  (150 kg/m2).</t>
  </si>
  <si>
    <t xml:space="preserve">výpočeet : </t>
  </si>
  <si>
    <t>1*2,1*0,3</t>
  </si>
  <si>
    <t>1,5*0,3*0,3</t>
  </si>
  <si>
    <t>974031165R00</t>
  </si>
  <si>
    <t>Vysekání rýh ve zdi cihelné 15 x 20 cm</t>
  </si>
  <si>
    <t>m</t>
  </si>
  <si>
    <t xml:space="preserve">vytápění : </t>
  </si>
  <si>
    <t>58</t>
  </si>
  <si>
    <t>978059531R00</t>
  </si>
  <si>
    <t>Odsekání vnitřních obkladů stěn nad 2 m2</t>
  </si>
  <si>
    <t>998011003R00</t>
  </si>
  <si>
    <t>Přesun hmot pro budovy zděné výšky do 24 m</t>
  </si>
  <si>
    <t xml:space="preserve">celkem : </t>
  </si>
  <si>
    <t>4,32089</t>
  </si>
  <si>
    <t>711212002RT3</t>
  </si>
  <si>
    <t>Hydroizolační povlak - nátěr nebo stěrka vč. páskování  - koupelna</t>
  </si>
  <si>
    <t>jednovrstvá</t>
  </si>
  <si>
    <t xml:space="preserve">OB01 : </t>
  </si>
  <si>
    <t>(0,9*2)*2</t>
  </si>
  <si>
    <t xml:space="preserve">P002 : </t>
  </si>
  <si>
    <t>998711203R00</t>
  </si>
  <si>
    <t>Přesun hmot pro izolace proti vodě, výšky do 60 m</t>
  </si>
  <si>
    <t>713111121RU1</t>
  </si>
  <si>
    <t>Izolace tepelné stropů rovných spodem, drátem 1 vrstva - včetně dodávky izolace tl. 150 mm</t>
  </si>
  <si>
    <t>713111221R00</t>
  </si>
  <si>
    <t>Montáž parozábrany, zavěšené podhl., přelep. spojů</t>
  </si>
  <si>
    <t>998713203R00</t>
  </si>
  <si>
    <t>Přesun hmot pro izolace tepelné, výšky do 24 m</t>
  </si>
  <si>
    <t>28322108.AR</t>
  </si>
  <si>
    <t>Fólie zábrana parotěsná š. 4000 mm</t>
  </si>
  <si>
    <t>SPCM</t>
  </si>
  <si>
    <t>Specifikace</t>
  </si>
  <si>
    <t>POL3_</t>
  </si>
  <si>
    <t>721171809R00</t>
  </si>
  <si>
    <t>Demontáž potrubí z PVC do D 160 mm</t>
  </si>
  <si>
    <t xml:space="preserve">odpad : </t>
  </si>
  <si>
    <t>2</t>
  </si>
  <si>
    <t>721176103R00</t>
  </si>
  <si>
    <t>Potrubí HT D 50 x 1,8 mm</t>
  </si>
  <si>
    <t>Potrubí včetně tvarovek. Bez zednických výpomocí.</t>
  </si>
  <si>
    <t>5</t>
  </si>
  <si>
    <t>721176116R00</t>
  </si>
  <si>
    <t>Potrubí HT odpadní D 125 x 3,1 mm</t>
  </si>
  <si>
    <t>Potrubí včetně tvarovek, objímek a vložek pro tlumení hluku. Bez zednických výpomocí.</t>
  </si>
  <si>
    <t>Včetně zřízení a demontáže pomocného lešení.</t>
  </si>
  <si>
    <t>998721203R00</t>
  </si>
  <si>
    <t>Přesun hmot pro vnitřní kanalizaci, výšky do 24 m</t>
  </si>
  <si>
    <t>722130801R00</t>
  </si>
  <si>
    <t>Demontáž potrubí ocelových závitových DN 25</t>
  </si>
  <si>
    <t>6,5</t>
  </si>
  <si>
    <t>722172312R00</t>
  </si>
  <si>
    <t>Potrubí z PPR, D 25x3,5 mm, PN 16, vč.zed.výpom.</t>
  </si>
  <si>
    <t>Potrubí včetně tvarovek a zednických výpomocí.</t>
  </si>
  <si>
    <t>Včetně pomocného lešení o výšce podlahy do 1900 mm a pro zatížení do 1,5 kPa.</t>
  </si>
  <si>
    <t xml:space="preserve">teplá : </t>
  </si>
  <si>
    <t>8,5</t>
  </si>
  <si>
    <t xml:space="preserve">studená : </t>
  </si>
  <si>
    <t>722181212RT8</t>
  </si>
  <si>
    <t>Izolace návleková tl. stěny 9 mm vnitřní průměr 25 mm</t>
  </si>
  <si>
    <t>V položce je kalkulována dodávka izolační trubice, spon a lepicí pásky.</t>
  </si>
  <si>
    <t>722181214RT8</t>
  </si>
  <si>
    <t>Izolace návleková tl. stěny 15 mm vnitřní průměr 25 mm</t>
  </si>
  <si>
    <t>722264218R00</t>
  </si>
  <si>
    <t>Vodoměr bytový a podružný uzávěr</t>
  </si>
  <si>
    <t xml:space="preserve">ZTI : </t>
  </si>
  <si>
    <t>1</t>
  </si>
  <si>
    <t>998722203R00</t>
  </si>
  <si>
    <t>Přesun hmot pro vnitřní vodovod, výšky do 24 m</t>
  </si>
  <si>
    <t>725219401R00</t>
  </si>
  <si>
    <t>Montáž umyvadel na šrouby do zdiva</t>
  </si>
  <si>
    <t>soubor</t>
  </si>
  <si>
    <t>Včetně dodání zápachové uzávěrky.</t>
  </si>
  <si>
    <t xml:space="preserve">ZTI03 : </t>
  </si>
  <si>
    <t>725014161R00</t>
  </si>
  <si>
    <t>Klozet závěsný včetně sedátka, armatur a tlačítka</t>
  </si>
  <si>
    <t>Vlastní</t>
  </si>
  <si>
    <t xml:space="preserve">ZTI01 : </t>
  </si>
  <si>
    <t>725534223R00</t>
  </si>
  <si>
    <t>Ohřívač elek. zásob. závěsný DZ Dražice OKCE 80</t>
  </si>
  <si>
    <t>725224137R00</t>
  </si>
  <si>
    <t>Vana keramická se zápachovou uzávěrkou, dl. 1600 mm - dodávka a montáž vč. podezdění</t>
  </si>
  <si>
    <t xml:space="preserve">ZTI02 : </t>
  </si>
  <si>
    <t>725610810R00</t>
  </si>
  <si>
    <t>Demontáž plynového sporáku</t>
  </si>
  <si>
    <t xml:space="preserve">B09 : </t>
  </si>
  <si>
    <t>725823121RT0</t>
  </si>
  <si>
    <t>Baterie umyvadlová stoján. ruční, vč. otvír.odpadu základní</t>
  </si>
  <si>
    <t>725835113RT1</t>
  </si>
  <si>
    <t>Baterie vanová nástěnná ruční, vč. příslušenstvím standardní</t>
  </si>
  <si>
    <t>725860180R00</t>
  </si>
  <si>
    <t>Sifon pračkový</t>
  </si>
  <si>
    <t xml:space="preserve">E02 : </t>
  </si>
  <si>
    <t>725860192R00</t>
  </si>
  <si>
    <t>Sifon vanový</t>
  </si>
  <si>
    <t>725980113R00</t>
  </si>
  <si>
    <t>Dvířka revizní pro vodoměr</t>
  </si>
  <si>
    <t xml:space="preserve">vodoměr : </t>
  </si>
  <si>
    <t>998725203R00</t>
  </si>
  <si>
    <t>Přesun hmot pro zařizovací předměty, výšky do 24 m</t>
  </si>
  <si>
    <t>64214330R</t>
  </si>
  <si>
    <t>Umyvadlo  s otv. pro baterii 500x400 mm bílé</t>
  </si>
  <si>
    <t>726211321R00</t>
  </si>
  <si>
    <t>Modul-WC</t>
  </si>
  <si>
    <t>Včetně dodávky a připevnění montážního prvku vč. napojení na kanalizační popř. vodovodní potrubí.</t>
  </si>
  <si>
    <t>998726223R00</t>
  </si>
  <si>
    <t>Přesun hmot pro předstěnové systémy, výšky do 24 m</t>
  </si>
  <si>
    <t>762522811R00</t>
  </si>
  <si>
    <t>Demontáž podlah s polštáři z prken tl. do 32 mm</t>
  </si>
  <si>
    <t xml:space="preserve">B06 : </t>
  </si>
  <si>
    <t>13</t>
  </si>
  <si>
    <t>763614132R00</t>
  </si>
  <si>
    <t>Opláštění z dřevoštěpkových desek  podlahy, z desek tl. do 18 mm, na P+D, šroubované</t>
  </si>
  <si>
    <t>plocha (2 vrstvy) : 71,2*2</t>
  </si>
  <si>
    <t>60725012R</t>
  </si>
  <si>
    <t>Deska dřevoštěpková OSB 3 N tl. 15 mm</t>
  </si>
  <si>
    <t>prořez (10%) : 142,4*0,1</t>
  </si>
  <si>
    <t>998762202R00</t>
  </si>
  <si>
    <t>Přesun hmot pro tesařské konstrukce, výšky do 12 m</t>
  </si>
  <si>
    <t>POL1_7</t>
  </si>
  <si>
    <t>766670011R00</t>
  </si>
  <si>
    <t>Montáž obložkové zárubně a dřevěného křídla dveří</t>
  </si>
  <si>
    <t xml:space="preserve">D02 : </t>
  </si>
  <si>
    <t xml:space="preserve">D03 : </t>
  </si>
  <si>
    <t xml:space="preserve">D04 : </t>
  </si>
  <si>
    <t>998766203R00</t>
  </si>
  <si>
    <t>Přesun hmot pro truhlářské konstr., výšky do 24 m</t>
  </si>
  <si>
    <t>61160111R</t>
  </si>
  <si>
    <t>Dveře vnitřní D03 1kř. 70x197 bílé vč. dodávky a montáže kování</t>
  </si>
  <si>
    <t>61160112R</t>
  </si>
  <si>
    <t>Dveře vnitřní  D04 1kř. 80x197 bílé vč. dodávky a montáže kování</t>
  </si>
  <si>
    <t>61160113R</t>
  </si>
  <si>
    <t>Dveře vnitřní D02 1kř. 90x197 bílé vč. dodávky a montáže kování</t>
  </si>
  <si>
    <t>61181511R</t>
  </si>
  <si>
    <t>Zárubeň obložková  š. 70 cm/st. 6-17 cm proi dveře D04 CPL buk, hruška, olše, ořech AM, teak</t>
  </si>
  <si>
    <t>61181512R</t>
  </si>
  <si>
    <t>Zárubeň obložková š. 80 cm/st. 6-17 cm CPL buk, hruška, olše, ořech AM, teak</t>
  </si>
  <si>
    <t>61181513R</t>
  </si>
  <si>
    <t>Zárubeň obložková  š. 90 cm/st. 6-17 cm CPL buk, hruška, olše, ořech AM, teak</t>
  </si>
  <si>
    <t>D01</t>
  </si>
  <si>
    <t>Dveře vstupní D01 900x1970 očištění a seřízení kování stávajících vstupních dveří</t>
  </si>
  <si>
    <t>D01 - stávající dveře vyčistit a seřídit</t>
  </si>
  <si>
    <t>O01</t>
  </si>
  <si>
    <t>Seřízení a vyčištění stávajících plastových oken O01</t>
  </si>
  <si>
    <t>R-položka</t>
  </si>
  <si>
    <t>POL12_1</t>
  </si>
  <si>
    <t>O01 - seřízení a vyčisštění oken</t>
  </si>
  <si>
    <t xml:space="preserve">B08 + O01 : </t>
  </si>
  <si>
    <t>771101116R00</t>
  </si>
  <si>
    <t>Vyrovnání podkladů samonivel. hmotou tl. do 30 mm</t>
  </si>
  <si>
    <t>771101210R00</t>
  </si>
  <si>
    <t>Penetrace podkladu pod dlažby</t>
  </si>
  <si>
    <t>771575113RT1</t>
  </si>
  <si>
    <t>Montáž podlah keram.,hladké, tmel</t>
  </si>
  <si>
    <t>771579793R00</t>
  </si>
  <si>
    <t>Příplatek za spárovací hmotu - plošně,keram.dlažba</t>
  </si>
  <si>
    <t>998771203R00</t>
  </si>
  <si>
    <t>Přesun hmot pro podlahy z dlaždic, výšky do 24 m</t>
  </si>
  <si>
    <t>24551554R</t>
  </si>
  <si>
    <t>Stěrka samonivelační materiál</t>
  </si>
  <si>
    <t>kg</t>
  </si>
  <si>
    <t>3,48*15</t>
  </si>
  <si>
    <t>59782131R</t>
  </si>
  <si>
    <t>Dlaždice keramická výběr dle investora např. RAKO</t>
  </si>
  <si>
    <t>3,48*1,1</t>
  </si>
  <si>
    <t>775413010R00</t>
  </si>
  <si>
    <t>Montáž podlahové lišty ze dřeva, přibíjené</t>
  </si>
  <si>
    <t>včetně spojovacích prostředků.</t>
  </si>
  <si>
    <t xml:space="preserve">P01 : </t>
  </si>
  <si>
    <t>5,69*2</t>
  </si>
  <si>
    <t>4,27*2</t>
  </si>
  <si>
    <t>-0,9</t>
  </si>
  <si>
    <t>4*2</t>
  </si>
  <si>
    <t>3,5*2</t>
  </si>
  <si>
    <t>0,15*2</t>
  </si>
  <si>
    <t>-1</t>
  </si>
  <si>
    <t>775541400R00</t>
  </si>
  <si>
    <t>Položení podlah lamelových se zámkovým spojem</t>
  </si>
  <si>
    <t>podlah laminátových, vinylových nebo korkových bez podložky.</t>
  </si>
  <si>
    <t>775542022R00</t>
  </si>
  <si>
    <t>Podložka Mirelon 3 mm pod lamelové podlahy</t>
  </si>
  <si>
    <t>775981113R00</t>
  </si>
  <si>
    <t>Lišta hliníková přechodová,různá výška vlys.podlah a dlažby</t>
  </si>
  <si>
    <t>0,9*2</t>
  </si>
  <si>
    <t>0,7</t>
  </si>
  <si>
    <t>0,8</t>
  </si>
  <si>
    <t>998775203R00</t>
  </si>
  <si>
    <t>Přesun hmot pro podlahy vlysové, výšky do 24 m</t>
  </si>
  <si>
    <t>61193704R</t>
  </si>
  <si>
    <t>Podlaha laminátová</t>
  </si>
  <si>
    <t>61193782.AR</t>
  </si>
  <si>
    <t>Fólie podkladová PE tl. 0,22 mm š. 2000 mm</t>
  </si>
  <si>
    <t>61418051R</t>
  </si>
  <si>
    <t>Lišta MDF</t>
  </si>
  <si>
    <t>776101115R00</t>
  </si>
  <si>
    <t>Vyrovnání podkladů samonivelační hmotou</t>
  </si>
  <si>
    <t xml:space="preserve">P03 : </t>
  </si>
  <si>
    <t>776101121R00</t>
  </si>
  <si>
    <t>Provedení penetrace podkladu pod.povlak.podlahy</t>
  </si>
  <si>
    <t>776401800R00</t>
  </si>
  <si>
    <t>Demontáž soklíků nebo lišt, pryžových nebo z PVC</t>
  </si>
  <si>
    <t>3,24*2</t>
  </si>
  <si>
    <t>4,275*2</t>
  </si>
  <si>
    <t>776421100R00</t>
  </si>
  <si>
    <t>Lepení podlahových soklíků z PVC a vinylu</t>
  </si>
  <si>
    <t>2,2*2</t>
  </si>
  <si>
    <t>1,56*2</t>
  </si>
  <si>
    <t>1,7*2</t>
  </si>
  <si>
    <t>0,4*2</t>
  </si>
  <si>
    <t>-0,8</t>
  </si>
  <si>
    <t>776511820RT1</t>
  </si>
  <si>
    <t>Odstranění PVC a koberců lepených s podložkou z ploch nad 20 m2</t>
  </si>
  <si>
    <t>776521100RT1</t>
  </si>
  <si>
    <t>Lepení povlak.podlah z pásů PVC pouze položení - PVC ve specifikaci</t>
  </si>
  <si>
    <t>998776203R00</t>
  </si>
  <si>
    <t>Přesun hmot pro podlahy povlakové, výšky do 24 m</t>
  </si>
  <si>
    <t>28342400R</t>
  </si>
  <si>
    <t>Lišta podlahová z měkčeného PVC</t>
  </si>
  <si>
    <t>28410245R</t>
  </si>
  <si>
    <t>Podlahovina PVC výběr dle investora</t>
  </si>
  <si>
    <t>771578011R00</t>
  </si>
  <si>
    <t>Spára ukončení obklad stěna, silikonem</t>
  </si>
  <si>
    <t>vč. dodávky a montáže silikonu.</t>
  </si>
  <si>
    <t>1,58*2</t>
  </si>
  <si>
    <t>781101210R00</t>
  </si>
  <si>
    <t>Penetrace podkladu pod obklady</t>
  </si>
  <si>
    <t>včetně dodávky materiálu.</t>
  </si>
  <si>
    <t>(2,2*2,2)*2</t>
  </si>
  <si>
    <t>(1,58*2,2)*2</t>
  </si>
  <si>
    <t>781475120R00</t>
  </si>
  <si>
    <t>Obklad vnitřní stěn keramický, do tmele koupelna OB01</t>
  </si>
  <si>
    <t>781479705R00</t>
  </si>
  <si>
    <t>Přípl.za spárovací hmotu-plošně,keram.vnitř.obklad</t>
  </si>
  <si>
    <t>998781203R00</t>
  </si>
  <si>
    <t>Přesun hmot pro obklady keramické, výšky do 24 m</t>
  </si>
  <si>
    <t>59761002R</t>
  </si>
  <si>
    <t>Obklad koupelny výběr dle investora např.obklady RAKO</t>
  </si>
  <si>
    <t>((2,2*2,2)*2)*1,1</t>
  </si>
  <si>
    <t>((1,58*2,2)*2)*1,1</t>
  </si>
  <si>
    <t>784402801R00</t>
  </si>
  <si>
    <t>Odstranění malby oškrábáním v místnosti H do 3,8 m</t>
  </si>
  <si>
    <t xml:space="preserve">B07 : </t>
  </si>
  <si>
    <t>(3,24*3,25)*2</t>
  </si>
  <si>
    <t>(4*3,25)*2</t>
  </si>
  <si>
    <t>(1,8*0,15)</t>
  </si>
  <si>
    <t>1,7*0,15</t>
  </si>
  <si>
    <t>(2*0,15)*2</t>
  </si>
  <si>
    <t>(5,69*3,25)*2</t>
  </si>
  <si>
    <t>(4,275*3,25)*2</t>
  </si>
  <si>
    <t xml:space="preserve">osteění a nadpraží : </t>
  </si>
  <si>
    <t>-1,8*1,8</t>
  </si>
  <si>
    <t xml:space="preserve">strop : </t>
  </si>
  <si>
    <t>(3,5*3,25)*2</t>
  </si>
  <si>
    <t>784191101R00</t>
  </si>
  <si>
    <t>Penetrace podkladu univerzální</t>
  </si>
  <si>
    <t>784195212R00</t>
  </si>
  <si>
    <t>Malba bílá, bez penetrace, 2 x</t>
  </si>
  <si>
    <t>784011222R00</t>
  </si>
  <si>
    <t>Zakrytí podlah</t>
  </si>
  <si>
    <t>979011211R00</t>
  </si>
  <si>
    <t>Svislá doprava suti a vybour. hmot za 2.NP nošením</t>
  </si>
  <si>
    <t>6,95916</t>
  </si>
  <si>
    <t>979011219R00</t>
  </si>
  <si>
    <t>Přípl.k svislé dopr.suti za každé další NP nošením</t>
  </si>
  <si>
    <t>979081111RT2</t>
  </si>
  <si>
    <t>Odvoz suti a vybour. hmot na skládku do 1 km kontejnerem 4 t</t>
  </si>
  <si>
    <t>Včetně naložení na dopravní prostředek a složení na skládku, bez poplatku za skládku.</t>
  </si>
  <si>
    <t>979081121RT2</t>
  </si>
  <si>
    <t>Příplatek k odvozu za každý další 1 km kontejnerem 4 t</t>
  </si>
  <si>
    <t>6,95916*10</t>
  </si>
  <si>
    <t>979990107R00</t>
  </si>
  <si>
    <t>Poplatek za skládku suti - směs betonu,cihel,dřeva,izolací a další stavební suti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</si>
  <si>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</si>
  <si>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</si>
  <si>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</si>
  <si>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</si>
  <si>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</si>
  <si>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</si>
  <si>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</si>
  <si>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</si>
  <si>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</si>
  <si>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</si>
  <si>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</si>
  <si>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</si>
  <si>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</si>
  <si>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</si>
  <si>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Poznámky uchazeče k zadání</t>
  </si>
  <si>
    <t>POPUZIV</t>
  </si>
  <si>
    <t>END</t>
  </si>
  <si>
    <t>Dodávka svítidla a LED žárovek</t>
  </si>
  <si>
    <t>Spínač ř.1/0 3559-A91345</t>
  </si>
  <si>
    <t>04</t>
  </si>
  <si>
    <t>Spínač ř.5 3559-A05345</t>
  </si>
  <si>
    <t>05</t>
  </si>
  <si>
    <t>Spínač ř.6 3559-A06345</t>
  </si>
  <si>
    <t>06</t>
  </si>
  <si>
    <t>Kryt 3558A-A651B</t>
  </si>
  <si>
    <t>07</t>
  </si>
  <si>
    <t>Kryt 3558A-A652B</t>
  </si>
  <si>
    <t>08</t>
  </si>
  <si>
    <t>Rámeček jednonásobný 3901A-B10B</t>
  </si>
  <si>
    <t>09</t>
  </si>
  <si>
    <t>Rámeček dvojnásobný 3901A-B20B</t>
  </si>
  <si>
    <t>10</t>
  </si>
  <si>
    <t>Rámeček trojnásobný 3901A-B30B</t>
  </si>
  <si>
    <t>11</t>
  </si>
  <si>
    <t>Rámeček pětinásobný 3901A-B50B</t>
  </si>
  <si>
    <t>12</t>
  </si>
  <si>
    <t>Zásuvka 5518A-A2349B komplet</t>
  </si>
  <si>
    <t>Sporáková kombinace 3425A-0344B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</si>
  <si>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</si>
  <si>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</si>
  <si>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</si>
  <si>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</si>
  <si>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</si>
  <si>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</si>
  <si>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</si>
  <si>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</si>
  <si>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</si>
  <si>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</si>
  <si>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</si>
  <si>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</si>
  <si>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</si>
  <si>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</si>
  <si>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</si>
  <si>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</si>
  <si>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</si>
  <si>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</si>
  <si>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</si>
  <si>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</si>
  <si>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</si>
  <si>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</si>
  <si>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</si>
  <si>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</si>
  <si>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</si>
  <si>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</si>
  <si>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</si>
  <si>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</si>
  <si>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</si>
  <si>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</si>
  <si>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</si>
  <si>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</si>
  <si>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</si>
  <si>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</si>
  <si>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</si>
  <si>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33</t>
  </si>
  <si>
    <t>Montáž svítidla</t>
  </si>
  <si>
    <t>34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</si>
  <si>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</si>
  <si>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</si>
  <si>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</si>
  <si>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</si>
  <si>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</si>
  <si>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</si>
  <si>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</si>
  <si>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</si>
  <si>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</si>
  <si>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</si>
  <si>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</si>
  <si>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</si>
  <si>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</si>
  <si>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</si>
  <si>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</si>
  <si>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</si>
  <si>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</si>
  <si>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</si>
  <si>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55</t>
  </si>
  <si>
    <t>56</t>
  </si>
  <si>
    <t>57</t>
  </si>
  <si>
    <t>60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</si>
  <si>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</si>
  <si>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</si>
  <si>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</si>
  <si>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</si>
  <si>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</si>
  <si>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</si>
  <si>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64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</si>
  <si>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</si>
  <si>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</si>
  <si>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</si>
  <si>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</si>
  <si>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</si>
  <si>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</si>
  <si>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</si>
  <si>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</si>
  <si>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</si>
  <si>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</si>
  <si>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</si>
  <si>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70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</si>
  <si>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</si>
  <si>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</si>
  <si>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</si>
  <si>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</si>
  <si>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</si>
  <si>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</si>
  <si>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</si>
  <si>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74</t>
  </si>
  <si>
    <t>Nástěnný rozv. RZG-N-2S28 komplet</t>
  </si>
  <si>
    <t>75</t>
  </si>
  <si>
    <t>Propojovací systém</t>
  </si>
  <si>
    <t>76</t>
  </si>
  <si>
    <t>Spínač MSN-32-3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</si>
  <si>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</si>
  <si>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</si>
  <si>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</si>
  <si>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</si>
  <si>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</si>
  <si>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</si>
  <si>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</si>
  <si>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</si>
  <si>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</si>
  <si>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</si>
  <si>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</si>
  <si>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</si>
  <si>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</si>
  <si>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</si>
  <si>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</si>
  <si>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</si>
  <si>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</si>
  <si>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hod</t>
  </si>
  <si>
    <t>86</t>
  </si>
  <si>
    <t>PODRUŽNÝ MATERIÁL</t>
  </si>
  <si>
    <t>87</t>
  </si>
  <si>
    <t>ZTRATNÉ A RIZIKO (PROŘEZ)</t>
  </si>
  <si>
    <t>88</t>
  </si>
  <si>
    <t>ZEDNICKÉ VÝPOMOCI</t>
  </si>
  <si>
    <t>92</t>
  </si>
  <si>
    <t>REVIZE</t>
  </si>
  <si>
    <t>kpl.</t>
  </si>
  <si>
    <t>90</t>
  </si>
  <si>
    <t>Světelný vývod ukončený lustr. svorkou</t>
  </si>
  <si>
    <t>POL99_8</t>
  </si>
  <si>
    <t>91</t>
  </si>
  <si>
    <t>734209103</t>
  </si>
  <si>
    <t>Montáž armatury závitové s jedním závitem G 1/2</t>
  </si>
  <si>
    <t>551243890</t>
  </si>
  <si>
    <t>vypouštěcí kulový kohout ,  1/2"</t>
  </si>
  <si>
    <t>POL3_0</t>
  </si>
  <si>
    <t>734209113</t>
  </si>
  <si>
    <t>Montáž armatury závitové s dvěma závity G 1/2</t>
  </si>
  <si>
    <t>551141000</t>
  </si>
  <si>
    <t>kulový kohout mosaz, 0-110°C, DN 15, páka, červený</t>
  </si>
  <si>
    <t>734209114</t>
  </si>
  <si>
    <t>Montáž armatury závitové s dvěma závity G 3/4</t>
  </si>
  <si>
    <t>551172371</t>
  </si>
  <si>
    <t>Odkalovač Flamcovent Clean Smart 22 mm</t>
  </si>
  <si>
    <t>551141020</t>
  </si>
  <si>
    <t>kulový kohout mosaz, 0-110°C, DN 20, páka, červený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</si>
  <si>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</si>
  <si>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</si>
  <si>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</si>
  <si>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</si>
  <si>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</si>
  <si>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734222849</t>
  </si>
  <si>
    <t>Ruční hlavice pro tělesa termostat. ventilů s blokováním</t>
  </si>
  <si>
    <t>734222850</t>
  </si>
  <si>
    <t>Termostatická hlavice</t>
  </si>
  <si>
    <t>734222872</t>
  </si>
  <si>
    <t>Připojovací armatura HM bílá s termostatickou hlavicí</t>
  </si>
  <si>
    <t>998734101</t>
  </si>
  <si>
    <t>Přesun hmot pro armatury v objektech v do 6 m</t>
  </si>
  <si>
    <t>713462111</t>
  </si>
  <si>
    <t>Izolace tepelné potrubí skružemi uchyceno sponou do DN 16 mm</t>
  </si>
  <si>
    <t>713462113</t>
  </si>
  <si>
    <t>Izolace tepelné potrubí skružemi uchyceno sponou do DN 25 mm</t>
  </si>
  <si>
    <t>731249300</t>
  </si>
  <si>
    <t>Topná zkouška</t>
  </si>
  <si>
    <t>731251050</t>
  </si>
  <si>
    <t>Závěsný elektrokotel RAY 6KE (1-6 kW)</t>
  </si>
  <si>
    <t>731251131</t>
  </si>
  <si>
    <t>Montáž elektrokotlů ocelových nástěnných přímotopných  4 až 18 kW</t>
  </si>
  <si>
    <t>998731101</t>
  </si>
  <si>
    <t>Přesun hmot pro kotelny v objektech v do 6 m</t>
  </si>
  <si>
    <t>733222102</t>
  </si>
  <si>
    <t>Potrubí měděné polotvrdé spojované měkkým pájením D 15x1</t>
  </si>
  <si>
    <t>733222104</t>
  </si>
  <si>
    <t>Potrubí měděné polotvrdé spojované měkkým pájením D 22x1</t>
  </si>
  <si>
    <t>733291101</t>
  </si>
  <si>
    <t>Zkouška těsnosti potrubí měděné do D 35x1,5</t>
  </si>
  <si>
    <t>998733101</t>
  </si>
  <si>
    <t>Přesun hmot pro rozvody potrubí v objektech v do 6 m</t>
  </si>
  <si>
    <t>735000911</t>
  </si>
  <si>
    <t>Vyregulování ventilu nebo kohoutu dvojregulačního s ručním ovládáním</t>
  </si>
  <si>
    <t>735000912</t>
  </si>
  <si>
    <t>Vyregulování ventilu nebo kohoutu dvojregulačního s termostatickým ovládáním</t>
  </si>
  <si>
    <t>735152479</t>
  </si>
  <si>
    <t>Otopné těleso panelové Ventil Kompakt  21-060120-60-10</t>
  </si>
  <si>
    <t>735152480</t>
  </si>
  <si>
    <t>Otopné těleso panelové  Ventil Kompakt 21-060140-60-10</t>
  </si>
  <si>
    <t>735152673</t>
  </si>
  <si>
    <t>Otopné těleso panelové  Ventil Kompakt 33-060060-60-10</t>
  </si>
  <si>
    <t>735159400</t>
  </si>
  <si>
    <t>Montáž deskových otopných těles do 1500 mm</t>
  </si>
  <si>
    <t>735164281</t>
  </si>
  <si>
    <t>Sada pro kombinované vytápění 400 W s termostatem</t>
  </si>
  <si>
    <t>735164307</t>
  </si>
  <si>
    <t>Otopné těleso trubkové Koralux Rondo Exklusive KLXM 1500.750</t>
  </si>
  <si>
    <t>735164310</t>
  </si>
  <si>
    <t>Otopné trubkové těleso Koralux KLXM 1820-600</t>
  </si>
  <si>
    <t>735164522</t>
  </si>
  <si>
    <t>Montáž otopného tělesa trubkového KL na stěny výšky tělesa přes 1340 mm</t>
  </si>
  <si>
    <t>735191905</t>
  </si>
  <si>
    <t>Odvzdušnění otopných těles</t>
  </si>
  <si>
    <t>998735101</t>
  </si>
  <si>
    <t>Přesun hmot pro otopná tělesa v objektech v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</si>
</sst>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4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2"/>
      <c r="B2" s="73" t="s">
        <v>24</v>
      </c>
      <c r="C2" s="74"/>
      <c r="D2" s="75" t="s">
        <v>43</v>
      </c>
      <c r="E2" s="230" t="s">
        <v>58</v>
      </c>
      <c r="F2" s="231"/>
      <c r="G2" s="231"/>
      <c r="H2" s="231"/>
      <c r="I2" s="231"/>
      <c r="J2" s="232"/>
      <c r="O2" s="1"/>
    </row>
    <row r="3" spans="1:15" ht="27" hidden="1" customHeight="1" x14ac:dyDescent="0.2">
      <c r="A3" s="2"/>
      <c r="B3" s="76"/>
      <c r="C3" s="74"/>
      <c r="D3" s="77"/>
      <c r="E3" s="233"/>
      <c r="F3" s="234"/>
      <c r="G3" s="234"/>
      <c r="H3" s="234"/>
      <c r="I3" s="234"/>
      <c r="J3" s="235"/>
    </row>
    <row r="4" spans="1:15" ht="23.25" customHeight="1" x14ac:dyDescent="0.2">
      <c r="A4" s="2"/>
      <c r="B4" s="78"/>
      <c r="C4" s="79"/>
      <c r="D4" s="80"/>
      <c r="E4" s="214"/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23</v>
      </c>
      <c r="D5" s="218" t="s">
        <v>45</v>
      </c>
      <c r="E5" s="219"/>
      <c r="F5" s="219"/>
      <c r="G5" s="219"/>
      <c r="H5" s="18" t="s">
        <v>42</v>
      </c>
      <c r="I5" s="82" t="s">
        <v>49</v>
      </c>
      <c r="J5" s="8"/>
    </row>
    <row r="6" spans="1:15" ht="15.75" customHeight="1" x14ac:dyDescent="0.2">
      <c r="A6" s="2"/>
      <c r="B6" s="28"/>
      <c r="C6" s="53"/>
      <c r="D6" s="220" t="s">
        <v>46</v>
      </c>
      <c r="E6" s="221"/>
      <c r="F6" s="221"/>
      <c r="G6" s="221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81" t="s">
        <v>48</v>
      </c>
      <c r="E7" s="222" t="s">
        <v>47</v>
      </c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83" t="s">
        <v>50</v>
      </c>
      <c r="H8" s="18" t="s">
        <v>42</v>
      </c>
      <c r="I8" s="82" t="s">
        <v>54</v>
      </c>
      <c r="J8" s="8"/>
    </row>
    <row r="9" spans="1:15" ht="15.75" hidden="1" customHeight="1" x14ac:dyDescent="0.2">
      <c r="A9" s="2"/>
      <c r="B9" s="2"/>
      <c r="D9" s="83" t="s">
        <v>51</v>
      </c>
      <c r="H9" s="18" t="s">
        <v>36</v>
      </c>
      <c r="I9" s="82" t="s">
        <v>55</v>
      </c>
      <c r="J9" s="8"/>
    </row>
    <row r="10" spans="1:15" ht="15.75" hidden="1" customHeight="1" x14ac:dyDescent="0.2">
      <c r="A10" s="2"/>
      <c r="B10" s="35"/>
      <c r="C10" s="54"/>
      <c r="D10" s="81" t="s">
        <v>53</v>
      </c>
      <c r="E10" s="84" t="s">
        <v>52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7"/>
      <c r="E11" s="237"/>
      <c r="F11" s="237"/>
      <c r="G11" s="237"/>
      <c r="H11" s="18" t="s">
        <v>42</v>
      </c>
      <c r="I11" s="86"/>
      <c r="J11" s="8"/>
    </row>
    <row r="12" spans="1:15" ht="15.75" customHeight="1" x14ac:dyDescent="0.2">
      <c r="A12" s="2"/>
      <c r="B12" s="28"/>
      <c r="C12" s="53"/>
      <c r="D12" s="213"/>
      <c r="E12" s="213"/>
      <c r="F12" s="213"/>
      <c r="G12" s="213"/>
      <c r="H12" s="18" t="s">
        <v>36</v>
      </c>
      <c r="I12" s="86"/>
      <c r="J12" s="8"/>
    </row>
    <row r="13" spans="1:15" ht="15.75" customHeight="1" x14ac:dyDescent="0.2">
      <c r="A13" s="2"/>
      <c r="B13" s="29"/>
      <c r="C13" s="54"/>
      <c r="D13" s="85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">
      <c r="A16" s="139" t="s">
        <v>26</v>
      </c>
      <c r="B16" s="38" t="s">
        <v>26</v>
      </c>
      <c r="C16" s="59"/>
      <c r="D16" s="60"/>
      <c r="E16" s="202"/>
      <c r="F16" s="203"/>
      <c r="G16" s="202"/>
      <c r="H16" s="203"/>
      <c r="I16" s="202">
        <f>SUMIF(F51:F80,A16,I51:I80)+SUMIF(F51:F80,"PSU",I51:I80)</f>
        <v>0</v>
      </c>
      <c r="J16" s="204"/>
    </row>
    <row r="17" spans="1:10" ht="23.25" customHeight="1" x14ac:dyDescent="0.2">
      <c r="A17" s="139" t="s">
        <v>27</v>
      </c>
      <c r="B17" s="38" t="s">
        <v>27</v>
      </c>
      <c r="C17" s="59"/>
      <c r="D17" s="60"/>
      <c r="E17" s="202"/>
      <c r="F17" s="203"/>
      <c r="G17" s="202"/>
      <c r="H17" s="203"/>
      <c r="I17" s="202">
        <f>SUMIF(F51:F80,A17,I51:I80)</f>
        <v>0</v>
      </c>
      <c r="J17" s="204"/>
    </row>
    <row r="18" spans="1:10" ht="23.25" customHeight="1" x14ac:dyDescent="0.2">
      <c r="A18" s="139" t="s">
        <v>28</v>
      </c>
      <c r="B18" s="38" t="s">
        <v>28</v>
      </c>
      <c r="C18" s="59"/>
      <c r="D18" s="60"/>
      <c r="E18" s="202"/>
      <c r="F18" s="203"/>
      <c r="G18" s="202"/>
      <c r="H18" s="203"/>
      <c r="I18" s="202">
        <f>SUMIF(F51:F80,A18,I51:I80)</f>
        <v>0</v>
      </c>
      <c r="J18" s="204"/>
    </row>
    <row r="19" spans="1:10" ht="23.25" customHeight="1" x14ac:dyDescent="0.2">
      <c r="A19" s="139" t="s">
        <v>127</v>
      </c>
      <c r="B19" s="38" t="s">
        <v>29</v>
      </c>
      <c r="C19" s="59"/>
      <c r="D19" s="60"/>
      <c r="E19" s="202"/>
      <c r="F19" s="203"/>
      <c r="G19" s="202"/>
      <c r="H19" s="203"/>
      <c r="I19" s="202">
        <f>SUMIF(F51:F80,A19,I51:I80)</f>
        <v>0</v>
      </c>
      <c r="J19" s="204"/>
    </row>
    <row r="20" spans="1:10" ht="23.25" customHeight="1" x14ac:dyDescent="0.2">
      <c r="A20" s="139" t="s">
        <v>128</v>
      </c>
      <c r="B20" s="38" t="s">
        <v>30</v>
      </c>
      <c r="C20" s="59"/>
      <c r="D20" s="60"/>
      <c r="E20" s="202"/>
      <c r="F20" s="203"/>
      <c r="G20" s="202"/>
      <c r="H20" s="203"/>
      <c r="I20" s="202">
        <f>SUMIF(F51:F80,A20,I51:I80)</f>
        <v>0</v>
      </c>
      <c r="J20" s="204"/>
    </row>
    <row r="21" spans="1:10" ht="23.25" customHeight="1" x14ac:dyDescent="0.2">
      <c r="A21" s="2"/>
      <c r="B21" s="48" t="s">
        <v>31</v>
      </c>
      <c r="C21" s="61"/>
      <c r="D21" s="62"/>
      <c r="E21" s="205"/>
      <c r="F21" s="240"/>
      <c r="G21" s="205"/>
      <c r="H21" s="240"/>
      <c r="I21" s="205">
        <f>SUM(I16:J20)</f>
        <v>0</v>
      </c>
      <c r="J21" s="20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227">
        <f>A25</f>
        <v>0</v>
      </c>
      <c r="H26" s="228"/>
      <c r="I26" s="22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229">
        <f>CenaCelkem-(ZakladDPHSni+DPHSni+ZakladDPHZakl+DPHZakl)</f>
        <v>0</v>
      </c>
      <c r="H27" s="229"/>
      <c r="I27" s="229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8">
        <f>ZakladDPHSniVypocet+ZakladDPHZaklVypocet</f>
        <v>0</v>
      </c>
      <c r="H28" s="208"/>
      <c r="I28" s="208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7">
        <f>A27</f>
        <v>0</v>
      </c>
      <c r="H29" s="207"/>
      <c r="I29" s="207"/>
      <c r="J29" s="120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56</v>
      </c>
      <c r="C39" s="195"/>
      <c r="D39" s="195"/>
      <c r="E39" s="195"/>
      <c r="F39" s="100">
        <f>'02 01 Pol'!AE817+'02 02 Pol'!AE102+'02 03 Pol'!AE49</f>
        <v>0</v>
      </c>
      <c r="G39" s="101">
        <f>'02 01 Pol'!AF817+'02 02 Pol'!AF102+'02 03 Pol'!AF49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9">
        <v>2</v>
      </c>
      <c r="B40" s="104" t="s">
        <v>57</v>
      </c>
      <c r="C40" s="196" t="s">
        <v>58</v>
      </c>
      <c r="D40" s="196"/>
      <c r="E40" s="196"/>
      <c r="F40" s="105">
        <f>'02 01 Pol'!AE817+'02 02 Pol'!AE102+'02 03 Pol'!AE49</f>
        <v>0</v>
      </c>
      <c r="G40" s="106">
        <f>'02 01 Pol'!AF817+'02 02 Pol'!AF102+'02 03 Pol'!AF49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customHeight="1" x14ac:dyDescent="0.2">
      <c r="A41" s="89">
        <v>3</v>
      </c>
      <c r="B41" s="108" t="s">
        <v>59</v>
      </c>
      <c r="C41" s="195" t="s">
        <v>60</v>
      </c>
      <c r="D41" s="195"/>
      <c r="E41" s="195"/>
      <c r="F41" s="109">
        <f>'02 01 Pol'!AE817</f>
        <v>0</v>
      </c>
      <c r="G41" s="102">
        <f>'02 01 Pol'!AF817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customHeight="1" x14ac:dyDescent="0.2">
      <c r="A42" s="89">
        <v>3</v>
      </c>
      <c r="B42" s="108" t="s">
        <v>57</v>
      </c>
      <c r="C42" s="195" t="s">
        <v>61</v>
      </c>
      <c r="D42" s="195"/>
      <c r="E42" s="195"/>
      <c r="F42" s="109">
        <f>'02 02 Pol'!AE102</f>
        <v>0</v>
      </c>
      <c r="G42" s="102">
        <f>'02 02 Pol'!AF102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9">
        <v>3</v>
      </c>
      <c r="B43" s="108" t="s">
        <v>62</v>
      </c>
      <c r="C43" s="195" t="s">
        <v>63</v>
      </c>
      <c r="D43" s="195"/>
      <c r="E43" s="195"/>
      <c r="F43" s="109">
        <f>'02 03 Pol'!AE49</f>
        <v>0</v>
      </c>
      <c r="G43" s="102">
        <f>'02 03 Pol'!AF49</f>
        <v>0</v>
      </c>
      <c r="H43" s="102">
        <f>(F43*SazbaDPH1/100)+(G43*SazbaDPH2/100)</f>
        <v>0</v>
      </c>
      <c r="I43" s="102">
        <f>F43+G43+H43</f>
        <v>0</v>
      </c>
      <c r="J43" s="103" t="str">
        <f>IF(CenaCelkemVypocet=0,"",I43/CenaCelkemVypocet*100)</f>
        <v/>
      </c>
    </row>
    <row r="44" spans="1:10" ht="25.5" customHeight="1" x14ac:dyDescent="0.2">
      <c r="A44" s="89"/>
      <c r="B44" s="192" t="s">
        <v>64</v>
      </c>
      <c r="C44" s="193"/>
      <c r="D44" s="193"/>
      <c r="E44" s="194"/>
      <c r="F44" s="110">
        <f>SUMIF(A39:A43,"=1",F39:F43)</f>
        <v>0</v>
      </c>
      <c r="G44" s="111">
        <f>SUMIF(A39:A43,"=1",G39:G43)</f>
        <v>0</v>
      </c>
      <c r="H44" s="111">
        <f>SUMIF(A39:A43,"=1",H39:H43)</f>
        <v>0</v>
      </c>
      <c r="I44" s="111">
        <f>SUMIF(A39:A43,"=1",I39:I43)</f>
        <v>0</v>
      </c>
      <c r="J44" s="112">
        <f>SUMIF(A39:A43,"=1",J39:J43)</f>
        <v>0</v>
      </c>
    </row>
    <row r="48" spans="1:10" ht="15.75" x14ac:dyDescent="0.25">
      <c r="B48" s="121" t="s">
        <v>66</v>
      </c>
    </row>
    <row r="50" spans="1:10" ht="25.5" customHeight="1" x14ac:dyDescent="0.2">
      <c r="A50" s="123"/>
      <c r="B50" s="126" t="s">
        <v>18</v>
      </c>
      <c r="C50" s="126" t="s">
        <v>6</v>
      </c>
      <c r="D50" s="127"/>
      <c r="E50" s="127"/>
      <c r="F50" s="128" t="s">
        <v>67</v>
      </c>
      <c r="G50" s="128"/>
      <c r="H50" s="128"/>
      <c r="I50" s="128" t="s">
        <v>31</v>
      </c>
      <c r="J50" s="128" t="s">
        <v>0</v>
      </c>
    </row>
    <row r="51" spans="1:10" ht="36.75" customHeight="1" x14ac:dyDescent="0.2">
      <c r="A51" s="124"/>
      <c r="B51" s="129" t="s">
        <v>68</v>
      </c>
      <c r="C51" s="190" t="s">
        <v>69</v>
      </c>
      <c r="D51" s="191"/>
      <c r="E51" s="191"/>
      <c r="F51" s="135" t="s">
        <v>26</v>
      </c>
      <c r="G51" s="136"/>
      <c r="H51" s="136"/>
      <c r="I51" s="136">
        <f>'02 01 Pol'!G8</f>
        <v>0</v>
      </c>
      <c r="J51" s="133" t="str">
        <f>IF(I81=0,"",I51/I81*100)</f>
        <v/>
      </c>
    </row>
    <row r="52" spans="1:10" ht="36.75" customHeight="1" x14ac:dyDescent="0.2">
      <c r="A52" s="124"/>
      <c r="B52" s="129" t="s">
        <v>70</v>
      </c>
      <c r="C52" s="190" t="s">
        <v>71</v>
      </c>
      <c r="D52" s="191"/>
      <c r="E52" s="191"/>
      <c r="F52" s="135" t="s">
        <v>26</v>
      </c>
      <c r="G52" s="136"/>
      <c r="H52" s="136"/>
      <c r="I52" s="136">
        <f>'02 01 Pol'!G35</f>
        <v>0</v>
      </c>
      <c r="J52" s="133" t="str">
        <f>IF(I81=0,"",I52/I81*100)</f>
        <v/>
      </c>
    </row>
    <row r="53" spans="1:10" ht="36.75" customHeight="1" x14ac:dyDescent="0.2">
      <c r="A53" s="124"/>
      <c r="B53" s="129" t="s">
        <v>72</v>
      </c>
      <c r="C53" s="190" t="s">
        <v>73</v>
      </c>
      <c r="D53" s="191"/>
      <c r="E53" s="191"/>
      <c r="F53" s="135" t="s">
        <v>26</v>
      </c>
      <c r="G53" s="136"/>
      <c r="H53" s="136"/>
      <c r="I53" s="136">
        <f>'02 01 Pol'!G106</f>
        <v>0</v>
      </c>
      <c r="J53" s="133" t="str">
        <f>IF(I81=0,"",I53/I81*100)</f>
        <v/>
      </c>
    </row>
    <row r="54" spans="1:10" ht="36.75" customHeight="1" x14ac:dyDescent="0.2">
      <c r="A54" s="124"/>
      <c r="B54" s="129" t="s">
        <v>74</v>
      </c>
      <c r="C54" s="190" t="s">
        <v>75</v>
      </c>
      <c r="D54" s="191"/>
      <c r="E54" s="191"/>
      <c r="F54" s="135" t="s">
        <v>26</v>
      </c>
      <c r="G54" s="136"/>
      <c r="H54" s="136"/>
      <c r="I54" s="136">
        <f>'02 01 Pol'!G121</f>
        <v>0</v>
      </c>
      <c r="J54" s="133" t="str">
        <f>IF(I81=0,"",I54/I81*100)</f>
        <v/>
      </c>
    </row>
    <row r="55" spans="1:10" ht="36.75" customHeight="1" x14ac:dyDescent="0.2">
      <c r="A55" s="124"/>
      <c r="B55" s="129" t="s">
        <v>76</v>
      </c>
      <c r="C55" s="190" t="s">
        <v>77</v>
      </c>
      <c r="D55" s="191"/>
      <c r="E55" s="191"/>
      <c r="F55" s="135" t="s">
        <v>26</v>
      </c>
      <c r="G55" s="136"/>
      <c r="H55" s="136"/>
      <c r="I55" s="136">
        <f>'02 01 Pol'!G136</f>
        <v>0</v>
      </c>
      <c r="J55" s="133" t="str">
        <f>IF(I81=0,"",I55/I81*100)</f>
        <v/>
      </c>
    </row>
    <row r="56" spans="1:10" ht="36.75" customHeight="1" x14ac:dyDescent="0.2">
      <c r="A56" s="124"/>
      <c r="B56" s="129" t="s">
        <v>78</v>
      </c>
      <c r="C56" s="190" t="s">
        <v>79</v>
      </c>
      <c r="D56" s="191"/>
      <c r="E56" s="191"/>
      <c r="F56" s="135" t="s">
        <v>26</v>
      </c>
      <c r="G56" s="136"/>
      <c r="H56" s="136"/>
      <c r="I56" s="136">
        <f>'02 01 Pol'!G162</f>
        <v>0</v>
      </c>
      <c r="J56" s="133" t="str">
        <f>IF(I81=0,"",I56/I81*100)</f>
        <v/>
      </c>
    </row>
    <row r="57" spans="1:10" ht="36.75" customHeight="1" x14ac:dyDescent="0.2">
      <c r="A57" s="124"/>
      <c r="B57" s="129" t="s">
        <v>80</v>
      </c>
      <c r="C57" s="190" t="s">
        <v>81</v>
      </c>
      <c r="D57" s="191"/>
      <c r="E57" s="191"/>
      <c r="F57" s="135" t="s">
        <v>27</v>
      </c>
      <c r="G57" s="136"/>
      <c r="H57" s="136"/>
      <c r="I57" s="136">
        <f>'02 01 Pol'!G166</f>
        <v>0</v>
      </c>
      <c r="J57" s="133" t="str">
        <f>IF(I81=0,"",I57/I81*100)</f>
        <v/>
      </c>
    </row>
    <row r="58" spans="1:10" ht="36.75" customHeight="1" x14ac:dyDescent="0.2">
      <c r="A58" s="124"/>
      <c r="B58" s="129" t="s">
        <v>82</v>
      </c>
      <c r="C58" s="190" t="s">
        <v>83</v>
      </c>
      <c r="D58" s="191"/>
      <c r="E58" s="191"/>
      <c r="F58" s="135" t="s">
        <v>27</v>
      </c>
      <c r="G58" s="136"/>
      <c r="H58" s="136"/>
      <c r="I58" s="136">
        <f>'02 01 Pol'!G176+'02 03 Pol'!G22</f>
        <v>0</v>
      </c>
      <c r="J58" s="133" t="str">
        <f>IF(I81=0,"",I58/I81*100)</f>
        <v/>
      </c>
    </row>
    <row r="59" spans="1:10" ht="36.75" customHeight="1" x14ac:dyDescent="0.2">
      <c r="A59" s="124"/>
      <c r="B59" s="129" t="s">
        <v>84</v>
      </c>
      <c r="C59" s="190" t="s">
        <v>85</v>
      </c>
      <c r="D59" s="191"/>
      <c r="E59" s="191"/>
      <c r="F59" s="135" t="s">
        <v>27</v>
      </c>
      <c r="G59" s="136"/>
      <c r="H59" s="136"/>
      <c r="I59" s="136">
        <f>'02 01 Pol'!G220</f>
        <v>0</v>
      </c>
      <c r="J59" s="133" t="str">
        <f>IF(I81=0,"",I59/I81*100)</f>
        <v/>
      </c>
    </row>
    <row r="60" spans="1:10" ht="36.75" customHeight="1" x14ac:dyDescent="0.2">
      <c r="A60" s="124"/>
      <c r="B60" s="129" t="s">
        <v>86</v>
      </c>
      <c r="C60" s="190" t="s">
        <v>87</v>
      </c>
      <c r="D60" s="191"/>
      <c r="E60" s="191"/>
      <c r="F60" s="135" t="s">
        <v>27</v>
      </c>
      <c r="G60" s="136"/>
      <c r="H60" s="136"/>
      <c r="I60" s="136">
        <f>'02 01 Pol'!G234</f>
        <v>0</v>
      </c>
      <c r="J60" s="133" t="str">
        <f>IF(I81=0,"",I60/I81*100)</f>
        <v/>
      </c>
    </row>
    <row r="61" spans="1:10" ht="36.75" customHeight="1" x14ac:dyDescent="0.2">
      <c r="A61" s="124"/>
      <c r="B61" s="129" t="s">
        <v>88</v>
      </c>
      <c r="C61" s="190" t="s">
        <v>89</v>
      </c>
      <c r="D61" s="191"/>
      <c r="E61" s="191"/>
      <c r="F61" s="135" t="s">
        <v>27</v>
      </c>
      <c r="G61" s="136"/>
      <c r="H61" s="136"/>
      <c r="I61" s="136">
        <f>'02 01 Pol'!G257</f>
        <v>0</v>
      </c>
      <c r="J61" s="133" t="str">
        <f>IF(I81=0,"",I61/I81*100)</f>
        <v/>
      </c>
    </row>
    <row r="62" spans="1:10" ht="36.75" customHeight="1" x14ac:dyDescent="0.2">
      <c r="A62" s="124"/>
      <c r="B62" s="129" t="s">
        <v>90</v>
      </c>
      <c r="C62" s="190" t="s">
        <v>91</v>
      </c>
      <c r="D62" s="191"/>
      <c r="E62" s="191"/>
      <c r="F62" s="135" t="s">
        <v>27</v>
      </c>
      <c r="G62" s="136"/>
      <c r="H62" s="136"/>
      <c r="I62" s="136">
        <f>'02 01 Pol'!G291</f>
        <v>0</v>
      </c>
      <c r="J62" s="133" t="str">
        <f>IF(I81=0,"",I62/I81*100)</f>
        <v/>
      </c>
    </row>
    <row r="63" spans="1:10" ht="36.75" customHeight="1" x14ac:dyDescent="0.2">
      <c r="A63" s="124"/>
      <c r="B63" s="129" t="s">
        <v>92</v>
      </c>
      <c r="C63" s="190" t="s">
        <v>93</v>
      </c>
      <c r="D63" s="191"/>
      <c r="E63" s="191"/>
      <c r="F63" s="135" t="s">
        <v>27</v>
      </c>
      <c r="G63" s="136"/>
      <c r="H63" s="136"/>
      <c r="I63" s="136">
        <f>'02 03 Pol'!G25</f>
        <v>0</v>
      </c>
      <c r="J63" s="133" t="str">
        <f>IF(I81=0,"",I63/I81*100)</f>
        <v/>
      </c>
    </row>
    <row r="64" spans="1:10" ht="36.75" customHeight="1" x14ac:dyDescent="0.2">
      <c r="A64" s="124"/>
      <c r="B64" s="129" t="s">
        <v>94</v>
      </c>
      <c r="C64" s="190" t="s">
        <v>95</v>
      </c>
      <c r="D64" s="191"/>
      <c r="E64" s="191"/>
      <c r="F64" s="135" t="s">
        <v>27</v>
      </c>
      <c r="G64" s="136"/>
      <c r="H64" s="136"/>
      <c r="I64" s="136">
        <f>'02 03 Pol'!G30</f>
        <v>0</v>
      </c>
      <c r="J64" s="133" t="str">
        <f>IF(I81=0,"",I64/I81*100)</f>
        <v/>
      </c>
    </row>
    <row r="65" spans="1:10" ht="36.75" customHeight="1" x14ac:dyDescent="0.2">
      <c r="A65" s="124"/>
      <c r="B65" s="129" t="s">
        <v>96</v>
      </c>
      <c r="C65" s="190" t="s">
        <v>97</v>
      </c>
      <c r="D65" s="191"/>
      <c r="E65" s="191"/>
      <c r="F65" s="135" t="s">
        <v>27</v>
      </c>
      <c r="G65" s="136"/>
      <c r="H65" s="136"/>
      <c r="I65" s="136">
        <f>'02 03 Pol'!G8</f>
        <v>0</v>
      </c>
      <c r="J65" s="133" t="str">
        <f>IF(I81=0,"",I65/I81*100)</f>
        <v/>
      </c>
    </row>
    <row r="66" spans="1:10" ht="36.75" customHeight="1" x14ac:dyDescent="0.2">
      <c r="A66" s="124"/>
      <c r="B66" s="129" t="s">
        <v>98</v>
      </c>
      <c r="C66" s="190" t="s">
        <v>99</v>
      </c>
      <c r="D66" s="191"/>
      <c r="E66" s="191"/>
      <c r="F66" s="135" t="s">
        <v>27</v>
      </c>
      <c r="G66" s="136"/>
      <c r="H66" s="136"/>
      <c r="I66" s="136">
        <f>'02 03 Pol'!G35</f>
        <v>0</v>
      </c>
      <c r="J66" s="133" t="str">
        <f>IF(I81=0,"",I66/I81*100)</f>
        <v/>
      </c>
    </row>
    <row r="67" spans="1:10" ht="36.75" customHeight="1" x14ac:dyDescent="0.2">
      <c r="A67" s="124"/>
      <c r="B67" s="129" t="s">
        <v>100</v>
      </c>
      <c r="C67" s="190" t="s">
        <v>101</v>
      </c>
      <c r="D67" s="191"/>
      <c r="E67" s="191"/>
      <c r="F67" s="135" t="s">
        <v>27</v>
      </c>
      <c r="G67" s="136"/>
      <c r="H67" s="136"/>
      <c r="I67" s="136">
        <f>'02 01 Pol'!G297</f>
        <v>0</v>
      </c>
      <c r="J67" s="133" t="str">
        <f>IF(I81=0,"",I67/I81*100)</f>
        <v/>
      </c>
    </row>
    <row r="68" spans="1:10" ht="36.75" customHeight="1" x14ac:dyDescent="0.2">
      <c r="A68" s="124"/>
      <c r="B68" s="129" t="s">
        <v>102</v>
      </c>
      <c r="C68" s="190" t="s">
        <v>103</v>
      </c>
      <c r="D68" s="191"/>
      <c r="E68" s="191"/>
      <c r="F68" s="135" t="s">
        <v>27</v>
      </c>
      <c r="G68" s="136"/>
      <c r="H68" s="136"/>
      <c r="I68" s="136">
        <f>'02 01 Pol'!G314</f>
        <v>0</v>
      </c>
      <c r="J68" s="133" t="str">
        <f>IF(I81=0,"",I68/I81*100)</f>
        <v/>
      </c>
    </row>
    <row r="69" spans="1:10" ht="36.75" customHeight="1" x14ac:dyDescent="0.2">
      <c r="A69" s="124"/>
      <c r="B69" s="129" t="s">
        <v>104</v>
      </c>
      <c r="C69" s="190" t="s">
        <v>105</v>
      </c>
      <c r="D69" s="191"/>
      <c r="E69" s="191"/>
      <c r="F69" s="135" t="s">
        <v>27</v>
      </c>
      <c r="G69" s="136"/>
      <c r="H69" s="136"/>
      <c r="I69" s="136">
        <f>'02 01 Pol'!G350</f>
        <v>0</v>
      </c>
      <c r="J69" s="133" t="str">
        <f>IF(I81=0,"",I69/I81*100)</f>
        <v/>
      </c>
    </row>
    <row r="70" spans="1:10" ht="36.75" customHeight="1" x14ac:dyDescent="0.2">
      <c r="A70" s="124"/>
      <c r="B70" s="129" t="s">
        <v>106</v>
      </c>
      <c r="C70" s="190" t="s">
        <v>107</v>
      </c>
      <c r="D70" s="191"/>
      <c r="E70" s="191"/>
      <c r="F70" s="135" t="s">
        <v>27</v>
      </c>
      <c r="G70" s="136"/>
      <c r="H70" s="136"/>
      <c r="I70" s="136">
        <f>'02 01 Pol'!G376</f>
        <v>0</v>
      </c>
      <c r="J70" s="133" t="str">
        <f>IF(I81=0,"",I70/I81*100)</f>
        <v/>
      </c>
    </row>
    <row r="71" spans="1:10" ht="36.75" customHeight="1" x14ac:dyDescent="0.2">
      <c r="A71" s="124"/>
      <c r="B71" s="129" t="s">
        <v>108</v>
      </c>
      <c r="C71" s="190" t="s">
        <v>109</v>
      </c>
      <c r="D71" s="191"/>
      <c r="E71" s="191"/>
      <c r="F71" s="135" t="s">
        <v>27</v>
      </c>
      <c r="G71" s="136"/>
      <c r="H71" s="136"/>
      <c r="I71" s="136">
        <f>'02 01 Pol'!G457</f>
        <v>0</v>
      </c>
      <c r="J71" s="133" t="str">
        <f>IF(I81=0,"",I71/I81*100)</f>
        <v/>
      </c>
    </row>
    <row r="72" spans="1:10" ht="36.75" customHeight="1" x14ac:dyDescent="0.2">
      <c r="A72" s="124"/>
      <c r="B72" s="129" t="s">
        <v>110</v>
      </c>
      <c r="C72" s="190" t="s">
        <v>111</v>
      </c>
      <c r="D72" s="191"/>
      <c r="E72" s="191"/>
      <c r="F72" s="135" t="s">
        <v>27</v>
      </c>
      <c r="G72" s="136"/>
      <c r="H72" s="136"/>
      <c r="I72" s="136">
        <f>'02 01 Pol'!G552</f>
        <v>0</v>
      </c>
      <c r="J72" s="133" t="str">
        <f>IF(I81=0,"",I72/I81*100)</f>
        <v/>
      </c>
    </row>
    <row r="73" spans="1:10" ht="36.75" customHeight="1" x14ac:dyDescent="0.2">
      <c r="A73" s="124"/>
      <c r="B73" s="129" t="s">
        <v>112</v>
      </c>
      <c r="C73" s="190" t="s">
        <v>113</v>
      </c>
      <c r="D73" s="191"/>
      <c r="E73" s="191"/>
      <c r="F73" s="135" t="s">
        <v>27</v>
      </c>
      <c r="G73" s="136"/>
      <c r="H73" s="136"/>
      <c r="I73" s="136">
        <f>'02 01 Pol'!G593</f>
        <v>0</v>
      </c>
      <c r="J73" s="133" t="str">
        <f>IF(I81=0,"",I73/I81*100)</f>
        <v/>
      </c>
    </row>
    <row r="74" spans="1:10" ht="36.75" customHeight="1" x14ac:dyDescent="0.2">
      <c r="A74" s="124"/>
      <c r="B74" s="129" t="s">
        <v>114</v>
      </c>
      <c r="C74" s="190" t="s">
        <v>115</v>
      </c>
      <c r="D74" s="191"/>
      <c r="E74" s="191"/>
      <c r="F74" s="135" t="s">
        <v>28</v>
      </c>
      <c r="G74" s="136"/>
      <c r="H74" s="136"/>
      <c r="I74" s="136">
        <f>'02 02 Pol'!G8+'02 02 Pol'!G97</f>
        <v>0</v>
      </c>
      <c r="J74" s="133" t="str">
        <f>IF(I81=0,"",I74/I81*100)</f>
        <v/>
      </c>
    </row>
    <row r="75" spans="1:10" ht="36.75" customHeight="1" x14ac:dyDescent="0.2">
      <c r="A75" s="124"/>
      <c r="B75" s="129" t="s">
        <v>116</v>
      </c>
      <c r="C75" s="190" t="s">
        <v>117</v>
      </c>
      <c r="D75" s="191"/>
      <c r="E75" s="191"/>
      <c r="F75" s="135" t="s">
        <v>28</v>
      </c>
      <c r="G75" s="136"/>
      <c r="H75" s="136"/>
      <c r="I75" s="136">
        <f>'02 02 Pol'!G39+'02 02 Pol'!G99</f>
        <v>0</v>
      </c>
      <c r="J75" s="133" t="str">
        <f>IF(I81=0,"",I75/I81*100)</f>
        <v/>
      </c>
    </row>
    <row r="76" spans="1:10" ht="36.75" customHeight="1" x14ac:dyDescent="0.2">
      <c r="A76" s="124"/>
      <c r="B76" s="129" t="s">
        <v>118</v>
      </c>
      <c r="C76" s="190" t="s">
        <v>119</v>
      </c>
      <c r="D76" s="191"/>
      <c r="E76" s="191"/>
      <c r="F76" s="135" t="s">
        <v>28</v>
      </c>
      <c r="G76" s="136"/>
      <c r="H76" s="136"/>
      <c r="I76" s="136">
        <f>'02 02 Pol'!G74</f>
        <v>0</v>
      </c>
      <c r="J76" s="133" t="str">
        <f>IF(I81=0,"",I76/I81*100)</f>
        <v/>
      </c>
    </row>
    <row r="77" spans="1:10" ht="36.75" customHeight="1" x14ac:dyDescent="0.2">
      <c r="A77" s="124"/>
      <c r="B77" s="129" t="s">
        <v>120</v>
      </c>
      <c r="C77" s="190" t="s">
        <v>121</v>
      </c>
      <c r="D77" s="191"/>
      <c r="E77" s="191"/>
      <c r="F77" s="135" t="s">
        <v>28</v>
      </c>
      <c r="G77" s="136"/>
      <c r="H77" s="136"/>
      <c r="I77" s="136">
        <f>'02 02 Pol'!G79</f>
        <v>0</v>
      </c>
      <c r="J77" s="133" t="str">
        <f>IF(I81=0,"",I77/I81*100)</f>
        <v/>
      </c>
    </row>
    <row r="78" spans="1:10" ht="36.75" customHeight="1" x14ac:dyDescent="0.2">
      <c r="A78" s="124"/>
      <c r="B78" s="129" t="s">
        <v>122</v>
      </c>
      <c r="C78" s="190" t="s">
        <v>123</v>
      </c>
      <c r="D78" s="191"/>
      <c r="E78" s="191"/>
      <c r="F78" s="135" t="s">
        <v>28</v>
      </c>
      <c r="G78" s="136"/>
      <c r="H78" s="136"/>
      <c r="I78" s="136">
        <f>'02 02 Pol'!G91</f>
        <v>0</v>
      </c>
      <c r="J78" s="133" t="str">
        <f>IF(I81=0,"",I78/I81*100)</f>
        <v/>
      </c>
    </row>
    <row r="79" spans="1:10" ht="36.75" customHeight="1" x14ac:dyDescent="0.2">
      <c r="A79" s="124"/>
      <c r="B79" s="129" t="s">
        <v>124</v>
      </c>
      <c r="C79" s="190" t="s">
        <v>125</v>
      </c>
      <c r="D79" s="191"/>
      <c r="E79" s="191"/>
      <c r="F79" s="135" t="s">
        <v>126</v>
      </c>
      <c r="G79" s="136"/>
      <c r="H79" s="136"/>
      <c r="I79" s="136">
        <f>'02 01 Pol'!G792</f>
        <v>0</v>
      </c>
      <c r="J79" s="133" t="str">
        <f>IF(I81=0,"",I79/I81*100)</f>
        <v/>
      </c>
    </row>
    <row r="80" spans="1:10" ht="36.75" customHeight="1" x14ac:dyDescent="0.2">
      <c r="A80" s="124"/>
      <c r="B80" s="129" t="s">
        <v>127</v>
      </c>
      <c r="C80" s="190" t="s">
        <v>29</v>
      </c>
      <c r="D80" s="191"/>
      <c r="E80" s="191"/>
      <c r="F80" s="135" t="s">
        <v>127</v>
      </c>
      <c r="G80" s="136"/>
      <c r="H80" s="136"/>
      <c r="I80" s="136">
        <f>'02 01 Pol'!G809</f>
        <v>0</v>
      </c>
      <c r="J80" s="133" t="str">
        <f>IF(I81=0,"",I80/I81*100)</f>
        <v/>
      </c>
    </row>
    <row r="81" spans="1:10" ht="25.5" customHeight="1" x14ac:dyDescent="0.2">
      <c r="A81" s="125"/>
      <c r="B81" s="130" t="s">
        <v>1</v>
      </c>
      <c r="C81" s="131"/>
      <c r="D81" s="132"/>
      <c r="E81" s="132"/>
      <c r="F81" s="137"/>
      <c r="G81" s="138"/>
      <c r="H81" s="138"/>
      <c r="I81" s="138">
        <f>SUM(I51:I80)</f>
        <v>0</v>
      </c>
      <c r="J81" s="134">
        <f>SUM(J51:J80)</f>
        <v>0</v>
      </c>
    </row>
    <row r="82" spans="1:10" x14ac:dyDescent="0.2">
      <c r="F82" s="87"/>
      <c r="G82" s="87"/>
      <c r="H82" s="87"/>
      <c r="I82" s="87"/>
      <c r="J82" s="88"/>
    </row>
    <row r="83" spans="1:10" x14ac:dyDescent="0.2">
      <c r="F83" s="87"/>
      <c r="G83" s="87"/>
      <c r="H83" s="87"/>
      <c r="I83" s="87"/>
      <c r="J83" s="88"/>
    </row>
    <row r="84" spans="1:10" x14ac:dyDescent="0.2">
      <c r="F84" s="87"/>
      <c r="G84" s="87"/>
      <c r="H84" s="87"/>
      <c r="I84" s="87"/>
      <c r="J84" s="88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50" t="s">
        <v>8</v>
      </c>
      <c r="B2" s="49"/>
      <c r="C2" s="243"/>
      <c r="D2" s="243"/>
      <c r="E2" s="243"/>
      <c r="F2" s="243"/>
      <c r="G2" s="244"/>
    </row>
    <row r="3" spans="1:7" ht="24.95" customHeight="1" x14ac:dyDescent="0.2">
      <c r="A3" s="50" t="s">
        <v>9</v>
      </c>
      <c r="B3" s="49"/>
      <c r="C3" s="243"/>
      <c r="D3" s="243"/>
      <c r="E3" s="243"/>
      <c r="F3" s="243"/>
      <c r="G3" s="244"/>
    </row>
    <row r="4" spans="1:7" ht="24.95" customHeight="1" x14ac:dyDescent="0.2">
      <c r="A4" s="50" t="s">
        <v>10</v>
      </c>
      <c r="B4" s="49"/>
      <c r="C4" s="243"/>
      <c r="D4" s="243"/>
      <c r="E4" s="243"/>
      <c r="F4" s="243"/>
      <c r="G4" s="244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129</v>
      </c>
    </row>
    <row r="2" spans="1:60" ht="24.95" customHeight="1" x14ac:dyDescent="0.2">
      <c r="A2" s="140" t="s">
        <v>8</v>
      </c>
      <c r="B2" s="49" t="s">
        <v>43</v>
      </c>
      <c r="C2" s="250" t="s">
        <v>44</v>
      </c>
      <c r="D2" s="251"/>
      <c r="E2" s="251"/>
      <c r="F2" s="251"/>
      <c r="G2" s="252"/>
      <c r="AG2" t="s">
        <v>130</v>
      </c>
    </row>
    <row r="3" spans="1:60" ht="24.95" customHeight="1" x14ac:dyDescent="0.2">
      <c r="A3" s="140" t="s">
        <v>9</v>
      </c>
      <c r="B3" s="49" t="s">
        <v>57</v>
      </c>
      <c r="C3" s="250" t="s">
        <v>58</v>
      </c>
      <c r="D3" s="251"/>
      <c r="E3" s="251"/>
      <c r="F3" s="251"/>
      <c r="G3" s="252"/>
      <c r="AC3" s="122" t="s">
        <v>130</v>
      </c>
      <c r="AG3" t="s">
        <v>131</v>
      </c>
    </row>
    <row r="4" spans="1:60" ht="24.95" customHeight="1" x14ac:dyDescent="0.2">
      <c r="A4" s="141" t="s">
        <v>10</v>
      </c>
      <c r="B4" s="142" t="s">
        <v>59</v>
      </c>
      <c r="C4" s="253" t="s">
        <v>60</v>
      </c>
      <c r="D4" s="254"/>
      <c r="E4" s="254"/>
      <c r="F4" s="254"/>
      <c r="G4" s="255"/>
      <c r="AG4" t="s">
        <v>132</v>
      </c>
    </row>
    <row r="5" spans="1:60" x14ac:dyDescent="0.2">
      <c r="D5" s="10"/>
    </row>
    <row r="6" spans="1:60" ht="38.25" x14ac:dyDescent="0.2">
      <c r="A6" s="144" t="s">
        <v>133</v>
      </c>
      <c r="B6" s="146" t="s">
        <v>134</v>
      </c>
      <c r="C6" s="146" t="s">
        <v>135</v>
      </c>
      <c r="D6" s="145" t="s">
        <v>136</v>
      </c>
      <c r="E6" s="144" t="s">
        <v>137</v>
      </c>
      <c r="F6" s="143" t="s">
        <v>138</v>
      </c>
      <c r="G6" s="144" t="s">
        <v>31</v>
      </c>
      <c r="H6" s="147" t="s">
        <v>32</v>
      </c>
      <c r="I6" s="147" t="s">
        <v>139</v>
      </c>
      <c r="J6" s="147" t="s">
        <v>33</v>
      </c>
      <c r="K6" s="147" t="s">
        <v>140</v>
      </c>
      <c r="L6" s="147" t="s">
        <v>141</v>
      </c>
      <c r="M6" s="147" t="s">
        <v>142</v>
      </c>
      <c r="N6" s="147" t="s">
        <v>143</v>
      </c>
      <c r="O6" s="147" t="s">
        <v>144</v>
      </c>
      <c r="P6" s="147" t="s">
        <v>145</v>
      </c>
      <c r="Q6" s="147" t="s">
        <v>146</v>
      </c>
      <c r="R6" s="147" t="s">
        <v>147</v>
      </c>
      <c r="S6" s="147" t="s">
        <v>148</v>
      </c>
      <c r="T6" s="147" t="s">
        <v>149</v>
      </c>
      <c r="U6" s="147" t="s">
        <v>150</v>
      </c>
      <c r="V6" s="147" t="s">
        <v>151</v>
      </c>
      <c r="W6" s="147" t="s">
        <v>152</v>
      </c>
      <c r="X6" s="147" t="s">
        <v>153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2" t="s">
        <v>154</v>
      </c>
      <c r="B8" s="163" t="s">
        <v>68</v>
      </c>
      <c r="C8" s="182" t="s">
        <v>69</v>
      </c>
      <c r="D8" s="164"/>
      <c r="E8" s="165"/>
      <c r="F8" s="166"/>
      <c r="G8" s="167">
        <f>SUMIF(AG9:AG34,"&lt;&gt;NOR",G9:G34)</f>
        <v>0</v>
      </c>
      <c r="H8" s="161"/>
      <c r="I8" s="161">
        <f>SUM(I9:I34)</f>
        <v>0</v>
      </c>
      <c r="J8" s="161"/>
      <c r="K8" s="161">
        <f>SUM(K9:K34)</f>
        <v>0</v>
      </c>
      <c r="L8" s="161"/>
      <c r="M8" s="161">
        <f>SUM(M9:M34)</f>
        <v>0</v>
      </c>
      <c r="N8" s="161"/>
      <c r="O8" s="161">
        <f>SUM(O9:O34)</f>
        <v>1.5</v>
      </c>
      <c r="P8" s="161"/>
      <c r="Q8" s="161">
        <f>SUM(Q9:Q34)</f>
        <v>0</v>
      </c>
      <c r="R8" s="161"/>
      <c r="S8" s="161"/>
      <c r="T8" s="161"/>
      <c r="U8" s="161"/>
      <c r="V8" s="161">
        <f>SUM(V9:V34)</f>
        <v>0</v>
      </c>
      <c r="W8" s="161"/>
      <c r="X8" s="161"/>
      <c r="AG8" t="s">
        <v>155</v>
      </c>
    </row>
    <row r="9" spans="1:60" ht="22.5" outlineLevel="1" x14ac:dyDescent="0.2">
      <c r="A9" s="168">
        <v>1</v>
      </c>
      <c r="B9" s="169" t="s">
        <v>156</v>
      </c>
      <c r="C9" s="183" t="s">
        <v>157</v>
      </c>
      <c r="D9" s="170" t="s">
        <v>158</v>
      </c>
      <c r="E9" s="171">
        <v>8.0549999999999997E-2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1.0970899999999999</v>
      </c>
      <c r="O9" s="157">
        <f>ROUND(E9*N9,2)</f>
        <v>0.09</v>
      </c>
      <c r="P9" s="157">
        <v>0</v>
      </c>
      <c r="Q9" s="157">
        <f>ROUND(E9*P9,2)</f>
        <v>0</v>
      </c>
      <c r="R9" s="157"/>
      <c r="S9" s="157" t="s">
        <v>159</v>
      </c>
      <c r="T9" s="157" t="s">
        <v>160</v>
      </c>
      <c r="U9" s="157">
        <v>0</v>
      </c>
      <c r="V9" s="157">
        <f>ROUND(E9*U9,2)</f>
        <v>0</v>
      </c>
      <c r="W9" s="157"/>
      <c r="X9" s="157" t="s">
        <v>161</v>
      </c>
      <c r="Y9" s="148"/>
      <c r="Z9" s="148"/>
      <c r="AA9" s="148"/>
      <c r="AB9" s="148"/>
      <c r="AC9" s="148"/>
      <c r="AD9" s="148"/>
      <c r="AE9" s="148"/>
      <c r="AF9" s="148"/>
      <c r="AG9" s="148" t="s">
        <v>162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4" t="s">
        <v>163</v>
      </c>
      <c r="D10" s="159"/>
      <c r="E10" s="160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164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4" t="s">
        <v>165</v>
      </c>
      <c r="D11" s="159"/>
      <c r="E11" s="160">
        <v>0.08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164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8">
        <v>2</v>
      </c>
      <c r="B12" s="169" t="s">
        <v>166</v>
      </c>
      <c r="C12" s="183" t="s">
        <v>167</v>
      </c>
      <c r="D12" s="170" t="s">
        <v>168</v>
      </c>
      <c r="E12" s="171">
        <v>12.885999999999999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15</v>
      </c>
      <c r="M12" s="157">
        <f>G12*(1+L12/100)</f>
        <v>0</v>
      </c>
      <c r="N12" s="157">
        <v>4.2419999999999999E-2</v>
      </c>
      <c r="O12" s="157">
        <f>ROUND(E12*N12,2)</f>
        <v>0.55000000000000004</v>
      </c>
      <c r="P12" s="157">
        <v>0</v>
      </c>
      <c r="Q12" s="157">
        <f>ROUND(E12*P12,2)</f>
        <v>0</v>
      </c>
      <c r="R12" s="157"/>
      <c r="S12" s="157" t="s">
        <v>159</v>
      </c>
      <c r="T12" s="157" t="s">
        <v>160</v>
      </c>
      <c r="U12" s="157">
        <v>0</v>
      </c>
      <c r="V12" s="157">
        <f>ROUND(E12*U12,2)</f>
        <v>0</v>
      </c>
      <c r="W12" s="157"/>
      <c r="X12" s="157" t="s">
        <v>161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162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4" t="s">
        <v>169</v>
      </c>
      <c r="D13" s="159"/>
      <c r="E13" s="160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164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4" t="s">
        <v>170</v>
      </c>
      <c r="D14" s="159"/>
      <c r="E14" s="160">
        <v>9.7200000000000006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164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4" t="s">
        <v>171</v>
      </c>
      <c r="D15" s="159"/>
      <c r="E15" s="160">
        <v>6.6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164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4" t="s">
        <v>172</v>
      </c>
      <c r="D16" s="159"/>
      <c r="E16" s="160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164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4" t="s">
        <v>173</v>
      </c>
      <c r="D17" s="159"/>
      <c r="E17" s="160">
        <v>-1.82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164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4" t="s">
        <v>174</v>
      </c>
      <c r="D18" s="159"/>
      <c r="E18" s="160">
        <v>-1.62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164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68">
        <v>3</v>
      </c>
      <c r="B19" s="169" t="s">
        <v>175</v>
      </c>
      <c r="C19" s="183" t="s">
        <v>176</v>
      </c>
      <c r="D19" s="170" t="s">
        <v>168</v>
      </c>
      <c r="E19" s="171">
        <v>67.14</v>
      </c>
      <c r="F19" s="172"/>
      <c r="G19" s="173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15</v>
      </c>
      <c r="M19" s="157">
        <f>G19*(1+L19/100)</f>
        <v>0</v>
      </c>
      <c r="N19" s="157">
        <v>1.2149999999999999E-2</v>
      </c>
      <c r="O19" s="157">
        <f>ROUND(E19*N19,2)</f>
        <v>0.82</v>
      </c>
      <c r="P19" s="157">
        <v>0</v>
      </c>
      <c r="Q19" s="157">
        <f>ROUND(E19*P19,2)</f>
        <v>0</v>
      </c>
      <c r="R19" s="157"/>
      <c r="S19" s="157" t="s">
        <v>159</v>
      </c>
      <c r="T19" s="157" t="s">
        <v>160</v>
      </c>
      <c r="U19" s="157">
        <v>0</v>
      </c>
      <c r="V19" s="157">
        <f>ROUND(E19*U19,2)</f>
        <v>0</v>
      </c>
      <c r="W19" s="157"/>
      <c r="X19" s="157" t="s">
        <v>161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162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4" t="s">
        <v>177</v>
      </c>
      <c r="D20" s="159"/>
      <c r="E20" s="160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164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4" t="s">
        <v>178</v>
      </c>
      <c r="D21" s="159"/>
      <c r="E21" s="160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164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4" t="s">
        <v>179</v>
      </c>
      <c r="D22" s="159"/>
      <c r="E22" s="160">
        <v>3.43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164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4" t="s">
        <v>180</v>
      </c>
      <c r="D23" s="159"/>
      <c r="E23" s="160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164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4" t="s">
        <v>181</v>
      </c>
      <c r="D24" s="159"/>
      <c r="E24" s="160">
        <v>24.3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164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4" t="s">
        <v>180</v>
      </c>
      <c r="D25" s="159"/>
      <c r="E25" s="160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164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4" t="s">
        <v>182</v>
      </c>
      <c r="D26" s="159"/>
      <c r="E26" s="160">
        <v>5.51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164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4" t="s">
        <v>183</v>
      </c>
      <c r="D27" s="159"/>
      <c r="E27" s="160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164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4" t="s">
        <v>184</v>
      </c>
      <c r="D28" s="159"/>
      <c r="E28" s="160">
        <v>14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164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4" t="s">
        <v>183</v>
      </c>
      <c r="D29" s="159"/>
      <c r="E29" s="160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164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4" t="s">
        <v>185</v>
      </c>
      <c r="D30" s="159"/>
      <c r="E30" s="160">
        <v>19.899999999999999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164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68">
        <v>4</v>
      </c>
      <c r="B31" s="169" t="s">
        <v>186</v>
      </c>
      <c r="C31" s="183" t="s">
        <v>187</v>
      </c>
      <c r="D31" s="170" t="s">
        <v>168</v>
      </c>
      <c r="E31" s="171">
        <v>3.48</v>
      </c>
      <c r="F31" s="172"/>
      <c r="G31" s="173">
        <f>ROUND(E31*F31,2)</f>
        <v>0</v>
      </c>
      <c r="H31" s="158"/>
      <c r="I31" s="157">
        <f>ROUND(E31*H31,2)</f>
        <v>0</v>
      </c>
      <c r="J31" s="158"/>
      <c r="K31" s="157">
        <f>ROUND(E31*J31,2)</f>
        <v>0</v>
      </c>
      <c r="L31" s="157">
        <v>15</v>
      </c>
      <c r="M31" s="157">
        <f>G31*(1+L31/100)</f>
        <v>0</v>
      </c>
      <c r="N31" s="157">
        <v>1.2149999999999999E-2</v>
      </c>
      <c r="O31" s="157">
        <f>ROUND(E31*N31,2)</f>
        <v>0.04</v>
      </c>
      <c r="P31" s="157">
        <v>0</v>
      </c>
      <c r="Q31" s="157">
        <f>ROUND(E31*P31,2)</f>
        <v>0</v>
      </c>
      <c r="R31" s="157"/>
      <c r="S31" s="157" t="s">
        <v>159</v>
      </c>
      <c r="T31" s="157" t="s">
        <v>160</v>
      </c>
      <c r="U31" s="157">
        <v>0</v>
      </c>
      <c r="V31" s="157">
        <f>ROUND(E31*U31,2)</f>
        <v>0</v>
      </c>
      <c r="W31" s="157"/>
      <c r="X31" s="157" t="s">
        <v>161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162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4" t="s">
        <v>177</v>
      </c>
      <c r="D32" s="159"/>
      <c r="E32" s="160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164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4" t="s">
        <v>188</v>
      </c>
      <c r="D33" s="159"/>
      <c r="E33" s="160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164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4" t="s">
        <v>189</v>
      </c>
      <c r="D34" s="159"/>
      <c r="E34" s="160">
        <v>3.48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164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2" t="s">
        <v>154</v>
      </c>
      <c r="B35" s="163" t="s">
        <v>70</v>
      </c>
      <c r="C35" s="182" t="s">
        <v>71</v>
      </c>
      <c r="D35" s="164"/>
      <c r="E35" s="165"/>
      <c r="F35" s="166"/>
      <c r="G35" s="167">
        <f>SUMIF(AG36:AG105,"&lt;&gt;NOR",G36:G105)</f>
        <v>0</v>
      </c>
      <c r="H35" s="161"/>
      <c r="I35" s="161">
        <f>SUM(I36:I105)</f>
        <v>0</v>
      </c>
      <c r="J35" s="161"/>
      <c r="K35" s="161">
        <f>SUM(K36:K105)</f>
        <v>0</v>
      </c>
      <c r="L35" s="161"/>
      <c r="M35" s="161">
        <f>SUM(M36:M105)</f>
        <v>0</v>
      </c>
      <c r="N35" s="161"/>
      <c r="O35" s="161">
        <f>SUM(O36:O105)</f>
        <v>1.25</v>
      </c>
      <c r="P35" s="161"/>
      <c r="Q35" s="161">
        <f>SUM(Q36:Q105)</f>
        <v>0</v>
      </c>
      <c r="R35" s="161"/>
      <c r="S35" s="161"/>
      <c r="T35" s="161"/>
      <c r="U35" s="161"/>
      <c r="V35" s="161">
        <f>SUM(V36:V105)</f>
        <v>35.51</v>
      </c>
      <c r="W35" s="161"/>
      <c r="X35" s="161"/>
      <c r="AG35" t="s">
        <v>155</v>
      </c>
    </row>
    <row r="36" spans="1:60" outlineLevel="1" x14ac:dyDescent="0.2">
      <c r="A36" s="168">
        <v>5</v>
      </c>
      <c r="B36" s="169" t="s">
        <v>190</v>
      </c>
      <c r="C36" s="183" t="s">
        <v>191</v>
      </c>
      <c r="D36" s="170" t="s">
        <v>168</v>
      </c>
      <c r="E36" s="171">
        <v>13.805999999999999</v>
      </c>
      <c r="F36" s="172"/>
      <c r="G36" s="173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15</v>
      </c>
      <c r="M36" s="157">
        <f>G36*(1+L36/100)</f>
        <v>0</v>
      </c>
      <c r="N36" s="157">
        <v>4.0000000000000003E-5</v>
      </c>
      <c r="O36" s="157">
        <f>ROUND(E36*N36,2)</f>
        <v>0</v>
      </c>
      <c r="P36" s="157">
        <v>0</v>
      </c>
      <c r="Q36" s="157">
        <f>ROUND(E36*P36,2)</f>
        <v>0</v>
      </c>
      <c r="R36" s="157"/>
      <c r="S36" s="157" t="s">
        <v>159</v>
      </c>
      <c r="T36" s="157" t="s">
        <v>160</v>
      </c>
      <c r="U36" s="157">
        <v>0</v>
      </c>
      <c r="V36" s="157">
        <f>ROUND(E36*U36,2)</f>
        <v>0</v>
      </c>
      <c r="W36" s="157"/>
      <c r="X36" s="157" t="s">
        <v>161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162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4" t="s">
        <v>163</v>
      </c>
      <c r="D37" s="159"/>
      <c r="E37" s="160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164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4" t="s">
        <v>192</v>
      </c>
      <c r="D38" s="159"/>
      <c r="E38" s="160">
        <v>3.06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164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4" t="s">
        <v>193</v>
      </c>
      <c r="D39" s="159"/>
      <c r="E39" s="160">
        <v>3.55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164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4" t="s">
        <v>194</v>
      </c>
      <c r="D40" s="159"/>
      <c r="E40" s="160">
        <v>7.2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164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8">
        <v>6</v>
      </c>
      <c r="B41" s="169" t="s">
        <v>195</v>
      </c>
      <c r="C41" s="183" t="s">
        <v>196</v>
      </c>
      <c r="D41" s="170" t="s">
        <v>168</v>
      </c>
      <c r="E41" s="171">
        <v>209.62119999999999</v>
      </c>
      <c r="F41" s="172"/>
      <c r="G41" s="173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15</v>
      </c>
      <c r="M41" s="157">
        <f>G41*(1+L41/100)</f>
        <v>0</v>
      </c>
      <c r="N41" s="157">
        <v>5.4299999999999999E-3</v>
      </c>
      <c r="O41" s="157">
        <f>ROUND(E41*N41,2)</f>
        <v>1.1399999999999999</v>
      </c>
      <c r="P41" s="157">
        <v>0</v>
      </c>
      <c r="Q41" s="157">
        <f>ROUND(E41*P41,2)</f>
        <v>0</v>
      </c>
      <c r="R41" s="157"/>
      <c r="S41" s="157" t="s">
        <v>159</v>
      </c>
      <c r="T41" s="157" t="s">
        <v>159</v>
      </c>
      <c r="U41" s="157">
        <v>0.16941999999999999</v>
      </c>
      <c r="V41" s="157">
        <f>ROUND(E41*U41,2)</f>
        <v>35.51</v>
      </c>
      <c r="W41" s="157"/>
      <c r="X41" s="157" t="s">
        <v>161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162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4" t="s">
        <v>178</v>
      </c>
      <c r="D42" s="159"/>
      <c r="E42" s="160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164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4" t="s">
        <v>197</v>
      </c>
      <c r="D43" s="159"/>
      <c r="E43" s="160">
        <v>13.2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164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4" t="s">
        <v>198</v>
      </c>
      <c r="D44" s="159"/>
      <c r="E44" s="160">
        <v>9.36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164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4" t="s">
        <v>199</v>
      </c>
      <c r="D45" s="159"/>
      <c r="E45" s="160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164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4" t="s">
        <v>200</v>
      </c>
      <c r="D46" s="159"/>
      <c r="E46" s="160">
        <v>0.29549999999999998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164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4" t="s">
        <v>201</v>
      </c>
      <c r="D47" s="159"/>
      <c r="E47" s="160">
        <v>0.13500000000000001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164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4" t="s">
        <v>172</v>
      </c>
      <c r="D48" s="159"/>
      <c r="E48" s="160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164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4" t="s">
        <v>202</v>
      </c>
      <c r="D49" s="159"/>
      <c r="E49" s="160">
        <v>-1.7729999999999999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164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4" t="s">
        <v>203</v>
      </c>
      <c r="D50" s="159"/>
      <c r="E50" s="160">
        <v>-1.5760000000000001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164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4" t="s">
        <v>204</v>
      </c>
      <c r="D51" s="159"/>
      <c r="E51" s="160">
        <v>-1.379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164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4" t="s">
        <v>180</v>
      </c>
      <c r="D52" s="159"/>
      <c r="E52" s="160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164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4" t="s">
        <v>205</v>
      </c>
      <c r="D53" s="159"/>
      <c r="E53" s="160">
        <v>34.14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164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4" t="s">
        <v>206</v>
      </c>
      <c r="D54" s="159"/>
      <c r="E54" s="160">
        <v>25.65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164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4" t="s">
        <v>199</v>
      </c>
      <c r="D55" s="159"/>
      <c r="E55" s="160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164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4" t="s">
        <v>207</v>
      </c>
      <c r="D56" s="159"/>
      <c r="E56" s="160">
        <v>0.54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164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4" t="s">
        <v>208</v>
      </c>
      <c r="D57" s="159"/>
      <c r="E57" s="160">
        <v>0.3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164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4" t="s">
        <v>172</v>
      </c>
      <c r="D58" s="159"/>
      <c r="E58" s="160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164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4" t="s">
        <v>209</v>
      </c>
      <c r="D59" s="159"/>
      <c r="E59" s="160">
        <v>3.6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164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4" t="s">
        <v>210</v>
      </c>
      <c r="D60" s="159"/>
      <c r="E60" s="160">
        <v>1.8912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164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4" t="s">
        <v>211</v>
      </c>
      <c r="D61" s="159"/>
      <c r="E61" s="160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164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4" t="s">
        <v>212</v>
      </c>
      <c r="D62" s="159"/>
      <c r="E62" s="160">
        <v>19.440000000000001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164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4" t="s">
        <v>213</v>
      </c>
      <c r="D63" s="159"/>
      <c r="E63" s="160">
        <v>10.199999999999999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164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4" t="s">
        <v>199</v>
      </c>
      <c r="D64" s="159"/>
      <c r="E64" s="160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164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4" t="s">
        <v>214</v>
      </c>
      <c r="D65" s="159"/>
      <c r="E65" s="160">
        <v>0.6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164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4" t="s">
        <v>215</v>
      </c>
      <c r="D66" s="159"/>
      <c r="E66" s="160">
        <v>0.13500000000000001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164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4" t="s">
        <v>216</v>
      </c>
      <c r="D67" s="159"/>
      <c r="E67" s="160">
        <v>0.4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164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4" t="s">
        <v>217</v>
      </c>
      <c r="D68" s="159"/>
      <c r="E68" s="160">
        <v>1.6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164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4" t="s">
        <v>172</v>
      </c>
      <c r="D69" s="159"/>
      <c r="E69" s="160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164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4" t="s">
        <v>204</v>
      </c>
      <c r="D70" s="159"/>
      <c r="E70" s="160">
        <v>-1.379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164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4" t="s">
        <v>202</v>
      </c>
      <c r="D71" s="159"/>
      <c r="E71" s="160">
        <v>-1.7729999999999999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164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4" t="s">
        <v>218</v>
      </c>
      <c r="D72" s="159"/>
      <c r="E72" s="160">
        <v>-2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164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4" t="s">
        <v>188</v>
      </c>
      <c r="D73" s="159"/>
      <c r="E73" s="160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164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4" t="s">
        <v>219</v>
      </c>
      <c r="D74" s="159"/>
      <c r="E74" s="160">
        <v>3.52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164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4" t="s">
        <v>220</v>
      </c>
      <c r="D75" s="159"/>
      <c r="E75" s="160">
        <v>2.528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164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4" t="s">
        <v>183</v>
      </c>
      <c r="D76" s="159"/>
      <c r="E76" s="160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164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4" t="s">
        <v>221</v>
      </c>
      <c r="D77" s="159"/>
      <c r="E77" s="160">
        <v>24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164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4" t="s">
        <v>222</v>
      </c>
      <c r="D78" s="159"/>
      <c r="E78" s="160">
        <v>21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164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4" t="s">
        <v>199</v>
      </c>
      <c r="D79" s="159"/>
      <c r="E79" s="160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164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4" t="s">
        <v>214</v>
      </c>
      <c r="D80" s="159"/>
      <c r="E80" s="160">
        <v>0.6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164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4" t="s">
        <v>215</v>
      </c>
      <c r="D81" s="159"/>
      <c r="E81" s="160">
        <v>0.13500000000000001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164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4" t="s">
        <v>223</v>
      </c>
      <c r="D82" s="159"/>
      <c r="E82" s="160">
        <v>0.27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164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4" t="s">
        <v>201</v>
      </c>
      <c r="D83" s="159"/>
      <c r="E83" s="160">
        <v>0.13500000000000001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164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4" t="s">
        <v>200</v>
      </c>
      <c r="D84" s="159"/>
      <c r="E84" s="160">
        <v>0.29549999999999998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164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4" t="s">
        <v>172</v>
      </c>
      <c r="D85" s="159"/>
      <c r="E85" s="160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164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4" t="s">
        <v>224</v>
      </c>
      <c r="D86" s="159"/>
      <c r="E86" s="160">
        <v>-1.53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164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4" t="s">
        <v>202</v>
      </c>
      <c r="D87" s="159"/>
      <c r="E87" s="160">
        <v>-1.7729999999999999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164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4" t="s">
        <v>202</v>
      </c>
      <c r="D88" s="159"/>
      <c r="E88" s="160">
        <v>-1.7729999999999999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164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4" t="s">
        <v>225</v>
      </c>
      <c r="D89" s="159"/>
      <c r="E89" s="160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164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4" t="s">
        <v>205</v>
      </c>
      <c r="D90" s="159"/>
      <c r="E90" s="160">
        <v>34.14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164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4" t="s">
        <v>222</v>
      </c>
      <c r="D91" s="159"/>
      <c r="E91" s="160">
        <v>21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164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4" t="s">
        <v>199</v>
      </c>
      <c r="D92" s="159"/>
      <c r="E92" s="160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164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4" t="s">
        <v>208</v>
      </c>
      <c r="D93" s="159"/>
      <c r="E93" s="160">
        <v>0.3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164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4" t="s">
        <v>207</v>
      </c>
      <c r="D94" s="159"/>
      <c r="E94" s="160">
        <v>0.54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164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4" t="s">
        <v>172</v>
      </c>
      <c r="D95" s="159"/>
      <c r="E95" s="160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164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4" t="s">
        <v>226</v>
      </c>
      <c r="D96" s="159"/>
      <c r="E96" s="160">
        <v>-3.6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164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4" t="s">
        <v>202</v>
      </c>
      <c r="D97" s="159"/>
      <c r="E97" s="160">
        <v>-1.7729999999999999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164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8">
        <v>7</v>
      </c>
      <c r="B98" s="169" t="s">
        <v>227</v>
      </c>
      <c r="C98" s="183" t="s">
        <v>228</v>
      </c>
      <c r="D98" s="170" t="s">
        <v>168</v>
      </c>
      <c r="E98" s="171">
        <v>6.29</v>
      </c>
      <c r="F98" s="172"/>
      <c r="G98" s="173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15</v>
      </c>
      <c r="M98" s="157">
        <f>G98*(1+L98/100)</f>
        <v>0</v>
      </c>
      <c r="N98" s="157">
        <v>1.5810000000000001E-2</v>
      </c>
      <c r="O98" s="157">
        <f>ROUND(E98*N98,2)</f>
        <v>0.1</v>
      </c>
      <c r="P98" s="157">
        <v>0</v>
      </c>
      <c r="Q98" s="157">
        <f>ROUND(E98*P98,2)</f>
        <v>0</v>
      </c>
      <c r="R98" s="157"/>
      <c r="S98" s="157" t="s">
        <v>159</v>
      </c>
      <c r="T98" s="157" t="s">
        <v>160</v>
      </c>
      <c r="U98" s="157">
        <v>0</v>
      </c>
      <c r="V98" s="157">
        <f>ROUND(E98*U98,2)</f>
        <v>0</v>
      </c>
      <c r="W98" s="157"/>
      <c r="X98" s="157" t="s">
        <v>161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162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245" t="s">
        <v>229</v>
      </c>
      <c r="D99" s="246"/>
      <c r="E99" s="246"/>
      <c r="F99" s="246"/>
      <c r="G99" s="246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230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4" t="s">
        <v>231</v>
      </c>
      <c r="D100" s="159"/>
      <c r="E100" s="160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164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4" t="s">
        <v>178</v>
      </c>
      <c r="D101" s="159"/>
      <c r="E101" s="160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164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4" t="s">
        <v>232</v>
      </c>
      <c r="D102" s="159"/>
      <c r="E102" s="160">
        <v>6.29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164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68">
        <v>8</v>
      </c>
      <c r="B103" s="169" t="s">
        <v>233</v>
      </c>
      <c r="C103" s="183" t="s">
        <v>234</v>
      </c>
      <c r="D103" s="170" t="s">
        <v>168</v>
      </c>
      <c r="E103" s="171">
        <v>0.375</v>
      </c>
      <c r="F103" s="172"/>
      <c r="G103" s="173">
        <f>ROUND(E103*F103,2)</f>
        <v>0</v>
      </c>
      <c r="H103" s="158"/>
      <c r="I103" s="157">
        <f>ROUND(E103*H103,2)</f>
        <v>0</v>
      </c>
      <c r="J103" s="158"/>
      <c r="K103" s="157">
        <f>ROUND(E103*J103,2)</f>
        <v>0</v>
      </c>
      <c r="L103" s="157">
        <v>15</v>
      </c>
      <c r="M103" s="157">
        <f>G103*(1+L103/100)</f>
        <v>0</v>
      </c>
      <c r="N103" s="157">
        <v>3.6069999999999998E-2</v>
      </c>
      <c r="O103" s="157">
        <f>ROUND(E103*N103,2)</f>
        <v>0.01</v>
      </c>
      <c r="P103" s="157">
        <v>0</v>
      </c>
      <c r="Q103" s="157">
        <f>ROUND(E103*P103,2)</f>
        <v>0</v>
      </c>
      <c r="R103" s="157"/>
      <c r="S103" s="157" t="s">
        <v>159</v>
      </c>
      <c r="T103" s="157" t="s">
        <v>160</v>
      </c>
      <c r="U103" s="157">
        <v>0</v>
      </c>
      <c r="V103" s="157">
        <f>ROUND(E103*U103,2)</f>
        <v>0</v>
      </c>
      <c r="W103" s="157"/>
      <c r="X103" s="157" t="s">
        <v>161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162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4" t="s">
        <v>235</v>
      </c>
      <c r="D104" s="159"/>
      <c r="E104" s="160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164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4" t="s">
        <v>236</v>
      </c>
      <c r="D105" s="159"/>
      <c r="E105" s="160">
        <v>0.38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164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x14ac:dyDescent="0.2">
      <c r="A106" s="162" t="s">
        <v>154</v>
      </c>
      <c r="B106" s="163" t="s">
        <v>72</v>
      </c>
      <c r="C106" s="182" t="s">
        <v>73</v>
      </c>
      <c r="D106" s="164"/>
      <c r="E106" s="165"/>
      <c r="F106" s="166"/>
      <c r="G106" s="167">
        <f>SUMIF(AG107:AG120,"&lt;&gt;NOR",G107:G120)</f>
        <v>0</v>
      </c>
      <c r="H106" s="161"/>
      <c r="I106" s="161">
        <f>SUM(I107:I120)</f>
        <v>0</v>
      </c>
      <c r="J106" s="161"/>
      <c r="K106" s="161">
        <f>SUM(K107:K120)</f>
        <v>0</v>
      </c>
      <c r="L106" s="161"/>
      <c r="M106" s="161">
        <f>SUM(M107:M120)</f>
        <v>0</v>
      </c>
      <c r="N106" s="161"/>
      <c r="O106" s="161">
        <f>SUM(O107:O120)</f>
        <v>0.11</v>
      </c>
      <c r="P106" s="161"/>
      <c r="Q106" s="161">
        <f>SUM(Q107:Q120)</f>
        <v>0</v>
      </c>
      <c r="R106" s="161"/>
      <c r="S106" s="161"/>
      <c r="T106" s="161"/>
      <c r="U106" s="161"/>
      <c r="V106" s="161">
        <f>SUM(V107:V120)</f>
        <v>0</v>
      </c>
      <c r="W106" s="161"/>
      <c r="X106" s="161"/>
      <c r="AG106" t="s">
        <v>155</v>
      </c>
    </row>
    <row r="107" spans="1:60" outlineLevel="1" x14ac:dyDescent="0.2">
      <c r="A107" s="168">
        <v>9</v>
      </c>
      <c r="B107" s="169" t="s">
        <v>237</v>
      </c>
      <c r="C107" s="183" t="s">
        <v>238</v>
      </c>
      <c r="D107" s="170" t="s">
        <v>168</v>
      </c>
      <c r="E107" s="171">
        <v>70.62</v>
      </c>
      <c r="F107" s="172"/>
      <c r="G107" s="173">
        <f>ROUND(E107*F107,2)</f>
        <v>0</v>
      </c>
      <c r="H107" s="158"/>
      <c r="I107" s="157">
        <f>ROUND(E107*H107,2)</f>
        <v>0</v>
      </c>
      <c r="J107" s="158"/>
      <c r="K107" s="157">
        <f>ROUND(E107*J107,2)</f>
        <v>0</v>
      </c>
      <c r="L107" s="157">
        <v>15</v>
      </c>
      <c r="M107" s="157">
        <f>G107*(1+L107/100)</f>
        <v>0</v>
      </c>
      <c r="N107" s="157">
        <v>1.58E-3</v>
      </c>
      <c r="O107" s="157">
        <f>ROUND(E107*N107,2)</f>
        <v>0.11</v>
      </c>
      <c r="P107" s="157">
        <v>0</v>
      </c>
      <c r="Q107" s="157">
        <f>ROUND(E107*P107,2)</f>
        <v>0</v>
      </c>
      <c r="R107" s="157"/>
      <c r="S107" s="157" t="s">
        <v>159</v>
      </c>
      <c r="T107" s="157" t="s">
        <v>160</v>
      </c>
      <c r="U107" s="157">
        <v>0</v>
      </c>
      <c r="V107" s="157">
        <f>ROUND(E107*U107,2)</f>
        <v>0</v>
      </c>
      <c r="W107" s="157"/>
      <c r="X107" s="157" t="s">
        <v>161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162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4" t="s">
        <v>177</v>
      </c>
      <c r="D108" s="159"/>
      <c r="E108" s="160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164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4" t="s">
        <v>178</v>
      </c>
      <c r="D109" s="159"/>
      <c r="E109" s="160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164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4" t="s">
        <v>179</v>
      </c>
      <c r="D110" s="159"/>
      <c r="E110" s="160">
        <v>3.43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164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4" t="s">
        <v>180</v>
      </c>
      <c r="D111" s="159"/>
      <c r="E111" s="160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164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4" t="s">
        <v>181</v>
      </c>
      <c r="D112" s="159"/>
      <c r="E112" s="160">
        <v>24.3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164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4" t="s">
        <v>180</v>
      </c>
      <c r="D113" s="159"/>
      <c r="E113" s="160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164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4" t="s">
        <v>182</v>
      </c>
      <c r="D114" s="159"/>
      <c r="E114" s="160">
        <v>5.51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164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4" t="s">
        <v>183</v>
      </c>
      <c r="D115" s="159"/>
      <c r="E115" s="160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164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4" t="s">
        <v>184</v>
      </c>
      <c r="D116" s="159"/>
      <c r="E116" s="160">
        <v>14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164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4" t="s">
        <v>183</v>
      </c>
      <c r="D117" s="159"/>
      <c r="E117" s="160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164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4" t="s">
        <v>185</v>
      </c>
      <c r="D118" s="159"/>
      <c r="E118" s="160">
        <v>19.899999999999999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164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4" t="s">
        <v>188</v>
      </c>
      <c r="D119" s="159"/>
      <c r="E119" s="160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164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4" t="s">
        <v>189</v>
      </c>
      <c r="D120" s="159"/>
      <c r="E120" s="160">
        <v>3.48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164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25.5" x14ac:dyDescent="0.2">
      <c r="A121" s="162" t="s">
        <v>154</v>
      </c>
      <c r="B121" s="163" t="s">
        <v>74</v>
      </c>
      <c r="C121" s="182" t="s">
        <v>75</v>
      </c>
      <c r="D121" s="164"/>
      <c r="E121" s="165"/>
      <c r="F121" s="166"/>
      <c r="G121" s="167">
        <f>SUMIF(AG122:AG135,"&lt;&gt;NOR",G122:G135)</f>
        <v>0</v>
      </c>
      <c r="H121" s="161"/>
      <c r="I121" s="161">
        <f>SUM(I122:I135)</f>
        <v>0</v>
      </c>
      <c r="J121" s="161"/>
      <c r="K121" s="161">
        <f>SUM(K122:K135)</f>
        <v>0</v>
      </c>
      <c r="L121" s="161"/>
      <c r="M121" s="161">
        <f>SUM(M122:M135)</f>
        <v>0</v>
      </c>
      <c r="N121" s="161"/>
      <c r="O121" s="161">
        <f>SUM(O122:O135)</f>
        <v>0</v>
      </c>
      <c r="P121" s="161"/>
      <c r="Q121" s="161">
        <f>SUM(Q122:Q135)</f>
        <v>0</v>
      </c>
      <c r="R121" s="161"/>
      <c r="S121" s="161"/>
      <c r="T121" s="161"/>
      <c r="U121" s="161"/>
      <c r="V121" s="161">
        <f>SUM(V122:V135)</f>
        <v>0</v>
      </c>
      <c r="W121" s="161"/>
      <c r="X121" s="161"/>
      <c r="AG121" t="s">
        <v>155</v>
      </c>
    </row>
    <row r="122" spans="1:60" outlineLevel="1" x14ac:dyDescent="0.2">
      <c r="A122" s="168">
        <v>10</v>
      </c>
      <c r="B122" s="169" t="s">
        <v>239</v>
      </c>
      <c r="C122" s="183" t="s">
        <v>240</v>
      </c>
      <c r="D122" s="170" t="s">
        <v>168</v>
      </c>
      <c r="E122" s="171">
        <v>77.72</v>
      </c>
      <c r="F122" s="172"/>
      <c r="G122" s="173">
        <f>ROUND(E122*F122,2)</f>
        <v>0</v>
      </c>
      <c r="H122" s="158"/>
      <c r="I122" s="157">
        <f>ROUND(E122*H122,2)</f>
        <v>0</v>
      </c>
      <c r="J122" s="158"/>
      <c r="K122" s="157">
        <f>ROUND(E122*J122,2)</f>
        <v>0</v>
      </c>
      <c r="L122" s="157">
        <v>15</v>
      </c>
      <c r="M122" s="157">
        <f>G122*(1+L122/100)</f>
        <v>0</v>
      </c>
      <c r="N122" s="157">
        <v>4.0000000000000003E-5</v>
      </c>
      <c r="O122" s="157">
        <f>ROUND(E122*N122,2)</f>
        <v>0</v>
      </c>
      <c r="P122" s="157">
        <v>0</v>
      </c>
      <c r="Q122" s="157">
        <f>ROUND(E122*P122,2)</f>
        <v>0</v>
      </c>
      <c r="R122" s="157"/>
      <c r="S122" s="157" t="s">
        <v>159</v>
      </c>
      <c r="T122" s="157" t="s">
        <v>160</v>
      </c>
      <c r="U122" s="157">
        <v>0</v>
      </c>
      <c r="V122" s="157">
        <f>ROUND(E122*U122,2)</f>
        <v>0</v>
      </c>
      <c r="W122" s="157"/>
      <c r="X122" s="157" t="s">
        <v>161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162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4" t="s">
        <v>241</v>
      </c>
      <c r="D123" s="159"/>
      <c r="E123" s="160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164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4" t="s">
        <v>242</v>
      </c>
      <c r="D124" s="159"/>
      <c r="E124" s="160">
        <v>70.62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164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4" t="s">
        <v>243</v>
      </c>
      <c r="D125" s="159"/>
      <c r="E125" s="160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164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4" t="s">
        <v>244</v>
      </c>
      <c r="D126" s="159"/>
      <c r="E126" s="160">
        <v>7.1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164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68">
        <v>11</v>
      </c>
      <c r="B127" s="169" t="s">
        <v>245</v>
      </c>
      <c r="C127" s="183" t="s">
        <v>246</v>
      </c>
      <c r="D127" s="170" t="s">
        <v>168</v>
      </c>
      <c r="E127" s="171">
        <v>13.805999999999999</v>
      </c>
      <c r="F127" s="172"/>
      <c r="G127" s="173">
        <f>ROUND(E127*F127,2)</f>
        <v>0</v>
      </c>
      <c r="H127" s="158"/>
      <c r="I127" s="157">
        <f>ROUND(E127*H127,2)</f>
        <v>0</v>
      </c>
      <c r="J127" s="158"/>
      <c r="K127" s="157">
        <f>ROUND(E127*J127,2)</f>
        <v>0</v>
      </c>
      <c r="L127" s="157">
        <v>15</v>
      </c>
      <c r="M127" s="157">
        <f>G127*(1+L127/100)</f>
        <v>0</v>
      </c>
      <c r="N127" s="157">
        <v>1.0000000000000001E-5</v>
      </c>
      <c r="O127" s="157">
        <f>ROUND(E127*N127,2)</f>
        <v>0</v>
      </c>
      <c r="P127" s="157">
        <v>0</v>
      </c>
      <c r="Q127" s="157">
        <f>ROUND(E127*P127,2)</f>
        <v>0</v>
      </c>
      <c r="R127" s="157"/>
      <c r="S127" s="157" t="s">
        <v>159</v>
      </c>
      <c r="T127" s="157" t="s">
        <v>160</v>
      </c>
      <c r="U127" s="157">
        <v>0</v>
      </c>
      <c r="V127" s="157">
        <f>ROUND(E127*U127,2)</f>
        <v>0</v>
      </c>
      <c r="W127" s="157"/>
      <c r="X127" s="157" t="s">
        <v>161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162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4" t="s">
        <v>163</v>
      </c>
      <c r="D128" s="159"/>
      <c r="E128" s="160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164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4" t="s">
        <v>192</v>
      </c>
      <c r="D129" s="159"/>
      <c r="E129" s="160">
        <v>3.06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164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4" t="s">
        <v>193</v>
      </c>
      <c r="D130" s="159"/>
      <c r="E130" s="160">
        <v>3.55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164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4" t="s">
        <v>194</v>
      </c>
      <c r="D131" s="159"/>
      <c r="E131" s="160">
        <v>7.2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164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22.5" outlineLevel="1" x14ac:dyDescent="0.2">
      <c r="A132" s="168">
        <v>12</v>
      </c>
      <c r="B132" s="169" t="s">
        <v>247</v>
      </c>
      <c r="C132" s="183" t="s">
        <v>248</v>
      </c>
      <c r="D132" s="170" t="s">
        <v>168</v>
      </c>
      <c r="E132" s="171">
        <v>155.44</v>
      </c>
      <c r="F132" s="172"/>
      <c r="G132" s="173">
        <f>ROUND(E132*F132,2)</f>
        <v>0</v>
      </c>
      <c r="H132" s="158"/>
      <c r="I132" s="157">
        <f>ROUND(E132*H132,2)</f>
        <v>0</v>
      </c>
      <c r="J132" s="158"/>
      <c r="K132" s="157">
        <f>ROUND(E132*J132,2)</f>
        <v>0</v>
      </c>
      <c r="L132" s="157">
        <v>15</v>
      </c>
      <c r="M132" s="157">
        <f>G132*(1+L132/100)</f>
        <v>0</v>
      </c>
      <c r="N132" s="157">
        <v>0</v>
      </c>
      <c r="O132" s="157">
        <f>ROUND(E132*N132,2)</f>
        <v>0</v>
      </c>
      <c r="P132" s="157">
        <v>0</v>
      </c>
      <c r="Q132" s="157">
        <f>ROUND(E132*P132,2)</f>
        <v>0</v>
      </c>
      <c r="R132" s="157"/>
      <c r="S132" s="157" t="s">
        <v>159</v>
      </c>
      <c r="T132" s="157" t="s">
        <v>160</v>
      </c>
      <c r="U132" s="157">
        <v>0</v>
      </c>
      <c r="V132" s="157">
        <f>ROUND(E132*U132,2)</f>
        <v>0</v>
      </c>
      <c r="W132" s="157"/>
      <c r="X132" s="157" t="s">
        <v>161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162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4" t="s">
        <v>249</v>
      </c>
      <c r="D133" s="159"/>
      <c r="E133" s="160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164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4" t="s">
        <v>250</v>
      </c>
      <c r="D134" s="159"/>
      <c r="E134" s="160">
        <v>141.24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164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4" t="s">
        <v>251</v>
      </c>
      <c r="D135" s="159"/>
      <c r="E135" s="160">
        <v>14.2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164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x14ac:dyDescent="0.2">
      <c r="A136" s="162" t="s">
        <v>154</v>
      </c>
      <c r="B136" s="163" t="s">
        <v>76</v>
      </c>
      <c r="C136" s="182" t="s">
        <v>77</v>
      </c>
      <c r="D136" s="164"/>
      <c r="E136" s="165"/>
      <c r="F136" s="166"/>
      <c r="G136" s="167">
        <f>SUMIF(AG137:AG161,"&lt;&gt;NOR",G137:G161)</f>
        <v>0</v>
      </c>
      <c r="H136" s="161"/>
      <c r="I136" s="161">
        <f>SUM(I137:I161)</f>
        <v>0</v>
      </c>
      <c r="J136" s="161"/>
      <c r="K136" s="161">
        <f>SUM(K137:K161)</f>
        <v>0</v>
      </c>
      <c r="L136" s="161"/>
      <c r="M136" s="161">
        <f>SUM(M137:M161)</f>
        <v>0</v>
      </c>
      <c r="N136" s="161"/>
      <c r="O136" s="161">
        <f>SUM(O137:O161)</f>
        <v>0.03</v>
      </c>
      <c r="P136" s="161"/>
      <c r="Q136" s="161">
        <f>SUM(Q137:Q161)</f>
        <v>6.2899999999999991</v>
      </c>
      <c r="R136" s="161"/>
      <c r="S136" s="161"/>
      <c r="T136" s="161"/>
      <c r="U136" s="161"/>
      <c r="V136" s="161">
        <f>SUM(V137:V161)</f>
        <v>6.29</v>
      </c>
      <c r="W136" s="161"/>
      <c r="X136" s="161"/>
      <c r="AG136" t="s">
        <v>155</v>
      </c>
    </row>
    <row r="137" spans="1:60" outlineLevel="1" x14ac:dyDescent="0.2">
      <c r="A137" s="168">
        <v>13</v>
      </c>
      <c r="B137" s="169" t="s">
        <v>252</v>
      </c>
      <c r="C137" s="183" t="s">
        <v>253</v>
      </c>
      <c r="D137" s="170" t="s">
        <v>168</v>
      </c>
      <c r="E137" s="171">
        <v>3.2</v>
      </c>
      <c r="F137" s="172"/>
      <c r="G137" s="173">
        <f>ROUND(E137*F137,2)</f>
        <v>0</v>
      </c>
      <c r="H137" s="158"/>
      <c r="I137" s="157">
        <f>ROUND(E137*H137,2)</f>
        <v>0</v>
      </c>
      <c r="J137" s="158"/>
      <c r="K137" s="157">
        <f>ROUND(E137*J137,2)</f>
        <v>0</v>
      </c>
      <c r="L137" s="157">
        <v>15</v>
      </c>
      <c r="M137" s="157">
        <f>G137*(1+L137/100)</f>
        <v>0</v>
      </c>
      <c r="N137" s="157">
        <v>6.7000000000000002E-4</v>
      </c>
      <c r="O137" s="157">
        <f>ROUND(E137*N137,2)</f>
        <v>0</v>
      </c>
      <c r="P137" s="157">
        <v>0.13400000000000001</v>
      </c>
      <c r="Q137" s="157">
        <f>ROUND(E137*P137,2)</f>
        <v>0.43</v>
      </c>
      <c r="R137" s="157"/>
      <c r="S137" s="157" t="s">
        <v>159</v>
      </c>
      <c r="T137" s="157" t="s">
        <v>160</v>
      </c>
      <c r="U137" s="157">
        <v>0</v>
      </c>
      <c r="V137" s="157">
        <f>ROUND(E137*U137,2)</f>
        <v>0</v>
      </c>
      <c r="W137" s="157"/>
      <c r="X137" s="157" t="s">
        <v>161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162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4" t="s">
        <v>231</v>
      </c>
      <c r="D138" s="159"/>
      <c r="E138" s="160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164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4" t="s">
        <v>254</v>
      </c>
      <c r="D139" s="159"/>
      <c r="E139" s="160">
        <v>1.6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164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4" t="s">
        <v>254</v>
      </c>
      <c r="D140" s="159"/>
      <c r="E140" s="160">
        <v>1.6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164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68">
        <v>14</v>
      </c>
      <c r="B141" s="169" t="s">
        <v>255</v>
      </c>
      <c r="C141" s="183" t="s">
        <v>256</v>
      </c>
      <c r="D141" s="170" t="s">
        <v>168</v>
      </c>
      <c r="E141" s="171">
        <v>209.62119999999999</v>
      </c>
      <c r="F141" s="172"/>
      <c r="G141" s="173">
        <f>ROUND(E141*F141,2)</f>
        <v>0</v>
      </c>
      <c r="H141" s="158"/>
      <c r="I141" s="157">
        <f>ROUND(E141*H141,2)</f>
        <v>0</v>
      </c>
      <c r="J141" s="158"/>
      <c r="K141" s="157">
        <f>ROUND(E141*J141,2)</f>
        <v>0</v>
      </c>
      <c r="L141" s="157">
        <v>15</v>
      </c>
      <c r="M141" s="157">
        <f>G141*(1+L141/100)</f>
        <v>0</v>
      </c>
      <c r="N141" s="157">
        <v>0</v>
      </c>
      <c r="O141" s="157">
        <f>ROUND(E141*N141,2)</f>
        <v>0</v>
      </c>
      <c r="P141" s="157">
        <v>4.0000000000000001E-3</v>
      </c>
      <c r="Q141" s="157">
        <f>ROUND(E141*P141,2)</f>
        <v>0.84</v>
      </c>
      <c r="R141" s="157"/>
      <c r="S141" s="157" t="s">
        <v>159</v>
      </c>
      <c r="T141" s="157" t="s">
        <v>159</v>
      </c>
      <c r="U141" s="157">
        <v>0.03</v>
      </c>
      <c r="V141" s="157">
        <f>ROUND(E141*U141,2)</f>
        <v>6.29</v>
      </c>
      <c r="W141" s="157"/>
      <c r="X141" s="157" t="s">
        <v>161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162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4" t="s">
        <v>257</v>
      </c>
      <c r="D142" s="159"/>
      <c r="E142" s="160">
        <v>209.62119999999999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164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68">
        <v>15</v>
      </c>
      <c r="B143" s="169" t="s">
        <v>258</v>
      </c>
      <c r="C143" s="183" t="s">
        <v>259</v>
      </c>
      <c r="D143" s="170" t="s">
        <v>260</v>
      </c>
      <c r="E143" s="171">
        <v>2</v>
      </c>
      <c r="F143" s="172"/>
      <c r="G143" s="173">
        <f>ROUND(E143*F143,2)</f>
        <v>0</v>
      </c>
      <c r="H143" s="158"/>
      <c r="I143" s="157">
        <f>ROUND(E143*H143,2)</f>
        <v>0</v>
      </c>
      <c r="J143" s="158"/>
      <c r="K143" s="157">
        <f>ROUND(E143*J143,2)</f>
        <v>0</v>
      </c>
      <c r="L143" s="157">
        <v>15</v>
      </c>
      <c r="M143" s="157">
        <f>G143*(1+L143/100)</f>
        <v>0</v>
      </c>
      <c r="N143" s="157">
        <v>0</v>
      </c>
      <c r="O143" s="157">
        <f>ROUND(E143*N143,2)</f>
        <v>0</v>
      </c>
      <c r="P143" s="157">
        <v>0</v>
      </c>
      <c r="Q143" s="157">
        <f>ROUND(E143*P143,2)</f>
        <v>0</v>
      </c>
      <c r="R143" s="157"/>
      <c r="S143" s="157" t="s">
        <v>159</v>
      </c>
      <c r="T143" s="157" t="s">
        <v>160</v>
      </c>
      <c r="U143" s="157">
        <v>0</v>
      </c>
      <c r="V143" s="157">
        <f>ROUND(E143*U143,2)</f>
        <v>0</v>
      </c>
      <c r="W143" s="157"/>
      <c r="X143" s="157" t="s">
        <v>161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162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4" t="s">
        <v>261</v>
      </c>
      <c r="D144" s="159"/>
      <c r="E144" s="160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164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4" t="s">
        <v>262</v>
      </c>
      <c r="D145" s="159"/>
      <c r="E145" s="160">
        <v>2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164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68">
        <v>16</v>
      </c>
      <c r="B146" s="169" t="s">
        <v>263</v>
      </c>
      <c r="C146" s="183" t="s">
        <v>264</v>
      </c>
      <c r="D146" s="170" t="s">
        <v>168</v>
      </c>
      <c r="E146" s="171">
        <v>3.5459999999999998</v>
      </c>
      <c r="F146" s="172"/>
      <c r="G146" s="173">
        <f>ROUND(E146*F146,2)</f>
        <v>0</v>
      </c>
      <c r="H146" s="158"/>
      <c r="I146" s="157">
        <f>ROUND(E146*H146,2)</f>
        <v>0</v>
      </c>
      <c r="J146" s="158"/>
      <c r="K146" s="157">
        <f>ROUND(E146*J146,2)</f>
        <v>0</v>
      </c>
      <c r="L146" s="157">
        <v>15</v>
      </c>
      <c r="M146" s="157">
        <f>G146*(1+L146/100)</f>
        <v>0</v>
      </c>
      <c r="N146" s="157">
        <v>1.17E-3</v>
      </c>
      <c r="O146" s="157">
        <f>ROUND(E146*N146,2)</f>
        <v>0</v>
      </c>
      <c r="P146" s="157">
        <v>8.7999999999999995E-2</v>
      </c>
      <c r="Q146" s="157">
        <f>ROUND(E146*P146,2)</f>
        <v>0.31</v>
      </c>
      <c r="R146" s="157"/>
      <c r="S146" s="157" t="s">
        <v>159</v>
      </c>
      <c r="T146" s="157" t="s">
        <v>160</v>
      </c>
      <c r="U146" s="157">
        <v>0</v>
      </c>
      <c r="V146" s="157">
        <f>ROUND(E146*U146,2)</f>
        <v>0</v>
      </c>
      <c r="W146" s="157"/>
      <c r="X146" s="157" t="s">
        <v>161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162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4" t="s">
        <v>261</v>
      </c>
      <c r="D147" s="159"/>
      <c r="E147" s="160"/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164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4" t="s">
        <v>193</v>
      </c>
      <c r="D148" s="159"/>
      <c r="E148" s="160">
        <v>3.55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164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68">
        <v>17</v>
      </c>
      <c r="B149" s="169" t="s">
        <v>265</v>
      </c>
      <c r="C149" s="183" t="s">
        <v>266</v>
      </c>
      <c r="D149" s="170" t="s">
        <v>267</v>
      </c>
      <c r="E149" s="171">
        <v>0.76500000000000001</v>
      </c>
      <c r="F149" s="172"/>
      <c r="G149" s="173">
        <f>ROUND(E149*F149,2)</f>
        <v>0</v>
      </c>
      <c r="H149" s="158"/>
      <c r="I149" s="157">
        <f>ROUND(E149*H149,2)</f>
        <v>0</v>
      </c>
      <c r="J149" s="158"/>
      <c r="K149" s="157">
        <f>ROUND(E149*J149,2)</f>
        <v>0</v>
      </c>
      <c r="L149" s="157">
        <v>15</v>
      </c>
      <c r="M149" s="157">
        <f>G149*(1+L149/100)</f>
        <v>0</v>
      </c>
      <c r="N149" s="157">
        <v>1.82E-3</v>
      </c>
      <c r="O149" s="157">
        <f>ROUND(E149*N149,2)</f>
        <v>0</v>
      </c>
      <c r="P149" s="157">
        <v>1.5</v>
      </c>
      <c r="Q149" s="157">
        <f>ROUND(E149*P149,2)</f>
        <v>1.1499999999999999</v>
      </c>
      <c r="R149" s="157"/>
      <c r="S149" s="157" t="s">
        <v>159</v>
      </c>
      <c r="T149" s="157" t="s">
        <v>160</v>
      </c>
      <c r="U149" s="157">
        <v>0</v>
      </c>
      <c r="V149" s="157">
        <f>ROUND(E149*U149,2)</f>
        <v>0</v>
      </c>
      <c r="W149" s="157"/>
      <c r="X149" s="157" t="s">
        <v>161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162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245" t="s">
        <v>268</v>
      </c>
      <c r="D150" s="246"/>
      <c r="E150" s="246"/>
      <c r="F150" s="246"/>
      <c r="G150" s="246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230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4" t="s">
        <v>269</v>
      </c>
      <c r="D151" s="159"/>
      <c r="E151" s="160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164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4" t="s">
        <v>270</v>
      </c>
      <c r="D152" s="159"/>
      <c r="E152" s="160">
        <v>0.63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164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4" t="s">
        <v>271</v>
      </c>
      <c r="D153" s="159"/>
      <c r="E153" s="160">
        <v>0.14000000000000001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164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68">
        <v>18</v>
      </c>
      <c r="B154" s="169" t="s">
        <v>272</v>
      </c>
      <c r="C154" s="183" t="s">
        <v>273</v>
      </c>
      <c r="D154" s="170" t="s">
        <v>274</v>
      </c>
      <c r="E154" s="171">
        <v>58</v>
      </c>
      <c r="F154" s="172"/>
      <c r="G154" s="173">
        <f>ROUND(E154*F154,2)</f>
        <v>0</v>
      </c>
      <c r="H154" s="158"/>
      <c r="I154" s="157">
        <f>ROUND(E154*H154,2)</f>
        <v>0</v>
      </c>
      <c r="J154" s="158"/>
      <c r="K154" s="157">
        <f>ROUND(E154*J154,2)</f>
        <v>0</v>
      </c>
      <c r="L154" s="157">
        <v>15</v>
      </c>
      <c r="M154" s="157">
        <f>G154*(1+L154/100)</f>
        <v>0</v>
      </c>
      <c r="N154" s="157">
        <v>4.8999999999999998E-4</v>
      </c>
      <c r="O154" s="157">
        <f>ROUND(E154*N154,2)</f>
        <v>0.03</v>
      </c>
      <c r="P154" s="157">
        <v>5.3999999999999999E-2</v>
      </c>
      <c r="Q154" s="157">
        <f>ROUND(E154*P154,2)</f>
        <v>3.13</v>
      </c>
      <c r="R154" s="157"/>
      <c r="S154" s="157" t="s">
        <v>159</v>
      </c>
      <c r="T154" s="157" t="s">
        <v>160</v>
      </c>
      <c r="U154" s="157">
        <v>0</v>
      </c>
      <c r="V154" s="157">
        <f>ROUND(E154*U154,2)</f>
        <v>0</v>
      </c>
      <c r="W154" s="157"/>
      <c r="X154" s="157" t="s">
        <v>161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162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245" t="s">
        <v>268</v>
      </c>
      <c r="D155" s="246"/>
      <c r="E155" s="246"/>
      <c r="F155" s="246"/>
      <c r="G155" s="246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230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4" t="s">
        <v>275</v>
      </c>
      <c r="D156" s="159"/>
      <c r="E156" s="160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164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4" t="s">
        <v>276</v>
      </c>
      <c r="D157" s="159"/>
      <c r="E157" s="160">
        <v>58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164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68">
        <v>19</v>
      </c>
      <c r="B158" s="169" t="s">
        <v>277</v>
      </c>
      <c r="C158" s="183" t="s">
        <v>278</v>
      </c>
      <c r="D158" s="170" t="s">
        <v>168</v>
      </c>
      <c r="E158" s="171">
        <v>6.29</v>
      </c>
      <c r="F158" s="172"/>
      <c r="G158" s="173">
        <f>ROUND(E158*F158,2)</f>
        <v>0</v>
      </c>
      <c r="H158" s="158"/>
      <c r="I158" s="157">
        <f>ROUND(E158*H158,2)</f>
        <v>0</v>
      </c>
      <c r="J158" s="158"/>
      <c r="K158" s="157">
        <f>ROUND(E158*J158,2)</f>
        <v>0</v>
      </c>
      <c r="L158" s="157">
        <v>15</v>
      </c>
      <c r="M158" s="157">
        <f>G158*(1+L158/100)</f>
        <v>0</v>
      </c>
      <c r="N158" s="157">
        <v>0</v>
      </c>
      <c r="O158" s="157">
        <f>ROUND(E158*N158,2)</f>
        <v>0</v>
      </c>
      <c r="P158" s="157">
        <v>6.8000000000000005E-2</v>
      </c>
      <c r="Q158" s="157">
        <f>ROUND(E158*P158,2)</f>
        <v>0.43</v>
      </c>
      <c r="R158" s="157"/>
      <c r="S158" s="157" t="s">
        <v>159</v>
      </c>
      <c r="T158" s="157" t="s">
        <v>160</v>
      </c>
      <c r="U158" s="157">
        <v>0</v>
      </c>
      <c r="V158" s="157">
        <f>ROUND(E158*U158,2)</f>
        <v>0</v>
      </c>
      <c r="W158" s="157"/>
      <c r="X158" s="157" t="s">
        <v>161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162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4" t="s">
        <v>231</v>
      </c>
      <c r="D159" s="159"/>
      <c r="E159" s="160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164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4" t="s">
        <v>178</v>
      </c>
      <c r="D160" s="159"/>
      <c r="E160" s="160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164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4" t="s">
        <v>232</v>
      </c>
      <c r="D161" s="159"/>
      <c r="E161" s="160">
        <v>6.29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164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x14ac:dyDescent="0.2">
      <c r="A162" s="162" t="s">
        <v>154</v>
      </c>
      <c r="B162" s="163" t="s">
        <v>78</v>
      </c>
      <c r="C162" s="182" t="s">
        <v>79</v>
      </c>
      <c r="D162" s="164"/>
      <c r="E162" s="165"/>
      <c r="F162" s="166"/>
      <c r="G162" s="167">
        <f>SUMIF(AG163:AG165,"&lt;&gt;NOR",G163:G165)</f>
        <v>0</v>
      </c>
      <c r="H162" s="161"/>
      <c r="I162" s="161">
        <f>SUM(I163:I165)</f>
        <v>0</v>
      </c>
      <c r="J162" s="161"/>
      <c r="K162" s="161">
        <f>SUM(K163:K165)</f>
        <v>0</v>
      </c>
      <c r="L162" s="161"/>
      <c r="M162" s="161">
        <f>SUM(M163:M165)</f>
        <v>0</v>
      </c>
      <c r="N162" s="161"/>
      <c r="O162" s="161">
        <f>SUM(O163:O165)</f>
        <v>0</v>
      </c>
      <c r="P162" s="161"/>
      <c r="Q162" s="161">
        <f>SUM(Q163:Q165)</f>
        <v>0</v>
      </c>
      <c r="R162" s="161"/>
      <c r="S162" s="161"/>
      <c r="T162" s="161"/>
      <c r="U162" s="161"/>
      <c r="V162" s="161">
        <f>SUM(V163:V165)</f>
        <v>0</v>
      </c>
      <c r="W162" s="161"/>
      <c r="X162" s="161"/>
      <c r="AG162" t="s">
        <v>155</v>
      </c>
    </row>
    <row r="163" spans="1:60" outlineLevel="1" x14ac:dyDescent="0.2">
      <c r="A163" s="168">
        <v>20</v>
      </c>
      <c r="B163" s="169" t="s">
        <v>279</v>
      </c>
      <c r="C163" s="183" t="s">
        <v>280</v>
      </c>
      <c r="D163" s="170" t="s">
        <v>158</v>
      </c>
      <c r="E163" s="171">
        <v>4.3208900000000003</v>
      </c>
      <c r="F163" s="172"/>
      <c r="G163" s="173">
        <f>ROUND(E163*F163,2)</f>
        <v>0</v>
      </c>
      <c r="H163" s="158"/>
      <c r="I163" s="157">
        <f>ROUND(E163*H163,2)</f>
        <v>0</v>
      </c>
      <c r="J163" s="158"/>
      <c r="K163" s="157">
        <f>ROUND(E163*J163,2)</f>
        <v>0</v>
      </c>
      <c r="L163" s="157">
        <v>15</v>
      </c>
      <c r="M163" s="157">
        <f>G163*(1+L163/100)</f>
        <v>0</v>
      </c>
      <c r="N163" s="157">
        <v>0</v>
      </c>
      <c r="O163" s="157">
        <f>ROUND(E163*N163,2)</f>
        <v>0</v>
      </c>
      <c r="P163" s="157">
        <v>0</v>
      </c>
      <c r="Q163" s="157">
        <f>ROUND(E163*P163,2)</f>
        <v>0</v>
      </c>
      <c r="R163" s="157"/>
      <c r="S163" s="157" t="s">
        <v>159</v>
      </c>
      <c r="T163" s="157" t="s">
        <v>160</v>
      </c>
      <c r="U163" s="157">
        <v>0</v>
      </c>
      <c r="V163" s="157">
        <f>ROUND(E163*U163,2)</f>
        <v>0</v>
      </c>
      <c r="W163" s="157"/>
      <c r="X163" s="157" t="s">
        <v>161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162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4" t="s">
        <v>281</v>
      </c>
      <c r="D164" s="159"/>
      <c r="E164" s="160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164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4" t="s">
        <v>282</v>
      </c>
      <c r="D165" s="159"/>
      <c r="E165" s="160">
        <v>4.32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164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x14ac:dyDescent="0.2">
      <c r="A166" s="162" t="s">
        <v>154</v>
      </c>
      <c r="B166" s="163" t="s">
        <v>80</v>
      </c>
      <c r="C166" s="182" t="s">
        <v>81</v>
      </c>
      <c r="D166" s="164"/>
      <c r="E166" s="165"/>
      <c r="F166" s="166"/>
      <c r="G166" s="167">
        <f>SUMIF(AG167:AG175,"&lt;&gt;NOR",G167:G175)</f>
        <v>0</v>
      </c>
      <c r="H166" s="161"/>
      <c r="I166" s="161">
        <f>SUM(I167:I175)</f>
        <v>0</v>
      </c>
      <c r="J166" s="161"/>
      <c r="K166" s="161">
        <f>SUM(K167:K175)</f>
        <v>0</v>
      </c>
      <c r="L166" s="161"/>
      <c r="M166" s="161">
        <f>SUM(M167:M175)</f>
        <v>0</v>
      </c>
      <c r="N166" s="161"/>
      <c r="O166" s="161">
        <f>SUM(O167:O175)</f>
        <v>0.02</v>
      </c>
      <c r="P166" s="161"/>
      <c r="Q166" s="161">
        <f>SUM(Q167:Q175)</f>
        <v>0</v>
      </c>
      <c r="R166" s="161"/>
      <c r="S166" s="161"/>
      <c r="T166" s="161"/>
      <c r="U166" s="161"/>
      <c r="V166" s="161">
        <f>SUM(V167:V175)</f>
        <v>0</v>
      </c>
      <c r="W166" s="161"/>
      <c r="X166" s="161"/>
      <c r="AG166" t="s">
        <v>155</v>
      </c>
    </row>
    <row r="167" spans="1:60" ht="22.5" outlineLevel="1" x14ac:dyDescent="0.2">
      <c r="A167" s="168">
        <v>21</v>
      </c>
      <c r="B167" s="169" t="s">
        <v>283</v>
      </c>
      <c r="C167" s="183" t="s">
        <v>284</v>
      </c>
      <c r="D167" s="170" t="s">
        <v>168</v>
      </c>
      <c r="E167" s="171">
        <v>7.08</v>
      </c>
      <c r="F167" s="172"/>
      <c r="G167" s="173">
        <f>ROUND(E167*F167,2)</f>
        <v>0</v>
      </c>
      <c r="H167" s="158"/>
      <c r="I167" s="157">
        <f>ROUND(E167*H167,2)</f>
        <v>0</v>
      </c>
      <c r="J167" s="158"/>
      <c r="K167" s="157">
        <f>ROUND(E167*J167,2)</f>
        <v>0</v>
      </c>
      <c r="L167" s="157">
        <v>15</v>
      </c>
      <c r="M167" s="157">
        <f>G167*(1+L167/100)</f>
        <v>0</v>
      </c>
      <c r="N167" s="157">
        <v>3.3999999999999998E-3</v>
      </c>
      <c r="O167" s="157">
        <f>ROUND(E167*N167,2)</f>
        <v>0.02</v>
      </c>
      <c r="P167" s="157">
        <v>0</v>
      </c>
      <c r="Q167" s="157">
        <f>ROUND(E167*P167,2)</f>
        <v>0</v>
      </c>
      <c r="R167" s="157"/>
      <c r="S167" s="157" t="s">
        <v>159</v>
      </c>
      <c r="T167" s="157" t="s">
        <v>160</v>
      </c>
      <c r="U167" s="157">
        <v>0</v>
      </c>
      <c r="V167" s="157">
        <f>ROUND(E167*U167,2)</f>
        <v>0</v>
      </c>
      <c r="W167" s="157"/>
      <c r="X167" s="157" t="s">
        <v>161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162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245" t="s">
        <v>285</v>
      </c>
      <c r="D168" s="246"/>
      <c r="E168" s="246"/>
      <c r="F168" s="246"/>
      <c r="G168" s="246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230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4" t="s">
        <v>286</v>
      </c>
      <c r="D169" s="159"/>
      <c r="E169" s="160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164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4" t="s">
        <v>188</v>
      </c>
      <c r="D170" s="159"/>
      <c r="E170" s="160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164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4" t="s">
        <v>287</v>
      </c>
      <c r="D171" s="159"/>
      <c r="E171" s="160">
        <v>3.6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164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4" t="s">
        <v>288</v>
      </c>
      <c r="D172" s="159"/>
      <c r="E172" s="160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164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4" t="s">
        <v>188</v>
      </c>
      <c r="D173" s="159"/>
      <c r="E173" s="160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164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4" t="s">
        <v>189</v>
      </c>
      <c r="D174" s="159"/>
      <c r="E174" s="160">
        <v>3.48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164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74">
        <v>22</v>
      </c>
      <c r="B175" s="175" t="s">
        <v>289</v>
      </c>
      <c r="C175" s="185" t="s">
        <v>290</v>
      </c>
      <c r="D175" s="176" t="s">
        <v>0</v>
      </c>
      <c r="E175" s="177">
        <v>37.665599999999998</v>
      </c>
      <c r="F175" s="178"/>
      <c r="G175" s="179">
        <f>ROUND(E175*F175,2)</f>
        <v>0</v>
      </c>
      <c r="H175" s="158"/>
      <c r="I175" s="157">
        <f>ROUND(E175*H175,2)</f>
        <v>0</v>
      </c>
      <c r="J175" s="158"/>
      <c r="K175" s="157">
        <f>ROUND(E175*J175,2)</f>
        <v>0</v>
      </c>
      <c r="L175" s="157">
        <v>15</v>
      </c>
      <c r="M175" s="157">
        <f>G175*(1+L175/100)</f>
        <v>0</v>
      </c>
      <c r="N175" s="157">
        <v>0</v>
      </c>
      <c r="O175" s="157">
        <f>ROUND(E175*N175,2)</f>
        <v>0</v>
      </c>
      <c r="P175" s="157">
        <v>0</v>
      </c>
      <c r="Q175" s="157">
        <f>ROUND(E175*P175,2)</f>
        <v>0</v>
      </c>
      <c r="R175" s="157"/>
      <c r="S175" s="157" t="s">
        <v>159</v>
      </c>
      <c r="T175" s="157" t="s">
        <v>160</v>
      </c>
      <c r="U175" s="157">
        <v>0</v>
      </c>
      <c r="V175" s="157">
        <f>ROUND(E175*U175,2)</f>
        <v>0</v>
      </c>
      <c r="W175" s="157"/>
      <c r="X175" s="157" t="s">
        <v>161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162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x14ac:dyDescent="0.2">
      <c r="A176" s="162" t="s">
        <v>154</v>
      </c>
      <c r="B176" s="163" t="s">
        <v>82</v>
      </c>
      <c r="C176" s="182" t="s">
        <v>83</v>
      </c>
      <c r="D176" s="164"/>
      <c r="E176" s="165"/>
      <c r="F176" s="166"/>
      <c r="G176" s="167">
        <f>SUMIF(AG177:AG219,"&lt;&gt;NOR",G177:G219)</f>
        <v>0</v>
      </c>
      <c r="H176" s="161"/>
      <c r="I176" s="161">
        <f>SUM(I177:I219)</f>
        <v>0</v>
      </c>
      <c r="J176" s="161"/>
      <c r="K176" s="161">
        <f>SUM(K177:K219)</f>
        <v>0</v>
      </c>
      <c r="L176" s="161"/>
      <c r="M176" s="161">
        <f>SUM(M177:M219)</f>
        <v>0</v>
      </c>
      <c r="N176" s="161"/>
      <c r="O176" s="161">
        <f>SUM(O177:O219)</f>
        <v>0.41000000000000003</v>
      </c>
      <c r="P176" s="161"/>
      <c r="Q176" s="161">
        <f>SUM(Q177:Q219)</f>
        <v>0</v>
      </c>
      <c r="R176" s="161"/>
      <c r="S176" s="161"/>
      <c r="T176" s="161"/>
      <c r="U176" s="161"/>
      <c r="V176" s="161">
        <f>SUM(V177:V219)</f>
        <v>0</v>
      </c>
      <c r="W176" s="161"/>
      <c r="X176" s="161"/>
      <c r="AG176" t="s">
        <v>155</v>
      </c>
    </row>
    <row r="177" spans="1:60" ht="22.5" outlineLevel="1" x14ac:dyDescent="0.2">
      <c r="A177" s="168">
        <v>23</v>
      </c>
      <c r="B177" s="169" t="s">
        <v>291</v>
      </c>
      <c r="C177" s="183" t="s">
        <v>292</v>
      </c>
      <c r="D177" s="170" t="s">
        <v>168</v>
      </c>
      <c r="E177" s="171">
        <v>70.62</v>
      </c>
      <c r="F177" s="172"/>
      <c r="G177" s="173">
        <f>ROUND(E177*F177,2)</f>
        <v>0</v>
      </c>
      <c r="H177" s="158"/>
      <c r="I177" s="157">
        <f>ROUND(E177*H177,2)</f>
        <v>0</v>
      </c>
      <c r="J177" s="158"/>
      <c r="K177" s="157">
        <f>ROUND(E177*J177,2)</f>
        <v>0</v>
      </c>
      <c r="L177" s="157">
        <v>15</v>
      </c>
      <c r="M177" s="157">
        <f>G177*(1+L177/100)</f>
        <v>0</v>
      </c>
      <c r="N177" s="157">
        <v>5.7200000000000003E-3</v>
      </c>
      <c r="O177" s="157">
        <f>ROUND(E177*N177,2)</f>
        <v>0.4</v>
      </c>
      <c r="P177" s="157">
        <v>0</v>
      </c>
      <c r="Q177" s="157">
        <f>ROUND(E177*P177,2)</f>
        <v>0</v>
      </c>
      <c r="R177" s="157"/>
      <c r="S177" s="157" t="s">
        <v>159</v>
      </c>
      <c r="T177" s="157" t="s">
        <v>160</v>
      </c>
      <c r="U177" s="157">
        <v>0</v>
      </c>
      <c r="V177" s="157">
        <f>ROUND(E177*U177,2)</f>
        <v>0</v>
      </c>
      <c r="W177" s="157"/>
      <c r="X177" s="157" t="s">
        <v>161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162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4" t="s">
        <v>177</v>
      </c>
      <c r="D178" s="159"/>
      <c r="E178" s="160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164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4" t="s">
        <v>178</v>
      </c>
      <c r="D179" s="159"/>
      <c r="E179" s="160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164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4" t="s">
        <v>179</v>
      </c>
      <c r="D180" s="159"/>
      <c r="E180" s="160">
        <v>3.43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164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4" t="s">
        <v>180</v>
      </c>
      <c r="D181" s="159"/>
      <c r="E181" s="160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164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4" t="s">
        <v>181</v>
      </c>
      <c r="D182" s="159"/>
      <c r="E182" s="160">
        <v>24.3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164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4" t="s">
        <v>180</v>
      </c>
      <c r="D183" s="159"/>
      <c r="E183" s="160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164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4" t="s">
        <v>182</v>
      </c>
      <c r="D184" s="159"/>
      <c r="E184" s="160">
        <v>5.51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164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4" t="s">
        <v>183</v>
      </c>
      <c r="D185" s="159"/>
      <c r="E185" s="160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164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4" t="s">
        <v>184</v>
      </c>
      <c r="D186" s="159"/>
      <c r="E186" s="160">
        <v>14</v>
      </c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164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4" t="s">
        <v>183</v>
      </c>
      <c r="D187" s="159"/>
      <c r="E187" s="160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164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4" t="s">
        <v>185</v>
      </c>
      <c r="D188" s="159"/>
      <c r="E188" s="160">
        <v>19.899999999999999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164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4" t="s">
        <v>188</v>
      </c>
      <c r="D189" s="159"/>
      <c r="E189" s="160"/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164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4" t="s">
        <v>189</v>
      </c>
      <c r="D190" s="159"/>
      <c r="E190" s="160">
        <v>3.48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164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68">
        <v>24</v>
      </c>
      <c r="B191" s="169" t="s">
        <v>293</v>
      </c>
      <c r="C191" s="183" t="s">
        <v>294</v>
      </c>
      <c r="D191" s="170" t="s">
        <v>168</v>
      </c>
      <c r="E191" s="171">
        <v>70.62</v>
      </c>
      <c r="F191" s="172"/>
      <c r="G191" s="173">
        <f>ROUND(E191*F191,2)</f>
        <v>0</v>
      </c>
      <c r="H191" s="158"/>
      <c r="I191" s="157">
        <f>ROUND(E191*H191,2)</f>
        <v>0</v>
      </c>
      <c r="J191" s="158"/>
      <c r="K191" s="157">
        <f>ROUND(E191*J191,2)</f>
        <v>0</v>
      </c>
      <c r="L191" s="157">
        <v>15</v>
      </c>
      <c r="M191" s="157">
        <f>G191*(1+L191/100)</f>
        <v>0</v>
      </c>
      <c r="N191" s="157">
        <v>2.0000000000000002E-5</v>
      </c>
      <c r="O191" s="157">
        <f>ROUND(E191*N191,2)</f>
        <v>0</v>
      </c>
      <c r="P191" s="157">
        <v>0</v>
      </c>
      <c r="Q191" s="157">
        <f>ROUND(E191*P191,2)</f>
        <v>0</v>
      </c>
      <c r="R191" s="157"/>
      <c r="S191" s="157" t="s">
        <v>159</v>
      </c>
      <c r="T191" s="157" t="s">
        <v>160</v>
      </c>
      <c r="U191" s="157">
        <v>0</v>
      </c>
      <c r="V191" s="157">
        <f>ROUND(E191*U191,2)</f>
        <v>0</v>
      </c>
      <c r="W191" s="157"/>
      <c r="X191" s="157" t="s">
        <v>161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162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4" t="s">
        <v>177</v>
      </c>
      <c r="D192" s="159"/>
      <c r="E192" s="160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164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4" t="s">
        <v>178</v>
      </c>
      <c r="D193" s="159"/>
      <c r="E193" s="160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164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4" t="s">
        <v>179</v>
      </c>
      <c r="D194" s="159"/>
      <c r="E194" s="160">
        <v>3.43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164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4" t="s">
        <v>180</v>
      </c>
      <c r="D195" s="159"/>
      <c r="E195" s="160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164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4" t="s">
        <v>181</v>
      </c>
      <c r="D196" s="159"/>
      <c r="E196" s="160">
        <v>24.3</v>
      </c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164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4" t="s">
        <v>180</v>
      </c>
      <c r="D197" s="159"/>
      <c r="E197" s="160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164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4" t="s">
        <v>182</v>
      </c>
      <c r="D198" s="159"/>
      <c r="E198" s="160">
        <v>5.51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164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4" t="s">
        <v>183</v>
      </c>
      <c r="D199" s="159"/>
      <c r="E199" s="160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164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4" t="s">
        <v>184</v>
      </c>
      <c r="D200" s="159"/>
      <c r="E200" s="160">
        <v>14</v>
      </c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164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4" t="s">
        <v>183</v>
      </c>
      <c r="D201" s="159"/>
      <c r="E201" s="160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164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4" t="s">
        <v>185</v>
      </c>
      <c r="D202" s="159"/>
      <c r="E202" s="160">
        <v>19.899999999999999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164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4" t="s">
        <v>188</v>
      </c>
      <c r="D203" s="159"/>
      <c r="E203" s="160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164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4" t="s">
        <v>189</v>
      </c>
      <c r="D204" s="159"/>
      <c r="E204" s="160">
        <v>3.48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164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74">
        <v>25</v>
      </c>
      <c r="B205" s="175" t="s">
        <v>295</v>
      </c>
      <c r="C205" s="185" t="s">
        <v>296</v>
      </c>
      <c r="D205" s="176" t="s">
        <v>0</v>
      </c>
      <c r="E205" s="177">
        <v>449.42570000000001</v>
      </c>
      <c r="F205" s="178"/>
      <c r="G205" s="179">
        <f>ROUND(E205*F205,2)</f>
        <v>0</v>
      </c>
      <c r="H205" s="158"/>
      <c r="I205" s="157">
        <f>ROUND(E205*H205,2)</f>
        <v>0</v>
      </c>
      <c r="J205" s="158"/>
      <c r="K205" s="157">
        <f>ROUND(E205*J205,2)</f>
        <v>0</v>
      </c>
      <c r="L205" s="157">
        <v>15</v>
      </c>
      <c r="M205" s="157">
        <f>G205*(1+L205/100)</f>
        <v>0</v>
      </c>
      <c r="N205" s="157">
        <v>0</v>
      </c>
      <c r="O205" s="157">
        <f>ROUND(E205*N205,2)</f>
        <v>0</v>
      </c>
      <c r="P205" s="157">
        <v>0</v>
      </c>
      <c r="Q205" s="157">
        <f>ROUND(E205*P205,2)</f>
        <v>0</v>
      </c>
      <c r="R205" s="157"/>
      <c r="S205" s="157" t="s">
        <v>159</v>
      </c>
      <c r="T205" s="157" t="s">
        <v>160</v>
      </c>
      <c r="U205" s="157">
        <v>0</v>
      </c>
      <c r="V205" s="157">
        <f>ROUND(E205*U205,2)</f>
        <v>0</v>
      </c>
      <c r="W205" s="157"/>
      <c r="X205" s="157" t="s">
        <v>161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162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68">
        <v>26</v>
      </c>
      <c r="B206" s="169" t="s">
        <v>297</v>
      </c>
      <c r="C206" s="183" t="s">
        <v>298</v>
      </c>
      <c r="D206" s="170" t="s">
        <v>168</v>
      </c>
      <c r="E206" s="171">
        <v>70.62</v>
      </c>
      <c r="F206" s="172"/>
      <c r="G206" s="173">
        <f>ROUND(E206*F206,2)</f>
        <v>0</v>
      </c>
      <c r="H206" s="158"/>
      <c r="I206" s="157">
        <f>ROUND(E206*H206,2)</f>
        <v>0</v>
      </c>
      <c r="J206" s="158"/>
      <c r="K206" s="157">
        <f>ROUND(E206*J206,2)</f>
        <v>0</v>
      </c>
      <c r="L206" s="157">
        <v>15</v>
      </c>
      <c r="M206" s="157">
        <f>G206*(1+L206/100)</f>
        <v>0</v>
      </c>
      <c r="N206" s="157">
        <v>1.9000000000000001E-4</v>
      </c>
      <c r="O206" s="157">
        <f>ROUND(E206*N206,2)</f>
        <v>0.01</v>
      </c>
      <c r="P206" s="157">
        <v>0</v>
      </c>
      <c r="Q206" s="157">
        <f>ROUND(E206*P206,2)</f>
        <v>0</v>
      </c>
      <c r="R206" s="157" t="s">
        <v>299</v>
      </c>
      <c r="S206" s="157" t="s">
        <v>159</v>
      </c>
      <c r="T206" s="157" t="s">
        <v>160</v>
      </c>
      <c r="U206" s="157">
        <v>0</v>
      </c>
      <c r="V206" s="157">
        <f>ROUND(E206*U206,2)</f>
        <v>0</v>
      </c>
      <c r="W206" s="157"/>
      <c r="X206" s="157" t="s">
        <v>300</v>
      </c>
      <c r="Y206" s="148"/>
      <c r="Z206" s="148"/>
      <c r="AA206" s="148"/>
      <c r="AB206" s="148"/>
      <c r="AC206" s="148"/>
      <c r="AD206" s="148"/>
      <c r="AE206" s="148"/>
      <c r="AF206" s="148"/>
      <c r="AG206" s="148" t="s">
        <v>301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4" t="s">
        <v>177</v>
      </c>
      <c r="D207" s="159"/>
      <c r="E207" s="160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164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4" t="s">
        <v>178</v>
      </c>
      <c r="D208" s="159"/>
      <c r="E208" s="160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164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4" t="s">
        <v>179</v>
      </c>
      <c r="D209" s="159"/>
      <c r="E209" s="160">
        <v>3.43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164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4" t="s">
        <v>180</v>
      </c>
      <c r="D210" s="159"/>
      <c r="E210" s="160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164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4" t="s">
        <v>181</v>
      </c>
      <c r="D211" s="159"/>
      <c r="E211" s="160">
        <v>24.3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164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4" t="s">
        <v>180</v>
      </c>
      <c r="D212" s="159"/>
      <c r="E212" s="160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164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4" t="s">
        <v>182</v>
      </c>
      <c r="D213" s="159"/>
      <c r="E213" s="160">
        <v>5.51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164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4" t="s">
        <v>183</v>
      </c>
      <c r="D214" s="159"/>
      <c r="E214" s="160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164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4" t="s">
        <v>184</v>
      </c>
      <c r="D215" s="159"/>
      <c r="E215" s="160">
        <v>14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164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4" t="s">
        <v>183</v>
      </c>
      <c r="D216" s="159"/>
      <c r="E216" s="160"/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164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4" t="s">
        <v>185</v>
      </c>
      <c r="D217" s="159"/>
      <c r="E217" s="160">
        <v>19.899999999999999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164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4" t="s">
        <v>188</v>
      </c>
      <c r="D218" s="159"/>
      <c r="E218" s="160"/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164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4" t="s">
        <v>189</v>
      </c>
      <c r="D219" s="159"/>
      <c r="E219" s="160">
        <v>3.48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164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x14ac:dyDescent="0.2">
      <c r="A220" s="162" t="s">
        <v>154</v>
      </c>
      <c r="B220" s="163" t="s">
        <v>84</v>
      </c>
      <c r="C220" s="182" t="s">
        <v>85</v>
      </c>
      <c r="D220" s="164"/>
      <c r="E220" s="165"/>
      <c r="F220" s="166"/>
      <c r="G220" s="167">
        <f>SUMIF(AG221:AG233,"&lt;&gt;NOR",G221:G233)</f>
        <v>0</v>
      </c>
      <c r="H220" s="161"/>
      <c r="I220" s="161">
        <f>SUM(I221:I233)</f>
        <v>0</v>
      </c>
      <c r="J220" s="161"/>
      <c r="K220" s="161">
        <f>SUM(K221:K233)</f>
        <v>0</v>
      </c>
      <c r="L220" s="161"/>
      <c r="M220" s="161">
        <f>SUM(M221:M233)</f>
        <v>0</v>
      </c>
      <c r="N220" s="161"/>
      <c r="O220" s="161">
        <f>SUM(O221:O233)</f>
        <v>0</v>
      </c>
      <c r="P220" s="161"/>
      <c r="Q220" s="161">
        <f>SUM(Q221:Q233)</f>
        <v>0.01</v>
      </c>
      <c r="R220" s="161"/>
      <c r="S220" s="161"/>
      <c r="T220" s="161"/>
      <c r="U220" s="161"/>
      <c r="V220" s="161">
        <f>SUM(V221:V233)</f>
        <v>0</v>
      </c>
      <c r="W220" s="161"/>
      <c r="X220" s="161"/>
      <c r="AG220" t="s">
        <v>155</v>
      </c>
    </row>
    <row r="221" spans="1:60" outlineLevel="1" x14ac:dyDescent="0.2">
      <c r="A221" s="168">
        <v>27</v>
      </c>
      <c r="B221" s="169" t="s">
        <v>302</v>
      </c>
      <c r="C221" s="183" t="s">
        <v>303</v>
      </c>
      <c r="D221" s="170" t="s">
        <v>274</v>
      </c>
      <c r="E221" s="171">
        <v>2</v>
      </c>
      <c r="F221" s="172"/>
      <c r="G221" s="173">
        <f>ROUND(E221*F221,2)</f>
        <v>0</v>
      </c>
      <c r="H221" s="158"/>
      <c r="I221" s="157">
        <f>ROUND(E221*H221,2)</f>
        <v>0</v>
      </c>
      <c r="J221" s="158"/>
      <c r="K221" s="157">
        <f>ROUND(E221*J221,2)</f>
        <v>0</v>
      </c>
      <c r="L221" s="157">
        <v>15</v>
      </c>
      <c r="M221" s="157">
        <f>G221*(1+L221/100)</f>
        <v>0</v>
      </c>
      <c r="N221" s="157">
        <v>0</v>
      </c>
      <c r="O221" s="157">
        <f>ROUND(E221*N221,2)</f>
        <v>0</v>
      </c>
      <c r="P221" s="157">
        <v>2.63E-3</v>
      </c>
      <c r="Q221" s="157">
        <f>ROUND(E221*P221,2)</f>
        <v>0.01</v>
      </c>
      <c r="R221" s="157"/>
      <c r="S221" s="157" t="s">
        <v>159</v>
      </c>
      <c r="T221" s="157" t="s">
        <v>160</v>
      </c>
      <c r="U221" s="157">
        <v>0</v>
      </c>
      <c r="V221" s="157">
        <f>ROUND(E221*U221,2)</f>
        <v>0</v>
      </c>
      <c r="W221" s="157"/>
      <c r="X221" s="157" t="s">
        <v>161</v>
      </c>
      <c r="Y221" s="148"/>
      <c r="Z221" s="148"/>
      <c r="AA221" s="148"/>
      <c r="AB221" s="148"/>
      <c r="AC221" s="148"/>
      <c r="AD221" s="148"/>
      <c r="AE221" s="148"/>
      <c r="AF221" s="148"/>
      <c r="AG221" s="148" t="s">
        <v>162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4" t="s">
        <v>304</v>
      </c>
      <c r="D222" s="159"/>
      <c r="E222" s="160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164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4" t="s">
        <v>305</v>
      </c>
      <c r="D223" s="159"/>
      <c r="E223" s="160">
        <v>2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164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68">
        <v>28</v>
      </c>
      <c r="B224" s="169" t="s">
        <v>306</v>
      </c>
      <c r="C224" s="183" t="s">
        <v>307</v>
      </c>
      <c r="D224" s="170" t="s">
        <v>274</v>
      </c>
      <c r="E224" s="171">
        <v>5</v>
      </c>
      <c r="F224" s="172"/>
      <c r="G224" s="173">
        <f>ROUND(E224*F224,2)</f>
        <v>0</v>
      </c>
      <c r="H224" s="158"/>
      <c r="I224" s="157">
        <f>ROUND(E224*H224,2)</f>
        <v>0</v>
      </c>
      <c r="J224" s="158"/>
      <c r="K224" s="157">
        <f>ROUND(E224*J224,2)</f>
        <v>0</v>
      </c>
      <c r="L224" s="157">
        <v>15</v>
      </c>
      <c r="M224" s="157">
        <f>G224*(1+L224/100)</f>
        <v>0</v>
      </c>
      <c r="N224" s="157">
        <v>4.6999999999999999E-4</v>
      </c>
      <c r="O224" s="157">
        <f>ROUND(E224*N224,2)</f>
        <v>0</v>
      </c>
      <c r="P224" s="157">
        <v>0</v>
      </c>
      <c r="Q224" s="157">
        <f>ROUND(E224*P224,2)</f>
        <v>0</v>
      </c>
      <c r="R224" s="157"/>
      <c r="S224" s="157" t="s">
        <v>159</v>
      </c>
      <c r="T224" s="157" t="s">
        <v>160</v>
      </c>
      <c r="U224" s="157">
        <v>0</v>
      </c>
      <c r="V224" s="157">
        <f>ROUND(E224*U224,2)</f>
        <v>0</v>
      </c>
      <c r="W224" s="157"/>
      <c r="X224" s="157" t="s">
        <v>161</v>
      </c>
      <c r="Y224" s="148"/>
      <c r="Z224" s="148"/>
      <c r="AA224" s="148"/>
      <c r="AB224" s="148"/>
      <c r="AC224" s="148"/>
      <c r="AD224" s="148"/>
      <c r="AE224" s="148"/>
      <c r="AF224" s="148"/>
      <c r="AG224" s="148" t="s">
        <v>162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245" t="s">
        <v>308</v>
      </c>
      <c r="D225" s="246"/>
      <c r="E225" s="246"/>
      <c r="F225" s="246"/>
      <c r="G225" s="246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230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4" t="s">
        <v>304</v>
      </c>
      <c r="D226" s="159"/>
      <c r="E226" s="160"/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164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4" t="s">
        <v>309</v>
      </c>
      <c r="D227" s="159"/>
      <c r="E227" s="160">
        <v>5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164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68">
        <v>29</v>
      </c>
      <c r="B228" s="169" t="s">
        <v>310</v>
      </c>
      <c r="C228" s="183" t="s">
        <v>311</v>
      </c>
      <c r="D228" s="170" t="s">
        <v>274</v>
      </c>
      <c r="E228" s="171">
        <v>3</v>
      </c>
      <c r="F228" s="172"/>
      <c r="G228" s="173">
        <f>ROUND(E228*F228,2)</f>
        <v>0</v>
      </c>
      <c r="H228" s="158"/>
      <c r="I228" s="157">
        <f>ROUND(E228*H228,2)</f>
        <v>0</v>
      </c>
      <c r="J228" s="158"/>
      <c r="K228" s="157">
        <f>ROUND(E228*J228,2)</f>
        <v>0</v>
      </c>
      <c r="L228" s="157">
        <v>15</v>
      </c>
      <c r="M228" s="157">
        <f>G228*(1+L228/100)</f>
        <v>0</v>
      </c>
      <c r="N228" s="157">
        <v>1.6100000000000001E-3</v>
      </c>
      <c r="O228" s="157">
        <f>ROUND(E228*N228,2)</f>
        <v>0</v>
      </c>
      <c r="P228" s="157">
        <v>0</v>
      </c>
      <c r="Q228" s="157">
        <f>ROUND(E228*P228,2)</f>
        <v>0</v>
      </c>
      <c r="R228" s="157"/>
      <c r="S228" s="157" t="s">
        <v>159</v>
      </c>
      <c r="T228" s="157" t="s">
        <v>160</v>
      </c>
      <c r="U228" s="157">
        <v>0</v>
      </c>
      <c r="V228" s="157">
        <f>ROUND(E228*U228,2)</f>
        <v>0</v>
      </c>
      <c r="W228" s="157"/>
      <c r="X228" s="157" t="s">
        <v>161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162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245" t="s">
        <v>312</v>
      </c>
      <c r="D229" s="246"/>
      <c r="E229" s="246"/>
      <c r="F229" s="246"/>
      <c r="G229" s="246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230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247" t="s">
        <v>313</v>
      </c>
      <c r="D230" s="248"/>
      <c r="E230" s="248"/>
      <c r="F230" s="248"/>
      <c r="G230" s="248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230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84" t="s">
        <v>304</v>
      </c>
      <c r="D231" s="159"/>
      <c r="E231" s="160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164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4" t="s">
        <v>68</v>
      </c>
      <c r="D232" s="159"/>
      <c r="E232" s="160">
        <v>3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164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74">
        <v>30</v>
      </c>
      <c r="B233" s="175" t="s">
        <v>314</v>
      </c>
      <c r="C233" s="185" t="s">
        <v>315</v>
      </c>
      <c r="D233" s="176" t="s">
        <v>0</v>
      </c>
      <c r="E233" s="177">
        <v>44.598999999999997</v>
      </c>
      <c r="F233" s="178"/>
      <c r="G233" s="179">
        <f>ROUND(E233*F233,2)</f>
        <v>0</v>
      </c>
      <c r="H233" s="158"/>
      <c r="I233" s="157">
        <f>ROUND(E233*H233,2)</f>
        <v>0</v>
      </c>
      <c r="J233" s="158"/>
      <c r="K233" s="157">
        <f>ROUND(E233*J233,2)</f>
        <v>0</v>
      </c>
      <c r="L233" s="157">
        <v>15</v>
      </c>
      <c r="M233" s="157">
        <f>G233*(1+L233/100)</f>
        <v>0</v>
      </c>
      <c r="N233" s="157">
        <v>0</v>
      </c>
      <c r="O233" s="157">
        <f>ROUND(E233*N233,2)</f>
        <v>0</v>
      </c>
      <c r="P233" s="157">
        <v>0</v>
      </c>
      <c r="Q233" s="157">
        <f>ROUND(E233*P233,2)</f>
        <v>0</v>
      </c>
      <c r="R233" s="157"/>
      <c r="S233" s="157" t="s">
        <v>159</v>
      </c>
      <c r="T233" s="157" t="s">
        <v>160</v>
      </c>
      <c r="U233" s="157">
        <v>0</v>
      </c>
      <c r="V233" s="157">
        <f>ROUND(E233*U233,2)</f>
        <v>0</v>
      </c>
      <c r="W233" s="157"/>
      <c r="X233" s="157" t="s">
        <v>161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162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x14ac:dyDescent="0.2">
      <c r="A234" s="162" t="s">
        <v>154</v>
      </c>
      <c r="B234" s="163" t="s">
        <v>86</v>
      </c>
      <c r="C234" s="182" t="s">
        <v>87</v>
      </c>
      <c r="D234" s="164"/>
      <c r="E234" s="165"/>
      <c r="F234" s="166"/>
      <c r="G234" s="167">
        <f>SUMIF(AG235:AG256,"&lt;&gt;NOR",G235:G256)</f>
        <v>0</v>
      </c>
      <c r="H234" s="161"/>
      <c r="I234" s="161">
        <f>SUM(I235:I256)</f>
        <v>0</v>
      </c>
      <c r="J234" s="161"/>
      <c r="K234" s="161">
        <f>SUM(K235:K256)</f>
        <v>0</v>
      </c>
      <c r="L234" s="161"/>
      <c r="M234" s="161">
        <f>SUM(M235:M256)</f>
        <v>0</v>
      </c>
      <c r="N234" s="161"/>
      <c r="O234" s="161">
        <f>SUM(O235:O256)</f>
        <v>0.09</v>
      </c>
      <c r="P234" s="161"/>
      <c r="Q234" s="161">
        <f>SUM(Q235:Q256)</f>
        <v>0.01</v>
      </c>
      <c r="R234" s="161"/>
      <c r="S234" s="161"/>
      <c r="T234" s="161"/>
      <c r="U234" s="161"/>
      <c r="V234" s="161">
        <f>SUM(V235:V256)</f>
        <v>0</v>
      </c>
      <c r="W234" s="161"/>
      <c r="X234" s="161"/>
      <c r="AG234" t="s">
        <v>155</v>
      </c>
    </row>
    <row r="235" spans="1:60" outlineLevel="1" x14ac:dyDescent="0.2">
      <c r="A235" s="168">
        <v>31</v>
      </c>
      <c r="B235" s="169" t="s">
        <v>316</v>
      </c>
      <c r="C235" s="183" t="s">
        <v>317</v>
      </c>
      <c r="D235" s="170" t="s">
        <v>274</v>
      </c>
      <c r="E235" s="171">
        <v>6.5</v>
      </c>
      <c r="F235" s="172"/>
      <c r="G235" s="173">
        <f>ROUND(E235*F235,2)</f>
        <v>0</v>
      </c>
      <c r="H235" s="158"/>
      <c r="I235" s="157">
        <f>ROUND(E235*H235,2)</f>
        <v>0</v>
      </c>
      <c r="J235" s="158"/>
      <c r="K235" s="157">
        <f>ROUND(E235*J235,2)</f>
        <v>0</v>
      </c>
      <c r="L235" s="157">
        <v>15</v>
      </c>
      <c r="M235" s="157">
        <f>G235*(1+L235/100)</f>
        <v>0</v>
      </c>
      <c r="N235" s="157">
        <v>0</v>
      </c>
      <c r="O235" s="157">
        <f>ROUND(E235*N235,2)</f>
        <v>0</v>
      </c>
      <c r="P235" s="157">
        <v>2.1299999999999999E-3</v>
      </c>
      <c r="Q235" s="157">
        <f>ROUND(E235*P235,2)</f>
        <v>0.01</v>
      </c>
      <c r="R235" s="157"/>
      <c r="S235" s="157" t="s">
        <v>159</v>
      </c>
      <c r="T235" s="157" t="s">
        <v>160</v>
      </c>
      <c r="U235" s="157">
        <v>0</v>
      </c>
      <c r="V235" s="157">
        <f>ROUND(E235*U235,2)</f>
        <v>0</v>
      </c>
      <c r="W235" s="157"/>
      <c r="X235" s="157" t="s">
        <v>161</v>
      </c>
      <c r="Y235" s="148"/>
      <c r="Z235" s="148"/>
      <c r="AA235" s="148"/>
      <c r="AB235" s="148"/>
      <c r="AC235" s="148"/>
      <c r="AD235" s="148"/>
      <c r="AE235" s="148"/>
      <c r="AF235" s="148"/>
      <c r="AG235" s="148" t="s">
        <v>162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4" t="s">
        <v>235</v>
      </c>
      <c r="D236" s="159"/>
      <c r="E236" s="160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164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4" t="s">
        <v>318</v>
      </c>
      <c r="D237" s="159"/>
      <c r="E237" s="160">
        <v>6.5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164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68">
        <v>32</v>
      </c>
      <c r="B238" s="169" t="s">
        <v>319</v>
      </c>
      <c r="C238" s="183" t="s">
        <v>320</v>
      </c>
      <c r="D238" s="170" t="s">
        <v>274</v>
      </c>
      <c r="E238" s="171">
        <v>17</v>
      </c>
      <c r="F238" s="172"/>
      <c r="G238" s="173">
        <f>ROUND(E238*F238,2)</f>
        <v>0</v>
      </c>
      <c r="H238" s="158"/>
      <c r="I238" s="157">
        <f>ROUND(E238*H238,2)</f>
        <v>0</v>
      </c>
      <c r="J238" s="158"/>
      <c r="K238" s="157">
        <f>ROUND(E238*J238,2)</f>
        <v>0</v>
      </c>
      <c r="L238" s="157">
        <v>15</v>
      </c>
      <c r="M238" s="157">
        <f>G238*(1+L238/100)</f>
        <v>0</v>
      </c>
      <c r="N238" s="157">
        <v>5.1799999999999997E-3</v>
      </c>
      <c r="O238" s="157">
        <f>ROUND(E238*N238,2)</f>
        <v>0.09</v>
      </c>
      <c r="P238" s="157">
        <v>0</v>
      </c>
      <c r="Q238" s="157">
        <f>ROUND(E238*P238,2)</f>
        <v>0</v>
      </c>
      <c r="R238" s="157"/>
      <c r="S238" s="157" t="s">
        <v>159</v>
      </c>
      <c r="T238" s="157" t="s">
        <v>160</v>
      </c>
      <c r="U238" s="157">
        <v>0</v>
      </c>
      <c r="V238" s="157">
        <f>ROUND(E238*U238,2)</f>
        <v>0</v>
      </c>
      <c r="W238" s="157"/>
      <c r="X238" s="157" t="s">
        <v>161</v>
      </c>
      <c r="Y238" s="148"/>
      <c r="Z238" s="148"/>
      <c r="AA238" s="148"/>
      <c r="AB238" s="148"/>
      <c r="AC238" s="148"/>
      <c r="AD238" s="148"/>
      <c r="AE238" s="148"/>
      <c r="AF238" s="148"/>
      <c r="AG238" s="148" t="s">
        <v>162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245" t="s">
        <v>321</v>
      </c>
      <c r="D239" s="246"/>
      <c r="E239" s="246"/>
      <c r="F239" s="246"/>
      <c r="G239" s="246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230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247" t="s">
        <v>322</v>
      </c>
      <c r="D240" s="248"/>
      <c r="E240" s="248"/>
      <c r="F240" s="248"/>
      <c r="G240" s="248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230</v>
      </c>
      <c r="AH240" s="148"/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84" t="s">
        <v>323</v>
      </c>
      <c r="D241" s="159"/>
      <c r="E241" s="160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164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84" t="s">
        <v>324</v>
      </c>
      <c r="D242" s="159"/>
      <c r="E242" s="160">
        <v>8.5</v>
      </c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164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4" t="s">
        <v>325</v>
      </c>
      <c r="D243" s="159"/>
      <c r="E243" s="160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164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4" t="s">
        <v>324</v>
      </c>
      <c r="D244" s="159"/>
      <c r="E244" s="160">
        <v>8.5</v>
      </c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164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ht="22.5" outlineLevel="1" x14ac:dyDescent="0.2">
      <c r="A245" s="168">
        <v>33</v>
      </c>
      <c r="B245" s="169" t="s">
        <v>326</v>
      </c>
      <c r="C245" s="183" t="s">
        <v>327</v>
      </c>
      <c r="D245" s="170" t="s">
        <v>274</v>
      </c>
      <c r="E245" s="171">
        <v>8.5</v>
      </c>
      <c r="F245" s="172"/>
      <c r="G245" s="173">
        <f>ROUND(E245*F245,2)</f>
        <v>0</v>
      </c>
      <c r="H245" s="158"/>
      <c r="I245" s="157">
        <f>ROUND(E245*H245,2)</f>
        <v>0</v>
      </c>
      <c r="J245" s="158"/>
      <c r="K245" s="157">
        <f>ROUND(E245*J245,2)</f>
        <v>0</v>
      </c>
      <c r="L245" s="157">
        <v>15</v>
      </c>
      <c r="M245" s="157">
        <f>G245*(1+L245/100)</f>
        <v>0</v>
      </c>
      <c r="N245" s="157">
        <v>6.0000000000000002E-5</v>
      </c>
      <c r="O245" s="157">
        <f>ROUND(E245*N245,2)</f>
        <v>0</v>
      </c>
      <c r="P245" s="157">
        <v>0</v>
      </c>
      <c r="Q245" s="157">
        <f>ROUND(E245*P245,2)</f>
        <v>0</v>
      </c>
      <c r="R245" s="157"/>
      <c r="S245" s="157" t="s">
        <v>159</v>
      </c>
      <c r="T245" s="157" t="s">
        <v>160</v>
      </c>
      <c r="U245" s="157">
        <v>0</v>
      </c>
      <c r="V245" s="157">
        <f>ROUND(E245*U245,2)</f>
        <v>0</v>
      </c>
      <c r="W245" s="157"/>
      <c r="X245" s="157" t="s">
        <v>161</v>
      </c>
      <c r="Y245" s="148"/>
      <c r="Z245" s="148"/>
      <c r="AA245" s="148"/>
      <c r="AB245" s="148"/>
      <c r="AC245" s="148"/>
      <c r="AD245" s="148"/>
      <c r="AE245" s="148"/>
      <c r="AF245" s="148"/>
      <c r="AG245" s="148" t="s">
        <v>162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245" t="s">
        <v>328</v>
      </c>
      <c r="D246" s="246"/>
      <c r="E246" s="246"/>
      <c r="F246" s="246"/>
      <c r="G246" s="246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230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4" t="s">
        <v>325</v>
      </c>
      <c r="D247" s="159"/>
      <c r="E247" s="160"/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164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4" t="s">
        <v>324</v>
      </c>
      <c r="D248" s="159"/>
      <c r="E248" s="160">
        <v>8.5</v>
      </c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164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ht="22.5" outlineLevel="1" x14ac:dyDescent="0.2">
      <c r="A249" s="168">
        <v>34</v>
      </c>
      <c r="B249" s="169" t="s">
        <v>329</v>
      </c>
      <c r="C249" s="183" t="s">
        <v>330</v>
      </c>
      <c r="D249" s="170" t="s">
        <v>274</v>
      </c>
      <c r="E249" s="171">
        <v>8.5</v>
      </c>
      <c r="F249" s="172"/>
      <c r="G249" s="173">
        <f>ROUND(E249*F249,2)</f>
        <v>0</v>
      </c>
      <c r="H249" s="158"/>
      <c r="I249" s="157">
        <f>ROUND(E249*H249,2)</f>
        <v>0</v>
      </c>
      <c r="J249" s="158"/>
      <c r="K249" s="157">
        <f>ROUND(E249*J249,2)</f>
        <v>0</v>
      </c>
      <c r="L249" s="157">
        <v>15</v>
      </c>
      <c r="M249" s="157">
        <f>G249*(1+L249/100)</f>
        <v>0</v>
      </c>
      <c r="N249" s="157">
        <v>6.9999999999999994E-5</v>
      </c>
      <c r="O249" s="157">
        <f>ROUND(E249*N249,2)</f>
        <v>0</v>
      </c>
      <c r="P249" s="157">
        <v>0</v>
      </c>
      <c r="Q249" s="157">
        <f>ROUND(E249*P249,2)</f>
        <v>0</v>
      </c>
      <c r="R249" s="157"/>
      <c r="S249" s="157" t="s">
        <v>159</v>
      </c>
      <c r="T249" s="157" t="s">
        <v>160</v>
      </c>
      <c r="U249" s="157">
        <v>0</v>
      </c>
      <c r="V249" s="157">
        <f>ROUND(E249*U249,2)</f>
        <v>0</v>
      </c>
      <c r="W249" s="157"/>
      <c r="X249" s="157" t="s">
        <v>161</v>
      </c>
      <c r="Y249" s="148"/>
      <c r="Z249" s="148"/>
      <c r="AA249" s="148"/>
      <c r="AB249" s="148"/>
      <c r="AC249" s="148"/>
      <c r="AD249" s="148"/>
      <c r="AE249" s="148"/>
      <c r="AF249" s="148"/>
      <c r="AG249" s="148" t="s">
        <v>162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245" t="s">
        <v>328</v>
      </c>
      <c r="D250" s="246"/>
      <c r="E250" s="246"/>
      <c r="F250" s="246"/>
      <c r="G250" s="246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8"/>
      <c r="Z250" s="148"/>
      <c r="AA250" s="148"/>
      <c r="AB250" s="148"/>
      <c r="AC250" s="148"/>
      <c r="AD250" s="148"/>
      <c r="AE250" s="148"/>
      <c r="AF250" s="148"/>
      <c r="AG250" s="148" t="s">
        <v>230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4" t="s">
        <v>323</v>
      </c>
      <c r="D251" s="159"/>
      <c r="E251" s="160"/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164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84" t="s">
        <v>324</v>
      </c>
      <c r="D252" s="159"/>
      <c r="E252" s="160">
        <v>8.5</v>
      </c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164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68">
        <v>35</v>
      </c>
      <c r="B253" s="169" t="s">
        <v>331</v>
      </c>
      <c r="C253" s="183" t="s">
        <v>332</v>
      </c>
      <c r="D253" s="170" t="s">
        <v>260</v>
      </c>
      <c r="E253" s="171">
        <v>1</v>
      </c>
      <c r="F253" s="172"/>
      <c r="G253" s="173">
        <f>ROUND(E253*F253,2)</f>
        <v>0</v>
      </c>
      <c r="H253" s="158"/>
      <c r="I253" s="157">
        <f>ROUND(E253*H253,2)</f>
        <v>0</v>
      </c>
      <c r="J253" s="158"/>
      <c r="K253" s="157">
        <f>ROUND(E253*J253,2)</f>
        <v>0</v>
      </c>
      <c r="L253" s="157">
        <v>15</v>
      </c>
      <c r="M253" s="157">
        <f>G253*(1+L253/100)</f>
        <v>0</v>
      </c>
      <c r="N253" s="157">
        <v>2.9399999999999999E-3</v>
      </c>
      <c r="O253" s="157">
        <f>ROUND(E253*N253,2)</f>
        <v>0</v>
      </c>
      <c r="P253" s="157">
        <v>0</v>
      </c>
      <c r="Q253" s="157">
        <f>ROUND(E253*P253,2)</f>
        <v>0</v>
      </c>
      <c r="R253" s="157"/>
      <c r="S253" s="157" t="s">
        <v>159</v>
      </c>
      <c r="T253" s="157" t="s">
        <v>160</v>
      </c>
      <c r="U253" s="157">
        <v>0</v>
      </c>
      <c r="V253" s="157">
        <f>ROUND(E253*U253,2)</f>
        <v>0</v>
      </c>
      <c r="W253" s="157"/>
      <c r="X253" s="157" t="s">
        <v>161</v>
      </c>
      <c r="Y253" s="148"/>
      <c r="Z253" s="148"/>
      <c r="AA253" s="148"/>
      <c r="AB253" s="148"/>
      <c r="AC253" s="148"/>
      <c r="AD253" s="148"/>
      <c r="AE253" s="148"/>
      <c r="AF253" s="148"/>
      <c r="AG253" s="148" t="s">
        <v>162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4" t="s">
        <v>333</v>
      </c>
      <c r="D254" s="159"/>
      <c r="E254" s="160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164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4" t="s">
        <v>334</v>
      </c>
      <c r="D255" s="159"/>
      <c r="E255" s="160">
        <v>1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164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74">
        <v>36</v>
      </c>
      <c r="B256" s="175" t="s">
        <v>335</v>
      </c>
      <c r="C256" s="185" t="s">
        <v>336</v>
      </c>
      <c r="D256" s="176" t="s">
        <v>0</v>
      </c>
      <c r="E256" s="177">
        <v>95.033000000000001</v>
      </c>
      <c r="F256" s="178"/>
      <c r="G256" s="179">
        <f>ROUND(E256*F256,2)</f>
        <v>0</v>
      </c>
      <c r="H256" s="158"/>
      <c r="I256" s="157">
        <f>ROUND(E256*H256,2)</f>
        <v>0</v>
      </c>
      <c r="J256" s="158"/>
      <c r="K256" s="157">
        <f>ROUND(E256*J256,2)</f>
        <v>0</v>
      </c>
      <c r="L256" s="157">
        <v>15</v>
      </c>
      <c r="M256" s="157">
        <f>G256*(1+L256/100)</f>
        <v>0</v>
      </c>
      <c r="N256" s="157">
        <v>0</v>
      </c>
      <c r="O256" s="157">
        <f>ROUND(E256*N256,2)</f>
        <v>0</v>
      </c>
      <c r="P256" s="157">
        <v>0</v>
      </c>
      <c r="Q256" s="157">
        <f>ROUND(E256*P256,2)</f>
        <v>0</v>
      </c>
      <c r="R256" s="157"/>
      <c r="S256" s="157" t="s">
        <v>159</v>
      </c>
      <c r="T256" s="157" t="s">
        <v>160</v>
      </c>
      <c r="U256" s="157">
        <v>0</v>
      </c>
      <c r="V256" s="157">
        <f>ROUND(E256*U256,2)</f>
        <v>0</v>
      </c>
      <c r="W256" s="157"/>
      <c r="X256" s="157" t="s">
        <v>161</v>
      </c>
      <c r="Y256" s="148"/>
      <c r="Z256" s="148"/>
      <c r="AA256" s="148"/>
      <c r="AB256" s="148"/>
      <c r="AC256" s="148"/>
      <c r="AD256" s="148"/>
      <c r="AE256" s="148"/>
      <c r="AF256" s="148"/>
      <c r="AG256" s="148" t="s">
        <v>162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x14ac:dyDescent="0.2">
      <c r="A257" s="162" t="s">
        <v>154</v>
      </c>
      <c r="B257" s="163" t="s">
        <v>88</v>
      </c>
      <c r="C257" s="182" t="s">
        <v>89</v>
      </c>
      <c r="D257" s="164"/>
      <c r="E257" s="165"/>
      <c r="F257" s="166"/>
      <c r="G257" s="167">
        <f>SUMIF(AG258:AG290,"&lt;&gt;NOR",G258:G290)</f>
        <v>0</v>
      </c>
      <c r="H257" s="161"/>
      <c r="I257" s="161">
        <f>SUM(I258:I290)</f>
        <v>0</v>
      </c>
      <c r="J257" s="161"/>
      <c r="K257" s="161">
        <f>SUM(K258:K290)</f>
        <v>0</v>
      </c>
      <c r="L257" s="161"/>
      <c r="M257" s="161">
        <f>SUM(M258:M290)</f>
        <v>0</v>
      </c>
      <c r="N257" s="161"/>
      <c r="O257" s="161">
        <f>SUM(O258:O290)</f>
        <v>0.11</v>
      </c>
      <c r="P257" s="161"/>
      <c r="Q257" s="161">
        <f>SUM(Q258:Q290)</f>
        <v>0.13</v>
      </c>
      <c r="R257" s="161"/>
      <c r="S257" s="161"/>
      <c r="T257" s="161"/>
      <c r="U257" s="161"/>
      <c r="V257" s="161">
        <f>SUM(V258:V290)</f>
        <v>3.9299999999999997</v>
      </c>
      <c r="W257" s="161"/>
      <c r="X257" s="161"/>
      <c r="AG257" t="s">
        <v>155</v>
      </c>
    </row>
    <row r="258" spans="1:60" outlineLevel="1" x14ac:dyDescent="0.2">
      <c r="A258" s="168">
        <v>37</v>
      </c>
      <c r="B258" s="169" t="s">
        <v>337</v>
      </c>
      <c r="C258" s="183" t="s">
        <v>338</v>
      </c>
      <c r="D258" s="170" t="s">
        <v>339</v>
      </c>
      <c r="E258" s="171">
        <v>1</v>
      </c>
      <c r="F258" s="172"/>
      <c r="G258" s="173">
        <f>ROUND(E258*F258,2)</f>
        <v>0</v>
      </c>
      <c r="H258" s="158"/>
      <c r="I258" s="157">
        <f>ROUND(E258*H258,2)</f>
        <v>0</v>
      </c>
      <c r="J258" s="158"/>
      <c r="K258" s="157">
        <f>ROUND(E258*J258,2)</f>
        <v>0</v>
      </c>
      <c r="L258" s="157">
        <v>15</v>
      </c>
      <c r="M258" s="157">
        <f>G258*(1+L258/100)</f>
        <v>0</v>
      </c>
      <c r="N258" s="157">
        <v>1.41E-3</v>
      </c>
      <c r="O258" s="157">
        <f>ROUND(E258*N258,2)</f>
        <v>0</v>
      </c>
      <c r="P258" s="157">
        <v>0</v>
      </c>
      <c r="Q258" s="157">
        <f>ROUND(E258*P258,2)</f>
        <v>0</v>
      </c>
      <c r="R258" s="157"/>
      <c r="S258" s="157" t="s">
        <v>159</v>
      </c>
      <c r="T258" s="157" t="s">
        <v>160</v>
      </c>
      <c r="U258" s="157">
        <v>0</v>
      </c>
      <c r="V258" s="157">
        <f>ROUND(E258*U258,2)</f>
        <v>0</v>
      </c>
      <c r="W258" s="157"/>
      <c r="X258" s="157" t="s">
        <v>161</v>
      </c>
      <c r="Y258" s="148"/>
      <c r="Z258" s="148"/>
      <c r="AA258" s="148"/>
      <c r="AB258" s="148"/>
      <c r="AC258" s="148"/>
      <c r="AD258" s="148"/>
      <c r="AE258" s="148"/>
      <c r="AF258" s="148"/>
      <c r="AG258" s="148" t="s">
        <v>162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245" t="s">
        <v>340</v>
      </c>
      <c r="D259" s="246"/>
      <c r="E259" s="246"/>
      <c r="F259" s="246"/>
      <c r="G259" s="246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230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4" t="s">
        <v>341</v>
      </c>
      <c r="D260" s="159"/>
      <c r="E260" s="160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164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4" t="s">
        <v>334</v>
      </c>
      <c r="D261" s="159"/>
      <c r="E261" s="160">
        <v>1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164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68">
        <v>38</v>
      </c>
      <c r="B262" s="169" t="s">
        <v>342</v>
      </c>
      <c r="C262" s="183" t="s">
        <v>343</v>
      </c>
      <c r="D262" s="170" t="s">
        <v>339</v>
      </c>
      <c r="E262" s="171">
        <v>1</v>
      </c>
      <c r="F262" s="172"/>
      <c r="G262" s="173">
        <f>ROUND(E262*F262,2)</f>
        <v>0</v>
      </c>
      <c r="H262" s="158"/>
      <c r="I262" s="157">
        <f>ROUND(E262*H262,2)</f>
        <v>0</v>
      </c>
      <c r="J262" s="158"/>
      <c r="K262" s="157">
        <f>ROUND(E262*J262,2)</f>
        <v>0</v>
      </c>
      <c r="L262" s="157">
        <v>15</v>
      </c>
      <c r="M262" s="157">
        <f>G262*(1+L262/100)</f>
        <v>0</v>
      </c>
      <c r="N262" s="157">
        <v>0</v>
      </c>
      <c r="O262" s="157">
        <f>ROUND(E262*N262,2)</f>
        <v>0</v>
      </c>
      <c r="P262" s="157">
        <v>0</v>
      </c>
      <c r="Q262" s="157">
        <f>ROUND(E262*P262,2)</f>
        <v>0</v>
      </c>
      <c r="R262" s="157"/>
      <c r="S262" s="157" t="s">
        <v>344</v>
      </c>
      <c r="T262" s="157" t="s">
        <v>160</v>
      </c>
      <c r="U262" s="157">
        <v>0.97</v>
      </c>
      <c r="V262" s="157">
        <f>ROUND(E262*U262,2)</f>
        <v>0.97</v>
      </c>
      <c r="W262" s="157"/>
      <c r="X262" s="157" t="s">
        <v>161</v>
      </c>
      <c r="Y262" s="148"/>
      <c r="Z262" s="148"/>
      <c r="AA262" s="148"/>
      <c r="AB262" s="148"/>
      <c r="AC262" s="148"/>
      <c r="AD262" s="148"/>
      <c r="AE262" s="148"/>
      <c r="AF262" s="148"/>
      <c r="AG262" s="148" t="s">
        <v>162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4" t="s">
        <v>345</v>
      </c>
      <c r="D263" s="159"/>
      <c r="E263" s="160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164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4" t="s">
        <v>334</v>
      </c>
      <c r="D264" s="159"/>
      <c r="E264" s="160">
        <v>1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164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74">
        <v>39</v>
      </c>
      <c r="B265" s="175" t="s">
        <v>346</v>
      </c>
      <c r="C265" s="185" t="s">
        <v>347</v>
      </c>
      <c r="D265" s="176" t="s">
        <v>339</v>
      </c>
      <c r="E265" s="177">
        <v>1</v>
      </c>
      <c r="F265" s="178"/>
      <c r="G265" s="179">
        <f>ROUND(E265*F265,2)</f>
        <v>0</v>
      </c>
      <c r="H265" s="158"/>
      <c r="I265" s="157">
        <f>ROUND(E265*H265,2)</f>
        <v>0</v>
      </c>
      <c r="J265" s="158"/>
      <c r="K265" s="157">
        <f>ROUND(E265*J265,2)</f>
        <v>0</v>
      </c>
      <c r="L265" s="157">
        <v>15</v>
      </c>
      <c r="M265" s="157">
        <f>G265*(1+L265/100)</f>
        <v>0</v>
      </c>
      <c r="N265" s="157">
        <v>6.4820000000000003E-2</v>
      </c>
      <c r="O265" s="157">
        <f>ROUND(E265*N265,2)</f>
        <v>0.06</v>
      </c>
      <c r="P265" s="157">
        <v>0</v>
      </c>
      <c r="Q265" s="157">
        <f>ROUND(E265*P265,2)</f>
        <v>0</v>
      </c>
      <c r="R265" s="157"/>
      <c r="S265" s="157" t="s">
        <v>344</v>
      </c>
      <c r="T265" s="157" t="s">
        <v>160</v>
      </c>
      <c r="U265" s="157">
        <v>2.9580000000000002</v>
      </c>
      <c r="V265" s="157">
        <f>ROUND(E265*U265,2)</f>
        <v>2.96</v>
      </c>
      <c r="W265" s="157"/>
      <c r="X265" s="157" t="s">
        <v>161</v>
      </c>
      <c r="Y265" s="148"/>
      <c r="Z265" s="148"/>
      <c r="AA265" s="148"/>
      <c r="AB265" s="148"/>
      <c r="AC265" s="148"/>
      <c r="AD265" s="148"/>
      <c r="AE265" s="148"/>
      <c r="AF265" s="148"/>
      <c r="AG265" s="148" t="s">
        <v>162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ht="22.5" outlineLevel="1" x14ac:dyDescent="0.2">
      <c r="A266" s="168">
        <v>40</v>
      </c>
      <c r="B266" s="169" t="s">
        <v>348</v>
      </c>
      <c r="C266" s="183" t="s">
        <v>349</v>
      </c>
      <c r="D266" s="170" t="s">
        <v>339</v>
      </c>
      <c r="E266" s="171">
        <v>1</v>
      </c>
      <c r="F266" s="172"/>
      <c r="G266" s="173">
        <f>ROUND(E266*F266,2)</f>
        <v>0</v>
      </c>
      <c r="H266" s="158"/>
      <c r="I266" s="157">
        <f>ROUND(E266*H266,2)</f>
        <v>0</v>
      </c>
      <c r="J266" s="158"/>
      <c r="K266" s="157">
        <f>ROUND(E266*J266,2)</f>
        <v>0</v>
      </c>
      <c r="L266" s="157">
        <v>15</v>
      </c>
      <c r="M266" s="157">
        <f>G266*(1+L266/100)</f>
        <v>0</v>
      </c>
      <c r="N266" s="157">
        <v>4.4519999999999997E-2</v>
      </c>
      <c r="O266" s="157">
        <f>ROUND(E266*N266,2)</f>
        <v>0.04</v>
      </c>
      <c r="P266" s="157">
        <v>0</v>
      </c>
      <c r="Q266" s="157">
        <f>ROUND(E266*P266,2)</f>
        <v>0</v>
      </c>
      <c r="R266" s="157"/>
      <c r="S266" s="157" t="s">
        <v>159</v>
      </c>
      <c r="T266" s="157" t="s">
        <v>160</v>
      </c>
      <c r="U266" s="157">
        <v>0</v>
      </c>
      <c r="V266" s="157">
        <f>ROUND(E266*U266,2)</f>
        <v>0</v>
      </c>
      <c r="W266" s="157"/>
      <c r="X266" s="157" t="s">
        <v>161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162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4" t="s">
        <v>350</v>
      </c>
      <c r="D267" s="159"/>
      <c r="E267" s="160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164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4" t="s">
        <v>334</v>
      </c>
      <c r="D268" s="159"/>
      <c r="E268" s="160">
        <v>1</v>
      </c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164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68">
        <v>41</v>
      </c>
      <c r="B269" s="169" t="s">
        <v>351</v>
      </c>
      <c r="C269" s="183" t="s">
        <v>352</v>
      </c>
      <c r="D269" s="170" t="s">
        <v>339</v>
      </c>
      <c r="E269" s="171">
        <v>2</v>
      </c>
      <c r="F269" s="172"/>
      <c r="G269" s="173">
        <f>ROUND(E269*F269,2)</f>
        <v>0</v>
      </c>
      <c r="H269" s="158"/>
      <c r="I269" s="157">
        <f>ROUND(E269*H269,2)</f>
        <v>0</v>
      </c>
      <c r="J269" s="158"/>
      <c r="K269" s="157">
        <f>ROUND(E269*J269,2)</f>
        <v>0</v>
      </c>
      <c r="L269" s="157">
        <v>15</v>
      </c>
      <c r="M269" s="157">
        <f>G269*(1+L269/100)</f>
        <v>0</v>
      </c>
      <c r="N269" s="157">
        <v>0</v>
      </c>
      <c r="O269" s="157">
        <f>ROUND(E269*N269,2)</f>
        <v>0</v>
      </c>
      <c r="P269" s="157">
        <v>6.7000000000000004E-2</v>
      </c>
      <c r="Q269" s="157">
        <f>ROUND(E269*P269,2)</f>
        <v>0.13</v>
      </c>
      <c r="R269" s="157"/>
      <c r="S269" s="157" t="s">
        <v>159</v>
      </c>
      <c r="T269" s="157" t="s">
        <v>160</v>
      </c>
      <c r="U269" s="157">
        <v>0</v>
      </c>
      <c r="V269" s="157">
        <f>ROUND(E269*U269,2)</f>
        <v>0</v>
      </c>
      <c r="W269" s="157"/>
      <c r="X269" s="157" t="s">
        <v>161</v>
      </c>
      <c r="Y269" s="148"/>
      <c r="Z269" s="148"/>
      <c r="AA269" s="148"/>
      <c r="AB269" s="148"/>
      <c r="AC269" s="148"/>
      <c r="AD269" s="148"/>
      <c r="AE269" s="148"/>
      <c r="AF269" s="148"/>
      <c r="AG269" s="148" t="s">
        <v>162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4" t="s">
        <v>353</v>
      </c>
      <c r="D270" s="159"/>
      <c r="E270" s="160"/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164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4" t="s">
        <v>262</v>
      </c>
      <c r="D271" s="159"/>
      <c r="E271" s="160">
        <v>2</v>
      </c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164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ht="22.5" outlineLevel="1" x14ac:dyDescent="0.2">
      <c r="A272" s="168">
        <v>42</v>
      </c>
      <c r="B272" s="169" t="s">
        <v>354</v>
      </c>
      <c r="C272" s="183" t="s">
        <v>355</v>
      </c>
      <c r="D272" s="170" t="s">
        <v>260</v>
      </c>
      <c r="E272" s="171">
        <v>1</v>
      </c>
      <c r="F272" s="172"/>
      <c r="G272" s="173">
        <f>ROUND(E272*F272,2)</f>
        <v>0</v>
      </c>
      <c r="H272" s="158"/>
      <c r="I272" s="157">
        <f>ROUND(E272*H272,2)</f>
        <v>0</v>
      </c>
      <c r="J272" s="158"/>
      <c r="K272" s="157">
        <f>ROUND(E272*J272,2)</f>
        <v>0</v>
      </c>
      <c r="L272" s="157">
        <v>15</v>
      </c>
      <c r="M272" s="157">
        <f>G272*(1+L272/100)</f>
        <v>0</v>
      </c>
      <c r="N272" s="157">
        <v>1.2999999999999999E-3</v>
      </c>
      <c r="O272" s="157">
        <f>ROUND(E272*N272,2)</f>
        <v>0</v>
      </c>
      <c r="P272" s="157">
        <v>0</v>
      </c>
      <c r="Q272" s="157">
        <f>ROUND(E272*P272,2)</f>
        <v>0</v>
      </c>
      <c r="R272" s="157"/>
      <c r="S272" s="157" t="s">
        <v>159</v>
      </c>
      <c r="T272" s="157" t="s">
        <v>160</v>
      </c>
      <c r="U272" s="157">
        <v>0</v>
      </c>
      <c r="V272" s="157">
        <f>ROUND(E272*U272,2)</f>
        <v>0</v>
      </c>
      <c r="W272" s="157"/>
      <c r="X272" s="157" t="s">
        <v>161</v>
      </c>
      <c r="Y272" s="148"/>
      <c r="Z272" s="148"/>
      <c r="AA272" s="148"/>
      <c r="AB272" s="148"/>
      <c r="AC272" s="148"/>
      <c r="AD272" s="148"/>
      <c r="AE272" s="148"/>
      <c r="AF272" s="148"/>
      <c r="AG272" s="148" t="s">
        <v>162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4" t="s">
        <v>341</v>
      </c>
      <c r="D273" s="159"/>
      <c r="E273" s="160"/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164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4" t="s">
        <v>334</v>
      </c>
      <c r="D274" s="159"/>
      <c r="E274" s="160">
        <v>1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164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ht="22.5" outlineLevel="1" x14ac:dyDescent="0.2">
      <c r="A275" s="168">
        <v>43</v>
      </c>
      <c r="B275" s="169" t="s">
        <v>356</v>
      </c>
      <c r="C275" s="183" t="s">
        <v>357</v>
      </c>
      <c r="D275" s="170" t="s">
        <v>339</v>
      </c>
      <c r="E275" s="171">
        <v>1</v>
      </c>
      <c r="F275" s="172"/>
      <c r="G275" s="173">
        <f>ROUND(E275*F275,2)</f>
        <v>0</v>
      </c>
      <c r="H275" s="158"/>
      <c r="I275" s="157">
        <f>ROUND(E275*H275,2)</f>
        <v>0</v>
      </c>
      <c r="J275" s="158"/>
      <c r="K275" s="157">
        <f>ROUND(E275*J275,2)</f>
        <v>0</v>
      </c>
      <c r="L275" s="157">
        <v>15</v>
      </c>
      <c r="M275" s="157">
        <f>G275*(1+L275/100)</f>
        <v>0</v>
      </c>
      <c r="N275" s="157">
        <v>1.5299999999999999E-3</v>
      </c>
      <c r="O275" s="157">
        <f>ROUND(E275*N275,2)</f>
        <v>0</v>
      </c>
      <c r="P275" s="157">
        <v>0</v>
      </c>
      <c r="Q275" s="157">
        <f>ROUND(E275*P275,2)</f>
        <v>0</v>
      </c>
      <c r="R275" s="157"/>
      <c r="S275" s="157" t="s">
        <v>159</v>
      </c>
      <c r="T275" s="157" t="s">
        <v>160</v>
      </c>
      <c r="U275" s="157">
        <v>0</v>
      </c>
      <c r="V275" s="157">
        <f>ROUND(E275*U275,2)</f>
        <v>0</v>
      </c>
      <c r="W275" s="157"/>
      <c r="X275" s="157" t="s">
        <v>161</v>
      </c>
      <c r="Y275" s="148"/>
      <c r="Z275" s="148"/>
      <c r="AA275" s="148"/>
      <c r="AB275" s="148"/>
      <c r="AC275" s="148"/>
      <c r="AD275" s="148"/>
      <c r="AE275" s="148"/>
      <c r="AF275" s="148"/>
      <c r="AG275" s="148" t="s">
        <v>162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4" t="s">
        <v>350</v>
      </c>
      <c r="D276" s="159"/>
      <c r="E276" s="160"/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164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4" t="s">
        <v>334</v>
      </c>
      <c r="D277" s="159"/>
      <c r="E277" s="160">
        <v>1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164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68">
        <v>44</v>
      </c>
      <c r="B278" s="169" t="s">
        <v>358</v>
      </c>
      <c r="C278" s="183" t="s">
        <v>359</v>
      </c>
      <c r="D278" s="170" t="s">
        <v>260</v>
      </c>
      <c r="E278" s="171">
        <v>1</v>
      </c>
      <c r="F278" s="172"/>
      <c r="G278" s="173">
        <f>ROUND(E278*F278,2)</f>
        <v>0</v>
      </c>
      <c r="H278" s="158"/>
      <c r="I278" s="157">
        <f>ROUND(E278*H278,2)</f>
        <v>0</v>
      </c>
      <c r="J278" s="158"/>
      <c r="K278" s="157">
        <f>ROUND(E278*J278,2)</f>
        <v>0</v>
      </c>
      <c r="L278" s="157">
        <v>15</v>
      </c>
      <c r="M278" s="157">
        <f>G278*(1+L278/100)</f>
        <v>0</v>
      </c>
      <c r="N278" s="157">
        <v>2.7999999999999998E-4</v>
      </c>
      <c r="O278" s="157">
        <f>ROUND(E278*N278,2)</f>
        <v>0</v>
      </c>
      <c r="P278" s="157">
        <v>0</v>
      </c>
      <c r="Q278" s="157">
        <f>ROUND(E278*P278,2)</f>
        <v>0</v>
      </c>
      <c r="R278" s="157"/>
      <c r="S278" s="157" t="s">
        <v>159</v>
      </c>
      <c r="T278" s="157" t="s">
        <v>160</v>
      </c>
      <c r="U278" s="157">
        <v>0</v>
      </c>
      <c r="V278" s="157">
        <f>ROUND(E278*U278,2)</f>
        <v>0</v>
      </c>
      <c r="W278" s="157"/>
      <c r="X278" s="157" t="s">
        <v>161</v>
      </c>
      <c r="Y278" s="148"/>
      <c r="Z278" s="148"/>
      <c r="AA278" s="148"/>
      <c r="AB278" s="148"/>
      <c r="AC278" s="148"/>
      <c r="AD278" s="148"/>
      <c r="AE278" s="148"/>
      <c r="AF278" s="148"/>
      <c r="AG278" s="148" t="s">
        <v>162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4" t="s">
        <v>360</v>
      </c>
      <c r="D279" s="159"/>
      <c r="E279" s="160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164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4" t="s">
        <v>334</v>
      </c>
      <c r="D280" s="159"/>
      <c r="E280" s="160">
        <v>1</v>
      </c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164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68">
        <v>45</v>
      </c>
      <c r="B281" s="169" t="s">
        <v>361</v>
      </c>
      <c r="C281" s="183" t="s">
        <v>362</v>
      </c>
      <c r="D281" s="170" t="s">
        <v>260</v>
      </c>
      <c r="E281" s="171">
        <v>1</v>
      </c>
      <c r="F281" s="172"/>
      <c r="G281" s="173">
        <f>ROUND(E281*F281,2)</f>
        <v>0</v>
      </c>
      <c r="H281" s="158"/>
      <c r="I281" s="157">
        <f>ROUND(E281*H281,2)</f>
        <v>0</v>
      </c>
      <c r="J281" s="158"/>
      <c r="K281" s="157">
        <f>ROUND(E281*J281,2)</f>
        <v>0</v>
      </c>
      <c r="L281" s="157">
        <v>15</v>
      </c>
      <c r="M281" s="157">
        <f>G281*(1+L281/100)</f>
        <v>0</v>
      </c>
      <c r="N281" s="157">
        <v>1.3999999999999999E-4</v>
      </c>
      <c r="O281" s="157">
        <f>ROUND(E281*N281,2)</f>
        <v>0</v>
      </c>
      <c r="P281" s="157">
        <v>0</v>
      </c>
      <c r="Q281" s="157">
        <f>ROUND(E281*P281,2)</f>
        <v>0</v>
      </c>
      <c r="R281" s="157"/>
      <c r="S281" s="157" t="s">
        <v>159</v>
      </c>
      <c r="T281" s="157" t="s">
        <v>160</v>
      </c>
      <c r="U281" s="157">
        <v>0</v>
      </c>
      <c r="V281" s="157">
        <f>ROUND(E281*U281,2)</f>
        <v>0</v>
      </c>
      <c r="W281" s="157"/>
      <c r="X281" s="157" t="s">
        <v>161</v>
      </c>
      <c r="Y281" s="148"/>
      <c r="Z281" s="148"/>
      <c r="AA281" s="148"/>
      <c r="AB281" s="148"/>
      <c r="AC281" s="148"/>
      <c r="AD281" s="148"/>
      <c r="AE281" s="148"/>
      <c r="AF281" s="148"/>
      <c r="AG281" s="148" t="s">
        <v>162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4" t="s">
        <v>350</v>
      </c>
      <c r="D282" s="159"/>
      <c r="E282" s="160"/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164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4" t="s">
        <v>334</v>
      </c>
      <c r="D283" s="159"/>
      <c r="E283" s="160">
        <v>1</v>
      </c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164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68">
        <v>46</v>
      </c>
      <c r="B284" s="169" t="s">
        <v>363</v>
      </c>
      <c r="C284" s="183" t="s">
        <v>364</v>
      </c>
      <c r="D284" s="170" t="s">
        <v>260</v>
      </c>
      <c r="E284" s="171">
        <v>1</v>
      </c>
      <c r="F284" s="172"/>
      <c r="G284" s="173">
        <f>ROUND(E284*F284,2)</f>
        <v>0</v>
      </c>
      <c r="H284" s="158"/>
      <c r="I284" s="157">
        <f>ROUND(E284*H284,2)</f>
        <v>0</v>
      </c>
      <c r="J284" s="158"/>
      <c r="K284" s="157">
        <f>ROUND(E284*J284,2)</f>
        <v>0</v>
      </c>
      <c r="L284" s="157">
        <v>15</v>
      </c>
      <c r="M284" s="157">
        <f>G284*(1+L284/100)</f>
        <v>0</v>
      </c>
      <c r="N284" s="157">
        <v>8.0000000000000004E-4</v>
      </c>
      <c r="O284" s="157">
        <f>ROUND(E284*N284,2)</f>
        <v>0</v>
      </c>
      <c r="P284" s="157">
        <v>0</v>
      </c>
      <c r="Q284" s="157">
        <f>ROUND(E284*P284,2)</f>
        <v>0</v>
      </c>
      <c r="R284" s="157"/>
      <c r="S284" s="157" t="s">
        <v>159</v>
      </c>
      <c r="T284" s="157" t="s">
        <v>160</v>
      </c>
      <c r="U284" s="157">
        <v>0</v>
      </c>
      <c r="V284" s="157">
        <f>ROUND(E284*U284,2)</f>
        <v>0</v>
      </c>
      <c r="W284" s="157"/>
      <c r="X284" s="157" t="s">
        <v>161</v>
      </c>
      <c r="Y284" s="148"/>
      <c r="Z284" s="148"/>
      <c r="AA284" s="148"/>
      <c r="AB284" s="148"/>
      <c r="AC284" s="148"/>
      <c r="AD284" s="148"/>
      <c r="AE284" s="148"/>
      <c r="AF284" s="148"/>
      <c r="AG284" s="148" t="s">
        <v>162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4" t="s">
        <v>365</v>
      </c>
      <c r="D285" s="159"/>
      <c r="E285" s="160"/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164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4" t="s">
        <v>334</v>
      </c>
      <c r="D286" s="159"/>
      <c r="E286" s="160">
        <v>1</v>
      </c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164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2.5" outlineLevel="1" x14ac:dyDescent="0.2">
      <c r="A287" s="174">
        <v>47</v>
      </c>
      <c r="B287" s="175" t="s">
        <v>366</v>
      </c>
      <c r="C287" s="185" t="s">
        <v>367</v>
      </c>
      <c r="D287" s="176" t="s">
        <v>0</v>
      </c>
      <c r="E287" s="177">
        <v>165.08500000000001</v>
      </c>
      <c r="F287" s="178"/>
      <c r="G287" s="179">
        <f>ROUND(E287*F287,2)</f>
        <v>0</v>
      </c>
      <c r="H287" s="158"/>
      <c r="I287" s="157">
        <f>ROUND(E287*H287,2)</f>
        <v>0</v>
      </c>
      <c r="J287" s="158"/>
      <c r="K287" s="157">
        <f>ROUND(E287*J287,2)</f>
        <v>0</v>
      </c>
      <c r="L287" s="157">
        <v>15</v>
      </c>
      <c r="M287" s="157">
        <f>G287*(1+L287/100)</f>
        <v>0</v>
      </c>
      <c r="N287" s="157">
        <v>0</v>
      </c>
      <c r="O287" s="157">
        <f>ROUND(E287*N287,2)</f>
        <v>0</v>
      </c>
      <c r="P287" s="157">
        <v>0</v>
      </c>
      <c r="Q287" s="157">
        <f>ROUND(E287*P287,2)</f>
        <v>0</v>
      </c>
      <c r="R287" s="157"/>
      <c r="S287" s="157" t="s">
        <v>159</v>
      </c>
      <c r="T287" s="157" t="s">
        <v>160</v>
      </c>
      <c r="U287" s="157">
        <v>0</v>
      </c>
      <c r="V287" s="157">
        <f>ROUND(E287*U287,2)</f>
        <v>0</v>
      </c>
      <c r="W287" s="157"/>
      <c r="X287" s="157" t="s">
        <v>161</v>
      </c>
      <c r="Y287" s="148"/>
      <c r="Z287" s="148"/>
      <c r="AA287" s="148"/>
      <c r="AB287" s="148"/>
      <c r="AC287" s="148"/>
      <c r="AD287" s="148"/>
      <c r="AE287" s="148"/>
      <c r="AF287" s="148"/>
      <c r="AG287" s="148" t="s">
        <v>162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68">
        <v>48</v>
      </c>
      <c r="B288" s="169" t="s">
        <v>368</v>
      </c>
      <c r="C288" s="183" t="s">
        <v>369</v>
      </c>
      <c r="D288" s="170" t="s">
        <v>260</v>
      </c>
      <c r="E288" s="171">
        <v>1</v>
      </c>
      <c r="F288" s="172"/>
      <c r="G288" s="173">
        <f>ROUND(E288*F288,2)</f>
        <v>0</v>
      </c>
      <c r="H288" s="158"/>
      <c r="I288" s="157">
        <f>ROUND(E288*H288,2)</f>
        <v>0</v>
      </c>
      <c r="J288" s="158"/>
      <c r="K288" s="157">
        <f>ROUND(E288*J288,2)</f>
        <v>0</v>
      </c>
      <c r="L288" s="157">
        <v>15</v>
      </c>
      <c r="M288" s="157">
        <f>G288*(1+L288/100)</f>
        <v>0</v>
      </c>
      <c r="N288" s="157">
        <v>1.2999999999999999E-2</v>
      </c>
      <c r="O288" s="157">
        <f>ROUND(E288*N288,2)</f>
        <v>0.01</v>
      </c>
      <c r="P288" s="157">
        <v>0</v>
      </c>
      <c r="Q288" s="157">
        <f>ROUND(E288*P288,2)</f>
        <v>0</v>
      </c>
      <c r="R288" s="157" t="s">
        <v>299</v>
      </c>
      <c r="S288" s="157" t="s">
        <v>159</v>
      </c>
      <c r="T288" s="157" t="s">
        <v>160</v>
      </c>
      <c r="U288" s="157">
        <v>0</v>
      </c>
      <c r="V288" s="157">
        <f>ROUND(E288*U288,2)</f>
        <v>0</v>
      </c>
      <c r="W288" s="157"/>
      <c r="X288" s="157" t="s">
        <v>300</v>
      </c>
      <c r="Y288" s="148"/>
      <c r="Z288" s="148"/>
      <c r="AA288" s="148"/>
      <c r="AB288" s="148"/>
      <c r="AC288" s="148"/>
      <c r="AD288" s="148"/>
      <c r="AE288" s="148"/>
      <c r="AF288" s="148"/>
      <c r="AG288" s="148" t="s">
        <v>301</v>
      </c>
      <c r="AH288" s="148"/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4" t="s">
        <v>341</v>
      </c>
      <c r="D289" s="159"/>
      <c r="E289" s="160"/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164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4" t="s">
        <v>334</v>
      </c>
      <c r="D290" s="159"/>
      <c r="E290" s="160">
        <v>1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164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x14ac:dyDescent="0.2">
      <c r="A291" s="162" t="s">
        <v>154</v>
      </c>
      <c r="B291" s="163" t="s">
        <v>90</v>
      </c>
      <c r="C291" s="182" t="s">
        <v>91</v>
      </c>
      <c r="D291" s="164"/>
      <c r="E291" s="165"/>
      <c r="F291" s="166"/>
      <c r="G291" s="167">
        <f>SUMIF(AG292:AG296,"&lt;&gt;NOR",G292:G296)</f>
        <v>0</v>
      </c>
      <c r="H291" s="161"/>
      <c r="I291" s="161">
        <f>SUM(I292:I296)</f>
        <v>0</v>
      </c>
      <c r="J291" s="161"/>
      <c r="K291" s="161">
        <f>SUM(K292:K296)</f>
        <v>0</v>
      </c>
      <c r="L291" s="161"/>
      <c r="M291" s="161">
        <f>SUM(M292:M296)</f>
        <v>0</v>
      </c>
      <c r="N291" s="161"/>
      <c r="O291" s="161">
        <f>SUM(O292:O296)</f>
        <v>0</v>
      </c>
      <c r="P291" s="161"/>
      <c r="Q291" s="161">
        <f>SUM(Q292:Q296)</f>
        <v>0</v>
      </c>
      <c r="R291" s="161"/>
      <c r="S291" s="161"/>
      <c r="T291" s="161"/>
      <c r="U291" s="161"/>
      <c r="V291" s="161">
        <f>SUM(V292:V296)</f>
        <v>1.9</v>
      </c>
      <c r="W291" s="161"/>
      <c r="X291" s="161"/>
      <c r="AG291" t="s">
        <v>155</v>
      </c>
    </row>
    <row r="292" spans="1:60" outlineLevel="1" x14ac:dyDescent="0.2">
      <c r="A292" s="168">
        <v>49</v>
      </c>
      <c r="B292" s="169" t="s">
        <v>370</v>
      </c>
      <c r="C292" s="183" t="s">
        <v>371</v>
      </c>
      <c r="D292" s="170" t="s">
        <v>339</v>
      </c>
      <c r="E292" s="171">
        <v>1</v>
      </c>
      <c r="F292" s="172"/>
      <c r="G292" s="173">
        <f>ROUND(E292*F292,2)</f>
        <v>0</v>
      </c>
      <c r="H292" s="158"/>
      <c r="I292" s="157">
        <f>ROUND(E292*H292,2)</f>
        <v>0</v>
      </c>
      <c r="J292" s="158"/>
      <c r="K292" s="157">
        <f>ROUND(E292*J292,2)</f>
        <v>0</v>
      </c>
      <c r="L292" s="157">
        <v>15</v>
      </c>
      <c r="M292" s="157">
        <f>G292*(1+L292/100)</f>
        <v>0</v>
      </c>
      <c r="N292" s="157">
        <v>0</v>
      </c>
      <c r="O292" s="157">
        <f>ROUND(E292*N292,2)</f>
        <v>0</v>
      </c>
      <c r="P292" s="157">
        <v>0</v>
      </c>
      <c r="Q292" s="157">
        <f>ROUND(E292*P292,2)</f>
        <v>0</v>
      </c>
      <c r="R292" s="157"/>
      <c r="S292" s="157" t="s">
        <v>344</v>
      </c>
      <c r="T292" s="157" t="s">
        <v>160</v>
      </c>
      <c r="U292" s="157">
        <v>1.9</v>
      </c>
      <c r="V292" s="157">
        <f>ROUND(E292*U292,2)</f>
        <v>1.9</v>
      </c>
      <c r="W292" s="157"/>
      <c r="X292" s="157" t="s">
        <v>161</v>
      </c>
      <c r="Y292" s="148"/>
      <c r="Z292" s="148"/>
      <c r="AA292" s="148"/>
      <c r="AB292" s="148"/>
      <c r="AC292" s="148"/>
      <c r="AD292" s="148"/>
      <c r="AE292" s="148"/>
      <c r="AF292" s="148"/>
      <c r="AG292" s="148" t="s">
        <v>162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245" t="s">
        <v>372</v>
      </c>
      <c r="D293" s="246"/>
      <c r="E293" s="246"/>
      <c r="F293" s="246"/>
      <c r="G293" s="246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8"/>
      <c r="Z293" s="148"/>
      <c r="AA293" s="148"/>
      <c r="AB293" s="148"/>
      <c r="AC293" s="148"/>
      <c r="AD293" s="148"/>
      <c r="AE293" s="148"/>
      <c r="AF293" s="148"/>
      <c r="AG293" s="148" t="s">
        <v>230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4" t="s">
        <v>345</v>
      </c>
      <c r="D294" s="159"/>
      <c r="E294" s="160"/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164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4" t="s">
        <v>334</v>
      </c>
      <c r="D295" s="159"/>
      <c r="E295" s="160">
        <v>1</v>
      </c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164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ht="22.5" outlineLevel="1" x14ac:dyDescent="0.2">
      <c r="A296" s="174">
        <v>50</v>
      </c>
      <c r="B296" s="175" t="s">
        <v>373</v>
      </c>
      <c r="C296" s="185" t="s">
        <v>374</v>
      </c>
      <c r="D296" s="176" t="s">
        <v>0</v>
      </c>
      <c r="E296" s="177">
        <v>90.7</v>
      </c>
      <c r="F296" s="178"/>
      <c r="G296" s="179">
        <f>ROUND(E296*F296,2)</f>
        <v>0</v>
      </c>
      <c r="H296" s="158"/>
      <c r="I296" s="157">
        <f>ROUND(E296*H296,2)</f>
        <v>0</v>
      </c>
      <c r="J296" s="158"/>
      <c r="K296" s="157">
        <f>ROUND(E296*J296,2)</f>
        <v>0</v>
      </c>
      <c r="L296" s="157">
        <v>15</v>
      </c>
      <c r="M296" s="157">
        <f>G296*(1+L296/100)</f>
        <v>0</v>
      </c>
      <c r="N296" s="157">
        <v>0</v>
      </c>
      <c r="O296" s="157">
        <f>ROUND(E296*N296,2)</f>
        <v>0</v>
      </c>
      <c r="P296" s="157">
        <v>0</v>
      </c>
      <c r="Q296" s="157">
        <f>ROUND(E296*P296,2)</f>
        <v>0</v>
      </c>
      <c r="R296" s="157"/>
      <c r="S296" s="157" t="s">
        <v>159</v>
      </c>
      <c r="T296" s="157" t="s">
        <v>160</v>
      </c>
      <c r="U296" s="157">
        <v>0</v>
      </c>
      <c r="V296" s="157">
        <f>ROUND(E296*U296,2)</f>
        <v>0</v>
      </c>
      <c r="W296" s="157"/>
      <c r="X296" s="157" t="s">
        <v>161</v>
      </c>
      <c r="Y296" s="148"/>
      <c r="Z296" s="148"/>
      <c r="AA296" s="148"/>
      <c r="AB296" s="148"/>
      <c r="AC296" s="148"/>
      <c r="AD296" s="148"/>
      <c r="AE296" s="148"/>
      <c r="AF296" s="148"/>
      <c r="AG296" s="148" t="s">
        <v>162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x14ac:dyDescent="0.2">
      <c r="A297" s="162" t="s">
        <v>154</v>
      </c>
      <c r="B297" s="163" t="s">
        <v>100</v>
      </c>
      <c r="C297" s="182" t="s">
        <v>101</v>
      </c>
      <c r="D297" s="164"/>
      <c r="E297" s="165"/>
      <c r="F297" s="166"/>
      <c r="G297" s="167">
        <f>SUMIF(AG298:AG313,"&lt;&gt;NOR",G298:G313)</f>
        <v>0</v>
      </c>
      <c r="H297" s="161"/>
      <c r="I297" s="161">
        <f>SUM(I298:I313)</f>
        <v>0</v>
      </c>
      <c r="J297" s="161"/>
      <c r="K297" s="161">
        <f>SUM(K298:K313)</f>
        <v>0</v>
      </c>
      <c r="L297" s="161"/>
      <c r="M297" s="161">
        <f>SUM(M298:M313)</f>
        <v>0</v>
      </c>
      <c r="N297" s="161"/>
      <c r="O297" s="161">
        <f>SUM(O298:O313)</f>
        <v>1.43</v>
      </c>
      <c r="P297" s="161"/>
      <c r="Q297" s="161">
        <f>SUM(Q298:Q313)</f>
        <v>1.28</v>
      </c>
      <c r="R297" s="161"/>
      <c r="S297" s="161"/>
      <c r="T297" s="161"/>
      <c r="U297" s="161"/>
      <c r="V297" s="161">
        <f>SUM(V298:V313)</f>
        <v>37.020000000000003</v>
      </c>
      <c r="W297" s="161"/>
      <c r="X297" s="161"/>
      <c r="AG297" t="s">
        <v>155</v>
      </c>
    </row>
    <row r="298" spans="1:60" outlineLevel="1" x14ac:dyDescent="0.2">
      <c r="A298" s="168">
        <v>51</v>
      </c>
      <c r="B298" s="169" t="s">
        <v>375</v>
      </c>
      <c r="C298" s="183" t="s">
        <v>376</v>
      </c>
      <c r="D298" s="170" t="s">
        <v>168</v>
      </c>
      <c r="E298" s="171">
        <v>71.2</v>
      </c>
      <c r="F298" s="172"/>
      <c r="G298" s="173">
        <f>ROUND(E298*F298,2)</f>
        <v>0</v>
      </c>
      <c r="H298" s="158"/>
      <c r="I298" s="157">
        <f>ROUND(E298*H298,2)</f>
        <v>0</v>
      </c>
      <c r="J298" s="158"/>
      <c r="K298" s="157">
        <f>ROUND(E298*J298,2)</f>
        <v>0</v>
      </c>
      <c r="L298" s="157">
        <v>15</v>
      </c>
      <c r="M298" s="157">
        <f>G298*(1+L298/100)</f>
        <v>0</v>
      </c>
      <c r="N298" s="157">
        <v>0</v>
      </c>
      <c r="O298" s="157">
        <f>ROUND(E298*N298,2)</f>
        <v>0</v>
      </c>
      <c r="P298" s="157">
        <v>1.7999999999999999E-2</v>
      </c>
      <c r="Q298" s="157">
        <f>ROUND(E298*P298,2)</f>
        <v>1.28</v>
      </c>
      <c r="R298" s="157"/>
      <c r="S298" s="157" t="s">
        <v>159</v>
      </c>
      <c r="T298" s="157" t="s">
        <v>160</v>
      </c>
      <c r="U298" s="157">
        <v>0</v>
      </c>
      <c r="V298" s="157">
        <f>ROUND(E298*U298,2)</f>
        <v>0</v>
      </c>
      <c r="W298" s="157"/>
      <c r="X298" s="157" t="s">
        <v>161</v>
      </c>
      <c r="Y298" s="148"/>
      <c r="Z298" s="148"/>
      <c r="AA298" s="148"/>
      <c r="AB298" s="148"/>
      <c r="AC298" s="148"/>
      <c r="AD298" s="148"/>
      <c r="AE298" s="148"/>
      <c r="AF298" s="148"/>
      <c r="AG298" s="148" t="s">
        <v>162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4" t="s">
        <v>377</v>
      </c>
      <c r="D299" s="159"/>
      <c r="E299" s="160"/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164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4" t="s">
        <v>178</v>
      </c>
      <c r="D300" s="159"/>
      <c r="E300" s="160"/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164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4" t="s">
        <v>378</v>
      </c>
      <c r="D301" s="159"/>
      <c r="E301" s="160">
        <v>13</v>
      </c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164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4" t="s">
        <v>180</v>
      </c>
      <c r="D302" s="159"/>
      <c r="E302" s="160"/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164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4" t="s">
        <v>181</v>
      </c>
      <c r="D303" s="159"/>
      <c r="E303" s="160">
        <v>24.3</v>
      </c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164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84" t="s">
        <v>183</v>
      </c>
      <c r="D304" s="159"/>
      <c r="E304" s="160"/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164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84" t="s">
        <v>184</v>
      </c>
      <c r="D305" s="159"/>
      <c r="E305" s="160">
        <v>14</v>
      </c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164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4" t="s">
        <v>225</v>
      </c>
      <c r="D306" s="159"/>
      <c r="E306" s="160"/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164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4" t="s">
        <v>185</v>
      </c>
      <c r="D307" s="159"/>
      <c r="E307" s="160">
        <v>19.899999999999999</v>
      </c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164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ht="22.5" outlineLevel="1" x14ac:dyDescent="0.2">
      <c r="A308" s="168">
        <v>52</v>
      </c>
      <c r="B308" s="169" t="s">
        <v>379</v>
      </c>
      <c r="C308" s="183" t="s">
        <v>380</v>
      </c>
      <c r="D308" s="170" t="s">
        <v>168</v>
      </c>
      <c r="E308" s="171">
        <v>142.4</v>
      </c>
      <c r="F308" s="172"/>
      <c r="G308" s="173">
        <f>ROUND(E308*F308,2)</f>
        <v>0</v>
      </c>
      <c r="H308" s="158"/>
      <c r="I308" s="157">
        <f>ROUND(E308*H308,2)</f>
        <v>0</v>
      </c>
      <c r="J308" s="158"/>
      <c r="K308" s="157">
        <f>ROUND(E308*J308,2)</f>
        <v>0</v>
      </c>
      <c r="L308" s="157">
        <v>15</v>
      </c>
      <c r="M308" s="157">
        <f>G308*(1+L308/100)</f>
        <v>0</v>
      </c>
      <c r="N308" s="157">
        <v>6.9999999999999994E-5</v>
      </c>
      <c r="O308" s="157">
        <f>ROUND(E308*N308,2)</f>
        <v>0.01</v>
      </c>
      <c r="P308" s="157">
        <v>0</v>
      </c>
      <c r="Q308" s="157">
        <f>ROUND(E308*P308,2)</f>
        <v>0</v>
      </c>
      <c r="R308" s="157"/>
      <c r="S308" s="157" t="s">
        <v>344</v>
      </c>
      <c r="T308" s="157" t="s">
        <v>160</v>
      </c>
      <c r="U308" s="157">
        <v>0.26</v>
      </c>
      <c r="V308" s="157">
        <f>ROUND(E308*U308,2)</f>
        <v>37.020000000000003</v>
      </c>
      <c r="W308" s="157"/>
      <c r="X308" s="157" t="s">
        <v>161</v>
      </c>
      <c r="Y308" s="148"/>
      <c r="Z308" s="148"/>
      <c r="AA308" s="148"/>
      <c r="AB308" s="148"/>
      <c r="AC308" s="148"/>
      <c r="AD308" s="148"/>
      <c r="AE308" s="148"/>
      <c r="AF308" s="148"/>
      <c r="AG308" s="148" t="s">
        <v>162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184" t="s">
        <v>381</v>
      </c>
      <c r="D309" s="159"/>
      <c r="E309" s="160">
        <v>142.4</v>
      </c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164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68">
        <v>53</v>
      </c>
      <c r="B310" s="169" t="s">
        <v>382</v>
      </c>
      <c r="C310" s="183" t="s">
        <v>383</v>
      </c>
      <c r="D310" s="170" t="s">
        <v>168</v>
      </c>
      <c r="E310" s="171">
        <v>156.63999999999999</v>
      </c>
      <c r="F310" s="172"/>
      <c r="G310" s="173">
        <f>ROUND(E310*F310,2)</f>
        <v>0</v>
      </c>
      <c r="H310" s="158"/>
      <c r="I310" s="157">
        <f>ROUND(E310*H310,2)</f>
        <v>0</v>
      </c>
      <c r="J310" s="158"/>
      <c r="K310" s="157">
        <f>ROUND(E310*J310,2)</f>
        <v>0</v>
      </c>
      <c r="L310" s="157">
        <v>15</v>
      </c>
      <c r="M310" s="157">
        <f>G310*(1+L310/100)</f>
        <v>0</v>
      </c>
      <c r="N310" s="157">
        <v>9.0799999999999995E-3</v>
      </c>
      <c r="O310" s="157">
        <f>ROUND(E310*N310,2)</f>
        <v>1.42</v>
      </c>
      <c r="P310" s="157">
        <v>0</v>
      </c>
      <c r="Q310" s="157">
        <f>ROUND(E310*P310,2)</f>
        <v>0</v>
      </c>
      <c r="R310" s="157"/>
      <c r="S310" s="157" t="s">
        <v>344</v>
      </c>
      <c r="T310" s="157" t="s">
        <v>160</v>
      </c>
      <c r="U310" s="157">
        <v>0</v>
      </c>
      <c r="V310" s="157">
        <f>ROUND(E310*U310,2)</f>
        <v>0</v>
      </c>
      <c r="W310" s="157"/>
      <c r="X310" s="157" t="s">
        <v>300</v>
      </c>
      <c r="Y310" s="148"/>
      <c r="Z310" s="148"/>
      <c r="AA310" s="148"/>
      <c r="AB310" s="148"/>
      <c r="AC310" s="148"/>
      <c r="AD310" s="148"/>
      <c r="AE310" s="148"/>
      <c r="AF310" s="148"/>
      <c r="AG310" s="148" t="s">
        <v>301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4" t="s">
        <v>381</v>
      </c>
      <c r="D311" s="159"/>
      <c r="E311" s="160">
        <v>142.4</v>
      </c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164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4" t="s">
        <v>384</v>
      </c>
      <c r="D312" s="159"/>
      <c r="E312" s="160">
        <v>14.24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164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ht="22.5" outlineLevel="1" x14ac:dyDescent="0.2">
      <c r="A313" s="174">
        <v>54</v>
      </c>
      <c r="B313" s="175" t="s">
        <v>385</v>
      </c>
      <c r="C313" s="185" t="s">
        <v>386</v>
      </c>
      <c r="D313" s="176" t="s">
        <v>0</v>
      </c>
      <c r="E313" s="177">
        <v>162.38640000000001</v>
      </c>
      <c r="F313" s="178"/>
      <c r="G313" s="179">
        <f>ROUND(E313*F313,2)</f>
        <v>0</v>
      </c>
      <c r="H313" s="158"/>
      <c r="I313" s="157">
        <f>ROUND(E313*H313,2)</f>
        <v>0</v>
      </c>
      <c r="J313" s="158"/>
      <c r="K313" s="157">
        <f>ROUND(E313*J313,2)</f>
        <v>0</v>
      </c>
      <c r="L313" s="157">
        <v>15</v>
      </c>
      <c r="M313" s="157">
        <f>G313*(1+L313/100)</f>
        <v>0</v>
      </c>
      <c r="N313" s="157">
        <v>0</v>
      </c>
      <c r="O313" s="157">
        <f>ROUND(E313*N313,2)</f>
        <v>0</v>
      </c>
      <c r="P313" s="157">
        <v>0</v>
      </c>
      <c r="Q313" s="157">
        <f>ROUND(E313*P313,2)</f>
        <v>0</v>
      </c>
      <c r="R313" s="157"/>
      <c r="S313" s="157" t="s">
        <v>159</v>
      </c>
      <c r="T313" s="157" t="s">
        <v>159</v>
      </c>
      <c r="U313" s="157">
        <v>0</v>
      </c>
      <c r="V313" s="157">
        <f>ROUND(E313*U313,2)</f>
        <v>0</v>
      </c>
      <c r="W313" s="157"/>
      <c r="X313" s="157" t="s">
        <v>161</v>
      </c>
      <c r="Y313" s="148"/>
      <c r="Z313" s="148"/>
      <c r="AA313" s="148"/>
      <c r="AB313" s="148"/>
      <c r="AC313" s="148"/>
      <c r="AD313" s="148"/>
      <c r="AE313" s="148"/>
      <c r="AF313" s="148"/>
      <c r="AG313" s="148" t="s">
        <v>387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x14ac:dyDescent="0.2">
      <c r="A314" s="162" t="s">
        <v>154</v>
      </c>
      <c r="B314" s="163" t="s">
        <v>102</v>
      </c>
      <c r="C314" s="182" t="s">
        <v>103</v>
      </c>
      <c r="D314" s="164"/>
      <c r="E314" s="165"/>
      <c r="F314" s="166"/>
      <c r="G314" s="167">
        <f>SUMIF(AG315:AG349,"&lt;&gt;NOR",G315:G349)</f>
        <v>0</v>
      </c>
      <c r="H314" s="161"/>
      <c r="I314" s="161">
        <f>SUM(I315:I349)</f>
        <v>0</v>
      </c>
      <c r="J314" s="161"/>
      <c r="K314" s="161">
        <f>SUM(K315:K349)</f>
        <v>0</v>
      </c>
      <c r="L314" s="161"/>
      <c r="M314" s="161">
        <f>SUM(M315:M349)</f>
        <v>0</v>
      </c>
      <c r="N314" s="161"/>
      <c r="O314" s="161">
        <f>SUM(O315:O349)</f>
        <v>0.31000000000000005</v>
      </c>
      <c r="P314" s="161"/>
      <c r="Q314" s="161">
        <f>SUM(Q315:Q349)</f>
        <v>0</v>
      </c>
      <c r="R314" s="161"/>
      <c r="S314" s="161"/>
      <c r="T314" s="161"/>
      <c r="U314" s="161"/>
      <c r="V314" s="161">
        <f>SUM(V315:V349)</f>
        <v>0</v>
      </c>
      <c r="W314" s="161"/>
      <c r="X314" s="161"/>
      <c r="AG314" t="s">
        <v>155</v>
      </c>
    </row>
    <row r="315" spans="1:60" outlineLevel="1" x14ac:dyDescent="0.2">
      <c r="A315" s="168">
        <v>55</v>
      </c>
      <c r="B315" s="169" t="s">
        <v>388</v>
      </c>
      <c r="C315" s="183" t="s">
        <v>389</v>
      </c>
      <c r="D315" s="170" t="s">
        <v>260</v>
      </c>
      <c r="E315" s="171">
        <v>4</v>
      </c>
      <c r="F315" s="172"/>
      <c r="G315" s="173">
        <f>ROUND(E315*F315,2)</f>
        <v>0</v>
      </c>
      <c r="H315" s="158"/>
      <c r="I315" s="157">
        <f>ROUND(E315*H315,2)</f>
        <v>0</v>
      </c>
      <c r="J315" s="158"/>
      <c r="K315" s="157">
        <f>ROUND(E315*J315,2)</f>
        <v>0</v>
      </c>
      <c r="L315" s="157">
        <v>15</v>
      </c>
      <c r="M315" s="157">
        <f>G315*(1+L315/100)</f>
        <v>0</v>
      </c>
      <c r="N315" s="157">
        <v>2.0000000000000002E-5</v>
      </c>
      <c r="O315" s="157">
        <f>ROUND(E315*N315,2)</f>
        <v>0</v>
      </c>
      <c r="P315" s="157">
        <v>0</v>
      </c>
      <c r="Q315" s="157">
        <f>ROUND(E315*P315,2)</f>
        <v>0</v>
      </c>
      <c r="R315" s="157"/>
      <c r="S315" s="157" t="s">
        <v>159</v>
      </c>
      <c r="T315" s="157" t="s">
        <v>160</v>
      </c>
      <c r="U315" s="157">
        <v>0</v>
      </c>
      <c r="V315" s="157">
        <f>ROUND(E315*U315,2)</f>
        <v>0</v>
      </c>
      <c r="W315" s="157"/>
      <c r="X315" s="157" t="s">
        <v>161</v>
      </c>
      <c r="Y315" s="148"/>
      <c r="Z315" s="148"/>
      <c r="AA315" s="148"/>
      <c r="AB315" s="148"/>
      <c r="AC315" s="148"/>
      <c r="AD315" s="148"/>
      <c r="AE315" s="148"/>
      <c r="AF315" s="148"/>
      <c r="AG315" s="148" t="s">
        <v>162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4" t="s">
        <v>390</v>
      </c>
      <c r="D316" s="159"/>
      <c r="E316" s="160"/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164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4" t="s">
        <v>305</v>
      </c>
      <c r="D317" s="159"/>
      <c r="E317" s="160">
        <v>2</v>
      </c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164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4" t="s">
        <v>391</v>
      </c>
      <c r="D318" s="159"/>
      <c r="E318" s="160"/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164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4" t="s">
        <v>334</v>
      </c>
      <c r="D319" s="159"/>
      <c r="E319" s="160">
        <v>1</v>
      </c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164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4" t="s">
        <v>392</v>
      </c>
      <c r="D320" s="159"/>
      <c r="E320" s="160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164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4" t="s">
        <v>334</v>
      </c>
      <c r="D321" s="159"/>
      <c r="E321" s="160">
        <v>1</v>
      </c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164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74">
        <v>56</v>
      </c>
      <c r="B322" s="175" t="s">
        <v>393</v>
      </c>
      <c r="C322" s="185" t="s">
        <v>394</v>
      </c>
      <c r="D322" s="176" t="s">
        <v>0</v>
      </c>
      <c r="E322" s="177">
        <v>348.96</v>
      </c>
      <c r="F322" s="178"/>
      <c r="G322" s="179">
        <f>ROUND(E322*F322,2)</f>
        <v>0</v>
      </c>
      <c r="H322" s="158"/>
      <c r="I322" s="157">
        <f>ROUND(E322*H322,2)</f>
        <v>0</v>
      </c>
      <c r="J322" s="158"/>
      <c r="K322" s="157">
        <f>ROUND(E322*J322,2)</f>
        <v>0</v>
      </c>
      <c r="L322" s="157">
        <v>15</v>
      </c>
      <c r="M322" s="157">
        <f>G322*(1+L322/100)</f>
        <v>0</v>
      </c>
      <c r="N322" s="157">
        <v>0</v>
      </c>
      <c r="O322" s="157">
        <f>ROUND(E322*N322,2)</f>
        <v>0</v>
      </c>
      <c r="P322" s="157">
        <v>0</v>
      </c>
      <c r="Q322" s="157">
        <f>ROUND(E322*P322,2)</f>
        <v>0</v>
      </c>
      <c r="R322" s="157"/>
      <c r="S322" s="157" t="s">
        <v>159</v>
      </c>
      <c r="T322" s="157" t="s">
        <v>160</v>
      </c>
      <c r="U322" s="157">
        <v>0</v>
      </c>
      <c r="V322" s="157">
        <f>ROUND(E322*U322,2)</f>
        <v>0</v>
      </c>
      <c r="W322" s="157"/>
      <c r="X322" s="157" t="s">
        <v>161</v>
      </c>
      <c r="Y322" s="148"/>
      <c r="Z322" s="148"/>
      <c r="AA322" s="148"/>
      <c r="AB322" s="148"/>
      <c r="AC322" s="148"/>
      <c r="AD322" s="148"/>
      <c r="AE322" s="148"/>
      <c r="AF322" s="148"/>
      <c r="AG322" s="148" t="s">
        <v>162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ht="22.5" outlineLevel="1" x14ac:dyDescent="0.2">
      <c r="A323" s="168">
        <v>57</v>
      </c>
      <c r="B323" s="169" t="s">
        <v>395</v>
      </c>
      <c r="C323" s="183" t="s">
        <v>396</v>
      </c>
      <c r="D323" s="170" t="s">
        <v>260</v>
      </c>
      <c r="E323" s="171">
        <v>1</v>
      </c>
      <c r="F323" s="172"/>
      <c r="G323" s="173">
        <f>ROUND(E323*F323,2)</f>
        <v>0</v>
      </c>
      <c r="H323" s="158"/>
      <c r="I323" s="157">
        <f>ROUND(E323*H323,2)</f>
        <v>0</v>
      </c>
      <c r="J323" s="158"/>
      <c r="K323" s="157">
        <f>ROUND(E323*J323,2)</f>
        <v>0</v>
      </c>
      <c r="L323" s="157">
        <v>15</v>
      </c>
      <c r="M323" s="157">
        <f>G323*(1+L323/100)</f>
        <v>0</v>
      </c>
      <c r="N323" s="157">
        <v>1.55E-2</v>
      </c>
      <c r="O323" s="157">
        <f>ROUND(E323*N323,2)</f>
        <v>0.02</v>
      </c>
      <c r="P323" s="157">
        <v>0</v>
      </c>
      <c r="Q323" s="157">
        <f>ROUND(E323*P323,2)</f>
        <v>0</v>
      </c>
      <c r="R323" s="157" t="s">
        <v>299</v>
      </c>
      <c r="S323" s="157" t="s">
        <v>159</v>
      </c>
      <c r="T323" s="157" t="s">
        <v>160</v>
      </c>
      <c r="U323" s="157">
        <v>0</v>
      </c>
      <c r="V323" s="157">
        <f>ROUND(E323*U323,2)</f>
        <v>0</v>
      </c>
      <c r="W323" s="157"/>
      <c r="X323" s="157" t="s">
        <v>300</v>
      </c>
      <c r="Y323" s="148"/>
      <c r="Z323" s="148"/>
      <c r="AA323" s="148"/>
      <c r="AB323" s="148"/>
      <c r="AC323" s="148"/>
      <c r="AD323" s="148"/>
      <c r="AE323" s="148"/>
      <c r="AF323" s="148"/>
      <c r="AG323" s="148" t="s">
        <v>301</v>
      </c>
      <c r="AH323" s="148"/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4" t="s">
        <v>391</v>
      </c>
      <c r="D324" s="159"/>
      <c r="E324" s="160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164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84" t="s">
        <v>334</v>
      </c>
      <c r="D325" s="159"/>
      <c r="E325" s="160">
        <v>1</v>
      </c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164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ht="22.5" outlineLevel="1" x14ac:dyDescent="0.2">
      <c r="A326" s="168">
        <v>58</v>
      </c>
      <c r="B326" s="169" t="s">
        <v>397</v>
      </c>
      <c r="C326" s="183" t="s">
        <v>398</v>
      </c>
      <c r="D326" s="170" t="s">
        <v>260</v>
      </c>
      <c r="E326" s="171">
        <v>1</v>
      </c>
      <c r="F326" s="172"/>
      <c r="G326" s="173">
        <f>ROUND(E326*F326,2)</f>
        <v>0</v>
      </c>
      <c r="H326" s="158"/>
      <c r="I326" s="157">
        <f>ROUND(E326*H326,2)</f>
        <v>0</v>
      </c>
      <c r="J326" s="158"/>
      <c r="K326" s="157">
        <f>ROUND(E326*J326,2)</f>
        <v>0</v>
      </c>
      <c r="L326" s="157">
        <v>15</v>
      </c>
      <c r="M326" s="157">
        <f>G326*(1+L326/100)</f>
        <v>0</v>
      </c>
      <c r="N326" s="157">
        <v>1.6E-2</v>
      </c>
      <c r="O326" s="157">
        <f>ROUND(E326*N326,2)</f>
        <v>0.02</v>
      </c>
      <c r="P326" s="157">
        <v>0</v>
      </c>
      <c r="Q326" s="157">
        <f>ROUND(E326*P326,2)</f>
        <v>0</v>
      </c>
      <c r="R326" s="157" t="s">
        <v>299</v>
      </c>
      <c r="S326" s="157" t="s">
        <v>159</v>
      </c>
      <c r="T326" s="157" t="s">
        <v>160</v>
      </c>
      <c r="U326" s="157">
        <v>0</v>
      </c>
      <c r="V326" s="157">
        <f>ROUND(E326*U326,2)</f>
        <v>0</v>
      </c>
      <c r="W326" s="157"/>
      <c r="X326" s="157" t="s">
        <v>300</v>
      </c>
      <c r="Y326" s="148"/>
      <c r="Z326" s="148"/>
      <c r="AA326" s="148"/>
      <c r="AB326" s="148"/>
      <c r="AC326" s="148"/>
      <c r="AD326" s="148"/>
      <c r="AE326" s="148"/>
      <c r="AF326" s="148"/>
      <c r="AG326" s="148" t="s">
        <v>301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4" t="s">
        <v>392</v>
      </c>
      <c r="D327" s="159"/>
      <c r="E327" s="160"/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164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4" t="s">
        <v>334</v>
      </c>
      <c r="D328" s="159"/>
      <c r="E328" s="160">
        <v>1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164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ht="22.5" outlineLevel="1" x14ac:dyDescent="0.2">
      <c r="A329" s="168">
        <v>59</v>
      </c>
      <c r="B329" s="169" t="s">
        <v>399</v>
      </c>
      <c r="C329" s="183" t="s">
        <v>400</v>
      </c>
      <c r="D329" s="170" t="s">
        <v>260</v>
      </c>
      <c r="E329" s="171">
        <v>2</v>
      </c>
      <c r="F329" s="172"/>
      <c r="G329" s="173">
        <f>ROUND(E329*F329,2)</f>
        <v>0</v>
      </c>
      <c r="H329" s="158"/>
      <c r="I329" s="157">
        <f>ROUND(E329*H329,2)</f>
        <v>0</v>
      </c>
      <c r="J329" s="158"/>
      <c r="K329" s="157">
        <f>ROUND(E329*J329,2)</f>
        <v>0</v>
      </c>
      <c r="L329" s="157">
        <v>15</v>
      </c>
      <c r="M329" s="157">
        <f>G329*(1+L329/100)</f>
        <v>0</v>
      </c>
      <c r="N329" s="157">
        <v>1.7500000000000002E-2</v>
      </c>
      <c r="O329" s="157">
        <f>ROUND(E329*N329,2)</f>
        <v>0.04</v>
      </c>
      <c r="P329" s="157">
        <v>0</v>
      </c>
      <c r="Q329" s="157">
        <f>ROUND(E329*P329,2)</f>
        <v>0</v>
      </c>
      <c r="R329" s="157" t="s">
        <v>299</v>
      </c>
      <c r="S329" s="157" t="s">
        <v>159</v>
      </c>
      <c r="T329" s="157" t="s">
        <v>160</v>
      </c>
      <c r="U329" s="157">
        <v>0</v>
      </c>
      <c r="V329" s="157">
        <f>ROUND(E329*U329,2)</f>
        <v>0</v>
      </c>
      <c r="W329" s="157"/>
      <c r="X329" s="157" t="s">
        <v>300</v>
      </c>
      <c r="Y329" s="148"/>
      <c r="Z329" s="148"/>
      <c r="AA329" s="148"/>
      <c r="AB329" s="148"/>
      <c r="AC329" s="148"/>
      <c r="AD329" s="148"/>
      <c r="AE329" s="148"/>
      <c r="AF329" s="148"/>
      <c r="AG329" s="148" t="s">
        <v>301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4" t="s">
        <v>390</v>
      </c>
      <c r="D330" s="159"/>
      <c r="E330" s="160"/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164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4" t="s">
        <v>305</v>
      </c>
      <c r="D331" s="159"/>
      <c r="E331" s="160">
        <v>2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164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ht="22.5" outlineLevel="1" x14ac:dyDescent="0.2">
      <c r="A332" s="168">
        <v>60</v>
      </c>
      <c r="B332" s="169" t="s">
        <v>401</v>
      </c>
      <c r="C332" s="183" t="s">
        <v>402</v>
      </c>
      <c r="D332" s="170" t="s">
        <v>260</v>
      </c>
      <c r="E332" s="171">
        <v>1</v>
      </c>
      <c r="F332" s="172"/>
      <c r="G332" s="173">
        <f>ROUND(E332*F332,2)</f>
        <v>0</v>
      </c>
      <c r="H332" s="158"/>
      <c r="I332" s="157">
        <f>ROUND(E332*H332,2)</f>
        <v>0</v>
      </c>
      <c r="J332" s="158"/>
      <c r="K332" s="157">
        <f>ROUND(E332*J332,2)</f>
        <v>0</v>
      </c>
      <c r="L332" s="157">
        <v>15</v>
      </c>
      <c r="M332" s="157">
        <f>G332*(1+L332/100)</f>
        <v>0</v>
      </c>
      <c r="N332" s="157">
        <v>1.6E-2</v>
      </c>
      <c r="O332" s="157">
        <f>ROUND(E332*N332,2)</f>
        <v>0.02</v>
      </c>
      <c r="P332" s="157">
        <v>0</v>
      </c>
      <c r="Q332" s="157">
        <f>ROUND(E332*P332,2)</f>
        <v>0</v>
      </c>
      <c r="R332" s="157" t="s">
        <v>299</v>
      </c>
      <c r="S332" s="157" t="s">
        <v>159</v>
      </c>
      <c r="T332" s="157" t="s">
        <v>160</v>
      </c>
      <c r="U332" s="157">
        <v>0</v>
      </c>
      <c r="V332" s="157">
        <f>ROUND(E332*U332,2)</f>
        <v>0</v>
      </c>
      <c r="W332" s="157"/>
      <c r="X332" s="157" t="s">
        <v>300</v>
      </c>
      <c r="Y332" s="148"/>
      <c r="Z332" s="148"/>
      <c r="AA332" s="148"/>
      <c r="AB332" s="148"/>
      <c r="AC332" s="148"/>
      <c r="AD332" s="148"/>
      <c r="AE332" s="148"/>
      <c r="AF332" s="148"/>
      <c r="AG332" s="148" t="s">
        <v>301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4" t="s">
        <v>391</v>
      </c>
      <c r="D333" s="159"/>
      <c r="E333" s="160"/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164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4" t="s">
        <v>334</v>
      </c>
      <c r="D334" s="159"/>
      <c r="E334" s="160">
        <v>1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164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ht="22.5" outlineLevel="1" x14ac:dyDescent="0.2">
      <c r="A335" s="168">
        <v>61</v>
      </c>
      <c r="B335" s="169" t="s">
        <v>403</v>
      </c>
      <c r="C335" s="183" t="s">
        <v>404</v>
      </c>
      <c r="D335" s="170" t="s">
        <v>260</v>
      </c>
      <c r="E335" s="171">
        <v>1</v>
      </c>
      <c r="F335" s="172"/>
      <c r="G335" s="173">
        <f>ROUND(E335*F335,2)</f>
        <v>0</v>
      </c>
      <c r="H335" s="158"/>
      <c r="I335" s="157">
        <f>ROUND(E335*H335,2)</f>
        <v>0</v>
      </c>
      <c r="J335" s="158"/>
      <c r="K335" s="157">
        <f>ROUND(E335*J335,2)</f>
        <v>0</v>
      </c>
      <c r="L335" s="157">
        <v>15</v>
      </c>
      <c r="M335" s="157">
        <f>G335*(1+L335/100)</f>
        <v>0</v>
      </c>
      <c r="N335" s="157">
        <v>1.6E-2</v>
      </c>
      <c r="O335" s="157">
        <f>ROUND(E335*N335,2)</f>
        <v>0.02</v>
      </c>
      <c r="P335" s="157">
        <v>0</v>
      </c>
      <c r="Q335" s="157">
        <f>ROUND(E335*P335,2)</f>
        <v>0</v>
      </c>
      <c r="R335" s="157" t="s">
        <v>299</v>
      </c>
      <c r="S335" s="157" t="s">
        <v>159</v>
      </c>
      <c r="T335" s="157" t="s">
        <v>160</v>
      </c>
      <c r="U335" s="157">
        <v>0</v>
      </c>
      <c r="V335" s="157">
        <f>ROUND(E335*U335,2)</f>
        <v>0</v>
      </c>
      <c r="W335" s="157"/>
      <c r="X335" s="157" t="s">
        <v>300</v>
      </c>
      <c r="Y335" s="148"/>
      <c r="Z335" s="148"/>
      <c r="AA335" s="148"/>
      <c r="AB335" s="148"/>
      <c r="AC335" s="148"/>
      <c r="AD335" s="148"/>
      <c r="AE335" s="148"/>
      <c r="AF335" s="148"/>
      <c r="AG335" s="148" t="s">
        <v>301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4" t="s">
        <v>392</v>
      </c>
      <c r="D336" s="159"/>
      <c r="E336" s="160"/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164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4" t="s">
        <v>334</v>
      </c>
      <c r="D337" s="159"/>
      <c r="E337" s="160">
        <v>1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164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ht="22.5" outlineLevel="1" x14ac:dyDescent="0.2">
      <c r="A338" s="168">
        <v>62</v>
      </c>
      <c r="B338" s="169" t="s">
        <v>405</v>
      </c>
      <c r="C338" s="183" t="s">
        <v>406</v>
      </c>
      <c r="D338" s="170" t="s">
        <v>260</v>
      </c>
      <c r="E338" s="171">
        <v>2</v>
      </c>
      <c r="F338" s="172"/>
      <c r="G338" s="173">
        <f>ROUND(E338*F338,2)</f>
        <v>0</v>
      </c>
      <c r="H338" s="158"/>
      <c r="I338" s="157">
        <f>ROUND(E338*H338,2)</f>
        <v>0</v>
      </c>
      <c r="J338" s="158"/>
      <c r="K338" s="157">
        <f>ROUND(E338*J338,2)</f>
        <v>0</v>
      </c>
      <c r="L338" s="157">
        <v>15</v>
      </c>
      <c r="M338" s="157">
        <f>G338*(1+L338/100)</f>
        <v>0</v>
      </c>
      <c r="N338" s="157">
        <v>1.6E-2</v>
      </c>
      <c r="O338" s="157">
        <f>ROUND(E338*N338,2)</f>
        <v>0.03</v>
      </c>
      <c r="P338" s="157">
        <v>0</v>
      </c>
      <c r="Q338" s="157">
        <f>ROUND(E338*P338,2)</f>
        <v>0</v>
      </c>
      <c r="R338" s="157" t="s">
        <v>299</v>
      </c>
      <c r="S338" s="157" t="s">
        <v>159</v>
      </c>
      <c r="T338" s="157" t="s">
        <v>160</v>
      </c>
      <c r="U338" s="157">
        <v>0</v>
      </c>
      <c r="V338" s="157">
        <f>ROUND(E338*U338,2)</f>
        <v>0</v>
      </c>
      <c r="W338" s="157"/>
      <c r="X338" s="157" t="s">
        <v>300</v>
      </c>
      <c r="Y338" s="148"/>
      <c r="Z338" s="148"/>
      <c r="AA338" s="148"/>
      <c r="AB338" s="148"/>
      <c r="AC338" s="148"/>
      <c r="AD338" s="148"/>
      <c r="AE338" s="148"/>
      <c r="AF338" s="148"/>
      <c r="AG338" s="148" t="s">
        <v>301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4" t="s">
        <v>390</v>
      </c>
      <c r="D339" s="159"/>
      <c r="E339" s="160"/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164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4" t="s">
        <v>305</v>
      </c>
      <c r="D340" s="159"/>
      <c r="E340" s="160">
        <v>2</v>
      </c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164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ht="22.5" outlineLevel="1" x14ac:dyDescent="0.2">
      <c r="A341" s="168">
        <v>63</v>
      </c>
      <c r="B341" s="169" t="s">
        <v>407</v>
      </c>
      <c r="C341" s="183" t="s">
        <v>408</v>
      </c>
      <c r="D341" s="170" t="s">
        <v>260</v>
      </c>
      <c r="E341" s="171">
        <v>2</v>
      </c>
      <c r="F341" s="172"/>
      <c r="G341" s="173">
        <f>ROUND(E341*F341,2)</f>
        <v>0</v>
      </c>
      <c r="H341" s="158"/>
      <c r="I341" s="157">
        <f>ROUND(E341*H341,2)</f>
        <v>0</v>
      </c>
      <c r="J341" s="158"/>
      <c r="K341" s="157">
        <f>ROUND(E341*J341,2)</f>
        <v>0</v>
      </c>
      <c r="L341" s="157">
        <v>15</v>
      </c>
      <c r="M341" s="157">
        <f>G341*(1+L341/100)</f>
        <v>0</v>
      </c>
      <c r="N341" s="157">
        <v>0.08</v>
      </c>
      <c r="O341" s="157">
        <f>ROUND(E341*N341,2)</f>
        <v>0.16</v>
      </c>
      <c r="P341" s="157">
        <v>0</v>
      </c>
      <c r="Q341" s="157">
        <f>ROUND(E341*P341,2)</f>
        <v>0</v>
      </c>
      <c r="R341" s="157"/>
      <c r="S341" s="157" t="s">
        <v>344</v>
      </c>
      <c r="T341" s="157" t="s">
        <v>160</v>
      </c>
      <c r="U341" s="157">
        <v>0</v>
      </c>
      <c r="V341" s="157">
        <f>ROUND(E341*U341,2)</f>
        <v>0</v>
      </c>
      <c r="W341" s="157"/>
      <c r="X341" s="157" t="s">
        <v>300</v>
      </c>
      <c r="Y341" s="148"/>
      <c r="Z341" s="148"/>
      <c r="AA341" s="148"/>
      <c r="AB341" s="148"/>
      <c r="AC341" s="148"/>
      <c r="AD341" s="148"/>
      <c r="AE341" s="148"/>
      <c r="AF341" s="148"/>
      <c r="AG341" s="148" t="s">
        <v>301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245" t="s">
        <v>409</v>
      </c>
      <c r="D342" s="246"/>
      <c r="E342" s="246"/>
      <c r="F342" s="246"/>
      <c r="G342" s="246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8"/>
      <c r="Z342" s="148"/>
      <c r="AA342" s="148"/>
      <c r="AB342" s="148"/>
      <c r="AC342" s="148"/>
      <c r="AD342" s="148"/>
      <c r="AE342" s="148"/>
      <c r="AF342" s="148"/>
      <c r="AG342" s="148" t="s">
        <v>230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4" t="s">
        <v>353</v>
      </c>
      <c r="D343" s="159"/>
      <c r="E343" s="160"/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164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84" t="s">
        <v>305</v>
      </c>
      <c r="D344" s="159"/>
      <c r="E344" s="160">
        <v>2</v>
      </c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164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68">
        <v>64</v>
      </c>
      <c r="B345" s="169" t="s">
        <v>410</v>
      </c>
      <c r="C345" s="183" t="s">
        <v>411</v>
      </c>
      <c r="D345" s="170" t="s">
        <v>260</v>
      </c>
      <c r="E345" s="171">
        <v>4</v>
      </c>
      <c r="F345" s="172"/>
      <c r="G345" s="173">
        <f>ROUND(E345*F345,2)</f>
        <v>0</v>
      </c>
      <c r="H345" s="158"/>
      <c r="I345" s="157">
        <f>ROUND(E345*H345,2)</f>
        <v>0</v>
      </c>
      <c r="J345" s="158"/>
      <c r="K345" s="157">
        <f>ROUND(E345*J345,2)</f>
        <v>0</v>
      </c>
      <c r="L345" s="157">
        <v>15</v>
      </c>
      <c r="M345" s="157">
        <f>G345*(1+L345/100)</f>
        <v>0</v>
      </c>
      <c r="N345" s="157">
        <v>0</v>
      </c>
      <c r="O345" s="157">
        <f>ROUND(E345*N345,2)</f>
        <v>0</v>
      </c>
      <c r="P345" s="157">
        <v>0</v>
      </c>
      <c r="Q345" s="157">
        <f>ROUND(E345*P345,2)</f>
        <v>0</v>
      </c>
      <c r="R345" s="157"/>
      <c r="S345" s="157" t="s">
        <v>344</v>
      </c>
      <c r="T345" s="157" t="s">
        <v>160</v>
      </c>
      <c r="U345" s="157">
        <v>0</v>
      </c>
      <c r="V345" s="157">
        <f>ROUND(E345*U345,2)</f>
        <v>0</v>
      </c>
      <c r="W345" s="157"/>
      <c r="X345" s="157" t="s">
        <v>412</v>
      </c>
      <c r="Y345" s="148"/>
      <c r="Z345" s="148"/>
      <c r="AA345" s="148"/>
      <c r="AB345" s="148"/>
      <c r="AC345" s="148"/>
      <c r="AD345" s="148"/>
      <c r="AE345" s="148"/>
      <c r="AF345" s="148"/>
      <c r="AG345" s="148" t="s">
        <v>413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245" t="s">
        <v>414</v>
      </c>
      <c r="D346" s="246"/>
      <c r="E346" s="246"/>
      <c r="F346" s="246"/>
      <c r="G346" s="246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8"/>
      <c r="Z346" s="148"/>
      <c r="AA346" s="148"/>
      <c r="AB346" s="148"/>
      <c r="AC346" s="148"/>
      <c r="AD346" s="148"/>
      <c r="AE346" s="148"/>
      <c r="AF346" s="148"/>
      <c r="AG346" s="148" t="s">
        <v>230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4" t="s">
        <v>415</v>
      </c>
      <c r="D347" s="159"/>
      <c r="E347" s="160"/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164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4" t="s">
        <v>262</v>
      </c>
      <c r="D348" s="159"/>
      <c r="E348" s="160">
        <v>2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164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4" t="s">
        <v>262</v>
      </c>
      <c r="D349" s="159"/>
      <c r="E349" s="160">
        <v>2</v>
      </c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164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x14ac:dyDescent="0.2">
      <c r="A350" s="162" t="s">
        <v>154</v>
      </c>
      <c r="B350" s="163" t="s">
        <v>104</v>
      </c>
      <c r="C350" s="182" t="s">
        <v>105</v>
      </c>
      <c r="D350" s="164"/>
      <c r="E350" s="165"/>
      <c r="F350" s="166"/>
      <c r="G350" s="167">
        <f>SUMIF(AG351:AG375,"&lt;&gt;NOR",G351:G375)</f>
        <v>0</v>
      </c>
      <c r="H350" s="161"/>
      <c r="I350" s="161">
        <f>SUM(I351:I375)</f>
        <v>0</v>
      </c>
      <c r="J350" s="161"/>
      <c r="K350" s="161">
        <f>SUM(K351:K375)</f>
        <v>0</v>
      </c>
      <c r="L350" s="161"/>
      <c r="M350" s="161">
        <f>SUM(M351:M375)</f>
        <v>0</v>
      </c>
      <c r="N350" s="161"/>
      <c r="O350" s="161">
        <f>SUM(O351:O375)</f>
        <v>0.14000000000000001</v>
      </c>
      <c r="P350" s="161"/>
      <c r="Q350" s="161">
        <f>SUM(Q351:Q375)</f>
        <v>0</v>
      </c>
      <c r="R350" s="161"/>
      <c r="S350" s="161"/>
      <c r="T350" s="161"/>
      <c r="U350" s="161"/>
      <c r="V350" s="161">
        <f>SUM(V351:V375)</f>
        <v>0</v>
      </c>
      <c r="W350" s="161"/>
      <c r="X350" s="161"/>
      <c r="AG350" t="s">
        <v>155</v>
      </c>
    </row>
    <row r="351" spans="1:60" outlineLevel="1" x14ac:dyDescent="0.2">
      <c r="A351" s="168">
        <v>65</v>
      </c>
      <c r="B351" s="169" t="s">
        <v>416</v>
      </c>
      <c r="C351" s="183" t="s">
        <v>417</v>
      </c>
      <c r="D351" s="170" t="s">
        <v>168</v>
      </c>
      <c r="E351" s="171">
        <v>3.48</v>
      </c>
      <c r="F351" s="172"/>
      <c r="G351" s="173">
        <f>ROUND(E351*F351,2)</f>
        <v>0</v>
      </c>
      <c r="H351" s="158"/>
      <c r="I351" s="157">
        <f>ROUND(E351*H351,2)</f>
        <v>0</v>
      </c>
      <c r="J351" s="158"/>
      <c r="K351" s="157">
        <f>ROUND(E351*J351,2)</f>
        <v>0</v>
      </c>
      <c r="L351" s="157">
        <v>15</v>
      </c>
      <c r="M351" s="157">
        <f>G351*(1+L351/100)</f>
        <v>0</v>
      </c>
      <c r="N351" s="157">
        <v>0</v>
      </c>
      <c r="O351" s="157">
        <f>ROUND(E351*N351,2)</f>
        <v>0</v>
      </c>
      <c r="P351" s="157">
        <v>0</v>
      </c>
      <c r="Q351" s="157">
        <f>ROUND(E351*P351,2)</f>
        <v>0</v>
      </c>
      <c r="R351" s="157"/>
      <c r="S351" s="157" t="s">
        <v>159</v>
      </c>
      <c r="T351" s="157" t="s">
        <v>160</v>
      </c>
      <c r="U351" s="157">
        <v>0</v>
      </c>
      <c r="V351" s="157">
        <f>ROUND(E351*U351,2)</f>
        <v>0</v>
      </c>
      <c r="W351" s="157"/>
      <c r="X351" s="157" t="s">
        <v>161</v>
      </c>
      <c r="Y351" s="148"/>
      <c r="Z351" s="148"/>
      <c r="AA351" s="148"/>
      <c r="AB351" s="148"/>
      <c r="AC351" s="148"/>
      <c r="AD351" s="148"/>
      <c r="AE351" s="148"/>
      <c r="AF351" s="148"/>
      <c r="AG351" s="148" t="s">
        <v>162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84" t="s">
        <v>288</v>
      </c>
      <c r="D352" s="159"/>
      <c r="E352" s="160"/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164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4" t="s">
        <v>188</v>
      </c>
      <c r="D353" s="159"/>
      <c r="E353" s="160"/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164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84" t="s">
        <v>189</v>
      </c>
      <c r="D354" s="159"/>
      <c r="E354" s="160">
        <v>3.48</v>
      </c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164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68">
        <v>66</v>
      </c>
      <c r="B355" s="169" t="s">
        <v>418</v>
      </c>
      <c r="C355" s="183" t="s">
        <v>419</v>
      </c>
      <c r="D355" s="170" t="s">
        <v>168</v>
      </c>
      <c r="E355" s="171">
        <v>3.48</v>
      </c>
      <c r="F355" s="172"/>
      <c r="G355" s="173">
        <f>ROUND(E355*F355,2)</f>
        <v>0</v>
      </c>
      <c r="H355" s="158"/>
      <c r="I355" s="157">
        <f>ROUND(E355*H355,2)</f>
        <v>0</v>
      </c>
      <c r="J355" s="158"/>
      <c r="K355" s="157">
        <f>ROUND(E355*J355,2)</f>
        <v>0</v>
      </c>
      <c r="L355" s="157">
        <v>15</v>
      </c>
      <c r="M355" s="157">
        <f>G355*(1+L355/100)</f>
        <v>0</v>
      </c>
      <c r="N355" s="157">
        <v>2.1000000000000001E-4</v>
      </c>
      <c r="O355" s="157">
        <f>ROUND(E355*N355,2)</f>
        <v>0</v>
      </c>
      <c r="P355" s="157">
        <v>0</v>
      </c>
      <c r="Q355" s="157">
        <f>ROUND(E355*P355,2)</f>
        <v>0</v>
      </c>
      <c r="R355" s="157"/>
      <c r="S355" s="157" t="s">
        <v>159</v>
      </c>
      <c r="T355" s="157" t="s">
        <v>160</v>
      </c>
      <c r="U355" s="157">
        <v>0</v>
      </c>
      <c r="V355" s="157">
        <f>ROUND(E355*U355,2)</f>
        <v>0</v>
      </c>
      <c r="W355" s="157"/>
      <c r="X355" s="157" t="s">
        <v>161</v>
      </c>
      <c r="Y355" s="148"/>
      <c r="Z355" s="148"/>
      <c r="AA355" s="148"/>
      <c r="AB355" s="148"/>
      <c r="AC355" s="148"/>
      <c r="AD355" s="148"/>
      <c r="AE355" s="148"/>
      <c r="AF355" s="148"/>
      <c r="AG355" s="148" t="s">
        <v>162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84" t="s">
        <v>288</v>
      </c>
      <c r="D356" s="159"/>
      <c r="E356" s="160"/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164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84" t="s">
        <v>188</v>
      </c>
      <c r="D357" s="159"/>
      <c r="E357" s="160"/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164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/>
      <c r="B358" s="156"/>
      <c r="C358" s="184" t="s">
        <v>189</v>
      </c>
      <c r="D358" s="159"/>
      <c r="E358" s="160">
        <v>3.48</v>
      </c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164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68">
        <v>67</v>
      </c>
      <c r="B359" s="169" t="s">
        <v>420</v>
      </c>
      <c r="C359" s="183" t="s">
        <v>421</v>
      </c>
      <c r="D359" s="170" t="s">
        <v>168</v>
      </c>
      <c r="E359" s="171">
        <v>3.48</v>
      </c>
      <c r="F359" s="172"/>
      <c r="G359" s="173">
        <f>ROUND(E359*F359,2)</f>
        <v>0</v>
      </c>
      <c r="H359" s="158"/>
      <c r="I359" s="157">
        <f>ROUND(E359*H359,2)</f>
        <v>0</v>
      </c>
      <c r="J359" s="158"/>
      <c r="K359" s="157">
        <f>ROUND(E359*J359,2)</f>
        <v>0</v>
      </c>
      <c r="L359" s="157">
        <v>15</v>
      </c>
      <c r="M359" s="157">
        <f>G359*(1+L359/100)</f>
        <v>0</v>
      </c>
      <c r="N359" s="157">
        <v>5.1500000000000001E-3</v>
      </c>
      <c r="O359" s="157">
        <f>ROUND(E359*N359,2)</f>
        <v>0.02</v>
      </c>
      <c r="P359" s="157">
        <v>0</v>
      </c>
      <c r="Q359" s="157">
        <f>ROUND(E359*P359,2)</f>
        <v>0</v>
      </c>
      <c r="R359" s="157"/>
      <c r="S359" s="157" t="s">
        <v>159</v>
      </c>
      <c r="T359" s="157" t="s">
        <v>160</v>
      </c>
      <c r="U359" s="157">
        <v>0</v>
      </c>
      <c r="V359" s="157">
        <f>ROUND(E359*U359,2)</f>
        <v>0</v>
      </c>
      <c r="W359" s="157"/>
      <c r="X359" s="157" t="s">
        <v>161</v>
      </c>
      <c r="Y359" s="148"/>
      <c r="Z359" s="148"/>
      <c r="AA359" s="148"/>
      <c r="AB359" s="148"/>
      <c r="AC359" s="148"/>
      <c r="AD359" s="148"/>
      <c r="AE359" s="148"/>
      <c r="AF359" s="148"/>
      <c r="AG359" s="148" t="s">
        <v>162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184" t="s">
        <v>288</v>
      </c>
      <c r="D360" s="159"/>
      <c r="E360" s="160"/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164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84" t="s">
        <v>188</v>
      </c>
      <c r="D361" s="159"/>
      <c r="E361" s="160"/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164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84" t="s">
        <v>189</v>
      </c>
      <c r="D362" s="159"/>
      <c r="E362" s="160">
        <v>3.48</v>
      </c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164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68">
        <v>68</v>
      </c>
      <c r="B363" s="169" t="s">
        <v>422</v>
      </c>
      <c r="C363" s="183" t="s">
        <v>423</v>
      </c>
      <c r="D363" s="170" t="s">
        <v>168</v>
      </c>
      <c r="E363" s="171">
        <v>3.48</v>
      </c>
      <c r="F363" s="172"/>
      <c r="G363" s="173">
        <f>ROUND(E363*F363,2)</f>
        <v>0</v>
      </c>
      <c r="H363" s="158"/>
      <c r="I363" s="157">
        <f>ROUND(E363*H363,2)</f>
        <v>0</v>
      </c>
      <c r="J363" s="158"/>
      <c r="K363" s="157">
        <f>ROUND(E363*J363,2)</f>
        <v>0</v>
      </c>
      <c r="L363" s="157">
        <v>15</v>
      </c>
      <c r="M363" s="157">
        <f>G363*(1+L363/100)</f>
        <v>0</v>
      </c>
      <c r="N363" s="157">
        <v>1.1999999999999999E-3</v>
      </c>
      <c r="O363" s="157">
        <f>ROUND(E363*N363,2)</f>
        <v>0</v>
      </c>
      <c r="P363" s="157">
        <v>0</v>
      </c>
      <c r="Q363" s="157">
        <f>ROUND(E363*P363,2)</f>
        <v>0</v>
      </c>
      <c r="R363" s="157"/>
      <c r="S363" s="157" t="s">
        <v>159</v>
      </c>
      <c r="T363" s="157" t="s">
        <v>160</v>
      </c>
      <c r="U363" s="157">
        <v>0</v>
      </c>
      <c r="V363" s="157">
        <f>ROUND(E363*U363,2)</f>
        <v>0</v>
      </c>
      <c r="W363" s="157"/>
      <c r="X363" s="157" t="s">
        <v>161</v>
      </c>
      <c r="Y363" s="148"/>
      <c r="Z363" s="148"/>
      <c r="AA363" s="148"/>
      <c r="AB363" s="148"/>
      <c r="AC363" s="148"/>
      <c r="AD363" s="148"/>
      <c r="AE363" s="148"/>
      <c r="AF363" s="148"/>
      <c r="AG363" s="148" t="s">
        <v>162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184" t="s">
        <v>288</v>
      </c>
      <c r="D364" s="159"/>
      <c r="E364" s="160"/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164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4" t="s">
        <v>188</v>
      </c>
      <c r="D365" s="159"/>
      <c r="E365" s="160"/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164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84" t="s">
        <v>189</v>
      </c>
      <c r="D366" s="159"/>
      <c r="E366" s="160">
        <v>3.48</v>
      </c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164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74">
        <v>69</v>
      </c>
      <c r="B367" s="175" t="s">
        <v>424</v>
      </c>
      <c r="C367" s="185" t="s">
        <v>425</v>
      </c>
      <c r="D367" s="176" t="s">
        <v>0</v>
      </c>
      <c r="E367" s="177">
        <v>72.0291</v>
      </c>
      <c r="F367" s="178"/>
      <c r="G367" s="179">
        <f>ROUND(E367*F367,2)</f>
        <v>0</v>
      </c>
      <c r="H367" s="158"/>
      <c r="I367" s="157">
        <f>ROUND(E367*H367,2)</f>
        <v>0</v>
      </c>
      <c r="J367" s="158"/>
      <c r="K367" s="157">
        <f>ROUND(E367*J367,2)</f>
        <v>0</v>
      </c>
      <c r="L367" s="157">
        <v>15</v>
      </c>
      <c r="M367" s="157">
        <f>G367*(1+L367/100)</f>
        <v>0</v>
      </c>
      <c r="N367" s="157">
        <v>0</v>
      </c>
      <c r="O367" s="157">
        <f>ROUND(E367*N367,2)</f>
        <v>0</v>
      </c>
      <c r="P367" s="157">
        <v>0</v>
      </c>
      <c r="Q367" s="157">
        <f>ROUND(E367*P367,2)</f>
        <v>0</v>
      </c>
      <c r="R367" s="157"/>
      <c r="S367" s="157" t="s">
        <v>159</v>
      </c>
      <c r="T367" s="157" t="s">
        <v>160</v>
      </c>
      <c r="U367" s="157">
        <v>0</v>
      </c>
      <c r="V367" s="157">
        <f>ROUND(E367*U367,2)</f>
        <v>0</v>
      </c>
      <c r="W367" s="157"/>
      <c r="X367" s="157" t="s">
        <v>161</v>
      </c>
      <c r="Y367" s="148"/>
      <c r="Z367" s="148"/>
      <c r="AA367" s="148"/>
      <c r="AB367" s="148"/>
      <c r="AC367" s="148"/>
      <c r="AD367" s="148"/>
      <c r="AE367" s="148"/>
      <c r="AF367" s="148"/>
      <c r="AG367" s="148" t="s">
        <v>162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68">
        <v>70</v>
      </c>
      <c r="B368" s="169" t="s">
        <v>426</v>
      </c>
      <c r="C368" s="183" t="s">
        <v>427</v>
      </c>
      <c r="D368" s="170" t="s">
        <v>428</v>
      </c>
      <c r="E368" s="171">
        <v>52.2</v>
      </c>
      <c r="F368" s="172"/>
      <c r="G368" s="173">
        <f>ROUND(E368*F368,2)</f>
        <v>0</v>
      </c>
      <c r="H368" s="158"/>
      <c r="I368" s="157">
        <f>ROUND(E368*H368,2)</f>
        <v>0</v>
      </c>
      <c r="J368" s="158"/>
      <c r="K368" s="157">
        <f>ROUND(E368*J368,2)</f>
        <v>0</v>
      </c>
      <c r="L368" s="157">
        <v>15</v>
      </c>
      <c r="M368" s="157">
        <f>G368*(1+L368/100)</f>
        <v>0</v>
      </c>
      <c r="N368" s="157">
        <v>1E-3</v>
      </c>
      <c r="O368" s="157">
        <f>ROUND(E368*N368,2)</f>
        <v>0.05</v>
      </c>
      <c r="P368" s="157">
        <v>0</v>
      </c>
      <c r="Q368" s="157">
        <f>ROUND(E368*P368,2)</f>
        <v>0</v>
      </c>
      <c r="R368" s="157" t="s">
        <v>299</v>
      </c>
      <c r="S368" s="157" t="s">
        <v>159</v>
      </c>
      <c r="T368" s="157" t="s">
        <v>160</v>
      </c>
      <c r="U368" s="157">
        <v>0</v>
      </c>
      <c r="V368" s="157">
        <f>ROUND(E368*U368,2)</f>
        <v>0</v>
      </c>
      <c r="W368" s="157"/>
      <c r="X368" s="157" t="s">
        <v>300</v>
      </c>
      <c r="Y368" s="148"/>
      <c r="Z368" s="148"/>
      <c r="AA368" s="148"/>
      <c r="AB368" s="148"/>
      <c r="AC368" s="148"/>
      <c r="AD368" s="148"/>
      <c r="AE368" s="148"/>
      <c r="AF368" s="148"/>
      <c r="AG368" s="148" t="s">
        <v>301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184" t="s">
        <v>288</v>
      </c>
      <c r="D369" s="159"/>
      <c r="E369" s="160"/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164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84" t="s">
        <v>188</v>
      </c>
      <c r="D370" s="159"/>
      <c r="E370" s="160"/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164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184" t="s">
        <v>429</v>
      </c>
      <c r="D371" s="159"/>
      <c r="E371" s="160">
        <v>52.2</v>
      </c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164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68">
        <v>71</v>
      </c>
      <c r="B372" s="169" t="s">
        <v>430</v>
      </c>
      <c r="C372" s="183" t="s">
        <v>431</v>
      </c>
      <c r="D372" s="170" t="s">
        <v>168</v>
      </c>
      <c r="E372" s="171">
        <v>3.8279999999999998</v>
      </c>
      <c r="F372" s="172"/>
      <c r="G372" s="173">
        <f>ROUND(E372*F372,2)</f>
        <v>0</v>
      </c>
      <c r="H372" s="158"/>
      <c r="I372" s="157">
        <f>ROUND(E372*H372,2)</f>
        <v>0</v>
      </c>
      <c r="J372" s="158"/>
      <c r="K372" s="157">
        <f>ROUND(E372*J372,2)</f>
        <v>0</v>
      </c>
      <c r="L372" s="157">
        <v>15</v>
      </c>
      <c r="M372" s="157">
        <f>G372*(1+L372/100)</f>
        <v>0</v>
      </c>
      <c r="N372" s="157">
        <v>1.8499999999999999E-2</v>
      </c>
      <c r="O372" s="157">
        <f>ROUND(E372*N372,2)</f>
        <v>7.0000000000000007E-2</v>
      </c>
      <c r="P372" s="157">
        <v>0</v>
      </c>
      <c r="Q372" s="157">
        <f>ROUND(E372*P372,2)</f>
        <v>0</v>
      </c>
      <c r="R372" s="157" t="s">
        <v>299</v>
      </c>
      <c r="S372" s="157" t="s">
        <v>159</v>
      </c>
      <c r="T372" s="157" t="s">
        <v>160</v>
      </c>
      <c r="U372" s="157">
        <v>0</v>
      </c>
      <c r="V372" s="157">
        <f>ROUND(E372*U372,2)</f>
        <v>0</v>
      </c>
      <c r="W372" s="157"/>
      <c r="X372" s="157" t="s">
        <v>300</v>
      </c>
      <c r="Y372" s="148"/>
      <c r="Z372" s="148"/>
      <c r="AA372" s="148"/>
      <c r="AB372" s="148"/>
      <c r="AC372" s="148"/>
      <c r="AD372" s="148"/>
      <c r="AE372" s="148"/>
      <c r="AF372" s="148"/>
      <c r="AG372" s="148" t="s">
        <v>301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55"/>
      <c r="B373" s="156"/>
      <c r="C373" s="184" t="s">
        <v>288</v>
      </c>
      <c r="D373" s="159"/>
      <c r="E373" s="160"/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164</v>
      </c>
      <c r="AH373" s="148">
        <v>0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184" t="s">
        <v>188</v>
      </c>
      <c r="D374" s="159"/>
      <c r="E374" s="160"/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164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184" t="s">
        <v>432</v>
      </c>
      <c r="D375" s="159"/>
      <c r="E375" s="160">
        <v>3.83</v>
      </c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164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x14ac:dyDescent="0.2">
      <c r="A376" s="162" t="s">
        <v>154</v>
      </c>
      <c r="B376" s="163" t="s">
        <v>106</v>
      </c>
      <c r="C376" s="182" t="s">
        <v>107</v>
      </c>
      <c r="D376" s="164"/>
      <c r="E376" s="165"/>
      <c r="F376" s="166"/>
      <c r="G376" s="167">
        <f>SUMIF(AG377:AG456,"&lt;&gt;NOR",G377:G456)</f>
        <v>0</v>
      </c>
      <c r="H376" s="161"/>
      <c r="I376" s="161">
        <f>SUM(I377:I456)</f>
        <v>0</v>
      </c>
      <c r="J376" s="161"/>
      <c r="K376" s="161">
        <f>SUM(K377:K456)</f>
        <v>0</v>
      </c>
      <c r="L376" s="161"/>
      <c r="M376" s="161">
        <f>SUM(M377:M456)</f>
        <v>0</v>
      </c>
      <c r="N376" s="161"/>
      <c r="O376" s="161">
        <f>SUM(O377:O456)</f>
        <v>0.43</v>
      </c>
      <c r="P376" s="161"/>
      <c r="Q376" s="161">
        <f>SUM(Q377:Q456)</f>
        <v>0</v>
      </c>
      <c r="R376" s="161"/>
      <c r="S376" s="161"/>
      <c r="T376" s="161"/>
      <c r="U376" s="161"/>
      <c r="V376" s="161">
        <f>SUM(V377:V456)</f>
        <v>0</v>
      </c>
      <c r="W376" s="161"/>
      <c r="X376" s="161"/>
      <c r="AG376" t="s">
        <v>155</v>
      </c>
    </row>
    <row r="377" spans="1:60" outlineLevel="1" x14ac:dyDescent="0.2">
      <c r="A377" s="168">
        <v>72</v>
      </c>
      <c r="B377" s="169" t="s">
        <v>433</v>
      </c>
      <c r="C377" s="183" t="s">
        <v>434</v>
      </c>
      <c r="D377" s="170" t="s">
        <v>274</v>
      </c>
      <c r="E377" s="171">
        <v>49.9</v>
      </c>
      <c r="F377" s="172"/>
      <c r="G377" s="173">
        <f>ROUND(E377*F377,2)</f>
        <v>0</v>
      </c>
      <c r="H377" s="158"/>
      <c r="I377" s="157">
        <f>ROUND(E377*H377,2)</f>
        <v>0</v>
      </c>
      <c r="J377" s="158"/>
      <c r="K377" s="157">
        <f>ROUND(E377*J377,2)</f>
        <v>0</v>
      </c>
      <c r="L377" s="157">
        <v>15</v>
      </c>
      <c r="M377" s="157">
        <f>G377*(1+L377/100)</f>
        <v>0</v>
      </c>
      <c r="N377" s="157">
        <v>0</v>
      </c>
      <c r="O377" s="157">
        <f>ROUND(E377*N377,2)</f>
        <v>0</v>
      </c>
      <c r="P377" s="157">
        <v>0</v>
      </c>
      <c r="Q377" s="157">
        <f>ROUND(E377*P377,2)</f>
        <v>0</v>
      </c>
      <c r="R377" s="157"/>
      <c r="S377" s="157" t="s">
        <v>159</v>
      </c>
      <c r="T377" s="157" t="s">
        <v>160</v>
      </c>
      <c r="U377" s="157">
        <v>0</v>
      </c>
      <c r="V377" s="157">
        <f>ROUND(E377*U377,2)</f>
        <v>0</v>
      </c>
      <c r="W377" s="157"/>
      <c r="X377" s="157" t="s">
        <v>161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162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245" t="s">
        <v>435</v>
      </c>
      <c r="D378" s="246"/>
      <c r="E378" s="246"/>
      <c r="F378" s="246"/>
      <c r="G378" s="246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8"/>
      <c r="Z378" s="148"/>
      <c r="AA378" s="148"/>
      <c r="AB378" s="148"/>
      <c r="AC378" s="148"/>
      <c r="AD378" s="148"/>
      <c r="AE378" s="148"/>
      <c r="AF378" s="148"/>
      <c r="AG378" s="148" t="s">
        <v>230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4" t="s">
        <v>436</v>
      </c>
      <c r="D379" s="159"/>
      <c r="E379" s="160"/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57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164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84" t="s">
        <v>180</v>
      </c>
      <c r="D380" s="159"/>
      <c r="E380" s="160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164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4" t="s">
        <v>437</v>
      </c>
      <c r="D381" s="159"/>
      <c r="E381" s="160">
        <v>11.38</v>
      </c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164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184" t="s">
        <v>438</v>
      </c>
      <c r="D382" s="159"/>
      <c r="E382" s="160">
        <v>8.5399999999999991</v>
      </c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164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">
      <c r="A383" s="155"/>
      <c r="B383" s="156"/>
      <c r="C383" s="184" t="s">
        <v>172</v>
      </c>
      <c r="D383" s="159"/>
      <c r="E383" s="160"/>
      <c r="F383" s="157"/>
      <c r="G383" s="157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164</v>
      </c>
      <c r="AH383" s="148">
        <v>0</v>
      </c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4" t="s">
        <v>439</v>
      </c>
      <c r="D384" s="159"/>
      <c r="E384" s="160">
        <v>-0.9</v>
      </c>
      <c r="F384" s="157"/>
      <c r="G384" s="157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57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164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4" t="s">
        <v>183</v>
      </c>
      <c r="D385" s="159"/>
      <c r="E385" s="160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164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4" t="s">
        <v>440</v>
      </c>
      <c r="D386" s="159"/>
      <c r="E386" s="160">
        <v>8</v>
      </c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164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4" t="s">
        <v>441</v>
      </c>
      <c r="D387" s="159"/>
      <c r="E387" s="160">
        <v>7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164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84" t="s">
        <v>442</v>
      </c>
      <c r="D388" s="159"/>
      <c r="E388" s="160">
        <v>0.3</v>
      </c>
      <c r="F388" s="157"/>
      <c r="G388" s="157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  <c r="S388" s="157"/>
      <c r="T388" s="157"/>
      <c r="U388" s="157"/>
      <c r="V388" s="157"/>
      <c r="W388" s="157"/>
      <c r="X388" s="157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164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184" t="s">
        <v>172</v>
      </c>
      <c r="D389" s="159"/>
      <c r="E389" s="160"/>
      <c r="F389" s="157"/>
      <c r="G389" s="157"/>
      <c r="H389" s="157"/>
      <c r="I389" s="157"/>
      <c r="J389" s="157"/>
      <c r="K389" s="157"/>
      <c r="L389" s="157"/>
      <c r="M389" s="157"/>
      <c r="N389" s="157"/>
      <c r="O389" s="157"/>
      <c r="P389" s="157"/>
      <c r="Q389" s="157"/>
      <c r="R389" s="157"/>
      <c r="S389" s="157"/>
      <c r="T389" s="157"/>
      <c r="U389" s="157"/>
      <c r="V389" s="157"/>
      <c r="W389" s="157"/>
      <c r="X389" s="157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164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4" t="s">
        <v>439</v>
      </c>
      <c r="D390" s="159"/>
      <c r="E390" s="160">
        <v>-0.9</v>
      </c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57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164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4" t="s">
        <v>443</v>
      </c>
      <c r="D391" s="159"/>
      <c r="E391" s="160">
        <v>-1</v>
      </c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164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4" t="s">
        <v>225</v>
      </c>
      <c r="D392" s="159"/>
      <c r="E392" s="160"/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164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4" t="s">
        <v>437</v>
      </c>
      <c r="D393" s="159"/>
      <c r="E393" s="160">
        <v>11.38</v>
      </c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57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164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4" t="s">
        <v>441</v>
      </c>
      <c r="D394" s="159"/>
      <c r="E394" s="160">
        <v>7</v>
      </c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57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164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4" t="s">
        <v>172</v>
      </c>
      <c r="D395" s="159"/>
      <c r="E395" s="160"/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164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4" t="s">
        <v>439</v>
      </c>
      <c r="D396" s="159"/>
      <c r="E396" s="160">
        <v>-0.9</v>
      </c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164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68">
        <v>73</v>
      </c>
      <c r="B397" s="169" t="s">
        <v>444</v>
      </c>
      <c r="C397" s="183" t="s">
        <v>445</v>
      </c>
      <c r="D397" s="170" t="s">
        <v>168</v>
      </c>
      <c r="E397" s="171">
        <v>58.2</v>
      </c>
      <c r="F397" s="172"/>
      <c r="G397" s="173">
        <f>ROUND(E397*F397,2)</f>
        <v>0</v>
      </c>
      <c r="H397" s="158"/>
      <c r="I397" s="157">
        <f>ROUND(E397*H397,2)</f>
        <v>0</v>
      </c>
      <c r="J397" s="158"/>
      <c r="K397" s="157">
        <f>ROUND(E397*J397,2)</f>
        <v>0</v>
      </c>
      <c r="L397" s="157">
        <v>15</v>
      </c>
      <c r="M397" s="157">
        <f>G397*(1+L397/100)</f>
        <v>0</v>
      </c>
      <c r="N397" s="157">
        <v>0</v>
      </c>
      <c r="O397" s="157">
        <f>ROUND(E397*N397,2)</f>
        <v>0</v>
      </c>
      <c r="P397" s="157">
        <v>0</v>
      </c>
      <c r="Q397" s="157">
        <f>ROUND(E397*P397,2)</f>
        <v>0</v>
      </c>
      <c r="R397" s="157"/>
      <c r="S397" s="157" t="s">
        <v>159</v>
      </c>
      <c r="T397" s="157" t="s">
        <v>160</v>
      </c>
      <c r="U397" s="157">
        <v>0</v>
      </c>
      <c r="V397" s="157">
        <f>ROUND(E397*U397,2)</f>
        <v>0</v>
      </c>
      <c r="W397" s="157"/>
      <c r="X397" s="157" t="s">
        <v>161</v>
      </c>
      <c r="Y397" s="148"/>
      <c r="Z397" s="148"/>
      <c r="AA397" s="148"/>
      <c r="AB397" s="148"/>
      <c r="AC397" s="148"/>
      <c r="AD397" s="148"/>
      <c r="AE397" s="148"/>
      <c r="AF397" s="148"/>
      <c r="AG397" s="148" t="s">
        <v>162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245" t="s">
        <v>446</v>
      </c>
      <c r="D398" s="246"/>
      <c r="E398" s="246"/>
      <c r="F398" s="246"/>
      <c r="G398" s="246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57"/>
      <c r="Y398" s="148"/>
      <c r="Z398" s="148"/>
      <c r="AA398" s="148"/>
      <c r="AB398" s="148"/>
      <c r="AC398" s="148"/>
      <c r="AD398" s="148"/>
      <c r="AE398" s="148"/>
      <c r="AF398" s="148"/>
      <c r="AG398" s="148" t="s">
        <v>230</v>
      </c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4" t="s">
        <v>436</v>
      </c>
      <c r="D399" s="159"/>
      <c r="E399" s="160"/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57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164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4" t="s">
        <v>180</v>
      </c>
      <c r="D400" s="159"/>
      <c r="E400" s="160"/>
      <c r="F400" s="157"/>
      <c r="G400" s="157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  <c r="S400" s="157"/>
      <c r="T400" s="157"/>
      <c r="U400" s="157"/>
      <c r="V400" s="157"/>
      <c r="W400" s="157"/>
      <c r="X400" s="157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164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4" t="s">
        <v>181</v>
      </c>
      <c r="D401" s="159"/>
      <c r="E401" s="160">
        <v>24.3</v>
      </c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57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164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4" t="s">
        <v>183</v>
      </c>
      <c r="D402" s="159"/>
      <c r="E402" s="160"/>
      <c r="F402" s="157"/>
      <c r="G402" s="157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  <c r="S402" s="157"/>
      <c r="T402" s="157"/>
      <c r="U402" s="157"/>
      <c r="V402" s="157"/>
      <c r="W402" s="157"/>
      <c r="X402" s="157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164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4" t="s">
        <v>184</v>
      </c>
      <c r="D403" s="159"/>
      <c r="E403" s="160">
        <v>14</v>
      </c>
      <c r="F403" s="157"/>
      <c r="G403" s="157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57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164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4" t="s">
        <v>225</v>
      </c>
      <c r="D404" s="159"/>
      <c r="E404" s="160"/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57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164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4" t="s">
        <v>185</v>
      </c>
      <c r="D405" s="159"/>
      <c r="E405" s="160">
        <v>19.899999999999999</v>
      </c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164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68">
        <v>74</v>
      </c>
      <c r="B406" s="169" t="s">
        <v>447</v>
      </c>
      <c r="C406" s="183" t="s">
        <v>448</v>
      </c>
      <c r="D406" s="170" t="s">
        <v>168</v>
      </c>
      <c r="E406" s="171">
        <v>58.2</v>
      </c>
      <c r="F406" s="172"/>
      <c r="G406" s="173">
        <f>ROUND(E406*F406,2)</f>
        <v>0</v>
      </c>
      <c r="H406" s="158"/>
      <c r="I406" s="157">
        <f>ROUND(E406*H406,2)</f>
        <v>0</v>
      </c>
      <c r="J406" s="158"/>
      <c r="K406" s="157">
        <f>ROUND(E406*J406,2)</f>
        <v>0</v>
      </c>
      <c r="L406" s="157">
        <v>15</v>
      </c>
      <c r="M406" s="157">
        <f>G406*(1+L406/100)</f>
        <v>0</v>
      </c>
      <c r="N406" s="157">
        <v>1.0000000000000001E-5</v>
      </c>
      <c r="O406" s="157">
        <f>ROUND(E406*N406,2)</f>
        <v>0</v>
      </c>
      <c r="P406" s="157">
        <v>0</v>
      </c>
      <c r="Q406" s="157">
        <f>ROUND(E406*P406,2)</f>
        <v>0</v>
      </c>
      <c r="R406" s="157"/>
      <c r="S406" s="157" t="s">
        <v>159</v>
      </c>
      <c r="T406" s="157" t="s">
        <v>160</v>
      </c>
      <c r="U406" s="157">
        <v>0</v>
      </c>
      <c r="V406" s="157">
        <f>ROUND(E406*U406,2)</f>
        <v>0</v>
      </c>
      <c r="W406" s="157"/>
      <c r="X406" s="157" t="s">
        <v>161</v>
      </c>
      <c r="Y406" s="148"/>
      <c r="Z406" s="148"/>
      <c r="AA406" s="148"/>
      <c r="AB406" s="148"/>
      <c r="AC406" s="148"/>
      <c r="AD406" s="148"/>
      <c r="AE406" s="148"/>
      <c r="AF406" s="148"/>
      <c r="AG406" s="148" t="s">
        <v>162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4" t="s">
        <v>436</v>
      </c>
      <c r="D407" s="159"/>
      <c r="E407" s="160"/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57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164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4" t="s">
        <v>180</v>
      </c>
      <c r="D408" s="159"/>
      <c r="E408" s="160"/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164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4" t="s">
        <v>181</v>
      </c>
      <c r="D409" s="159"/>
      <c r="E409" s="160">
        <v>24.3</v>
      </c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164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4" t="s">
        <v>183</v>
      </c>
      <c r="D410" s="159"/>
      <c r="E410" s="160"/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164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4" t="s">
        <v>184</v>
      </c>
      <c r="D411" s="159"/>
      <c r="E411" s="160">
        <v>14</v>
      </c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164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4" t="s">
        <v>225</v>
      </c>
      <c r="D412" s="159"/>
      <c r="E412" s="160"/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164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4" t="s">
        <v>185</v>
      </c>
      <c r="D413" s="159"/>
      <c r="E413" s="160">
        <v>19.899999999999999</v>
      </c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  <c r="S413" s="157"/>
      <c r="T413" s="157"/>
      <c r="U413" s="157"/>
      <c r="V413" s="157"/>
      <c r="W413" s="157"/>
      <c r="X413" s="157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164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ht="22.5" outlineLevel="1" x14ac:dyDescent="0.2">
      <c r="A414" s="168">
        <v>75</v>
      </c>
      <c r="B414" s="169" t="s">
        <v>449</v>
      </c>
      <c r="C414" s="183" t="s">
        <v>450</v>
      </c>
      <c r="D414" s="170" t="s">
        <v>274</v>
      </c>
      <c r="E414" s="171">
        <v>3.3</v>
      </c>
      <c r="F414" s="172"/>
      <c r="G414" s="173">
        <f>ROUND(E414*F414,2)</f>
        <v>0</v>
      </c>
      <c r="H414" s="158"/>
      <c r="I414" s="157">
        <f>ROUND(E414*H414,2)</f>
        <v>0</v>
      </c>
      <c r="J414" s="158"/>
      <c r="K414" s="157">
        <f>ROUND(E414*J414,2)</f>
        <v>0</v>
      </c>
      <c r="L414" s="157">
        <v>15</v>
      </c>
      <c r="M414" s="157">
        <f>G414*(1+L414/100)</f>
        <v>0</v>
      </c>
      <c r="N414" s="157">
        <v>2.5999999999999998E-4</v>
      </c>
      <c r="O414" s="157">
        <f>ROUND(E414*N414,2)</f>
        <v>0</v>
      </c>
      <c r="P414" s="157">
        <v>0</v>
      </c>
      <c r="Q414" s="157">
        <f>ROUND(E414*P414,2)</f>
        <v>0</v>
      </c>
      <c r="R414" s="157"/>
      <c r="S414" s="157" t="s">
        <v>159</v>
      </c>
      <c r="T414" s="157" t="s">
        <v>160</v>
      </c>
      <c r="U414" s="157">
        <v>0</v>
      </c>
      <c r="V414" s="157">
        <f>ROUND(E414*U414,2)</f>
        <v>0</v>
      </c>
      <c r="W414" s="157"/>
      <c r="X414" s="157" t="s">
        <v>161</v>
      </c>
      <c r="Y414" s="148"/>
      <c r="Z414" s="148"/>
      <c r="AA414" s="148"/>
      <c r="AB414" s="148"/>
      <c r="AC414" s="148"/>
      <c r="AD414" s="148"/>
      <c r="AE414" s="148"/>
      <c r="AF414" s="148"/>
      <c r="AG414" s="148" t="s">
        <v>162</v>
      </c>
      <c r="AH414" s="148"/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4" t="s">
        <v>390</v>
      </c>
      <c r="D415" s="159"/>
      <c r="E415" s="160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164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4" t="s">
        <v>451</v>
      </c>
      <c r="D416" s="159"/>
      <c r="E416" s="160">
        <v>1.8</v>
      </c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164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4" t="s">
        <v>391</v>
      </c>
      <c r="D417" s="159"/>
      <c r="E417" s="160"/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164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4" t="s">
        <v>452</v>
      </c>
      <c r="D418" s="159"/>
      <c r="E418" s="160">
        <v>0.7</v>
      </c>
      <c r="F418" s="157"/>
      <c r="G418" s="157"/>
      <c r="H418" s="157"/>
      <c r="I418" s="157"/>
      <c r="J418" s="157"/>
      <c r="K418" s="157"/>
      <c r="L418" s="157"/>
      <c r="M418" s="157"/>
      <c r="N418" s="157"/>
      <c r="O418" s="157"/>
      <c r="P418" s="157"/>
      <c r="Q418" s="157"/>
      <c r="R418" s="157"/>
      <c r="S418" s="157"/>
      <c r="T418" s="157"/>
      <c r="U418" s="157"/>
      <c r="V418" s="157"/>
      <c r="W418" s="157"/>
      <c r="X418" s="157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164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184" t="s">
        <v>392</v>
      </c>
      <c r="D419" s="159"/>
      <c r="E419" s="160"/>
      <c r="F419" s="157"/>
      <c r="G419" s="157"/>
      <c r="H419" s="157"/>
      <c r="I419" s="157"/>
      <c r="J419" s="157"/>
      <c r="K419" s="157"/>
      <c r="L419" s="157"/>
      <c r="M419" s="157"/>
      <c r="N419" s="157"/>
      <c r="O419" s="157"/>
      <c r="P419" s="157"/>
      <c r="Q419" s="157"/>
      <c r="R419" s="157"/>
      <c r="S419" s="157"/>
      <c r="T419" s="157"/>
      <c r="U419" s="157"/>
      <c r="V419" s="157"/>
      <c r="W419" s="157"/>
      <c r="X419" s="157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164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184" t="s">
        <v>453</v>
      </c>
      <c r="D420" s="159"/>
      <c r="E420" s="160">
        <v>0.8</v>
      </c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164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74">
        <v>76</v>
      </c>
      <c r="B421" s="175" t="s">
        <v>454</v>
      </c>
      <c r="C421" s="185" t="s">
        <v>455</v>
      </c>
      <c r="D421" s="176" t="s">
        <v>0</v>
      </c>
      <c r="E421" s="177">
        <v>493.67419999999998</v>
      </c>
      <c r="F421" s="178"/>
      <c r="G421" s="179">
        <f>ROUND(E421*F421,2)</f>
        <v>0</v>
      </c>
      <c r="H421" s="158"/>
      <c r="I421" s="157">
        <f>ROUND(E421*H421,2)</f>
        <v>0</v>
      </c>
      <c r="J421" s="158"/>
      <c r="K421" s="157">
        <f>ROUND(E421*J421,2)</f>
        <v>0</v>
      </c>
      <c r="L421" s="157">
        <v>15</v>
      </c>
      <c r="M421" s="157">
        <f>G421*(1+L421/100)</f>
        <v>0</v>
      </c>
      <c r="N421" s="157">
        <v>0</v>
      </c>
      <c r="O421" s="157">
        <f>ROUND(E421*N421,2)</f>
        <v>0</v>
      </c>
      <c r="P421" s="157">
        <v>0</v>
      </c>
      <c r="Q421" s="157">
        <f>ROUND(E421*P421,2)</f>
        <v>0</v>
      </c>
      <c r="R421" s="157"/>
      <c r="S421" s="157" t="s">
        <v>159</v>
      </c>
      <c r="T421" s="157" t="s">
        <v>160</v>
      </c>
      <c r="U421" s="157">
        <v>0</v>
      </c>
      <c r="V421" s="157">
        <f>ROUND(E421*U421,2)</f>
        <v>0</v>
      </c>
      <c r="W421" s="157"/>
      <c r="X421" s="157" t="s">
        <v>161</v>
      </c>
      <c r="Y421" s="148"/>
      <c r="Z421" s="148"/>
      <c r="AA421" s="148"/>
      <c r="AB421" s="148"/>
      <c r="AC421" s="148"/>
      <c r="AD421" s="148"/>
      <c r="AE421" s="148"/>
      <c r="AF421" s="148"/>
      <c r="AG421" s="148" t="s">
        <v>162</v>
      </c>
      <c r="AH421" s="148"/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68">
        <v>77</v>
      </c>
      <c r="B422" s="169" t="s">
        <v>456</v>
      </c>
      <c r="C422" s="183" t="s">
        <v>457</v>
      </c>
      <c r="D422" s="170" t="s">
        <v>168</v>
      </c>
      <c r="E422" s="171">
        <v>58.2</v>
      </c>
      <c r="F422" s="172"/>
      <c r="G422" s="173">
        <f>ROUND(E422*F422,2)</f>
        <v>0</v>
      </c>
      <c r="H422" s="158"/>
      <c r="I422" s="157">
        <f>ROUND(E422*H422,2)</f>
        <v>0</v>
      </c>
      <c r="J422" s="158"/>
      <c r="K422" s="157">
        <f>ROUND(E422*J422,2)</f>
        <v>0</v>
      </c>
      <c r="L422" s="157">
        <v>15</v>
      </c>
      <c r="M422" s="157">
        <f>G422*(1+L422/100)</f>
        <v>0</v>
      </c>
      <c r="N422" s="157">
        <v>7.0000000000000001E-3</v>
      </c>
      <c r="O422" s="157">
        <f>ROUND(E422*N422,2)</f>
        <v>0.41</v>
      </c>
      <c r="P422" s="157">
        <v>0</v>
      </c>
      <c r="Q422" s="157">
        <f>ROUND(E422*P422,2)</f>
        <v>0</v>
      </c>
      <c r="R422" s="157" t="s">
        <v>299</v>
      </c>
      <c r="S422" s="157" t="s">
        <v>159</v>
      </c>
      <c r="T422" s="157" t="s">
        <v>160</v>
      </c>
      <c r="U422" s="157">
        <v>0</v>
      </c>
      <c r="V422" s="157">
        <f>ROUND(E422*U422,2)</f>
        <v>0</v>
      </c>
      <c r="W422" s="157"/>
      <c r="X422" s="157" t="s">
        <v>300</v>
      </c>
      <c r="Y422" s="148"/>
      <c r="Z422" s="148"/>
      <c r="AA422" s="148"/>
      <c r="AB422" s="148"/>
      <c r="AC422" s="148"/>
      <c r="AD422" s="148"/>
      <c r="AE422" s="148"/>
      <c r="AF422" s="148"/>
      <c r="AG422" s="148" t="s">
        <v>301</v>
      </c>
      <c r="AH422" s="148"/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4" t="s">
        <v>436</v>
      </c>
      <c r="D423" s="159"/>
      <c r="E423" s="160"/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164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4" t="s">
        <v>180</v>
      </c>
      <c r="D424" s="159"/>
      <c r="E424" s="160"/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164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184" t="s">
        <v>181</v>
      </c>
      <c r="D425" s="159"/>
      <c r="E425" s="160">
        <v>24.3</v>
      </c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  <c r="S425" s="157"/>
      <c r="T425" s="157"/>
      <c r="U425" s="157"/>
      <c r="V425" s="157"/>
      <c r="W425" s="157"/>
      <c r="X425" s="157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164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4" t="s">
        <v>183</v>
      </c>
      <c r="D426" s="159"/>
      <c r="E426" s="160"/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164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4" t="s">
        <v>184</v>
      </c>
      <c r="D427" s="159"/>
      <c r="E427" s="160">
        <v>14</v>
      </c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164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4" t="s">
        <v>225</v>
      </c>
      <c r="D428" s="159"/>
      <c r="E428" s="160"/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164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4" t="s">
        <v>185</v>
      </c>
      <c r="D429" s="159"/>
      <c r="E429" s="160">
        <v>19.899999999999999</v>
      </c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164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68">
        <v>78</v>
      </c>
      <c r="B430" s="169" t="s">
        <v>458</v>
      </c>
      <c r="C430" s="183" t="s">
        <v>459</v>
      </c>
      <c r="D430" s="170" t="s">
        <v>274</v>
      </c>
      <c r="E430" s="171">
        <v>58.2</v>
      </c>
      <c r="F430" s="172"/>
      <c r="G430" s="173">
        <f>ROUND(E430*F430,2)</f>
        <v>0</v>
      </c>
      <c r="H430" s="158"/>
      <c r="I430" s="157">
        <f>ROUND(E430*H430,2)</f>
        <v>0</v>
      </c>
      <c r="J430" s="158"/>
      <c r="K430" s="157">
        <f>ROUND(E430*J430,2)</f>
        <v>0</v>
      </c>
      <c r="L430" s="157">
        <v>15</v>
      </c>
      <c r="M430" s="157">
        <f>G430*(1+L430/100)</f>
        <v>0</v>
      </c>
      <c r="N430" s="157">
        <v>0</v>
      </c>
      <c r="O430" s="157">
        <f>ROUND(E430*N430,2)</f>
        <v>0</v>
      </c>
      <c r="P430" s="157">
        <v>0</v>
      </c>
      <c r="Q430" s="157">
        <f>ROUND(E430*P430,2)</f>
        <v>0</v>
      </c>
      <c r="R430" s="157" t="s">
        <v>299</v>
      </c>
      <c r="S430" s="157" t="s">
        <v>159</v>
      </c>
      <c r="T430" s="157" t="s">
        <v>160</v>
      </c>
      <c r="U430" s="157">
        <v>0</v>
      </c>
      <c r="V430" s="157">
        <f>ROUND(E430*U430,2)</f>
        <v>0</v>
      </c>
      <c r="W430" s="157"/>
      <c r="X430" s="157" t="s">
        <v>300</v>
      </c>
      <c r="Y430" s="148"/>
      <c r="Z430" s="148"/>
      <c r="AA430" s="148"/>
      <c r="AB430" s="148"/>
      <c r="AC430" s="148"/>
      <c r="AD430" s="148"/>
      <c r="AE430" s="148"/>
      <c r="AF430" s="148"/>
      <c r="AG430" s="148" t="s">
        <v>301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84" t="s">
        <v>436</v>
      </c>
      <c r="D431" s="159"/>
      <c r="E431" s="160"/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57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164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84" t="s">
        <v>180</v>
      </c>
      <c r="D432" s="159"/>
      <c r="E432" s="160"/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164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184" t="s">
        <v>181</v>
      </c>
      <c r="D433" s="159"/>
      <c r="E433" s="160">
        <v>24.3</v>
      </c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164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4" t="s">
        <v>183</v>
      </c>
      <c r="D434" s="159"/>
      <c r="E434" s="160"/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57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164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4" t="s">
        <v>184</v>
      </c>
      <c r="D435" s="159"/>
      <c r="E435" s="160">
        <v>14</v>
      </c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164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4" t="s">
        <v>225</v>
      </c>
      <c r="D436" s="159"/>
      <c r="E436" s="160"/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164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4" t="s">
        <v>185</v>
      </c>
      <c r="D437" s="159"/>
      <c r="E437" s="160">
        <v>19.899999999999999</v>
      </c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57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164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68">
        <v>79</v>
      </c>
      <c r="B438" s="169" t="s">
        <v>460</v>
      </c>
      <c r="C438" s="183" t="s">
        <v>461</v>
      </c>
      <c r="D438" s="170" t="s">
        <v>274</v>
      </c>
      <c r="E438" s="171">
        <v>49.9</v>
      </c>
      <c r="F438" s="172"/>
      <c r="G438" s="173">
        <f>ROUND(E438*F438,2)</f>
        <v>0</v>
      </c>
      <c r="H438" s="158"/>
      <c r="I438" s="157">
        <f>ROUND(E438*H438,2)</f>
        <v>0</v>
      </c>
      <c r="J438" s="158"/>
      <c r="K438" s="157">
        <f>ROUND(E438*J438,2)</f>
        <v>0</v>
      </c>
      <c r="L438" s="157">
        <v>15</v>
      </c>
      <c r="M438" s="157">
        <f>G438*(1+L438/100)</f>
        <v>0</v>
      </c>
      <c r="N438" s="157">
        <v>5.0000000000000001E-4</v>
      </c>
      <c r="O438" s="157">
        <f>ROUND(E438*N438,2)</f>
        <v>0.02</v>
      </c>
      <c r="P438" s="157">
        <v>0</v>
      </c>
      <c r="Q438" s="157">
        <f>ROUND(E438*P438,2)</f>
        <v>0</v>
      </c>
      <c r="R438" s="157" t="s">
        <v>299</v>
      </c>
      <c r="S438" s="157" t="s">
        <v>159</v>
      </c>
      <c r="T438" s="157" t="s">
        <v>160</v>
      </c>
      <c r="U438" s="157">
        <v>0</v>
      </c>
      <c r="V438" s="157">
        <f>ROUND(E438*U438,2)</f>
        <v>0</v>
      </c>
      <c r="W438" s="157"/>
      <c r="X438" s="157" t="s">
        <v>300</v>
      </c>
      <c r="Y438" s="148"/>
      <c r="Z438" s="148"/>
      <c r="AA438" s="148"/>
      <c r="AB438" s="148"/>
      <c r="AC438" s="148"/>
      <c r="AD438" s="148"/>
      <c r="AE438" s="148"/>
      <c r="AF438" s="148"/>
      <c r="AG438" s="148" t="s">
        <v>301</v>
      </c>
      <c r="AH438" s="148"/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84" t="s">
        <v>436</v>
      </c>
      <c r="D439" s="159"/>
      <c r="E439" s="160"/>
      <c r="F439" s="157"/>
      <c r="G439" s="157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  <c r="S439" s="157"/>
      <c r="T439" s="157"/>
      <c r="U439" s="157"/>
      <c r="V439" s="157"/>
      <c r="W439" s="157"/>
      <c r="X439" s="157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164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84" t="s">
        <v>180</v>
      </c>
      <c r="D440" s="159"/>
      <c r="E440" s="160"/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57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164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55"/>
      <c r="B441" s="156"/>
      <c r="C441" s="184" t="s">
        <v>437</v>
      </c>
      <c r="D441" s="159"/>
      <c r="E441" s="160">
        <v>11.38</v>
      </c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57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164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4" t="s">
        <v>438</v>
      </c>
      <c r="D442" s="159"/>
      <c r="E442" s="160">
        <v>8.5399999999999991</v>
      </c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164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55"/>
      <c r="B443" s="156"/>
      <c r="C443" s="184" t="s">
        <v>172</v>
      </c>
      <c r="D443" s="159"/>
      <c r="E443" s="160"/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57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164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4" t="s">
        <v>439</v>
      </c>
      <c r="D444" s="159"/>
      <c r="E444" s="160">
        <v>-0.9</v>
      </c>
      <c r="F444" s="157"/>
      <c r="G444" s="157"/>
      <c r="H444" s="157"/>
      <c r="I444" s="157"/>
      <c r="J444" s="157"/>
      <c r="K444" s="157"/>
      <c r="L444" s="157"/>
      <c r="M444" s="157"/>
      <c r="N444" s="157"/>
      <c r="O444" s="157"/>
      <c r="P444" s="157"/>
      <c r="Q444" s="157"/>
      <c r="R444" s="157"/>
      <c r="S444" s="157"/>
      <c r="T444" s="157"/>
      <c r="U444" s="157"/>
      <c r="V444" s="157"/>
      <c r="W444" s="157"/>
      <c r="X444" s="157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164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184" t="s">
        <v>183</v>
      </c>
      <c r="D445" s="159"/>
      <c r="E445" s="160"/>
      <c r="F445" s="157"/>
      <c r="G445" s="157"/>
      <c r="H445" s="157"/>
      <c r="I445" s="157"/>
      <c r="J445" s="157"/>
      <c r="K445" s="157"/>
      <c r="L445" s="157"/>
      <c r="M445" s="157"/>
      <c r="N445" s="157"/>
      <c r="O445" s="157"/>
      <c r="P445" s="157"/>
      <c r="Q445" s="157"/>
      <c r="R445" s="157"/>
      <c r="S445" s="157"/>
      <c r="T445" s="157"/>
      <c r="U445" s="157"/>
      <c r="V445" s="157"/>
      <c r="W445" s="157"/>
      <c r="X445" s="157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164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84" t="s">
        <v>440</v>
      </c>
      <c r="D446" s="159"/>
      <c r="E446" s="160">
        <v>8</v>
      </c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57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164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184" t="s">
        <v>441</v>
      </c>
      <c r="D447" s="159"/>
      <c r="E447" s="160">
        <v>7</v>
      </c>
      <c r="F447" s="157"/>
      <c r="G447" s="157"/>
      <c r="H447" s="157"/>
      <c r="I447" s="157"/>
      <c r="J447" s="157"/>
      <c r="K447" s="157"/>
      <c r="L447" s="157"/>
      <c r="M447" s="157"/>
      <c r="N447" s="157"/>
      <c r="O447" s="157"/>
      <c r="P447" s="157"/>
      <c r="Q447" s="157"/>
      <c r="R447" s="157"/>
      <c r="S447" s="157"/>
      <c r="T447" s="157"/>
      <c r="U447" s="157"/>
      <c r="V447" s="157"/>
      <c r="W447" s="157"/>
      <c r="X447" s="157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164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84" t="s">
        <v>442</v>
      </c>
      <c r="D448" s="159"/>
      <c r="E448" s="160">
        <v>0.3</v>
      </c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164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84" t="s">
        <v>172</v>
      </c>
      <c r="D449" s="159"/>
      <c r="E449" s="160"/>
      <c r="F449" s="157"/>
      <c r="G449" s="157"/>
      <c r="H449" s="157"/>
      <c r="I449" s="157"/>
      <c r="J449" s="157"/>
      <c r="K449" s="157"/>
      <c r="L449" s="157"/>
      <c r="M449" s="157"/>
      <c r="N449" s="157"/>
      <c r="O449" s="157"/>
      <c r="P449" s="157"/>
      <c r="Q449" s="157"/>
      <c r="R449" s="157"/>
      <c r="S449" s="157"/>
      <c r="T449" s="157"/>
      <c r="U449" s="157"/>
      <c r="V449" s="157"/>
      <c r="W449" s="157"/>
      <c r="X449" s="157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164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184" t="s">
        <v>439</v>
      </c>
      <c r="D450" s="159"/>
      <c r="E450" s="160">
        <v>-0.9</v>
      </c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  <c r="S450" s="157"/>
      <c r="T450" s="157"/>
      <c r="U450" s="157"/>
      <c r="V450" s="157"/>
      <c r="W450" s="157"/>
      <c r="X450" s="157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164</v>
      </c>
      <c r="AH450" s="148">
        <v>0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84" t="s">
        <v>443</v>
      </c>
      <c r="D451" s="159"/>
      <c r="E451" s="160">
        <v>-1</v>
      </c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164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184" t="s">
        <v>225</v>
      </c>
      <c r="D452" s="159"/>
      <c r="E452" s="160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164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84" t="s">
        <v>437</v>
      </c>
      <c r="D453" s="159"/>
      <c r="E453" s="160">
        <v>11.38</v>
      </c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57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164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84" t="s">
        <v>441</v>
      </c>
      <c r="D454" s="159"/>
      <c r="E454" s="160">
        <v>7</v>
      </c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  <c r="S454" s="157"/>
      <c r="T454" s="157"/>
      <c r="U454" s="157"/>
      <c r="V454" s="157"/>
      <c r="W454" s="157"/>
      <c r="X454" s="157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164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/>
      <c r="B455" s="156"/>
      <c r="C455" s="184" t="s">
        <v>172</v>
      </c>
      <c r="D455" s="159"/>
      <c r="E455" s="160"/>
      <c r="F455" s="157"/>
      <c r="G455" s="157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  <c r="S455" s="157"/>
      <c r="T455" s="157"/>
      <c r="U455" s="157"/>
      <c r="V455" s="157"/>
      <c r="W455" s="157"/>
      <c r="X455" s="157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164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84" t="s">
        <v>439</v>
      </c>
      <c r="D456" s="159"/>
      <c r="E456" s="160">
        <v>-0.9</v>
      </c>
      <c r="F456" s="157"/>
      <c r="G456" s="157"/>
      <c r="H456" s="157"/>
      <c r="I456" s="157"/>
      <c r="J456" s="157"/>
      <c r="K456" s="157"/>
      <c r="L456" s="157"/>
      <c r="M456" s="157"/>
      <c r="N456" s="157"/>
      <c r="O456" s="157"/>
      <c r="P456" s="157"/>
      <c r="Q456" s="157"/>
      <c r="R456" s="157"/>
      <c r="S456" s="157"/>
      <c r="T456" s="157"/>
      <c r="U456" s="157"/>
      <c r="V456" s="157"/>
      <c r="W456" s="157"/>
      <c r="X456" s="157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164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x14ac:dyDescent="0.2">
      <c r="A457" s="162" t="s">
        <v>154</v>
      </c>
      <c r="B457" s="163" t="s">
        <v>108</v>
      </c>
      <c r="C457" s="182" t="s">
        <v>109</v>
      </c>
      <c r="D457" s="164"/>
      <c r="E457" s="165"/>
      <c r="F457" s="166"/>
      <c r="G457" s="167">
        <f>SUMIF(AG458:AG551,"&lt;&gt;NOR",G458:G551)</f>
        <v>0</v>
      </c>
      <c r="H457" s="161"/>
      <c r="I457" s="161">
        <f>SUM(I458:I551)</f>
        <v>0</v>
      </c>
      <c r="J457" s="161"/>
      <c r="K457" s="161">
        <f>SUM(K458:K551)</f>
        <v>0</v>
      </c>
      <c r="L457" s="161"/>
      <c r="M457" s="161">
        <f>SUM(M458:M551)</f>
        <v>0</v>
      </c>
      <c r="N457" s="161"/>
      <c r="O457" s="161">
        <f>SUM(O458:O551)</f>
        <v>0.02</v>
      </c>
      <c r="P457" s="161"/>
      <c r="Q457" s="161">
        <f>SUM(Q458:Q551)</f>
        <v>0.08</v>
      </c>
      <c r="R457" s="161"/>
      <c r="S457" s="161"/>
      <c r="T457" s="161"/>
      <c r="U457" s="161"/>
      <c r="V457" s="161">
        <f>SUM(V458:V551)</f>
        <v>0</v>
      </c>
      <c r="W457" s="161"/>
      <c r="X457" s="161"/>
      <c r="AG457" t="s">
        <v>155</v>
      </c>
    </row>
    <row r="458" spans="1:60" outlineLevel="1" x14ac:dyDescent="0.2">
      <c r="A458" s="168">
        <v>80</v>
      </c>
      <c r="B458" s="169" t="s">
        <v>462</v>
      </c>
      <c r="C458" s="183" t="s">
        <v>463</v>
      </c>
      <c r="D458" s="170" t="s">
        <v>168</v>
      </c>
      <c r="E458" s="171">
        <v>67.14</v>
      </c>
      <c r="F458" s="172"/>
      <c r="G458" s="173">
        <f>ROUND(E458*F458,2)</f>
        <v>0</v>
      </c>
      <c r="H458" s="158"/>
      <c r="I458" s="157">
        <f>ROUND(E458*H458,2)</f>
        <v>0</v>
      </c>
      <c r="J458" s="158"/>
      <c r="K458" s="157">
        <f>ROUND(E458*J458,2)</f>
        <v>0</v>
      </c>
      <c r="L458" s="157">
        <v>15</v>
      </c>
      <c r="M458" s="157">
        <f>G458*(1+L458/100)</f>
        <v>0</v>
      </c>
      <c r="N458" s="157">
        <v>0</v>
      </c>
      <c r="O458" s="157">
        <f>ROUND(E458*N458,2)</f>
        <v>0</v>
      </c>
      <c r="P458" s="157">
        <v>0</v>
      </c>
      <c r="Q458" s="157">
        <f>ROUND(E458*P458,2)</f>
        <v>0</v>
      </c>
      <c r="R458" s="157"/>
      <c r="S458" s="157" t="s">
        <v>159</v>
      </c>
      <c r="T458" s="157" t="s">
        <v>160</v>
      </c>
      <c r="U458" s="157">
        <v>0</v>
      </c>
      <c r="V458" s="157">
        <f>ROUND(E458*U458,2)</f>
        <v>0</v>
      </c>
      <c r="W458" s="157"/>
      <c r="X458" s="157" t="s">
        <v>161</v>
      </c>
      <c r="Y458" s="148"/>
      <c r="Z458" s="148"/>
      <c r="AA458" s="148"/>
      <c r="AB458" s="148"/>
      <c r="AC458" s="148"/>
      <c r="AD458" s="148"/>
      <c r="AE458" s="148"/>
      <c r="AF458" s="148"/>
      <c r="AG458" s="148" t="s">
        <v>162</v>
      </c>
      <c r="AH458" s="148"/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4" t="s">
        <v>436</v>
      </c>
      <c r="D459" s="159"/>
      <c r="E459" s="160"/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57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164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84" t="s">
        <v>180</v>
      </c>
      <c r="D460" s="159"/>
      <c r="E460" s="160"/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  <c r="S460" s="157"/>
      <c r="T460" s="157"/>
      <c r="U460" s="157"/>
      <c r="V460" s="157"/>
      <c r="W460" s="157"/>
      <c r="X460" s="157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164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55"/>
      <c r="B461" s="156"/>
      <c r="C461" s="184" t="s">
        <v>181</v>
      </c>
      <c r="D461" s="159"/>
      <c r="E461" s="160">
        <v>24.3</v>
      </c>
      <c r="F461" s="157"/>
      <c r="G461" s="157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  <c r="S461" s="157"/>
      <c r="T461" s="157"/>
      <c r="U461" s="157"/>
      <c r="V461" s="157"/>
      <c r="W461" s="157"/>
      <c r="X461" s="157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164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55"/>
      <c r="B462" s="156"/>
      <c r="C462" s="184" t="s">
        <v>183</v>
      </c>
      <c r="D462" s="159"/>
      <c r="E462" s="160"/>
      <c r="F462" s="157"/>
      <c r="G462" s="157"/>
      <c r="H462" s="157"/>
      <c r="I462" s="157"/>
      <c r="J462" s="157"/>
      <c r="K462" s="157"/>
      <c r="L462" s="157"/>
      <c r="M462" s="157"/>
      <c r="N462" s="157"/>
      <c r="O462" s="157"/>
      <c r="P462" s="157"/>
      <c r="Q462" s="157"/>
      <c r="R462" s="157"/>
      <c r="S462" s="157"/>
      <c r="T462" s="157"/>
      <c r="U462" s="157"/>
      <c r="V462" s="157"/>
      <c r="W462" s="157"/>
      <c r="X462" s="157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164</v>
      </c>
      <c r="AH462" s="148">
        <v>0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4" t="s">
        <v>184</v>
      </c>
      <c r="D463" s="159"/>
      <c r="E463" s="160">
        <v>14</v>
      </c>
      <c r="F463" s="157"/>
      <c r="G463" s="157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  <c r="S463" s="157"/>
      <c r="T463" s="157"/>
      <c r="U463" s="157"/>
      <c r="V463" s="157"/>
      <c r="W463" s="157"/>
      <c r="X463" s="157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164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55"/>
      <c r="B464" s="156"/>
      <c r="C464" s="184" t="s">
        <v>225</v>
      </c>
      <c r="D464" s="159"/>
      <c r="E464" s="160"/>
      <c r="F464" s="157"/>
      <c r="G464" s="157"/>
      <c r="H464" s="157"/>
      <c r="I464" s="157"/>
      <c r="J464" s="157"/>
      <c r="K464" s="157"/>
      <c r="L464" s="157"/>
      <c r="M464" s="157"/>
      <c r="N464" s="157"/>
      <c r="O464" s="157"/>
      <c r="P464" s="157"/>
      <c r="Q464" s="157"/>
      <c r="R464" s="157"/>
      <c r="S464" s="157"/>
      <c r="T464" s="157"/>
      <c r="U464" s="157"/>
      <c r="V464" s="157"/>
      <c r="W464" s="157"/>
      <c r="X464" s="157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164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184" t="s">
        <v>185</v>
      </c>
      <c r="D465" s="159"/>
      <c r="E465" s="160">
        <v>19.899999999999999</v>
      </c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57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164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4" t="s">
        <v>464</v>
      </c>
      <c r="D466" s="159"/>
      <c r="E466" s="160"/>
      <c r="F466" s="157"/>
      <c r="G466" s="157"/>
      <c r="H466" s="157"/>
      <c r="I466" s="157"/>
      <c r="J466" s="157"/>
      <c r="K466" s="157"/>
      <c r="L466" s="157"/>
      <c r="M466" s="157"/>
      <c r="N466" s="157"/>
      <c r="O466" s="157"/>
      <c r="P466" s="157"/>
      <c r="Q466" s="157"/>
      <c r="R466" s="157"/>
      <c r="S466" s="157"/>
      <c r="T466" s="157"/>
      <c r="U466" s="157"/>
      <c r="V466" s="157"/>
      <c r="W466" s="157"/>
      <c r="X466" s="157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164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84" t="s">
        <v>178</v>
      </c>
      <c r="D467" s="159"/>
      <c r="E467" s="160"/>
      <c r="F467" s="157"/>
      <c r="G467" s="157"/>
      <c r="H467" s="157"/>
      <c r="I467" s="157"/>
      <c r="J467" s="157"/>
      <c r="K467" s="157"/>
      <c r="L467" s="157"/>
      <c r="M467" s="157"/>
      <c r="N467" s="157"/>
      <c r="O467" s="157"/>
      <c r="P467" s="157"/>
      <c r="Q467" s="157"/>
      <c r="R467" s="157"/>
      <c r="S467" s="157"/>
      <c r="T467" s="157"/>
      <c r="U467" s="157"/>
      <c r="V467" s="157"/>
      <c r="W467" s="157"/>
      <c r="X467" s="157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164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4" t="s">
        <v>179</v>
      </c>
      <c r="D468" s="159"/>
      <c r="E468" s="160">
        <v>3.43</v>
      </c>
      <c r="F468" s="157"/>
      <c r="G468" s="157"/>
      <c r="H468" s="157"/>
      <c r="I468" s="157"/>
      <c r="J468" s="157"/>
      <c r="K468" s="157"/>
      <c r="L468" s="157"/>
      <c r="M468" s="157"/>
      <c r="N468" s="157"/>
      <c r="O468" s="157"/>
      <c r="P468" s="157"/>
      <c r="Q468" s="157"/>
      <c r="R468" s="157"/>
      <c r="S468" s="157"/>
      <c r="T468" s="157"/>
      <c r="U468" s="157"/>
      <c r="V468" s="157"/>
      <c r="W468" s="157"/>
      <c r="X468" s="157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164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184" t="s">
        <v>211</v>
      </c>
      <c r="D469" s="159"/>
      <c r="E469" s="160"/>
      <c r="F469" s="157"/>
      <c r="G469" s="157"/>
      <c r="H469" s="157"/>
      <c r="I469" s="157"/>
      <c r="J469" s="157"/>
      <c r="K469" s="157"/>
      <c r="L469" s="157"/>
      <c r="M469" s="157"/>
      <c r="N469" s="157"/>
      <c r="O469" s="157"/>
      <c r="P469" s="157"/>
      <c r="Q469" s="157"/>
      <c r="R469" s="157"/>
      <c r="S469" s="157"/>
      <c r="T469" s="157"/>
      <c r="U469" s="157"/>
      <c r="V469" s="157"/>
      <c r="W469" s="157"/>
      <c r="X469" s="157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164</v>
      </c>
      <c r="AH469" s="148">
        <v>0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84" t="s">
        <v>182</v>
      </c>
      <c r="D470" s="159"/>
      <c r="E470" s="160">
        <v>5.51</v>
      </c>
      <c r="F470" s="157"/>
      <c r="G470" s="157"/>
      <c r="H470" s="157"/>
      <c r="I470" s="157"/>
      <c r="J470" s="157"/>
      <c r="K470" s="157"/>
      <c r="L470" s="157"/>
      <c r="M470" s="157"/>
      <c r="N470" s="157"/>
      <c r="O470" s="157"/>
      <c r="P470" s="157"/>
      <c r="Q470" s="157"/>
      <c r="R470" s="157"/>
      <c r="S470" s="157"/>
      <c r="T470" s="157"/>
      <c r="U470" s="157"/>
      <c r="V470" s="157"/>
      <c r="W470" s="157"/>
      <c r="X470" s="157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164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68">
        <v>81</v>
      </c>
      <c r="B471" s="169" t="s">
        <v>465</v>
      </c>
      <c r="C471" s="183" t="s">
        <v>466</v>
      </c>
      <c r="D471" s="170" t="s">
        <v>168</v>
      </c>
      <c r="E471" s="171">
        <v>8.94</v>
      </c>
      <c r="F471" s="172"/>
      <c r="G471" s="173">
        <f>ROUND(E471*F471,2)</f>
        <v>0</v>
      </c>
      <c r="H471" s="158"/>
      <c r="I471" s="157">
        <f>ROUND(E471*H471,2)</f>
        <v>0</v>
      </c>
      <c r="J471" s="158"/>
      <c r="K471" s="157">
        <f>ROUND(E471*J471,2)</f>
        <v>0</v>
      </c>
      <c r="L471" s="157">
        <v>15</v>
      </c>
      <c r="M471" s="157">
        <f>G471*(1+L471/100)</f>
        <v>0</v>
      </c>
      <c r="N471" s="157">
        <v>0</v>
      </c>
      <c r="O471" s="157">
        <f>ROUND(E471*N471,2)</f>
        <v>0</v>
      </c>
      <c r="P471" s="157">
        <v>0</v>
      </c>
      <c r="Q471" s="157">
        <f>ROUND(E471*P471,2)</f>
        <v>0</v>
      </c>
      <c r="R471" s="157"/>
      <c r="S471" s="157" t="s">
        <v>159</v>
      </c>
      <c r="T471" s="157" t="s">
        <v>160</v>
      </c>
      <c r="U471" s="157">
        <v>0</v>
      </c>
      <c r="V471" s="157">
        <f>ROUND(E471*U471,2)</f>
        <v>0</v>
      </c>
      <c r="W471" s="157"/>
      <c r="X471" s="157" t="s">
        <v>161</v>
      </c>
      <c r="Y471" s="148"/>
      <c r="Z471" s="148"/>
      <c r="AA471" s="148"/>
      <c r="AB471" s="148"/>
      <c r="AC471" s="148"/>
      <c r="AD471" s="148"/>
      <c r="AE471" s="148"/>
      <c r="AF471" s="148"/>
      <c r="AG471" s="148" t="s">
        <v>162</v>
      </c>
      <c r="AH471" s="148"/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84" t="s">
        <v>464</v>
      </c>
      <c r="D472" s="159"/>
      <c r="E472" s="160"/>
      <c r="F472" s="157"/>
      <c r="G472" s="157"/>
      <c r="H472" s="157"/>
      <c r="I472" s="157"/>
      <c r="J472" s="157"/>
      <c r="K472" s="157"/>
      <c r="L472" s="157"/>
      <c r="M472" s="157"/>
      <c r="N472" s="157"/>
      <c r="O472" s="157"/>
      <c r="P472" s="157"/>
      <c r="Q472" s="157"/>
      <c r="R472" s="157"/>
      <c r="S472" s="157"/>
      <c r="T472" s="157"/>
      <c r="U472" s="157"/>
      <c r="V472" s="157"/>
      <c r="W472" s="157"/>
      <c r="X472" s="157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164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84" t="s">
        <v>178</v>
      </c>
      <c r="D473" s="159"/>
      <c r="E473" s="160"/>
      <c r="F473" s="157"/>
      <c r="G473" s="157"/>
      <c r="H473" s="157"/>
      <c r="I473" s="157"/>
      <c r="J473" s="157"/>
      <c r="K473" s="157"/>
      <c r="L473" s="157"/>
      <c r="M473" s="157"/>
      <c r="N473" s="157"/>
      <c r="O473" s="157"/>
      <c r="P473" s="157"/>
      <c r="Q473" s="157"/>
      <c r="R473" s="157"/>
      <c r="S473" s="157"/>
      <c r="T473" s="157"/>
      <c r="U473" s="157"/>
      <c r="V473" s="157"/>
      <c r="W473" s="157"/>
      <c r="X473" s="157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164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84" t="s">
        <v>179</v>
      </c>
      <c r="D474" s="159"/>
      <c r="E474" s="160">
        <v>3.43</v>
      </c>
      <c r="F474" s="157"/>
      <c r="G474" s="157"/>
      <c r="H474" s="157"/>
      <c r="I474" s="157"/>
      <c r="J474" s="157"/>
      <c r="K474" s="157"/>
      <c r="L474" s="157"/>
      <c r="M474" s="157"/>
      <c r="N474" s="157"/>
      <c r="O474" s="157"/>
      <c r="P474" s="157"/>
      <c r="Q474" s="157"/>
      <c r="R474" s="157"/>
      <c r="S474" s="157"/>
      <c r="T474" s="157"/>
      <c r="U474" s="157"/>
      <c r="V474" s="157"/>
      <c r="W474" s="157"/>
      <c r="X474" s="157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164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4" t="s">
        <v>211</v>
      </c>
      <c r="D475" s="159"/>
      <c r="E475" s="160"/>
      <c r="F475" s="157"/>
      <c r="G475" s="157"/>
      <c r="H475" s="157"/>
      <c r="I475" s="157"/>
      <c r="J475" s="157"/>
      <c r="K475" s="157"/>
      <c r="L475" s="157"/>
      <c r="M475" s="157"/>
      <c r="N475" s="157"/>
      <c r="O475" s="157"/>
      <c r="P475" s="157"/>
      <c r="Q475" s="157"/>
      <c r="R475" s="157"/>
      <c r="S475" s="157"/>
      <c r="T475" s="157"/>
      <c r="U475" s="157"/>
      <c r="V475" s="157"/>
      <c r="W475" s="157"/>
      <c r="X475" s="157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164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84" t="s">
        <v>182</v>
      </c>
      <c r="D476" s="159"/>
      <c r="E476" s="160">
        <v>5.51</v>
      </c>
      <c r="F476" s="157"/>
      <c r="G476" s="157"/>
      <c r="H476" s="157"/>
      <c r="I476" s="157"/>
      <c r="J476" s="157"/>
      <c r="K476" s="157"/>
      <c r="L476" s="157"/>
      <c r="M476" s="157"/>
      <c r="N476" s="157"/>
      <c r="O476" s="157"/>
      <c r="P476" s="157"/>
      <c r="Q476" s="157"/>
      <c r="R476" s="157"/>
      <c r="S476" s="157"/>
      <c r="T476" s="157"/>
      <c r="U476" s="157"/>
      <c r="V476" s="157"/>
      <c r="W476" s="157"/>
      <c r="X476" s="157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164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68">
        <v>82</v>
      </c>
      <c r="B477" s="169" t="s">
        <v>467</v>
      </c>
      <c r="C477" s="183" t="s">
        <v>468</v>
      </c>
      <c r="D477" s="170" t="s">
        <v>274</v>
      </c>
      <c r="E477" s="171">
        <v>64.790000000000006</v>
      </c>
      <c r="F477" s="172"/>
      <c r="G477" s="173">
        <f>ROUND(E477*F477,2)</f>
        <v>0</v>
      </c>
      <c r="H477" s="158"/>
      <c r="I477" s="157">
        <f>ROUND(E477*H477,2)</f>
        <v>0</v>
      </c>
      <c r="J477" s="158"/>
      <c r="K477" s="157">
        <f>ROUND(E477*J477,2)</f>
        <v>0</v>
      </c>
      <c r="L477" s="157">
        <v>15</v>
      </c>
      <c r="M477" s="157">
        <f>G477*(1+L477/100)</f>
        <v>0</v>
      </c>
      <c r="N477" s="157">
        <v>0</v>
      </c>
      <c r="O477" s="157">
        <f>ROUND(E477*N477,2)</f>
        <v>0</v>
      </c>
      <c r="P477" s="157">
        <v>8.0000000000000007E-5</v>
      </c>
      <c r="Q477" s="157">
        <f>ROUND(E477*P477,2)</f>
        <v>0.01</v>
      </c>
      <c r="R477" s="157"/>
      <c r="S477" s="157" t="s">
        <v>159</v>
      </c>
      <c r="T477" s="157" t="s">
        <v>160</v>
      </c>
      <c r="U477" s="157">
        <v>0</v>
      </c>
      <c r="V477" s="157">
        <f>ROUND(E477*U477,2)</f>
        <v>0</v>
      </c>
      <c r="W477" s="157"/>
      <c r="X477" s="157" t="s">
        <v>161</v>
      </c>
      <c r="Y477" s="148"/>
      <c r="Z477" s="148"/>
      <c r="AA477" s="148"/>
      <c r="AB477" s="148"/>
      <c r="AC477" s="148"/>
      <c r="AD477" s="148"/>
      <c r="AE477" s="148"/>
      <c r="AF477" s="148"/>
      <c r="AG477" s="148" t="s">
        <v>162</v>
      </c>
      <c r="AH477" s="148"/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184" t="s">
        <v>377</v>
      </c>
      <c r="D478" s="159"/>
      <c r="E478" s="160"/>
      <c r="F478" s="157"/>
      <c r="G478" s="157"/>
      <c r="H478" s="157"/>
      <c r="I478" s="157"/>
      <c r="J478" s="157"/>
      <c r="K478" s="157"/>
      <c r="L478" s="157"/>
      <c r="M478" s="157"/>
      <c r="N478" s="157"/>
      <c r="O478" s="157"/>
      <c r="P478" s="157"/>
      <c r="Q478" s="157"/>
      <c r="R478" s="157"/>
      <c r="S478" s="157"/>
      <c r="T478" s="157"/>
      <c r="U478" s="157"/>
      <c r="V478" s="157"/>
      <c r="W478" s="157"/>
      <c r="X478" s="157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164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/>
      <c r="B479" s="156"/>
      <c r="C479" s="184" t="s">
        <v>178</v>
      </c>
      <c r="D479" s="159"/>
      <c r="E479" s="160"/>
      <c r="F479" s="157"/>
      <c r="G479" s="157"/>
      <c r="H479" s="157"/>
      <c r="I479" s="157"/>
      <c r="J479" s="157"/>
      <c r="K479" s="157"/>
      <c r="L479" s="157"/>
      <c r="M479" s="157"/>
      <c r="N479" s="157"/>
      <c r="O479" s="157"/>
      <c r="P479" s="157"/>
      <c r="Q479" s="157"/>
      <c r="R479" s="157"/>
      <c r="S479" s="157"/>
      <c r="T479" s="157"/>
      <c r="U479" s="157"/>
      <c r="V479" s="157"/>
      <c r="W479" s="157"/>
      <c r="X479" s="157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164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184" t="s">
        <v>469</v>
      </c>
      <c r="D480" s="159"/>
      <c r="E480" s="160">
        <v>6.48</v>
      </c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  <c r="S480" s="157"/>
      <c r="T480" s="157"/>
      <c r="U480" s="157"/>
      <c r="V480" s="157"/>
      <c r="W480" s="157"/>
      <c r="X480" s="157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164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84" t="s">
        <v>440</v>
      </c>
      <c r="D481" s="159"/>
      <c r="E481" s="160">
        <v>8</v>
      </c>
      <c r="F481" s="157"/>
      <c r="G481" s="157"/>
      <c r="H481" s="157"/>
      <c r="I481" s="157"/>
      <c r="J481" s="157"/>
      <c r="K481" s="157"/>
      <c r="L481" s="157"/>
      <c r="M481" s="157"/>
      <c r="N481" s="157"/>
      <c r="O481" s="157"/>
      <c r="P481" s="157"/>
      <c r="Q481" s="157"/>
      <c r="R481" s="157"/>
      <c r="S481" s="157"/>
      <c r="T481" s="157"/>
      <c r="U481" s="157"/>
      <c r="V481" s="157"/>
      <c r="W481" s="157"/>
      <c r="X481" s="157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164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184" t="s">
        <v>442</v>
      </c>
      <c r="D482" s="159"/>
      <c r="E482" s="160">
        <v>0.3</v>
      </c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164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5"/>
      <c r="B483" s="156"/>
      <c r="C483" s="184" t="s">
        <v>172</v>
      </c>
      <c r="D483" s="159"/>
      <c r="E483" s="160"/>
      <c r="F483" s="157"/>
      <c r="G483" s="157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  <c r="S483" s="157"/>
      <c r="T483" s="157"/>
      <c r="U483" s="157"/>
      <c r="V483" s="157"/>
      <c r="W483" s="157"/>
      <c r="X483" s="157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164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184" t="s">
        <v>439</v>
      </c>
      <c r="D484" s="159"/>
      <c r="E484" s="160">
        <v>-0.9</v>
      </c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57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164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55"/>
      <c r="B485" s="156"/>
      <c r="C485" s="184" t="s">
        <v>178</v>
      </c>
      <c r="D485" s="159"/>
      <c r="E485" s="160"/>
      <c r="F485" s="157"/>
      <c r="G485" s="157"/>
      <c r="H485" s="157"/>
      <c r="I485" s="157"/>
      <c r="J485" s="157"/>
      <c r="K485" s="157"/>
      <c r="L485" s="157"/>
      <c r="M485" s="157"/>
      <c r="N485" s="157"/>
      <c r="O485" s="157"/>
      <c r="P485" s="157"/>
      <c r="Q485" s="157"/>
      <c r="R485" s="157"/>
      <c r="S485" s="157"/>
      <c r="T485" s="157"/>
      <c r="U485" s="157"/>
      <c r="V485" s="157"/>
      <c r="W485" s="157"/>
      <c r="X485" s="157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164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184" t="s">
        <v>470</v>
      </c>
      <c r="D486" s="159"/>
      <c r="E486" s="160">
        <v>8.5500000000000007</v>
      </c>
      <c r="F486" s="157"/>
      <c r="G486" s="157"/>
      <c r="H486" s="157"/>
      <c r="I486" s="157"/>
      <c r="J486" s="157"/>
      <c r="K486" s="157"/>
      <c r="L486" s="157"/>
      <c r="M486" s="157"/>
      <c r="N486" s="157"/>
      <c r="O486" s="157"/>
      <c r="P486" s="157"/>
      <c r="Q486" s="157"/>
      <c r="R486" s="157"/>
      <c r="S486" s="157"/>
      <c r="T486" s="157"/>
      <c r="U486" s="157"/>
      <c r="V486" s="157"/>
      <c r="W486" s="157"/>
      <c r="X486" s="157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164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184" t="s">
        <v>437</v>
      </c>
      <c r="D487" s="159"/>
      <c r="E487" s="160">
        <v>11.38</v>
      </c>
      <c r="F487" s="157"/>
      <c r="G487" s="157"/>
      <c r="H487" s="157"/>
      <c r="I487" s="157"/>
      <c r="J487" s="157"/>
      <c r="K487" s="157"/>
      <c r="L487" s="157"/>
      <c r="M487" s="157"/>
      <c r="N487" s="157"/>
      <c r="O487" s="157"/>
      <c r="P487" s="157"/>
      <c r="Q487" s="157"/>
      <c r="R487" s="157"/>
      <c r="S487" s="157"/>
      <c r="T487" s="157"/>
      <c r="U487" s="157"/>
      <c r="V487" s="157"/>
      <c r="W487" s="157"/>
      <c r="X487" s="157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164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184" t="s">
        <v>172</v>
      </c>
      <c r="D488" s="159"/>
      <c r="E488" s="160"/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  <c r="S488" s="157"/>
      <c r="T488" s="157"/>
      <c r="U488" s="157"/>
      <c r="V488" s="157"/>
      <c r="W488" s="157"/>
      <c r="X488" s="157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164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184" t="s">
        <v>439</v>
      </c>
      <c r="D489" s="159"/>
      <c r="E489" s="160">
        <v>-0.9</v>
      </c>
      <c r="F489" s="157"/>
      <c r="G489" s="157"/>
      <c r="H489" s="157"/>
      <c r="I489" s="157"/>
      <c r="J489" s="157"/>
      <c r="K489" s="157"/>
      <c r="L489" s="157"/>
      <c r="M489" s="157"/>
      <c r="N489" s="157"/>
      <c r="O489" s="157"/>
      <c r="P489" s="157"/>
      <c r="Q489" s="157"/>
      <c r="R489" s="157"/>
      <c r="S489" s="157"/>
      <c r="T489" s="157"/>
      <c r="U489" s="157"/>
      <c r="V489" s="157"/>
      <c r="W489" s="157"/>
      <c r="X489" s="157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164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/>
      <c r="B490" s="156"/>
      <c r="C490" s="184" t="s">
        <v>183</v>
      </c>
      <c r="D490" s="159"/>
      <c r="E490" s="160"/>
      <c r="F490" s="157"/>
      <c r="G490" s="157"/>
      <c r="H490" s="157"/>
      <c r="I490" s="157"/>
      <c r="J490" s="157"/>
      <c r="K490" s="157"/>
      <c r="L490" s="157"/>
      <c r="M490" s="157"/>
      <c r="N490" s="157"/>
      <c r="O490" s="157"/>
      <c r="P490" s="157"/>
      <c r="Q490" s="157"/>
      <c r="R490" s="157"/>
      <c r="S490" s="157"/>
      <c r="T490" s="157"/>
      <c r="U490" s="157"/>
      <c r="V490" s="157"/>
      <c r="W490" s="157"/>
      <c r="X490" s="157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164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55"/>
      <c r="B491" s="156"/>
      <c r="C491" s="184" t="s">
        <v>441</v>
      </c>
      <c r="D491" s="159"/>
      <c r="E491" s="160">
        <v>7</v>
      </c>
      <c r="F491" s="157"/>
      <c r="G491" s="157"/>
      <c r="H491" s="157"/>
      <c r="I491" s="157"/>
      <c r="J491" s="157"/>
      <c r="K491" s="157"/>
      <c r="L491" s="157"/>
      <c r="M491" s="157"/>
      <c r="N491" s="157"/>
      <c r="O491" s="157"/>
      <c r="P491" s="157"/>
      <c r="Q491" s="157"/>
      <c r="R491" s="157"/>
      <c r="S491" s="157"/>
      <c r="T491" s="157"/>
      <c r="U491" s="157"/>
      <c r="V491" s="157"/>
      <c r="W491" s="157"/>
      <c r="X491" s="157"/>
      <c r="Y491" s="148"/>
      <c r="Z491" s="148"/>
      <c r="AA491" s="148"/>
      <c r="AB491" s="148"/>
      <c r="AC491" s="148"/>
      <c r="AD491" s="148"/>
      <c r="AE491" s="148"/>
      <c r="AF491" s="148"/>
      <c r="AG491" s="148" t="s">
        <v>164</v>
      </c>
      <c r="AH491" s="148">
        <v>0</v>
      </c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184" t="s">
        <v>440</v>
      </c>
      <c r="D492" s="159"/>
      <c r="E492" s="160">
        <v>8</v>
      </c>
      <c r="F492" s="157"/>
      <c r="G492" s="157"/>
      <c r="H492" s="157"/>
      <c r="I492" s="157"/>
      <c r="J492" s="157"/>
      <c r="K492" s="157"/>
      <c r="L492" s="157"/>
      <c r="M492" s="157"/>
      <c r="N492" s="157"/>
      <c r="O492" s="157"/>
      <c r="P492" s="157"/>
      <c r="Q492" s="157"/>
      <c r="R492" s="157"/>
      <c r="S492" s="157"/>
      <c r="T492" s="157"/>
      <c r="U492" s="157"/>
      <c r="V492" s="157"/>
      <c r="W492" s="157"/>
      <c r="X492" s="157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164</v>
      </c>
      <c r="AH492" s="148">
        <v>0</v>
      </c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55"/>
      <c r="B493" s="156"/>
      <c r="C493" s="184" t="s">
        <v>442</v>
      </c>
      <c r="D493" s="159"/>
      <c r="E493" s="160">
        <v>0.3</v>
      </c>
      <c r="F493" s="157"/>
      <c r="G493" s="157"/>
      <c r="H493" s="157"/>
      <c r="I493" s="157"/>
      <c r="J493" s="157"/>
      <c r="K493" s="157"/>
      <c r="L493" s="157"/>
      <c r="M493" s="157"/>
      <c r="N493" s="157"/>
      <c r="O493" s="157"/>
      <c r="P493" s="157"/>
      <c r="Q493" s="157"/>
      <c r="R493" s="157"/>
      <c r="S493" s="157"/>
      <c r="T493" s="157"/>
      <c r="U493" s="157"/>
      <c r="V493" s="157"/>
      <c r="W493" s="157"/>
      <c r="X493" s="157"/>
      <c r="Y493" s="148"/>
      <c r="Z493" s="148"/>
      <c r="AA493" s="148"/>
      <c r="AB493" s="148"/>
      <c r="AC493" s="148"/>
      <c r="AD493" s="148"/>
      <c r="AE493" s="148"/>
      <c r="AF493" s="148"/>
      <c r="AG493" s="148" t="s">
        <v>164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55"/>
      <c r="B494" s="156"/>
      <c r="C494" s="184" t="s">
        <v>172</v>
      </c>
      <c r="D494" s="159"/>
      <c r="E494" s="160"/>
      <c r="F494" s="157"/>
      <c r="G494" s="157"/>
      <c r="H494" s="157"/>
      <c r="I494" s="157"/>
      <c r="J494" s="157"/>
      <c r="K494" s="157"/>
      <c r="L494" s="157"/>
      <c r="M494" s="157"/>
      <c r="N494" s="157"/>
      <c r="O494" s="157"/>
      <c r="P494" s="157"/>
      <c r="Q494" s="157"/>
      <c r="R494" s="157"/>
      <c r="S494" s="157"/>
      <c r="T494" s="157"/>
      <c r="U494" s="157"/>
      <c r="V494" s="157"/>
      <c r="W494" s="157"/>
      <c r="X494" s="157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164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55"/>
      <c r="B495" s="156"/>
      <c r="C495" s="184" t="s">
        <v>439</v>
      </c>
      <c r="D495" s="159"/>
      <c r="E495" s="160">
        <v>-0.9</v>
      </c>
      <c r="F495" s="157"/>
      <c r="G495" s="157"/>
      <c r="H495" s="157"/>
      <c r="I495" s="157"/>
      <c r="J495" s="157"/>
      <c r="K495" s="157"/>
      <c r="L495" s="157"/>
      <c r="M495" s="157"/>
      <c r="N495" s="157"/>
      <c r="O495" s="157"/>
      <c r="P495" s="157"/>
      <c r="Q495" s="157"/>
      <c r="R495" s="157"/>
      <c r="S495" s="157"/>
      <c r="T495" s="157"/>
      <c r="U495" s="157"/>
      <c r="V495" s="157"/>
      <c r="W495" s="157"/>
      <c r="X495" s="157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164</v>
      </c>
      <c r="AH495" s="148">
        <v>0</v>
      </c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184" t="s">
        <v>225</v>
      </c>
      <c r="D496" s="159"/>
      <c r="E496" s="160"/>
      <c r="F496" s="157"/>
      <c r="G496" s="157"/>
      <c r="H496" s="157"/>
      <c r="I496" s="157"/>
      <c r="J496" s="157"/>
      <c r="K496" s="157"/>
      <c r="L496" s="157"/>
      <c r="M496" s="157"/>
      <c r="N496" s="157"/>
      <c r="O496" s="157"/>
      <c r="P496" s="157"/>
      <c r="Q496" s="157"/>
      <c r="R496" s="157"/>
      <c r="S496" s="157"/>
      <c r="T496" s="157"/>
      <c r="U496" s="157"/>
      <c r="V496" s="157"/>
      <c r="W496" s="157"/>
      <c r="X496" s="157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164</v>
      </c>
      <c r="AH496" s="148">
        <v>0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55"/>
      <c r="B497" s="156"/>
      <c r="C497" s="184" t="s">
        <v>437</v>
      </c>
      <c r="D497" s="159"/>
      <c r="E497" s="160">
        <v>11.38</v>
      </c>
      <c r="F497" s="157"/>
      <c r="G497" s="157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  <c r="S497" s="157"/>
      <c r="T497" s="157"/>
      <c r="U497" s="157"/>
      <c r="V497" s="157"/>
      <c r="W497" s="157"/>
      <c r="X497" s="157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164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184" t="s">
        <v>441</v>
      </c>
      <c r="D498" s="159"/>
      <c r="E498" s="160">
        <v>7</v>
      </c>
      <c r="F498" s="157"/>
      <c r="G498" s="157"/>
      <c r="H498" s="157"/>
      <c r="I498" s="157"/>
      <c r="J498" s="157"/>
      <c r="K498" s="157"/>
      <c r="L498" s="157"/>
      <c r="M498" s="157"/>
      <c r="N498" s="157"/>
      <c r="O498" s="157"/>
      <c r="P498" s="157"/>
      <c r="Q498" s="157"/>
      <c r="R498" s="157"/>
      <c r="S498" s="157"/>
      <c r="T498" s="157"/>
      <c r="U498" s="157"/>
      <c r="V498" s="157"/>
      <c r="W498" s="157"/>
      <c r="X498" s="157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164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55"/>
      <c r="B499" s="156"/>
      <c r="C499" s="184" t="s">
        <v>172</v>
      </c>
      <c r="D499" s="159"/>
      <c r="E499" s="160"/>
      <c r="F499" s="157"/>
      <c r="G499" s="157"/>
      <c r="H499" s="157"/>
      <c r="I499" s="157"/>
      <c r="J499" s="157"/>
      <c r="K499" s="157"/>
      <c r="L499" s="157"/>
      <c r="M499" s="157"/>
      <c r="N499" s="157"/>
      <c r="O499" s="157"/>
      <c r="P499" s="157"/>
      <c r="Q499" s="157"/>
      <c r="R499" s="157"/>
      <c r="S499" s="157"/>
      <c r="T499" s="157"/>
      <c r="U499" s="157"/>
      <c r="V499" s="157"/>
      <c r="W499" s="157"/>
      <c r="X499" s="157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164</v>
      </c>
      <c r="AH499" s="148">
        <v>0</v>
      </c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/>
      <c r="B500" s="156"/>
      <c r="C500" s="184" t="s">
        <v>439</v>
      </c>
      <c r="D500" s="159"/>
      <c r="E500" s="160">
        <v>-0.9</v>
      </c>
      <c r="F500" s="157"/>
      <c r="G500" s="157"/>
      <c r="H500" s="157"/>
      <c r="I500" s="157"/>
      <c r="J500" s="157"/>
      <c r="K500" s="157"/>
      <c r="L500" s="157"/>
      <c r="M500" s="157"/>
      <c r="N500" s="157"/>
      <c r="O500" s="157"/>
      <c r="P500" s="157"/>
      <c r="Q500" s="157"/>
      <c r="R500" s="157"/>
      <c r="S500" s="157"/>
      <c r="T500" s="157"/>
      <c r="U500" s="157"/>
      <c r="V500" s="157"/>
      <c r="W500" s="157"/>
      <c r="X500" s="157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164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68">
        <v>83</v>
      </c>
      <c r="B501" s="169" t="s">
        <v>471</v>
      </c>
      <c r="C501" s="183" t="s">
        <v>472</v>
      </c>
      <c r="D501" s="170" t="s">
        <v>274</v>
      </c>
      <c r="E501" s="171">
        <v>15.8</v>
      </c>
      <c r="F501" s="172"/>
      <c r="G501" s="173">
        <f>ROUND(E501*F501,2)</f>
        <v>0</v>
      </c>
      <c r="H501" s="158"/>
      <c r="I501" s="157">
        <f>ROUND(E501*H501,2)</f>
        <v>0</v>
      </c>
      <c r="J501" s="158"/>
      <c r="K501" s="157">
        <f>ROUND(E501*J501,2)</f>
        <v>0</v>
      </c>
      <c r="L501" s="157">
        <v>15</v>
      </c>
      <c r="M501" s="157">
        <f>G501*(1+L501/100)</f>
        <v>0</v>
      </c>
      <c r="N501" s="157">
        <v>3.0000000000000001E-5</v>
      </c>
      <c r="O501" s="157">
        <f>ROUND(E501*N501,2)</f>
        <v>0</v>
      </c>
      <c r="P501" s="157">
        <v>0</v>
      </c>
      <c r="Q501" s="157">
        <f>ROUND(E501*P501,2)</f>
        <v>0</v>
      </c>
      <c r="R501" s="157"/>
      <c r="S501" s="157" t="s">
        <v>159</v>
      </c>
      <c r="T501" s="157" t="s">
        <v>160</v>
      </c>
      <c r="U501" s="157">
        <v>0</v>
      </c>
      <c r="V501" s="157">
        <f>ROUND(E501*U501,2)</f>
        <v>0</v>
      </c>
      <c r="W501" s="157"/>
      <c r="X501" s="157" t="s">
        <v>161</v>
      </c>
      <c r="Y501" s="148"/>
      <c r="Z501" s="148"/>
      <c r="AA501" s="148"/>
      <c r="AB501" s="148"/>
      <c r="AC501" s="148"/>
      <c r="AD501" s="148"/>
      <c r="AE501" s="148"/>
      <c r="AF501" s="148"/>
      <c r="AG501" s="148" t="s">
        <v>162</v>
      </c>
      <c r="AH501" s="148"/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184" t="s">
        <v>464</v>
      </c>
      <c r="D502" s="159"/>
      <c r="E502" s="160"/>
      <c r="F502" s="157"/>
      <c r="G502" s="157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  <c r="S502" s="157"/>
      <c r="T502" s="157"/>
      <c r="U502" s="157"/>
      <c r="V502" s="157"/>
      <c r="W502" s="157"/>
      <c r="X502" s="157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164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55"/>
      <c r="B503" s="156"/>
      <c r="C503" s="184" t="s">
        <v>178</v>
      </c>
      <c r="D503" s="159"/>
      <c r="E503" s="160"/>
      <c r="F503" s="157"/>
      <c r="G503" s="157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  <c r="S503" s="157"/>
      <c r="T503" s="157"/>
      <c r="U503" s="157"/>
      <c r="V503" s="157"/>
      <c r="W503" s="157"/>
      <c r="X503" s="157"/>
      <c r="Y503" s="148"/>
      <c r="Z503" s="148"/>
      <c r="AA503" s="148"/>
      <c r="AB503" s="148"/>
      <c r="AC503" s="148"/>
      <c r="AD503" s="148"/>
      <c r="AE503" s="148"/>
      <c r="AF503" s="148"/>
      <c r="AG503" s="148" t="s">
        <v>164</v>
      </c>
      <c r="AH503" s="148">
        <v>0</v>
      </c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184" t="s">
        <v>473</v>
      </c>
      <c r="D504" s="159"/>
      <c r="E504" s="160">
        <v>4.4000000000000004</v>
      </c>
      <c r="F504" s="157"/>
      <c r="G504" s="157"/>
      <c r="H504" s="157"/>
      <c r="I504" s="157"/>
      <c r="J504" s="157"/>
      <c r="K504" s="157"/>
      <c r="L504" s="157"/>
      <c r="M504" s="157"/>
      <c r="N504" s="157"/>
      <c r="O504" s="157"/>
      <c r="P504" s="157"/>
      <c r="Q504" s="157"/>
      <c r="R504" s="157"/>
      <c r="S504" s="157"/>
      <c r="T504" s="157"/>
      <c r="U504" s="157"/>
      <c r="V504" s="157"/>
      <c r="W504" s="157"/>
      <c r="X504" s="157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164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 x14ac:dyDescent="0.2">
      <c r="A505" s="155"/>
      <c r="B505" s="156"/>
      <c r="C505" s="184" t="s">
        <v>474</v>
      </c>
      <c r="D505" s="159"/>
      <c r="E505" s="160">
        <v>3.12</v>
      </c>
      <c r="F505" s="157"/>
      <c r="G505" s="157"/>
      <c r="H505" s="157"/>
      <c r="I505" s="157"/>
      <c r="J505" s="157"/>
      <c r="K505" s="157"/>
      <c r="L505" s="157"/>
      <c r="M505" s="157"/>
      <c r="N505" s="157"/>
      <c r="O505" s="157"/>
      <c r="P505" s="157"/>
      <c r="Q505" s="157"/>
      <c r="R505" s="157"/>
      <c r="S505" s="157"/>
      <c r="T505" s="157"/>
      <c r="U505" s="157"/>
      <c r="V505" s="157"/>
      <c r="W505" s="157"/>
      <c r="X505" s="157"/>
      <c r="Y505" s="148"/>
      <c r="Z505" s="148"/>
      <c r="AA505" s="148"/>
      <c r="AB505" s="148"/>
      <c r="AC505" s="148"/>
      <c r="AD505" s="148"/>
      <c r="AE505" s="148"/>
      <c r="AF505" s="148"/>
      <c r="AG505" s="148" t="s">
        <v>164</v>
      </c>
      <c r="AH505" s="148">
        <v>0</v>
      </c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4" t="s">
        <v>211</v>
      </c>
      <c r="D506" s="159"/>
      <c r="E506" s="160"/>
      <c r="F506" s="157"/>
      <c r="G506" s="157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  <c r="S506" s="157"/>
      <c r="T506" s="157"/>
      <c r="U506" s="157"/>
      <c r="V506" s="157"/>
      <c r="W506" s="157"/>
      <c r="X506" s="157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164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55"/>
      <c r="B507" s="156"/>
      <c r="C507" s="184" t="s">
        <v>469</v>
      </c>
      <c r="D507" s="159"/>
      <c r="E507" s="160">
        <v>6.48</v>
      </c>
      <c r="F507" s="157"/>
      <c r="G507" s="157"/>
      <c r="H507" s="157"/>
      <c r="I507" s="157"/>
      <c r="J507" s="157"/>
      <c r="K507" s="157"/>
      <c r="L507" s="157"/>
      <c r="M507" s="157"/>
      <c r="N507" s="157"/>
      <c r="O507" s="157"/>
      <c r="P507" s="157"/>
      <c r="Q507" s="157"/>
      <c r="R507" s="157"/>
      <c r="S507" s="157"/>
      <c r="T507" s="157"/>
      <c r="U507" s="157"/>
      <c r="V507" s="157"/>
      <c r="W507" s="157"/>
      <c r="X507" s="157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164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55"/>
      <c r="B508" s="156"/>
      <c r="C508" s="184" t="s">
        <v>475</v>
      </c>
      <c r="D508" s="159"/>
      <c r="E508" s="160">
        <v>3.4</v>
      </c>
      <c r="F508" s="157"/>
      <c r="G508" s="157"/>
      <c r="H508" s="157"/>
      <c r="I508" s="157"/>
      <c r="J508" s="157"/>
      <c r="K508" s="157"/>
      <c r="L508" s="157"/>
      <c r="M508" s="157"/>
      <c r="N508" s="157"/>
      <c r="O508" s="157"/>
      <c r="P508" s="157"/>
      <c r="Q508" s="157"/>
      <c r="R508" s="157"/>
      <c r="S508" s="157"/>
      <c r="T508" s="157"/>
      <c r="U508" s="157"/>
      <c r="V508" s="157"/>
      <c r="W508" s="157"/>
      <c r="X508" s="157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164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55"/>
      <c r="B509" s="156"/>
      <c r="C509" s="184" t="s">
        <v>442</v>
      </c>
      <c r="D509" s="159"/>
      <c r="E509" s="160">
        <v>0.3</v>
      </c>
      <c r="F509" s="157"/>
      <c r="G509" s="157"/>
      <c r="H509" s="157"/>
      <c r="I509" s="157"/>
      <c r="J509" s="157"/>
      <c r="K509" s="157"/>
      <c r="L509" s="157"/>
      <c r="M509" s="157"/>
      <c r="N509" s="157"/>
      <c r="O509" s="157"/>
      <c r="P509" s="157"/>
      <c r="Q509" s="157"/>
      <c r="R509" s="157"/>
      <c r="S509" s="157"/>
      <c r="T509" s="157"/>
      <c r="U509" s="157"/>
      <c r="V509" s="157"/>
      <c r="W509" s="157"/>
      <c r="X509" s="157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164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55"/>
      <c r="B510" s="156"/>
      <c r="C510" s="184" t="s">
        <v>476</v>
      </c>
      <c r="D510" s="159"/>
      <c r="E510" s="160">
        <v>0.8</v>
      </c>
      <c r="F510" s="157"/>
      <c r="G510" s="157"/>
      <c r="H510" s="157"/>
      <c r="I510" s="157"/>
      <c r="J510" s="157"/>
      <c r="K510" s="157"/>
      <c r="L510" s="157"/>
      <c r="M510" s="157"/>
      <c r="N510" s="157"/>
      <c r="O510" s="157"/>
      <c r="P510" s="157"/>
      <c r="Q510" s="157"/>
      <c r="R510" s="157"/>
      <c r="S510" s="157"/>
      <c r="T510" s="157"/>
      <c r="U510" s="157"/>
      <c r="V510" s="157"/>
      <c r="W510" s="157"/>
      <c r="X510" s="157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164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184" t="s">
        <v>172</v>
      </c>
      <c r="D511" s="159"/>
      <c r="E511" s="160"/>
      <c r="F511" s="157"/>
      <c r="G511" s="157"/>
      <c r="H511" s="157"/>
      <c r="I511" s="157"/>
      <c r="J511" s="157"/>
      <c r="K511" s="157"/>
      <c r="L511" s="157"/>
      <c r="M511" s="157"/>
      <c r="N511" s="157"/>
      <c r="O511" s="157"/>
      <c r="P511" s="157"/>
      <c r="Q511" s="157"/>
      <c r="R511" s="157"/>
      <c r="S511" s="157"/>
      <c r="T511" s="157"/>
      <c r="U511" s="157"/>
      <c r="V511" s="157"/>
      <c r="W511" s="157"/>
      <c r="X511" s="157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164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55"/>
      <c r="B512" s="156"/>
      <c r="C512" s="184" t="s">
        <v>477</v>
      </c>
      <c r="D512" s="159"/>
      <c r="E512" s="160">
        <v>-0.8</v>
      </c>
      <c r="F512" s="157"/>
      <c r="G512" s="157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  <c r="S512" s="157"/>
      <c r="T512" s="157"/>
      <c r="U512" s="157"/>
      <c r="V512" s="157"/>
      <c r="W512" s="157"/>
      <c r="X512" s="157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164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55"/>
      <c r="B513" s="156"/>
      <c r="C513" s="184" t="s">
        <v>439</v>
      </c>
      <c r="D513" s="159"/>
      <c r="E513" s="160">
        <v>-0.9</v>
      </c>
      <c r="F513" s="157"/>
      <c r="G513" s="157"/>
      <c r="H513" s="157"/>
      <c r="I513" s="157"/>
      <c r="J513" s="157"/>
      <c r="K513" s="157"/>
      <c r="L513" s="157"/>
      <c r="M513" s="157"/>
      <c r="N513" s="157"/>
      <c r="O513" s="157"/>
      <c r="P513" s="157"/>
      <c r="Q513" s="157"/>
      <c r="R513" s="157"/>
      <c r="S513" s="157"/>
      <c r="T513" s="157"/>
      <c r="U513" s="157"/>
      <c r="V513" s="157"/>
      <c r="W513" s="157"/>
      <c r="X513" s="157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164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/>
      <c r="B514" s="156"/>
      <c r="C514" s="184" t="s">
        <v>443</v>
      </c>
      <c r="D514" s="159"/>
      <c r="E514" s="160">
        <v>-1</v>
      </c>
      <c r="F514" s="157"/>
      <c r="G514" s="157"/>
      <c r="H514" s="157"/>
      <c r="I514" s="157"/>
      <c r="J514" s="157"/>
      <c r="K514" s="157"/>
      <c r="L514" s="157"/>
      <c r="M514" s="157"/>
      <c r="N514" s="157"/>
      <c r="O514" s="157"/>
      <c r="P514" s="157"/>
      <c r="Q514" s="157"/>
      <c r="R514" s="157"/>
      <c r="S514" s="157"/>
      <c r="T514" s="157"/>
      <c r="U514" s="157"/>
      <c r="V514" s="157"/>
      <c r="W514" s="157"/>
      <c r="X514" s="157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164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ht="22.5" outlineLevel="1" x14ac:dyDescent="0.2">
      <c r="A515" s="168">
        <v>84</v>
      </c>
      <c r="B515" s="169" t="s">
        <v>478</v>
      </c>
      <c r="C515" s="183" t="s">
        <v>479</v>
      </c>
      <c r="D515" s="170" t="s">
        <v>168</v>
      </c>
      <c r="E515" s="171">
        <v>71.2</v>
      </c>
      <c r="F515" s="172"/>
      <c r="G515" s="173">
        <f>ROUND(E515*F515,2)</f>
        <v>0</v>
      </c>
      <c r="H515" s="158"/>
      <c r="I515" s="157">
        <f>ROUND(E515*H515,2)</f>
        <v>0</v>
      </c>
      <c r="J515" s="158"/>
      <c r="K515" s="157">
        <f>ROUND(E515*J515,2)</f>
        <v>0</v>
      </c>
      <c r="L515" s="157">
        <v>15</v>
      </c>
      <c r="M515" s="157">
        <f>G515*(1+L515/100)</f>
        <v>0</v>
      </c>
      <c r="N515" s="157">
        <v>0</v>
      </c>
      <c r="O515" s="157">
        <f>ROUND(E515*N515,2)</f>
        <v>0</v>
      </c>
      <c r="P515" s="157">
        <v>1E-3</v>
      </c>
      <c r="Q515" s="157">
        <f>ROUND(E515*P515,2)</f>
        <v>7.0000000000000007E-2</v>
      </c>
      <c r="R515" s="157"/>
      <c r="S515" s="157" t="s">
        <v>159</v>
      </c>
      <c r="T515" s="157" t="s">
        <v>160</v>
      </c>
      <c r="U515" s="157">
        <v>0</v>
      </c>
      <c r="V515" s="157">
        <f>ROUND(E515*U515,2)</f>
        <v>0</v>
      </c>
      <c r="W515" s="157"/>
      <c r="X515" s="157" t="s">
        <v>161</v>
      </c>
      <c r="Y515" s="148"/>
      <c r="Z515" s="148"/>
      <c r="AA515" s="148"/>
      <c r="AB515" s="148"/>
      <c r="AC515" s="148"/>
      <c r="AD515" s="148"/>
      <c r="AE515" s="148"/>
      <c r="AF515" s="148"/>
      <c r="AG515" s="148" t="s">
        <v>162</v>
      </c>
      <c r="AH515" s="148"/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1" x14ac:dyDescent="0.2">
      <c r="A516" s="155"/>
      <c r="B516" s="156"/>
      <c r="C516" s="184" t="s">
        <v>377</v>
      </c>
      <c r="D516" s="159"/>
      <c r="E516" s="160"/>
      <c r="F516" s="157"/>
      <c r="G516" s="157"/>
      <c r="H516" s="157"/>
      <c r="I516" s="157"/>
      <c r="J516" s="157"/>
      <c r="K516" s="157"/>
      <c r="L516" s="157"/>
      <c r="M516" s="157"/>
      <c r="N516" s="157"/>
      <c r="O516" s="157"/>
      <c r="P516" s="157"/>
      <c r="Q516" s="157"/>
      <c r="R516" s="157"/>
      <c r="S516" s="157"/>
      <c r="T516" s="157"/>
      <c r="U516" s="157"/>
      <c r="V516" s="157"/>
      <c r="W516" s="157"/>
      <c r="X516" s="157"/>
      <c r="Y516" s="148"/>
      <c r="Z516" s="148"/>
      <c r="AA516" s="148"/>
      <c r="AB516" s="148"/>
      <c r="AC516" s="148"/>
      <c r="AD516" s="148"/>
      <c r="AE516" s="148"/>
      <c r="AF516" s="148"/>
      <c r="AG516" s="148" t="s">
        <v>164</v>
      </c>
      <c r="AH516" s="148">
        <v>0</v>
      </c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55"/>
      <c r="B517" s="156"/>
      <c r="C517" s="184" t="s">
        <v>178</v>
      </c>
      <c r="D517" s="159"/>
      <c r="E517" s="160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164</v>
      </c>
      <c r="AH517" s="148">
        <v>0</v>
      </c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 x14ac:dyDescent="0.2">
      <c r="A518" s="155"/>
      <c r="B518" s="156"/>
      <c r="C518" s="184" t="s">
        <v>378</v>
      </c>
      <c r="D518" s="159"/>
      <c r="E518" s="160">
        <v>13</v>
      </c>
      <c r="F518" s="157"/>
      <c r="G518" s="157"/>
      <c r="H518" s="157"/>
      <c r="I518" s="157"/>
      <c r="J518" s="157"/>
      <c r="K518" s="157"/>
      <c r="L518" s="157"/>
      <c r="M518" s="157"/>
      <c r="N518" s="157"/>
      <c r="O518" s="157"/>
      <c r="P518" s="157"/>
      <c r="Q518" s="157"/>
      <c r="R518" s="157"/>
      <c r="S518" s="157"/>
      <c r="T518" s="157"/>
      <c r="U518" s="157"/>
      <c r="V518" s="157"/>
      <c r="W518" s="157"/>
      <c r="X518" s="157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164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 x14ac:dyDescent="0.2">
      <c r="A519" s="155"/>
      <c r="B519" s="156"/>
      <c r="C519" s="184" t="s">
        <v>180</v>
      </c>
      <c r="D519" s="159"/>
      <c r="E519" s="160"/>
      <c r="F519" s="157"/>
      <c r="G519" s="157"/>
      <c r="H519" s="157"/>
      <c r="I519" s="157"/>
      <c r="J519" s="157"/>
      <c r="K519" s="157"/>
      <c r="L519" s="157"/>
      <c r="M519" s="157"/>
      <c r="N519" s="157"/>
      <c r="O519" s="157"/>
      <c r="P519" s="157"/>
      <c r="Q519" s="157"/>
      <c r="R519" s="157"/>
      <c r="S519" s="157"/>
      <c r="T519" s="157"/>
      <c r="U519" s="157"/>
      <c r="V519" s="157"/>
      <c r="W519" s="157"/>
      <c r="X519" s="157"/>
      <c r="Y519" s="148"/>
      <c r="Z519" s="148"/>
      <c r="AA519" s="148"/>
      <c r="AB519" s="148"/>
      <c r="AC519" s="148"/>
      <c r="AD519" s="148"/>
      <c r="AE519" s="148"/>
      <c r="AF519" s="148"/>
      <c r="AG519" s="148" t="s">
        <v>164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184" t="s">
        <v>181</v>
      </c>
      <c r="D520" s="159"/>
      <c r="E520" s="160">
        <v>24.3</v>
      </c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57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164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 x14ac:dyDescent="0.2">
      <c r="A521" s="155"/>
      <c r="B521" s="156"/>
      <c r="C521" s="184" t="s">
        <v>183</v>
      </c>
      <c r="D521" s="159"/>
      <c r="E521" s="160"/>
      <c r="F521" s="157"/>
      <c r="G521" s="157"/>
      <c r="H521" s="157"/>
      <c r="I521" s="157"/>
      <c r="J521" s="157"/>
      <c r="K521" s="157"/>
      <c r="L521" s="157"/>
      <c r="M521" s="157"/>
      <c r="N521" s="157"/>
      <c r="O521" s="157"/>
      <c r="P521" s="157"/>
      <c r="Q521" s="157"/>
      <c r="R521" s="157"/>
      <c r="S521" s="157"/>
      <c r="T521" s="157"/>
      <c r="U521" s="157"/>
      <c r="V521" s="157"/>
      <c r="W521" s="157"/>
      <c r="X521" s="157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164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 x14ac:dyDescent="0.2">
      <c r="A522" s="155"/>
      <c r="B522" s="156"/>
      <c r="C522" s="184" t="s">
        <v>184</v>
      </c>
      <c r="D522" s="159"/>
      <c r="E522" s="160">
        <v>14</v>
      </c>
      <c r="F522" s="157"/>
      <c r="G522" s="157"/>
      <c r="H522" s="157"/>
      <c r="I522" s="157"/>
      <c r="J522" s="157"/>
      <c r="K522" s="157"/>
      <c r="L522" s="157"/>
      <c r="M522" s="157"/>
      <c r="N522" s="157"/>
      <c r="O522" s="157"/>
      <c r="P522" s="157"/>
      <c r="Q522" s="157"/>
      <c r="R522" s="157"/>
      <c r="S522" s="157"/>
      <c r="T522" s="157"/>
      <c r="U522" s="157"/>
      <c r="V522" s="157"/>
      <c r="W522" s="157"/>
      <c r="X522" s="157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164</v>
      </c>
      <c r="AH522" s="148">
        <v>0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55"/>
      <c r="B523" s="156"/>
      <c r="C523" s="184" t="s">
        <v>225</v>
      </c>
      <c r="D523" s="159"/>
      <c r="E523" s="160"/>
      <c r="F523" s="157"/>
      <c r="G523" s="157"/>
      <c r="H523" s="157"/>
      <c r="I523" s="157"/>
      <c r="J523" s="157"/>
      <c r="K523" s="157"/>
      <c r="L523" s="157"/>
      <c r="M523" s="157"/>
      <c r="N523" s="157"/>
      <c r="O523" s="157"/>
      <c r="P523" s="157"/>
      <c r="Q523" s="157"/>
      <c r="R523" s="157"/>
      <c r="S523" s="157"/>
      <c r="T523" s="157"/>
      <c r="U523" s="157"/>
      <c r="V523" s="157"/>
      <c r="W523" s="157"/>
      <c r="X523" s="157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164</v>
      </c>
      <c r="AH523" s="148">
        <v>0</v>
      </c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55"/>
      <c r="B524" s="156"/>
      <c r="C524" s="184" t="s">
        <v>185</v>
      </c>
      <c r="D524" s="159"/>
      <c r="E524" s="160">
        <v>19.899999999999999</v>
      </c>
      <c r="F524" s="157"/>
      <c r="G524" s="157"/>
      <c r="H524" s="157"/>
      <c r="I524" s="157"/>
      <c r="J524" s="157"/>
      <c r="K524" s="157"/>
      <c r="L524" s="157"/>
      <c r="M524" s="157"/>
      <c r="N524" s="157"/>
      <c r="O524" s="157"/>
      <c r="P524" s="157"/>
      <c r="Q524" s="157"/>
      <c r="R524" s="157"/>
      <c r="S524" s="157"/>
      <c r="T524" s="157"/>
      <c r="U524" s="157"/>
      <c r="V524" s="157"/>
      <c r="W524" s="157"/>
      <c r="X524" s="157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164</v>
      </c>
      <c r="AH524" s="148">
        <v>0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ht="22.5" outlineLevel="1" x14ac:dyDescent="0.2">
      <c r="A525" s="168">
        <v>85</v>
      </c>
      <c r="B525" s="169" t="s">
        <v>480</v>
      </c>
      <c r="C525" s="183" t="s">
        <v>481</v>
      </c>
      <c r="D525" s="170" t="s">
        <v>168</v>
      </c>
      <c r="E525" s="171">
        <v>8.94</v>
      </c>
      <c r="F525" s="172"/>
      <c r="G525" s="173">
        <f>ROUND(E525*F525,2)</f>
        <v>0</v>
      </c>
      <c r="H525" s="158"/>
      <c r="I525" s="157">
        <f>ROUND(E525*H525,2)</f>
        <v>0</v>
      </c>
      <c r="J525" s="158"/>
      <c r="K525" s="157">
        <f>ROUND(E525*J525,2)</f>
        <v>0</v>
      </c>
      <c r="L525" s="157">
        <v>15</v>
      </c>
      <c r="M525" s="157">
        <f>G525*(1+L525/100)</f>
        <v>0</v>
      </c>
      <c r="N525" s="157">
        <v>2.5000000000000001E-4</v>
      </c>
      <c r="O525" s="157">
        <f>ROUND(E525*N525,2)</f>
        <v>0</v>
      </c>
      <c r="P525" s="157">
        <v>0</v>
      </c>
      <c r="Q525" s="157">
        <f>ROUND(E525*P525,2)</f>
        <v>0</v>
      </c>
      <c r="R525" s="157"/>
      <c r="S525" s="157" t="s">
        <v>159</v>
      </c>
      <c r="T525" s="157" t="s">
        <v>160</v>
      </c>
      <c r="U525" s="157">
        <v>0</v>
      </c>
      <c r="V525" s="157">
        <f>ROUND(E525*U525,2)</f>
        <v>0</v>
      </c>
      <c r="W525" s="157"/>
      <c r="X525" s="157" t="s">
        <v>161</v>
      </c>
      <c r="Y525" s="148"/>
      <c r="Z525" s="148"/>
      <c r="AA525" s="148"/>
      <c r="AB525" s="148"/>
      <c r="AC525" s="148"/>
      <c r="AD525" s="148"/>
      <c r="AE525" s="148"/>
      <c r="AF525" s="148"/>
      <c r="AG525" s="148" t="s">
        <v>162</v>
      </c>
      <c r="AH525" s="148"/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55"/>
      <c r="B526" s="156"/>
      <c r="C526" s="184" t="s">
        <v>464</v>
      </c>
      <c r="D526" s="159"/>
      <c r="E526" s="160"/>
      <c r="F526" s="157"/>
      <c r="G526" s="157"/>
      <c r="H526" s="157"/>
      <c r="I526" s="157"/>
      <c r="J526" s="157"/>
      <c r="K526" s="157"/>
      <c r="L526" s="157"/>
      <c r="M526" s="157"/>
      <c r="N526" s="157"/>
      <c r="O526" s="157"/>
      <c r="P526" s="157"/>
      <c r="Q526" s="157"/>
      <c r="R526" s="157"/>
      <c r="S526" s="157"/>
      <c r="T526" s="157"/>
      <c r="U526" s="157"/>
      <c r="V526" s="157"/>
      <c r="W526" s="157"/>
      <c r="X526" s="157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164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184" t="s">
        <v>178</v>
      </c>
      <c r="D527" s="159"/>
      <c r="E527" s="160"/>
      <c r="F527" s="157"/>
      <c r="G527" s="157"/>
      <c r="H527" s="157"/>
      <c r="I527" s="157"/>
      <c r="J527" s="157"/>
      <c r="K527" s="157"/>
      <c r="L527" s="157"/>
      <c r="M527" s="157"/>
      <c r="N527" s="157"/>
      <c r="O527" s="157"/>
      <c r="P527" s="157"/>
      <c r="Q527" s="157"/>
      <c r="R527" s="157"/>
      <c r="S527" s="157"/>
      <c r="T527" s="157"/>
      <c r="U527" s="157"/>
      <c r="V527" s="157"/>
      <c r="W527" s="157"/>
      <c r="X527" s="157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164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 x14ac:dyDescent="0.2">
      <c r="A528" s="155"/>
      <c r="B528" s="156"/>
      <c r="C528" s="184" t="s">
        <v>179</v>
      </c>
      <c r="D528" s="159"/>
      <c r="E528" s="160">
        <v>3.43</v>
      </c>
      <c r="F528" s="157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  <c r="S528" s="157"/>
      <c r="T528" s="157"/>
      <c r="U528" s="157"/>
      <c r="V528" s="157"/>
      <c r="W528" s="157"/>
      <c r="X528" s="157"/>
      <c r="Y528" s="148"/>
      <c r="Z528" s="148"/>
      <c r="AA528" s="148"/>
      <c r="AB528" s="148"/>
      <c r="AC528" s="148"/>
      <c r="AD528" s="148"/>
      <c r="AE528" s="148"/>
      <c r="AF528" s="148"/>
      <c r="AG528" s="148" t="s">
        <v>164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 x14ac:dyDescent="0.2">
      <c r="A529" s="155"/>
      <c r="B529" s="156"/>
      <c r="C529" s="184" t="s">
        <v>211</v>
      </c>
      <c r="D529" s="159"/>
      <c r="E529" s="160"/>
      <c r="F529" s="157"/>
      <c r="G529" s="157"/>
      <c r="H529" s="157"/>
      <c r="I529" s="157"/>
      <c r="J529" s="157"/>
      <c r="K529" s="157"/>
      <c r="L529" s="157"/>
      <c r="M529" s="157"/>
      <c r="N529" s="157"/>
      <c r="O529" s="157"/>
      <c r="P529" s="157"/>
      <c r="Q529" s="157"/>
      <c r="R529" s="157"/>
      <c r="S529" s="157"/>
      <c r="T529" s="157"/>
      <c r="U529" s="157"/>
      <c r="V529" s="157"/>
      <c r="W529" s="157"/>
      <c r="X529" s="157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164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55"/>
      <c r="B530" s="156"/>
      <c r="C530" s="184" t="s">
        <v>182</v>
      </c>
      <c r="D530" s="159"/>
      <c r="E530" s="160">
        <v>5.51</v>
      </c>
      <c r="F530" s="157"/>
      <c r="G530" s="157"/>
      <c r="H530" s="157"/>
      <c r="I530" s="157"/>
      <c r="J530" s="157"/>
      <c r="K530" s="157"/>
      <c r="L530" s="157"/>
      <c r="M530" s="157"/>
      <c r="N530" s="157"/>
      <c r="O530" s="157"/>
      <c r="P530" s="157"/>
      <c r="Q530" s="157"/>
      <c r="R530" s="157"/>
      <c r="S530" s="157"/>
      <c r="T530" s="157"/>
      <c r="U530" s="157"/>
      <c r="V530" s="157"/>
      <c r="W530" s="157"/>
      <c r="X530" s="157"/>
      <c r="Y530" s="148"/>
      <c r="Z530" s="148"/>
      <c r="AA530" s="148"/>
      <c r="AB530" s="148"/>
      <c r="AC530" s="148"/>
      <c r="AD530" s="148"/>
      <c r="AE530" s="148"/>
      <c r="AF530" s="148"/>
      <c r="AG530" s="148" t="s">
        <v>164</v>
      </c>
      <c r="AH530" s="148">
        <v>0</v>
      </c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1" x14ac:dyDescent="0.2">
      <c r="A531" s="174">
        <v>86</v>
      </c>
      <c r="B531" s="175" t="s">
        <v>482</v>
      </c>
      <c r="C531" s="185" t="s">
        <v>483</v>
      </c>
      <c r="D531" s="176" t="s">
        <v>0</v>
      </c>
      <c r="E531" s="177">
        <v>200.99029999999999</v>
      </c>
      <c r="F531" s="178"/>
      <c r="G531" s="179">
        <f>ROUND(E531*F531,2)</f>
        <v>0</v>
      </c>
      <c r="H531" s="158"/>
      <c r="I531" s="157">
        <f>ROUND(E531*H531,2)</f>
        <v>0</v>
      </c>
      <c r="J531" s="158"/>
      <c r="K531" s="157">
        <f>ROUND(E531*J531,2)</f>
        <v>0</v>
      </c>
      <c r="L531" s="157">
        <v>15</v>
      </c>
      <c r="M531" s="157">
        <f>G531*(1+L531/100)</f>
        <v>0</v>
      </c>
      <c r="N531" s="157">
        <v>0</v>
      </c>
      <c r="O531" s="157">
        <f>ROUND(E531*N531,2)</f>
        <v>0</v>
      </c>
      <c r="P531" s="157">
        <v>0</v>
      </c>
      <c r="Q531" s="157">
        <f>ROUND(E531*P531,2)</f>
        <v>0</v>
      </c>
      <c r="R531" s="157"/>
      <c r="S531" s="157" t="s">
        <v>159</v>
      </c>
      <c r="T531" s="157" t="s">
        <v>160</v>
      </c>
      <c r="U531" s="157">
        <v>0</v>
      </c>
      <c r="V531" s="157">
        <f>ROUND(E531*U531,2)</f>
        <v>0</v>
      </c>
      <c r="W531" s="157"/>
      <c r="X531" s="157" t="s">
        <v>161</v>
      </c>
      <c r="Y531" s="148"/>
      <c r="Z531" s="148"/>
      <c r="AA531" s="148"/>
      <c r="AB531" s="148"/>
      <c r="AC531" s="148"/>
      <c r="AD531" s="148"/>
      <c r="AE531" s="148"/>
      <c r="AF531" s="148"/>
      <c r="AG531" s="148" t="s">
        <v>162</v>
      </c>
      <c r="AH531" s="148"/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 x14ac:dyDescent="0.2">
      <c r="A532" s="168">
        <v>87</v>
      </c>
      <c r="B532" s="169" t="s">
        <v>484</v>
      </c>
      <c r="C532" s="183" t="s">
        <v>485</v>
      </c>
      <c r="D532" s="170" t="s">
        <v>274</v>
      </c>
      <c r="E532" s="171">
        <v>15.8</v>
      </c>
      <c r="F532" s="172"/>
      <c r="G532" s="173">
        <f>ROUND(E532*F532,2)</f>
        <v>0</v>
      </c>
      <c r="H532" s="158"/>
      <c r="I532" s="157">
        <f>ROUND(E532*H532,2)</f>
        <v>0</v>
      </c>
      <c r="J532" s="158"/>
      <c r="K532" s="157">
        <f>ROUND(E532*J532,2)</f>
        <v>0</v>
      </c>
      <c r="L532" s="157">
        <v>15</v>
      </c>
      <c r="M532" s="157">
        <f>G532*(1+L532/100)</f>
        <v>0</v>
      </c>
      <c r="N532" s="157">
        <v>1.4999999999999999E-4</v>
      </c>
      <c r="O532" s="157">
        <f>ROUND(E532*N532,2)</f>
        <v>0</v>
      </c>
      <c r="P532" s="157">
        <v>0</v>
      </c>
      <c r="Q532" s="157">
        <f>ROUND(E532*P532,2)</f>
        <v>0</v>
      </c>
      <c r="R532" s="157" t="s">
        <v>299</v>
      </c>
      <c r="S532" s="157" t="s">
        <v>159</v>
      </c>
      <c r="T532" s="157" t="s">
        <v>160</v>
      </c>
      <c r="U532" s="157">
        <v>0</v>
      </c>
      <c r="V532" s="157">
        <f>ROUND(E532*U532,2)</f>
        <v>0</v>
      </c>
      <c r="W532" s="157"/>
      <c r="X532" s="157" t="s">
        <v>300</v>
      </c>
      <c r="Y532" s="148"/>
      <c r="Z532" s="148"/>
      <c r="AA532" s="148"/>
      <c r="AB532" s="148"/>
      <c r="AC532" s="148"/>
      <c r="AD532" s="148"/>
      <c r="AE532" s="148"/>
      <c r="AF532" s="148"/>
      <c r="AG532" s="148" t="s">
        <v>301</v>
      </c>
      <c r="AH532" s="148"/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55"/>
      <c r="B533" s="156"/>
      <c r="C533" s="184" t="s">
        <v>464</v>
      </c>
      <c r="D533" s="159"/>
      <c r="E533" s="160"/>
      <c r="F533" s="157"/>
      <c r="G533" s="157"/>
      <c r="H533" s="157"/>
      <c r="I533" s="157"/>
      <c r="J533" s="157"/>
      <c r="K533" s="157"/>
      <c r="L533" s="157"/>
      <c r="M533" s="157"/>
      <c r="N533" s="157"/>
      <c r="O533" s="157"/>
      <c r="P533" s="157"/>
      <c r="Q533" s="157"/>
      <c r="R533" s="157"/>
      <c r="S533" s="157"/>
      <c r="T533" s="157"/>
      <c r="U533" s="157"/>
      <c r="V533" s="157"/>
      <c r="W533" s="157"/>
      <c r="X533" s="157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164</v>
      </c>
      <c r="AH533" s="148">
        <v>0</v>
      </c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 x14ac:dyDescent="0.2">
      <c r="A534" s="155"/>
      <c r="B534" s="156"/>
      <c r="C534" s="184" t="s">
        <v>178</v>
      </c>
      <c r="D534" s="159"/>
      <c r="E534" s="160"/>
      <c r="F534" s="157"/>
      <c r="G534" s="157"/>
      <c r="H534" s="157"/>
      <c r="I534" s="157"/>
      <c r="J534" s="157"/>
      <c r="K534" s="157"/>
      <c r="L534" s="157"/>
      <c r="M534" s="157"/>
      <c r="N534" s="157"/>
      <c r="O534" s="157"/>
      <c r="P534" s="157"/>
      <c r="Q534" s="157"/>
      <c r="R534" s="157"/>
      <c r="S534" s="157"/>
      <c r="T534" s="157"/>
      <c r="U534" s="157"/>
      <c r="V534" s="157"/>
      <c r="W534" s="157"/>
      <c r="X534" s="157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164</v>
      </c>
      <c r="AH534" s="148">
        <v>0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55"/>
      <c r="B535" s="156"/>
      <c r="C535" s="184" t="s">
        <v>473</v>
      </c>
      <c r="D535" s="159"/>
      <c r="E535" s="160">
        <v>4.4000000000000004</v>
      </c>
      <c r="F535" s="157"/>
      <c r="G535" s="157"/>
      <c r="H535" s="157"/>
      <c r="I535" s="157"/>
      <c r="J535" s="157"/>
      <c r="K535" s="157"/>
      <c r="L535" s="157"/>
      <c r="M535" s="157"/>
      <c r="N535" s="157"/>
      <c r="O535" s="157"/>
      <c r="P535" s="157"/>
      <c r="Q535" s="157"/>
      <c r="R535" s="157"/>
      <c r="S535" s="157"/>
      <c r="T535" s="157"/>
      <c r="U535" s="157"/>
      <c r="V535" s="157"/>
      <c r="W535" s="157"/>
      <c r="X535" s="157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164</v>
      </c>
      <c r="AH535" s="148">
        <v>0</v>
      </c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 x14ac:dyDescent="0.2">
      <c r="A536" s="155"/>
      <c r="B536" s="156"/>
      <c r="C536" s="184" t="s">
        <v>474</v>
      </c>
      <c r="D536" s="159"/>
      <c r="E536" s="160">
        <v>3.12</v>
      </c>
      <c r="F536" s="157"/>
      <c r="G536" s="157"/>
      <c r="H536" s="157"/>
      <c r="I536" s="157"/>
      <c r="J536" s="157"/>
      <c r="K536" s="157"/>
      <c r="L536" s="157"/>
      <c r="M536" s="157"/>
      <c r="N536" s="157"/>
      <c r="O536" s="157"/>
      <c r="P536" s="157"/>
      <c r="Q536" s="157"/>
      <c r="R536" s="157"/>
      <c r="S536" s="157"/>
      <c r="T536" s="157"/>
      <c r="U536" s="157"/>
      <c r="V536" s="157"/>
      <c r="W536" s="157"/>
      <c r="X536" s="157"/>
      <c r="Y536" s="148"/>
      <c r="Z536" s="148"/>
      <c r="AA536" s="148"/>
      <c r="AB536" s="148"/>
      <c r="AC536" s="148"/>
      <c r="AD536" s="148"/>
      <c r="AE536" s="148"/>
      <c r="AF536" s="148"/>
      <c r="AG536" s="148" t="s">
        <v>164</v>
      </c>
      <c r="AH536" s="148">
        <v>0</v>
      </c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 x14ac:dyDescent="0.2">
      <c r="A537" s="155"/>
      <c r="B537" s="156"/>
      <c r="C537" s="184" t="s">
        <v>211</v>
      </c>
      <c r="D537" s="159"/>
      <c r="E537" s="160"/>
      <c r="F537" s="157"/>
      <c r="G537" s="157"/>
      <c r="H537" s="157"/>
      <c r="I537" s="157"/>
      <c r="J537" s="157"/>
      <c r="K537" s="157"/>
      <c r="L537" s="157"/>
      <c r="M537" s="157"/>
      <c r="N537" s="157"/>
      <c r="O537" s="157"/>
      <c r="P537" s="157"/>
      <c r="Q537" s="157"/>
      <c r="R537" s="157"/>
      <c r="S537" s="157"/>
      <c r="T537" s="157"/>
      <c r="U537" s="157"/>
      <c r="V537" s="157"/>
      <c r="W537" s="157"/>
      <c r="X537" s="157"/>
      <c r="Y537" s="148"/>
      <c r="Z537" s="148"/>
      <c r="AA537" s="148"/>
      <c r="AB537" s="148"/>
      <c r="AC537" s="148"/>
      <c r="AD537" s="148"/>
      <c r="AE537" s="148"/>
      <c r="AF537" s="148"/>
      <c r="AG537" s="148" t="s">
        <v>164</v>
      </c>
      <c r="AH537" s="148">
        <v>0</v>
      </c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 x14ac:dyDescent="0.2">
      <c r="A538" s="155"/>
      <c r="B538" s="156"/>
      <c r="C538" s="184" t="s">
        <v>469</v>
      </c>
      <c r="D538" s="159"/>
      <c r="E538" s="160">
        <v>6.48</v>
      </c>
      <c r="F538" s="157"/>
      <c r="G538" s="157"/>
      <c r="H538" s="157"/>
      <c r="I538" s="157"/>
      <c r="J538" s="157"/>
      <c r="K538" s="157"/>
      <c r="L538" s="157"/>
      <c r="M538" s="157"/>
      <c r="N538" s="157"/>
      <c r="O538" s="157"/>
      <c r="P538" s="157"/>
      <c r="Q538" s="157"/>
      <c r="R538" s="157"/>
      <c r="S538" s="157"/>
      <c r="T538" s="157"/>
      <c r="U538" s="157"/>
      <c r="V538" s="157"/>
      <c r="W538" s="157"/>
      <c r="X538" s="157"/>
      <c r="Y538" s="148"/>
      <c r="Z538" s="148"/>
      <c r="AA538" s="148"/>
      <c r="AB538" s="148"/>
      <c r="AC538" s="148"/>
      <c r="AD538" s="148"/>
      <c r="AE538" s="148"/>
      <c r="AF538" s="148"/>
      <c r="AG538" s="148" t="s">
        <v>164</v>
      </c>
      <c r="AH538" s="148">
        <v>0</v>
      </c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55"/>
      <c r="B539" s="156"/>
      <c r="C539" s="184" t="s">
        <v>475</v>
      </c>
      <c r="D539" s="159"/>
      <c r="E539" s="160">
        <v>3.4</v>
      </c>
      <c r="F539" s="157"/>
      <c r="G539" s="157"/>
      <c r="H539" s="157"/>
      <c r="I539" s="157"/>
      <c r="J539" s="157"/>
      <c r="K539" s="157"/>
      <c r="L539" s="157"/>
      <c r="M539" s="157"/>
      <c r="N539" s="157"/>
      <c r="O539" s="157"/>
      <c r="P539" s="157"/>
      <c r="Q539" s="157"/>
      <c r="R539" s="157"/>
      <c r="S539" s="157"/>
      <c r="T539" s="157"/>
      <c r="U539" s="157"/>
      <c r="V539" s="157"/>
      <c r="W539" s="157"/>
      <c r="X539" s="157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164</v>
      </c>
      <c r="AH539" s="148">
        <v>0</v>
      </c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 x14ac:dyDescent="0.2">
      <c r="A540" s="155"/>
      <c r="B540" s="156"/>
      <c r="C540" s="184" t="s">
        <v>442</v>
      </c>
      <c r="D540" s="159"/>
      <c r="E540" s="160">
        <v>0.3</v>
      </c>
      <c r="F540" s="157"/>
      <c r="G540" s="157"/>
      <c r="H540" s="157"/>
      <c r="I540" s="157"/>
      <c r="J540" s="157"/>
      <c r="K540" s="157"/>
      <c r="L540" s="157"/>
      <c r="M540" s="157"/>
      <c r="N540" s="157"/>
      <c r="O540" s="157"/>
      <c r="P540" s="157"/>
      <c r="Q540" s="157"/>
      <c r="R540" s="157"/>
      <c r="S540" s="157"/>
      <c r="T540" s="157"/>
      <c r="U540" s="157"/>
      <c r="V540" s="157"/>
      <c r="W540" s="157"/>
      <c r="X540" s="157"/>
      <c r="Y540" s="148"/>
      <c r="Z540" s="148"/>
      <c r="AA540" s="148"/>
      <c r="AB540" s="148"/>
      <c r="AC540" s="148"/>
      <c r="AD540" s="148"/>
      <c r="AE540" s="148"/>
      <c r="AF540" s="148"/>
      <c r="AG540" s="148" t="s">
        <v>164</v>
      </c>
      <c r="AH540" s="148">
        <v>0</v>
      </c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 x14ac:dyDescent="0.2">
      <c r="A541" s="155"/>
      <c r="B541" s="156"/>
      <c r="C541" s="184" t="s">
        <v>476</v>
      </c>
      <c r="D541" s="159"/>
      <c r="E541" s="160">
        <v>0.8</v>
      </c>
      <c r="F541" s="157"/>
      <c r="G541" s="157"/>
      <c r="H541" s="157"/>
      <c r="I541" s="157"/>
      <c r="J541" s="157"/>
      <c r="K541" s="157"/>
      <c r="L541" s="157"/>
      <c r="M541" s="157"/>
      <c r="N541" s="157"/>
      <c r="O541" s="157"/>
      <c r="P541" s="157"/>
      <c r="Q541" s="157"/>
      <c r="R541" s="157"/>
      <c r="S541" s="157"/>
      <c r="T541" s="157"/>
      <c r="U541" s="157"/>
      <c r="V541" s="157"/>
      <c r="W541" s="157"/>
      <c r="X541" s="157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164</v>
      </c>
      <c r="AH541" s="148">
        <v>0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 x14ac:dyDescent="0.2">
      <c r="A542" s="155"/>
      <c r="B542" s="156"/>
      <c r="C542" s="184" t="s">
        <v>172</v>
      </c>
      <c r="D542" s="159"/>
      <c r="E542" s="160"/>
      <c r="F542" s="157"/>
      <c r="G542" s="157"/>
      <c r="H542" s="157"/>
      <c r="I542" s="157"/>
      <c r="J542" s="157"/>
      <c r="K542" s="157"/>
      <c r="L542" s="157"/>
      <c r="M542" s="157"/>
      <c r="N542" s="157"/>
      <c r="O542" s="157"/>
      <c r="P542" s="157"/>
      <c r="Q542" s="157"/>
      <c r="R542" s="157"/>
      <c r="S542" s="157"/>
      <c r="T542" s="157"/>
      <c r="U542" s="157"/>
      <c r="V542" s="157"/>
      <c r="W542" s="157"/>
      <c r="X542" s="157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164</v>
      </c>
      <c r="AH542" s="148">
        <v>0</v>
      </c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1" x14ac:dyDescent="0.2">
      <c r="A543" s="155"/>
      <c r="B543" s="156"/>
      <c r="C543" s="184" t="s">
        <v>477</v>
      </c>
      <c r="D543" s="159"/>
      <c r="E543" s="160">
        <v>-0.8</v>
      </c>
      <c r="F543" s="157"/>
      <c r="G543" s="157"/>
      <c r="H543" s="157"/>
      <c r="I543" s="157"/>
      <c r="J543" s="157"/>
      <c r="K543" s="157"/>
      <c r="L543" s="157"/>
      <c r="M543" s="157"/>
      <c r="N543" s="157"/>
      <c r="O543" s="157"/>
      <c r="P543" s="157"/>
      <c r="Q543" s="157"/>
      <c r="R543" s="157"/>
      <c r="S543" s="157"/>
      <c r="T543" s="157"/>
      <c r="U543" s="157"/>
      <c r="V543" s="157"/>
      <c r="W543" s="157"/>
      <c r="X543" s="157"/>
      <c r="Y543" s="148"/>
      <c r="Z543" s="148"/>
      <c r="AA543" s="148"/>
      <c r="AB543" s="148"/>
      <c r="AC543" s="148"/>
      <c r="AD543" s="148"/>
      <c r="AE543" s="148"/>
      <c r="AF543" s="148"/>
      <c r="AG543" s="148" t="s">
        <v>164</v>
      </c>
      <c r="AH543" s="148">
        <v>0</v>
      </c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1" x14ac:dyDescent="0.2">
      <c r="A544" s="155"/>
      <c r="B544" s="156"/>
      <c r="C544" s="184" t="s">
        <v>439</v>
      </c>
      <c r="D544" s="159"/>
      <c r="E544" s="160">
        <v>-0.9</v>
      </c>
      <c r="F544" s="157"/>
      <c r="G544" s="157"/>
      <c r="H544" s="157"/>
      <c r="I544" s="157"/>
      <c r="J544" s="157"/>
      <c r="K544" s="157"/>
      <c r="L544" s="157"/>
      <c r="M544" s="157"/>
      <c r="N544" s="157"/>
      <c r="O544" s="157"/>
      <c r="P544" s="157"/>
      <c r="Q544" s="157"/>
      <c r="R544" s="157"/>
      <c r="S544" s="157"/>
      <c r="T544" s="157"/>
      <c r="U544" s="157"/>
      <c r="V544" s="157"/>
      <c r="W544" s="157"/>
      <c r="X544" s="157"/>
      <c r="Y544" s="148"/>
      <c r="Z544" s="148"/>
      <c r="AA544" s="148"/>
      <c r="AB544" s="148"/>
      <c r="AC544" s="148"/>
      <c r="AD544" s="148"/>
      <c r="AE544" s="148"/>
      <c r="AF544" s="148"/>
      <c r="AG544" s="148" t="s">
        <v>164</v>
      </c>
      <c r="AH544" s="148">
        <v>0</v>
      </c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 x14ac:dyDescent="0.2">
      <c r="A545" s="155"/>
      <c r="B545" s="156"/>
      <c r="C545" s="184" t="s">
        <v>443</v>
      </c>
      <c r="D545" s="159"/>
      <c r="E545" s="160">
        <v>-1</v>
      </c>
      <c r="F545" s="157"/>
      <c r="G545" s="157"/>
      <c r="H545" s="157"/>
      <c r="I545" s="157"/>
      <c r="J545" s="157"/>
      <c r="K545" s="157"/>
      <c r="L545" s="157"/>
      <c r="M545" s="157"/>
      <c r="N545" s="157"/>
      <c r="O545" s="157"/>
      <c r="P545" s="157"/>
      <c r="Q545" s="157"/>
      <c r="R545" s="157"/>
      <c r="S545" s="157"/>
      <c r="T545" s="157"/>
      <c r="U545" s="157"/>
      <c r="V545" s="157"/>
      <c r="W545" s="157"/>
      <c r="X545" s="157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164</v>
      </c>
      <c r="AH545" s="148">
        <v>0</v>
      </c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 x14ac:dyDescent="0.2">
      <c r="A546" s="168">
        <v>88</v>
      </c>
      <c r="B546" s="169" t="s">
        <v>486</v>
      </c>
      <c r="C546" s="183" t="s">
        <v>487</v>
      </c>
      <c r="D546" s="170" t="s">
        <v>168</v>
      </c>
      <c r="E546" s="171">
        <v>8.94</v>
      </c>
      <c r="F546" s="172"/>
      <c r="G546" s="173">
        <f>ROUND(E546*F546,2)</f>
        <v>0</v>
      </c>
      <c r="H546" s="158"/>
      <c r="I546" s="157">
        <f>ROUND(E546*H546,2)</f>
        <v>0</v>
      </c>
      <c r="J546" s="158"/>
      <c r="K546" s="157">
        <f>ROUND(E546*J546,2)</f>
        <v>0</v>
      </c>
      <c r="L546" s="157">
        <v>15</v>
      </c>
      <c r="M546" s="157">
        <f>G546*(1+L546/100)</f>
        <v>0</v>
      </c>
      <c r="N546" s="157">
        <v>2.3600000000000001E-3</v>
      </c>
      <c r="O546" s="157">
        <f>ROUND(E546*N546,2)</f>
        <v>0.02</v>
      </c>
      <c r="P546" s="157">
        <v>0</v>
      </c>
      <c r="Q546" s="157">
        <f>ROUND(E546*P546,2)</f>
        <v>0</v>
      </c>
      <c r="R546" s="157" t="s">
        <v>299</v>
      </c>
      <c r="S546" s="157" t="s">
        <v>159</v>
      </c>
      <c r="T546" s="157" t="s">
        <v>160</v>
      </c>
      <c r="U546" s="157">
        <v>0</v>
      </c>
      <c r="V546" s="157">
        <f>ROUND(E546*U546,2)</f>
        <v>0</v>
      </c>
      <c r="W546" s="157"/>
      <c r="X546" s="157" t="s">
        <v>300</v>
      </c>
      <c r="Y546" s="148"/>
      <c r="Z546" s="148"/>
      <c r="AA546" s="148"/>
      <c r="AB546" s="148"/>
      <c r="AC546" s="148"/>
      <c r="AD546" s="148"/>
      <c r="AE546" s="148"/>
      <c r="AF546" s="148"/>
      <c r="AG546" s="148" t="s">
        <v>301</v>
      </c>
      <c r="AH546" s="148"/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55"/>
      <c r="B547" s="156"/>
      <c r="C547" s="184" t="s">
        <v>464</v>
      </c>
      <c r="D547" s="159"/>
      <c r="E547" s="160"/>
      <c r="F547" s="157"/>
      <c r="G547" s="157"/>
      <c r="H547" s="157"/>
      <c r="I547" s="157"/>
      <c r="J547" s="157"/>
      <c r="K547" s="157"/>
      <c r="L547" s="157"/>
      <c r="M547" s="157"/>
      <c r="N547" s="157"/>
      <c r="O547" s="157"/>
      <c r="P547" s="157"/>
      <c r="Q547" s="157"/>
      <c r="R547" s="157"/>
      <c r="S547" s="157"/>
      <c r="T547" s="157"/>
      <c r="U547" s="157"/>
      <c r="V547" s="157"/>
      <c r="W547" s="157"/>
      <c r="X547" s="157"/>
      <c r="Y547" s="148"/>
      <c r="Z547" s="148"/>
      <c r="AA547" s="148"/>
      <c r="AB547" s="148"/>
      <c r="AC547" s="148"/>
      <c r="AD547" s="148"/>
      <c r="AE547" s="148"/>
      <c r="AF547" s="148"/>
      <c r="AG547" s="148" t="s">
        <v>164</v>
      </c>
      <c r="AH547" s="148">
        <v>0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1" x14ac:dyDescent="0.2">
      <c r="A548" s="155"/>
      <c r="B548" s="156"/>
      <c r="C548" s="184" t="s">
        <v>178</v>
      </c>
      <c r="D548" s="159"/>
      <c r="E548" s="160"/>
      <c r="F548" s="157"/>
      <c r="G548" s="157"/>
      <c r="H548" s="157"/>
      <c r="I548" s="157"/>
      <c r="J548" s="157"/>
      <c r="K548" s="157"/>
      <c r="L548" s="157"/>
      <c r="M548" s="157"/>
      <c r="N548" s="157"/>
      <c r="O548" s="157"/>
      <c r="P548" s="157"/>
      <c r="Q548" s="157"/>
      <c r="R548" s="157"/>
      <c r="S548" s="157"/>
      <c r="T548" s="157"/>
      <c r="U548" s="157"/>
      <c r="V548" s="157"/>
      <c r="W548" s="157"/>
      <c r="X548" s="157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164</v>
      </c>
      <c r="AH548" s="148">
        <v>0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55"/>
      <c r="B549" s="156"/>
      <c r="C549" s="184" t="s">
        <v>179</v>
      </c>
      <c r="D549" s="159"/>
      <c r="E549" s="160">
        <v>3.43</v>
      </c>
      <c r="F549" s="157"/>
      <c r="G549" s="157"/>
      <c r="H549" s="157"/>
      <c r="I549" s="157"/>
      <c r="J549" s="157"/>
      <c r="K549" s="157"/>
      <c r="L549" s="157"/>
      <c r="M549" s="157"/>
      <c r="N549" s="157"/>
      <c r="O549" s="157"/>
      <c r="P549" s="157"/>
      <c r="Q549" s="157"/>
      <c r="R549" s="157"/>
      <c r="S549" s="157"/>
      <c r="T549" s="157"/>
      <c r="U549" s="157"/>
      <c r="V549" s="157"/>
      <c r="W549" s="157"/>
      <c r="X549" s="157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164</v>
      </c>
      <c r="AH549" s="148">
        <v>0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1" x14ac:dyDescent="0.2">
      <c r="A550" s="155"/>
      <c r="B550" s="156"/>
      <c r="C550" s="184" t="s">
        <v>211</v>
      </c>
      <c r="D550" s="159"/>
      <c r="E550" s="160"/>
      <c r="F550" s="157"/>
      <c r="G550" s="157"/>
      <c r="H550" s="157"/>
      <c r="I550" s="157"/>
      <c r="J550" s="157"/>
      <c r="K550" s="157"/>
      <c r="L550" s="157"/>
      <c r="M550" s="157"/>
      <c r="N550" s="157"/>
      <c r="O550" s="157"/>
      <c r="P550" s="157"/>
      <c r="Q550" s="157"/>
      <c r="R550" s="157"/>
      <c r="S550" s="157"/>
      <c r="T550" s="157"/>
      <c r="U550" s="157"/>
      <c r="V550" s="157"/>
      <c r="W550" s="157"/>
      <c r="X550" s="157"/>
      <c r="Y550" s="148"/>
      <c r="Z550" s="148"/>
      <c r="AA550" s="148"/>
      <c r="AB550" s="148"/>
      <c r="AC550" s="148"/>
      <c r="AD550" s="148"/>
      <c r="AE550" s="148"/>
      <c r="AF550" s="148"/>
      <c r="AG550" s="148" t="s">
        <v>164</v>
      </c>
      <c r="AH550" s="148">
        <v>0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 x14ac:dyDescent="0.2">
      <c r="A551" s="155"/>
      <c r="B551" s="156"/>
      <c r="C551" s="184" t="s">
        <v>182</v>
      </c>
      <c r="D551" s="159"/>
      <c r="E551" s="160">
        <v>5.51</v>
      </c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164</v>
      </c>
      <c r="AH551" s="148">
        <v>0</v>
      </c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x14ac:dyDescent="0.2">
      <c r="A552" s="162" t="s">
        <v>154</v>
      </c>
      <c r="B552" s="163" t="s">
        <v>110</v>
      </c>
      <c r="C552" s="182" t="s">
        <v>111</v>
      </c>
      <c r="D552" s="164"/>
      <c r="E552" s="165"/>
      <c r="F552" s="166"/>
      <c r="G552" s="167">
        <f>SUMIF(AG553:AG592,"&lt;&gt;NOR",G553:G592)</f>
        <v>0</v>
      </c>
      <c r="H552" s="161"/>
      <c r="I552" s="161">
        <f>SUM(I553:I592)</f>
        <v>0</v>
      </c>
      <c r="J552" s="161"/>
      <c r="K552" s="161">
        <f>SUM(K553:K592)</f>
        <v>0</v>
      </c>
      <c r="L552" s="161"/>
      <c r="M552" s="161">
        <f>SUM(M553:M592)</f>
        <v>0</v>
      </c>
      <c r="N552" s="161"/>
      <c r="O552" s="161">
        <f>SUM(O553:O592)</f>
        <v>0.36000000000000004</v>
      </c>
      <c r="P552" s="161"/>
      <c r="Q552" s="161">
        <f>SUM(Q553:Q592)</f>
        <v>0</v>
      </c>
      <c r="R552" s="161"/>
      <c r="S552" s="161"/>
      <c r="T552" s="161"/>
      <c r="U552" s="161"/>
      <c r="V552" s="161">
        <f>SUM(V553:V592)</f>
        <v>0</v>
      </c>
      <c r="W552" s="161"/>
      <c r="X552" s="161"/>
      <c r="AG552" t="s">
        <v>155</v>
      </c>
    </row>
    <row r="553" spans="1:60" outlineLevel="1" x14ac:dyDescent="0.2">
      <c r="A553" s="168">
        <v>89</v>
      </c>
      <c r="B553" s="169" t="s">
        <v>488</v>
      </c>
      <c r="C553" s="183" t="s">
        <v>489</v>
      </c>
      <c r="D553" s="170" t="s">
        <v>274</v>
      </c>
      <c r="E553" s="171">
        <v>7.56</v>
      </c>
      <c r="F553" s="172"/>
      <c r="G553" s="173">
        <f>ROUND(E553*F553,2)</f>
        <v>0</v>
      </c>
      <c r="H553" s="158"/>
      <c r="I553" s="157">
        <f>ROUND(E553*H553,2)</f>
        <v>0</v>
      </c>
      <c r="J553" s="158"/>
      <c r="K553" s="157">
        <f>ROUND(E553*J553,2)</f>
        <v>0</v>
      </c>
      <c r="L553" s="157">
        <v>15</v>
      </c>
      <c r="M553" s="157">
        <f>G553*(1+L553/100)</f>
        <v>0</v>
      </c>
      <c r="N553" s="157">
        <v>4.0000000000000003E-5</v>
      </c>
      <c r="O553" s="157">
        <f>ROUND(E553*N553,2)</f>
        <v>0</v>
      </c>
      <c r="P553" s="157">
        <v>0</v>
      </c>
      <c r="Q553" s="157">
        <f>ROUND(E553*P553,2)</f>
        <v>0</v>
      </c>
      <c r="R553" s="157"/>
      <c r="S553" s="157" t="s">
        <v>159</v>
      </c>
      <c r="T553" s="157" t="s">
        <v>160</v>
      </c>
      <c r="U553" s="157">
        <v>0</v>
      </c>
      <c r="V553" s="157">
        <f>ROUND(E553*U553,2)</f>
        <v>0</v>
      </c>
      <c r="W553" s="157"/>
      <c r="X553" s="157" t="s">
        <v>161</v>
      </c>
      <c r="Y553" s="148"/>
      <c r="Z553" s="148"/>
      <c r="AA553" s="148"/>
      <c r="AB553" s="148"/>
      <c r="AC553" s="148"/>
      <c r="AD553" s="148"/>
      <c r="AE553" s="148"/>
      <c r="AF553" s="148"/>
      <c r="AG553" s="148" t="s">
        <v>162</v>
      </c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 x14ac:dyDescent="0.2">
      <c r="A554" s="155"/>
      <c r="B554" s="156"/>
      <c r="C554" s="245" t="s">
        <v>490</v>
      </c>
      <c r="D554" s="246"/>
      <c r="E554" s="246"/>
      <c r="F554" s="246"/>
      <c r="G554" s="246"/>
      <c r="H554" s="157"/>
      <c r="I554" s="157"/>
      <c r="J554" s="157"/>
      <c r="K554" s="157"/>
      <c r="L554" s="157"/>
      <c r="M554" s="157"/>
      <c r="N554" s="157"/>
      <c r="O554" s="157"/>
      <c r="P554" s="157"/>
      <c r="Q554" s="157"/>
      <c r="R554" s="157"/>
      <c r="S554" s="157"/>
      <c r="T554" s="157"/>
      <c r="U554" s="157"/>
      <c r="V554" s="157"/>
      <c r="W554" s="157"/>
      <c r="X554" s="157"/>
      <c r="Y554" s="148"/>
      <c r="Z554" s="148"/>
      <c r="AA554" s="148"/>
      <c r="AB554" s="148"/>
      <c r="AC554" s="148"/>
      <c r="AD554" s="148"/>
      <c r="AE554" s="148"/>
      <c r="AF554" s="148"/>
      <c r="AG554" s="148" t="s">
        <v>230</v>
      </c>
      <c r="AH554" s="148"/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 x14ac:dyDescent="0.2">
      <c r="A555" s="155"/>
      <c r="B555" s="156"/>
      <c r="C555" s="184" t="s">
        <v>286</v>
      </c>
      <c r="D555" s="159"/>
      <c r="E555" s="160"/>
      <c r="F555" s="157"/>
      <c r="G555" s="157"/>
      <c r="H555" s="157"/>
      <c r="I555" s="157"/>
      <c r="J555" s="157"/>
      <c r="K555" s="157"/>
      <c r="L555" s="157"/>
      <c r="M555" s="157"/>
      <c r="N555" s="157"/>
      <c r="O555" s="157"/>
      <c r="P555" s="157"/>
      <c r="Q555" s="157"/>
      <c r="R555" s="157"/>
      <c r="S555" s="157"/>
      <c r="T555" s="157"/>
      <c r="U555" s="157"/>
      <c r="V555" s="157"/>
      <c r="W555" s="157"/>
      <c r="X555" s="157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164</v>
      </c>
      <c r="AH555" s="148">
        <v>0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 x14ac:dyDescent="0.2">
      <c r="A556" s="155"/>
      <c r="B556" s="156"/>
      <c r="C556" s="184" t="s">
        <v>188</v>
      </c>
      <c r="D556" s="159"/>
      <c r="E556" s="160"/>
      <c r="F556" s="157"/>
      <c r="G556" s="157"/>
      <c r="H556" s="157"/>
      <c r="I556" s="157"/>
      <c r="J556" s="157"/>
      <c r="K556" s="157"/>
      <c r="L556" s="157"/>
      <c r="M556" s="157"/>
      <c r="N556" s="157"/>
      <c r="O556" s="157"/>
      <c r="P556" s="157"/>
      <c r="Q556" s="157"/>
      <c r="R556" s="157"/>
      <c r="S556" s="157"/>
      <c r="T556" s="157"/>
      <c r="U556" s="157"/>
      <c r="V556" s="157"/>
      <c r="W556" s="157"/>
      <c r="X556" s="157"/>
      <c r="Y556" s="148"/>
      <c r="Z556" s="148"/>
      <c r="AA556" s="148"/>
      <c r="AB556" s="148"/>
      <c r="AC556" s="148"/>
      <c r="AD556" s="148"/>
      <c r="AE556" s="148"/>
      <c r="AF556" s="148"/>
      <c r="AG556" s="148" t="s">
        <v>164</v>
      </c>
      <c r="AH556" s="148">
        <v>0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55"/>
      <c r="B557" s="156"/>
      <c r="C557" s="184" t="s">
        <v>473</v>
      </c>
      <c r="D557" s="159"/>
      <c r="E557" s="160">
        <v>4.4000000000000004</v>
      </c>
      <c r="F557" s="157"/>
      <c r="G557" s="157"/>
      <c r="H557" s="157"/>
      <c r="I557" s="157"/>
      <c r="J557" s="157"/>
      <c r="K557" s="157"/>
      <c r="L557" s="157"/>
      <c r="M557" s="157"/>
      <c r="N557" s="157"/>
      <c r="O557" s="157"/>
      <c r="P557" s="157"/>
      <c r="Q557" s="157"/>
      <c r="R557" s="157"/>
      <c r="S557" s="157"/>
      <c r="T557" s="157"/>
      <c r="U557" s="157"/>
      <c r="V557" s="157"/>
      <c r="W557" s="157"/>
      <c r="X557" s="157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164</v>
      </c>
      <c r="AH557" s="148">
        <v>0</v>
      </c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1" x14ac:dyDescent="0.2">
      <c r="A558" s="155"/>
      <c r="B558" s="156"/>
      <c r="C558" s="184" t="s">
        <v>491</v>
      </c>
      <c r="D558" s="159"/>
      <c r="E558" s="160">
        <v>3.16</v>
      </c>
      <c r="F558" s="157"/>
      <c r="G558" s="157"/>
      <c r="H558" s="157"/>
      <c r="I558" s="157"/>
      <c r="J558" s="157"/>
      <c r="K558" s="157"/>
      <c r="L558" s="157"/>
      <c r="M558" s="157"/>
      <c r="N558" s="157"/>
      <c r="O558" s="157"/>
      <c r="P558" s="157"/>
      <c r="Q558" s="157"/>
      <c r="R558" s="157"/>
      <c r="S558" s="157"/>
      <c r="T558" s="157"/>
      <c r="U558" s="157"/>
      <c r="V558" s="157"/>
      <c r="W558" s="157"/>
      <c r="X558" s="157"/>
      <c r="Y558" s="148"/>
      <c r="Z558" s="148"/>
      <c r="AA558" s="148"/>
      <c r="AB558" s="148"/>
      <c r="AC558" s="148"/>
      <c r="AD558" s="148"/>
      <c r="AE558" s="148"/>
      <c r="AF558" s="148"/>
      <c r="AG558" s="148" t="s">
        <v>164</v>
      </c>
      <c r="AH558" s="148">
        <v>0</v>
      </c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68">
        <v>90</v>
      </c>
      <c r="B559" s="169" t="s">
        <v>492</v>
      </c>
      <c r="C559" s="183" t="s">
        <v>493</v>
      </c>
      <c r="D559" s="170" t="s">
        <v>168</v>
      </c>
      <c r="E559" s="171">
        <v>13.486000000000001</v>
      </c>
      <c r="F559" s="172"/>
      <c r="G559" s="173">
        <f>ROUND(E559*F559,2)</f>
        <v>0</v>
      </c>
      <c r="H559" s="158"/>
      <c r="I559" s="157">
        <f>ROUND(E559*H559,2)</f>
        <v>0</v>
      </c>
      <c r="J559" s="158"/>
      <c r="K559" s="157">
        <f>ROUND(E559*J559,2)</f>
        <v>0</v>
      </c>
      <c r="L559" s="157">
        <v>15</v>
      </c>
      <c r="M559" s="157">
        <f>G559*(1+L559/100)</f>
        <v>0</v>
      </c>
      <c r="N559" s="157">
        <v>2.1000000000000001E-4</v>
      </c>
      <c r="O559" s="157">
        <f>ROUND(E559*N559,2)</f>
        <v>0</v>
      </c>
      <c r="P559" s="157">
        <v>0</v>
      </c>
      <c r="Q559" s="157">
        <f>ROUND(E559*P559,2)</f>
        <v>0</v>
      </c>
      <c r="R559" s="157"/>
      <c r="S559" s="157" t="s">
        <v>159</v>
      </c>
      <c r="T559" s="157" t="s">
        <v>160</v>
      </c>
      <c r="U559" s="157">
        <v>0</v>
      </c>
      <c r="V559" s="157">
        <f>ROUND(E559*U559,2)</f>
        <v>0</v>
      </c>
      <c r="W559" s="157"/>
      <c r="X559" s="157" t="s">
        <v>161</v>
      </c>
      <c r="Y559" s="148"/>
      <c r="Z559" s="148"/>
      <c r="AA559" s="148"/>
      <c r="AB559" s="148"/>
      <c r="AC559" s="148"/>
      <c r="AD559" s="148"/>
      <c r="AE559" s="148"/>
      <c r="AF559" s="148"/>
      <c r="AG559" s="148" t="s">
        <v>162</v>
      </c>
      <c r="AH559" s="148"/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 x14ac:dyDescent="0.2">
      <c r="A560" s="155"/>
      <c r="B560" s="156"/>
      <c r="C560" s="245" t="s">
        <v>494</v>
      </c>
      <c r="D560" s="246"/>
      <c r="E560" s="246"/>
      <c r="F560" s="246"/>
      <c r="G560" s="246"/>
      <c r="H560" s="157"/>
      <c r="I560" s="157"/>
      <c r="J560" s="157"/>
      <c r="K560" s="157"/>
      <c r="L560" s="157"/>
      <c r="M560" s="157"/>
      <c r="N560" s="157"/>
      <c r="O560" s="157"/>
      <c r="P560" s="157"/>
      <c r="Q560" s="157"/>
      <c r="R560" s="157"/>
      <c r="S560" s="157"/>
      <c r="T560" s="157"/>
      <c r="U560" s="157"/>
      <c r="V560" s="157"/>
      <c r="W560" s="157"/>
      <c r="X560" s="157"/>
      <c r="Y560" s="148"/>
      <c r="Z560" s="148"/>
      <c r="AA560" s="148"/>
      <c r="AB560" s="148"/>
      <c r="AC560" s="148"/>
      <c r="AD560" s="148"/>
      <c r="AE560" s="148"/>
      <c r="AF560" s="148"/>
      <c r="AG560" s="148" t="s">
        <v>230</v>
      </c>
      <c r="AH560" s="148"/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55"/>
      <c r="B561" s="156"/>
      <c r="C561" s="184" t="s">
        <v>286</v>
      </c>
      <c r="D561" s="159"/>
      <c r="E561" s="160"/>
      <c r="F561" s="157"/>
      <c r="G561" s="157"/>
      <c r="H561" s="157"/>
      <c r="I561" s="157"/>
      <c r="J561" s="157"/>
      <c r="K561" s="157"/>
      <c r="L561" s="157"/>
      <c r="M561" s="157"/>
      <c r="N561" s="157"/>
      <c r="O561" s="157"/>
      <c r="P561" s="157"/>
      <c r="Q561" s="157"/>
      <c r="R561" s="157"/>
      <c r="S561" s="157"/>
      <c r="T561" s="157"/>
      <c r="U561" s="157"/>
      <c r="V561" s="157"/>
      <c r="W561" s="157"/>
      <c r="X561" s="157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164</v>
      </c>
      <c r="AH561" s="148">
        <v>0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 x14ac:dyDescent="0.2">
      <c r="A562" s="155"/>
      <c r="B562" s="156"/>
      <c r="C562" s="184" t="s">
        <v>188</v>
      </c>
      <c r="D562" s="159"/>
      <c r="E562" s="160"/>
      <c r="F562" s="157"/>
      <c r="G562" s="157"/>
      <c r="H562" s="157"/>
      <c r="I562" s="157"/>
      <c r="J562" s="157"/>
      <c r="K562" s="157"/>
      <c r="L562" s="157"/>
      <c r="M562" s="157"/>
      <c r="N562" s="157"/>
      <c r="O562" s="157"/>
      <c r="P562" s="157"/>
      <c r="Q562" s="157"/>
      <c r="R562" s="157"/>
      <c r="S562" s="157"/>
      <c r="T562" s="157"/>
      <c r="U562" s="157"/>
      <c r="V562" s="157"/>
      <c r="W562" s="157"/>
      <c r="X562" s="157"/>
      <c r="Y562" s="148"/>
      <c r="Z562" s="148"/>
      <c r="AA562" s="148"/>
      <c r="AB562" s="148"/>
      <c r="AC562" s="148"/>
      <c r="AD562" s="148"/>
      <c r="AE562" s="148"/>
      <c r="AF562" s="148"/>
      <c r="AG562" s="148" t="s">
        <v>164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 x14ac:dyDescent="0.2">
      <c r="A563" s="155"/>
      <c r="B563" s="156"/>
      <c r="C563" s="184" t="s">
        <v>495</v>
      </c>
      <c r="D563" s="159"/>
      <c r="E563" s="160">
        <v>9.68</v>
      </c>
      <c r="F563" s="157"/>
      <c r="G563" s="157"/>
      <c r="H563" s="157"/>
      <c r="I563" s="157"/>
      <c r="J563" s="157"/>
      <c r="K563" s="157"/>
      <c r="L563" s="157"/>
      <c r="M563" s="157"/>
      <c r="N563" s="157"/>
      <c r="O563" s="157"/>
      <c r="P563" s="157"/>
      <c r="Q563" s="157"/>
      <c r="R563" s="157"/>
      <c r="S563" s="157"/>
      <c r="T563" s="157"/>
      <c r="U563" s="157"/>
      <c r="V563" s="157"/>
      <c r="W563" s="157"/>
      <c r="X563" s="157"/>
      <c r="Y563" s="148"/>
      <c r="Z563" s="148"/>
      <c r="AA563" s="148"/>
      <c r="AB563" s="148"/>
      <c r="AC563" s="148"/>
      <c r="AD563" s="148"/>
      <c r="AE563" s="148"/>
      <c r="AF563" s="148"/>
      <c r="AG563" s="148" t="s">
        <v>164</v>
      </c>
      <c r="AH563" s="148">
        <v>0</v>
      </c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 x14ac:dyDescent="0.2">
      <c r="A564" s="155"/>
      <c r="B564" s="156"/>
      <c r="C564" s="184" t="s">
        <v>496</v>
      </c>
      <c r="D564" s="159"/>
      <c r="E564" s="160">
        <v>6.95</v>
      </c>
      <c r="F564" s="157"/>
      <c r="G564" s="157"/>
      <c r="H564" s="157"/>
      <c r="I564" s="157"/>
      <c r="J564" s="157"/>
      <c r="K564" s="157"/>
      <c r="L564" s="157"/>
      <c r="M564" s="157"/>
      <c r="N564" s="157"/>
      <c r="O564" s="157"/>
      <c r="P564" s="157"/>
      <c r="Q564" s="157"/>
      <c r="R564" s="157"/>
      <c r="S564" s="157"/>
      <c r="T564" s="157"/>
      <c r="U564" s="157"/>
      <c r="V564" s="157"/>
      <c r="W564" s="157"/>
      <c r="X564" s="157"/>
      <c r="Y564" s="148"/>
      <c r="Z564" s="148"/>
      <c r="AA564" s="148"/>
      <c r="AB564" s="148"/>
      <c r="AC564" s="148"/>
      <c r="AD564" s="148"/>
      <c r="AE564" s="148"/>
      <c r="AF564" s="148"/>
      <c r="AG564" s="148" t="s">
        <v>164</v>
      </c>
      <c r="AH564" s="148">
        <v>0</v>
      </c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 x14ac:dyDescent="0.2">
      <c r="A565" s="155"/>
      <c r="B565" s="156"/>
      <c r="C565" s="184" t="s">
        <v>172</v>
      </c>
      <c r="D565" s="159"/>
      <c r="E565" s="160"/>
      <c r="F565" s="157"/>
      <c r="G565" s="157"/>
      <c r="H565" s="157"/>
      <c r="I565" s="157"/>
      <c r="J565" s="157"/>
      <c r="K565" s="157"/>
      <c r="L565" s="157"/>
      <c r="M565" s="157"/>
      <c r="N565" s="157"/>
      <c r="O565" s="157"/>
      <c r="P565" s="157"/>
      <c r="Q565" s="157"/>
      <c r="R565" s="157"/>
      <c r="S565" s="157"/>
      <c r="T565" s="157"/>
      <c r="U565" s="157"/>
      <c r="V565" s="157"/>
      <c r="W565" s="157"/>
      <c r="X565" s="157"/>
      <c r="Y565" s="148"/>
      <c r="Z565" s="148"/>
      <c r="AA565" s="148"/>
      <c r="AB565" s="148"/>
      <c r="AC565" s="148"/>
      <c r="AD565" s="148"/>
      <c r="AE565" s="148"/>
      <c r="AF565" s="148"/>
      <c r="AG565" s="148" t="s">
        <v>164</v>
      </c>
      <c r="AH565" s="148">
        <v>0</v>
      </c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55"/>
      <c r="B566" s="156"/>
      <c r="C566" s="184" t="s">
        <v>174</v>
      </c>
      <c r="D566" s="159"/>
      <c r="E566" s="160">
        <v>-1.62</v>
      </c>
      <c r="F566" s="157"/>
      <c r="G566" s="157"/>
      <c r="H566" s="157"/>
      <c r="I566" s="157"/>
      <c r="J566" s="157"/>
      <c r="K566" s="157"/>
      <c r="L566" s="157"/>
      <c r="M566" s="157"/>
      <c r="N566" s="157"/>
      <c r="O566" s="157"/>
      <c r="P566" s="157"/>
      <c r="Q566" s="157"/>
      <c r="R566" s="157"/>
      <c r="S566" s="157"/>
      <c r="T566" s="157"/>
      <c r="U566" s="157"/>
      <c r="V566" s="157"/>
      <c r="W566" s="157"/>
      <c r="X566" s="157"/>
      <c r="Y566" s="148"/>
      <c r="Z566" s="148"/>
      <c r="AA566" s="148"/>
      <c r="AB566" s="148"/>
      <c r="AC566" s="148"/>
      <c r="AD566" s="148"/>
      <c r="AE566" s="148"/>
      <c r="AF566" s="148"/>
      <c r="AG566" s="148" t="s">
        <v>164</v>
      </c>
      <c r="AH566" s="148">
        <v>0</v>
      </c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 x14ac:dyDescent="0.2">
      <c r="A567" s="155"/>
      <c r="B567" s="156"/>
      <c r="C567" s="184" t="s">
        <v>224</v>
      </c>
      <c r="D567" s="159"/>
      <c r="E567" s="160">
        <v>-1.53</v>
      </c>
      <c r="F567" s="157"/>
      <c r="G567" s="157"/>
      <c r="H567" s="157"/>
      <c r="I567" s="157"/>
      <c r="J567" s="157"/>
      <c r="K567" s="157"/>
      <c r="L567" s="157"/>
      <c r="M567" s="157"/>
      <c r="N567" s="157"/>
      <c r="O567" s="157"/>
      <c r="P567" s="157"/>
      <c r="Q567" s="157"/>
      <c r="R567" s="157"/>
      <c r="S567" s="157"/>
      <c r="T567" s="157"/>
      <c r="U567" s="157"/>
      <c r="V567" s="157"/>
      <c r="W567" s="157"/>
      <c r="X567" s="157"/>
      <c r="Y567" s="148"/>
      <c r="Z567" s="148"/>
      <c r="AA567" s="148"/>
      <c r="AB567" s="148"/>
      <c r="AC567" s="148"/>
      <c r="AD567" s="148"/>
      <c r="AE567" s="148"/>
      <c r="AF567" s="148"/>
      <c r="AG567" s="148" t="s">
        <v>164</v>
      </c>
      <c r="AH567" s="148">
        <v>0</v>
      </c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ht="22.5" outlineLevel="1" x14ac:dyDescent="0.2">
      <c r="A568" s="168">
        <v>91</v>
      </c>
      <c r="B568" s="169" t="s">
        <v>497</v>
      </c>
      <c r="C568" s="183" t="s">
        <v>498</v>
      </c>
      <c r="D568" s="170" t="s">
        <v>168</v>
      </c>
      <c r="E568" s="171">
        <v>13.486000000000001</v>
      </c>
      <c r="F568" s="172"/>
      <c r="G568" s="173">
        <f>ROUND(E568*F568,2)</f>
        <v>0</v>
      </c>
      <c r="H568" s="158"/>
      <c r="I568" s="157">
        <f>ROUND(E568*H568,2)</f>
        <v>0</v>
      </c>
      <c r="J568" s="158"/>
      <c r="K568" s="157">
        <f>ROUND(E568*J568,2)</f>
        <v>0</v>
      </c>
      <c r="L568" s="157">
        <v>15</v>
      </c>
      <c r="M568" s="157">
        <f>G568*(1+L568/100)</f>
        <v>0</v>
      </c>
      <c r="N568" s="157">
        <v>5.3499999999999997E-3</v>
      </c>
      <c r="O568" s="157">
        <f>ROUND(E568*N568,2)</f>
        <v>7.0000000000000007E-2</v>
      </c>
      <c r="P568" s="157">
        <v>0</v>
      </c>
      <c r="Q568" s="157">
        <f>ROUND(E568*P568,2)</f>
        <v>0</v>
      </c>
      <c r="R568" s="157"/>
      <c r="S568" s="157" t="s">
        <v>159</v>
      </c>
      <c r="T568" s="157" t="s">
        <v>160</v>
      </c>
      <c r="U568" s="157">
        <v>0</v>
      </c>
      <c r="V568" s="157">
        <f>ROUND(E568*U568,2)</f>
        <v>0</v>
      </c>
      <c r="W568" s="157"/>
      <c r="X568" s="157" t="s">
        <v>161</v>
      </c>
      <c r="Y568" s="148"/>
      <c r="Z568" s="148"/>
      <c r="AA568" s="148"/>
      <c r="AB568" s="148"/>
      <c r="AC568" s="148"/>
      <c r="AD568" s="148"/>
      <c r="AE568" s="148"/>
      <c r="AF568" s="148"/>
      <c r="AG568" s="148" t="s">
        <v>162</v>
      </c>
      <c r="AH568" s="148"/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1" x14ac:dyDescent="0.2">
      <c r="A569" s="155"/>
      <c r="B569" s="156"/>
      <c r="C569" s="184" t="s">
        <v>286</v>
      </c>
      <c r="D569" s="159"/>
      <c r="E569" s="160"/>
      <c r="F569" s="157"/>
      <c r="G569" s="157"/>
      <c r="H569" s="157"/>
      <c r="I569" s="157"/>
      <c r="J569" s="157"/>
      <c r="K569" s="157"/>
      <c r="L569" s="157"/>
      <c r="M569" s="157"/>
      <c r="N569" s="157"/>
      <c r="O569" s="157"/>
      <c r="P569" s="157"/>
      <c r="Q569" s="157"/>
      <c r="R569" s="157"/>
      <c r="S569" s="157"/>
      <c r="T569" s="157"/>
      <c r="U569" s="157"/>
      <c r="V569" s="157"/>
      <c r="W569" s="157"/>
      <c r="X569" s="157"/>
      <c r="Y569" s="148"/>
      <c r="Z569" s="148"/>
      <c r="AA569" s="148"/>
      <c r="AB569" s="148"/>
      <c r="AC569" s="148"/>
      <c r="AD569" s="148"/>
      <c r="AE569" s="148"/>
      <c r="AF569" s="148"/>
      <c r="AG569" s="148" t="s">
        <v>164</v>
      </c>
      <c r="AH569" s="148">
        <v>0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55"/>
      <c r="B570" s="156"/>
      <c r="C570" s="184" t="s">
        <v>188</v>
      </c>
      <c r="D570" s="159"/>
      <c r="E570" s="160"/>
      <c r="F570" s="157"/>
      <c r="G570" s="157"/>
      <c r="H570" s="157"/>
      <c r="I570" s="157"/>
      <c r="J570" s="157"/>
      <c r="K570" s="157"/>
      <c r="L570" s="157"/>
      <c r="M570" s="157"/>
      <c r="N570" s="157"/>
      <c r="O570" s="157"/>
      <c r="P570" s="157"/>
      <c r="Q570" s="157"/>
      <c r="R570" s="157"/>
      <c r="S570" s="157"/>
      <c r="T570" s="157"/>
      <c r="U570" s="157"/>
      <c r="V570" s="157"/>
      <c r="W570" s="157"/>
      <c r="X570" s="157"/>
      <c r="Y570" s="148"/>
      <c r="Z570" s="148"/>
      <c r="AA570" s="148"/>
      <c r="AB570" s="148"/>
      <c r="AC570" s="148"/>
      <c r="AD570" s="148"/>
      <c r="AE570" s="148"/>
      <c r="AF570" s="148"/>
      <c r="AG570" s="148" t="s">
        <v>164</v>
      </c>
      <c r="AH570" s="148">
        <v>0</v>
      </c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55"/>
      <c r="B571" s="156"/>
      <c r="C571" s="184" t="s">
        <v>495</v>
      </c>
      <c r="D571" s="159"/>
      <c r="E571" s="160">
        <v>9.68</v>
      </c>
      <c r="F571" s="157"/>
      <c r="G571" s="157"/>
      <c r="H571" s="157"/>
      <c r="I571" s="157"/>
      <c r="J571" s="157"/>
      <c r="K571" s="157"/>
      <c r="L571" s="157"/>
      <c r="M571" s="157"/>
      <c r="N571" s="157"/>
      <c r="O571" s="157"/>
      <c r="P571" s="157"/>
      <c r="Q571" s="157"/>
      <c r="R571" s="157"/>
      <c r="S571" s="157"/>
      <c r="T571" s="157"/>
      <c r="U571" s="157"/>
      <c r="V571" s="157"/>
      <c r="W571" s="157"/>
      <c r="X571" s="157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164</v>
      </c>
      <c r="AH571" s="148">
        <v>0</v>
      </c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1" x14ac:dyDescent="0.2">
      <c r="A572" s="155"/>
      <c r="B572" s="156"/>
      <c r="C572" s="184" t="s">
        <v>496</v>
      </c>
      <c r="D572" s="159"/>
      <c r="E572" s="160">
        <v>6.95</v>
      </c>
      <c r="F572" s="157"/>
      <c r="G572" s="157"/>
      <c r="H572" s="157"/>
      <c r="I572" s="157"/>
      <c r="J572" s="157"/>
      <c r="K572" s="157"/>
      <c r="L572" s="157"/>
      <c r="M572" s="157"/>
      <c r="N572" s="157"/>
      <c r="O572" s="157"/>
      <c r="P572" s="157"/>
      <c r="Q572" s="157"/>
      <c r="R572" s="157"/>
      <c r="S572" s="157"/>
      <c r="T572" s="157"/>
      <c r="U572" s="157"/>
      <c r="V572" s="157"/>
      <c r="W572" s="157"/>
      <c r="X572" s="157"/>
      <c r="Y572" s="148"/>
      <c r="Z572" s="148"/>
      <c r="AA572" s="148"/>
      <c r="AB572" s="148"/>
      <c r="AC572" s="148"/>
      <c r="AD572" s="148"/>
      <c r="AE572" s="148"/>
      <c r="AF572" s="148"/>
      <c r="AG572" s="148" t="s">
        <v>164</v>
      </c>
      <c r="AH572" s="148">
        <v>0</v>
      </c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 x14ac:dyDescent="0.2">
      <c r="A573" s="155"/>
      <c r="B573" s="156"/>
      <c r="C573" s="184" t="s">
        <v>172</v>
      </c>
      <c r="D573" s="159"/>
      <c r="E573" s="160"/>
      <c r="F573" s="157"/>
      <c r="G573" s="157"/>
      <c r="H573" s="157"/>
      <c r="I573" s="157"/>
      <c r="J573" s="157"/>
      <c r="K573" s="157"/>
      <c r="L573" s="157"/>
      <c r="M573" s="157"/>
      <c r="N573" s="157"/>
      <c r="O573" s="157"/>
      <c r="P573" s="157"/>
      <c r="Q573" s="157"/>
      <c r="R573" s="157"/>
      <c r="S573" s="157"/>
      <c r="T573" s="157"/>
      <c r="U573" s="157"/>
      <c r="V573" s="157"/>
      <c r="W573" s="157"/>
      <c r="X573" s="157"/>
      <c r="Y573" s="148"/>
      <c r="Z573" s="148"/>
      <c r="AA573" s="148"/>
      <c r="AB573" s="148"/>
      <c r="AC573" s="148"/>
      <c r="AD573" s="148"/>
      <c r="AE573" s="148"/>
      <c r="AF573" s="148"/>
      <c r="AG573" s="148" t="s">
        <v>164</v>
      </c>
      <c r="AH573" s="148">
        <v>0</v>
      </c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55"/>
      <c r="B574" s="156"/>
      <c r="C574" s="184" t="s">
        <v>174</v>
      </c>
      <c r="D574" s="159"/>
      <c r="E574" s="160">
        <v>-1.62</v>
      </c>
      <c r="F574" s="157"/>
      <c r="G574" s="157"/>
      <c r="H574" s="157"/>
      <c r="I574" s="157"/>
      <c r="J574" s="157"/>
      <c r="K574" s="157"/>
      <c r="L574" s="157"/>
      <c r="M574" s="157"/>
      <c r="N574" s="157"/>
      <c r="O574" s="157"/>
      <c r="P574" s="157"/>
      <c r="Q574" s="157"/>
      <c r="R574" s="157"/>
      <c r="S574" s="157"/>
      <c r="T574" s="157"/>
      <c r="U574" s="157"/>
      <c r="V574" s="157"/>
      <c r="W574" s="157"/>
      <c r="X574" s="157"/>
      <c r="Y574" s="148"/>
      <c r="Z574" s="148"/>
      <c r="AA574" s="148"/>
      <c r="AB574" s="148"/>
      <c r="AC574" s="148"/>
      <c r="AD574" s="148"/>
      <c r="AE574" s="148"/>
      <c r="AF574" s="148"/>
      <c r="AG574" s="148" t="s">
        <v>164</v>
      </c>
      <c r="AH574" s="148">
        <v>0</v>
      </c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 x14ac:dyDescent="0.2">
      <c r="A575" s="155"/>
      <c r="B575" s="156"/>
      <c r="C575" s="184" t="s">
        <v>224</v>
      </c>
      <c r="D575" s="159"/>
      <c r="E575" s="160">
        <v>-1.53</v>
      </c>
      <c r="F575" s="157"/>
      <c r="G575" s="157"/>
      <c r="H575" s="157"/>
      <c r="I575" s="157"/>
      <c r="J575" s="157"/>
      <c r="K575" s="157"/>
      <c r="L575" s="157"/>
      <c r="M575" s="157"/>
      <c r="N575" s="157"/>
      <c r="O575" s="157"/>
      <c r="P575" s="157"/>
      <c r="Q575" s="157"/>
      <c r="R575" s="157"/>
      <c r="S575" s="157"/>
      <c r="T575" s="157"/>
      <c r="U575" s="157"/>
      <c r="V575" s="157"/>
      <c r="W575" s="157"/>
      <c r="X575" s="157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164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68">
        <v>92</v>
      </c>
      <c r="B576" s="169" t="s">
        <v>499</v>
      </c>
      <c r="C576" s="183" t="s">
        <v>500</v>
      </c>
      <c r="D576" s="170" t="s">
        <v>168</v>
      </c>
      <c r="E576" s="171">
        <v>13.486000000000001</v>
      </c>
      <c r="F576" s="172"/>
      <c r="G576" s="173">
        <f>ROUND(E576*F576,2)</f>
        <v>0</v>
      </c>
      <c r="H576" s="158"/>
      <c r="I576" s="157">
        <f>ROUND(E576*H576,2)</f>
        <v>0</v>
      </c>
      <c r="J576" s="158"/>
      <c r="K576" s="157">
        <f>ROUND(E576*J576,2)</f>
        <v>0</v>
      </c>
      <c r="L576" s="157">
        <v>15</v>
      </c>
      <c r="M576" s="157">
        <f>G576*(1+L576/100)</f>
        <v>0</v>
      </c>
      <c r="N576" s="157">
        <v>8.9999999999999998E-4</v>
      </c>
      <c r="O576" s="157">
        <f>ROUND(E576*N576,2)</f>
        <v>0.01</v>
      </c>
      <c r="P576" s="157">
        <v>0</v>
      </c>
      <c r="Q576" s="157">
        <f>ROUND(E576*P576,2)</f>
        <v>0</v>
      </c>
      <c r="R576" s="157"/>
      <c r="S576" s="157" t="s">
        <v>159</v>
      </c>
      <c r="T576" s="157" t="s">
        <v>160</v>
      </c>
      <c r="U576" s="157">
        <v>0</v>
      </c>
      <c r="V576" s="157">
        <f>ROUND(E576*U576,2)</f>
        <v>0</v>
      </c>
      <c r="W576" s="157"/>
      <c r="X576" s="157" t="s">
        <v>161</v>
      </c>
      <c r="Y576" s="148"/>
      <c r="Z576" s="148"/>
      <c r="AA576" s="148"/>
      <c r="AB576" s="148"/>
      <c r="AC576" s="148"/>
      <c r="AD576" s="148"/>
      <c r="AE576" s="148"/>
      <c r="AF576" s="148"/>
      <c r="AG576" s="148" t="s">
        <v>162</v>
      </c>
      <c r="AH576" s="148"/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 x14ac:dyDescent="0.2">
      <c r="A577" s="155"/>
      <c r="B577" s="156"/>
      <c r="C577" s="184" t="s">
        <v>286</v>
      </c>
      <c r="D577" s="159"/>
      <c r="E577" s="160"/>
      <c r="F577" s="157"/>
      <c r="G577" s="157"/>
      <c r="H577" s="157"/>
      <c r="I577" s="157"/>
      <c r="J577" s="157"/>
      <c r="K577" s="157"/>
      <c r="L577" s="157"/>
      <c r="M577" s="157"/>
      <c r="N577" s="157"/>
      <c r="O577" s="157"/>
      <c r="P577" s="157"/>
      <c r="Q577" s="157"/>
      <c r="R577" s="157"/>
      <c r="S577" s="157"/>
      <c r="T577" s="157"/>
      <c r="U577" s="157"/>
      <c r="V577" s="157"/>
      <c r="W577" s="157"/>
      <c r="X577" s="157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164</v>
      </c>
      <c r="AH577" s="148">
        <v>0</v>
      </c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outlineLevel="1" x14ac:dyDescent="0.2">
      <c r="A578" s="155"/>
      <c r="B578" s="156"/>
      <c r="C578" s="184" t="s">
        <v>188</v>
      </c>
      <c r="D578" s="159"/>
      <c r="E578" s="160"/>
      <c r="F578" s="157"/>
      <c r="G578" s="157"/>
      <c r="H578" s="157"/>
      <c r="I578" s="157"/>
      <c r="J578" s="157"/>
      <c r="K578" s="157"/>
      <c r="L578" s="157"/>
      <c r="M578" s="157"/>
      <c r="N578" s="157"/>
      <c r="O578" s="157"/>
      <c r="P578" s="157"/>
      <c r="Q578" s="157"/>
      <c r="R578" s="157"/>
      <c r="S578" s="157"/>
      <c r="T578" s="157"/>
      <c r="U578" s="157"/>
      <c r="V578" s="157"/>
      <c r="W578" s="157"/>
      <c r="X578" s="157"/>
      <c r="Y578" s="148"/>
      <c r="Z578" s="148"/>
      <c r="AA578" s="148"/>
      <c r="AB578" s="148"/>
      <c r="AC578" s="148"/>
      <c r="AD578" s="148"/>
      <c r="AE578" s="148"/>
      <c r="AF578" s="148"/>
      <c r="AG578" s="148" t="s">
        <v>164</v>
      </c>
      <c r="AH578" s="148">
        <v>0</v>
      </c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 x14ac:dyDescent="0.2">
      <c r="A579" s="155"/>
      <c r="B579" s="156"/>
      <c r="C579" s="184" t="s">
        <v>495</v>
      </c>
      <c r="D579" s="159"/>
      <c r="E579" s="160">
        <v>9.68</v>
      </c>
      <c r="F579" s="157"/>
      <c r="G579" s="157"/>
      <c r="H579" s="157"/>
      <c r="I579" s="157"/>
      <c r="J579" s="157"/>
      <c r="K579" s="157"/>
      <c r="L579" s="157"/>
      <c r="M579" s="157"/>
      <c r="N579" s="157"/>
      <c r="O579" s="157"/>
      <c r="P579" s="157"/>
      <c r="Q579" s="157"/>
      <c r="R579" s="157"/>
      <c r="S579" s="157"/>
      <c r="T579" s="157"/>
      <c r="U579" s="157"/>
      <c r="V579" s="157"/>
      <c r="W579" s="157"/>
      <c r="X579" s="157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164</v>
      </c>
      <c r="AH579" s="148">
        <v>0</v>
      </c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 x14ac:dyDescent="0.2">
      <c r="A580" s="155"/>
      <c r="B580" s="156"/>
      <c r="C580" s="184" t="s">
        <v>496</v>
      </c>
      <c r="D580" s="159"/>
      <c r="E580" s="160">
        <v>6.95</v>
      </c>
      <c r="F580" s="157"/>
      <c r="G580" s="157"/>
      <c r="H580" s="157"/>
      <c r="I580" s="157"/>
      <c r="J580" s="157"/>
      <c r="K580" s="157"/>
      <c r="L580" s="157"/>
      <c r="M580" s="157"/>
      <c r="N580" s="157"/>
      <c r="O580" s="157"/>
      <c r="P580" s="157"/>
      <c r="Q580" s="157"/>
      <c r="R580" s="157"/>
      <c r="S580" s="157"/>
      <c r="T580" s="157"/>
      <c r="U580" s="157"/>
      <c r="V580" s="157"/>
      <c r="W580" s="157"/>
      <c r="X580" s="157"/>
      <c r="Y580" s="148"/>
      <c r="Z580" s="148"/>
      <c r="AA580" s="148"/>
      <c r="AB580" s="148"/>
      <c r="AC580" s="148"/>
      <c r="AD580" s="148"/>
      <c r="AE580" s="148"/>
      <c r="AF580" s="148"/>
      <c r="AG580" s="148" t="s">
        <v>164</v>
      </c>
      <c r="AH580" s="148">
        <v>0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184" t="s">
        <v>172</v>
      </c>
      <c r="D581" s="159"/>
      <c r="E581" s="160"/>
      <c r="F581" s="157"/>
      <c r="G581" s="157"/>
      <c r="H581" s="157"/>
      <c r="I581" s="157"/>
      <c r="J581" s="157"/>
      <c r="K581" s="157"/>
      <c r="L581" s="157"/>
      <c r="M581" s="157"/>
      <c r="N581" s="157"/>
      <c r="O581" s="157"/>
      <c r="P581" s="157"/>
      <c r="Q581" s="157"/>
      <c r="R581" s="157"/>
      <c r="S581" s="157"/>
      <c r="T581" s="157"/>
      <c r="U581" s="157"/>
      <c r="V581" s="157"/>
      <c r="W581" s="157"/>
      <c r="X581" s="157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164</v>
      </c>
      <c r="AH581" s="148">
        <v>0</v>
      </c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1" x14ac:dyDescent="0.2">
      <c r="A582" s="155"/>
      <c r="B582" s="156"/>
      <c r="C582" s="184" t="s">
        <v>174</v>
      </c>
      <c r="D582" s="159"/>
      <c r="E582" s="160">
        <v>-1.62</v>
      </c>
      <c r="F582" s="157"/>
      <c r="G582" s="157"/>
      <c r="H582" s="157"/>
      <c r="I582" s="157"/>
      <c r="J582" s="157"/>
      <c r="K582" s="157"/>
      <c r="L582" s="157"/>
      <c r="M582" s="157"/>
      <c r="N582" s="157"/>
      <c r="O582" s="157"/>
      <c r="P582" s="157"/>
      <c r="Q582" s="157"/>
      <c r="R582" s="157"/>
      <c r="S582" s="157"/>
      <c r="T582" s="157"/>
      <c r="U582" s="157"/>
      <c r="V582" s="157"/>
      <c r="W582" s="157"/>
      <c r="X582" s="157"/>
      <c r="Y582" s="148"/>
      <c r="Z582" s="148"/>
      <c r="AA582" s="148"/>
      <c r="AB582" s="148"/>
      <c r="AC582" s="148"/>
      <c r="AD582" s="148"/>
      <c r="AE582" s="148"/>
      <c r="AF582" s="148"/>
      <c r="AG582" s="148" t="s">
        <v>164</v>
      </c>
      <c r="AH582" s="148">
        <v>0</v>
      </c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 x14ac:dyDescent="0.2">
      <c r="A583" s="155"/>
      <c r="B583" s="156"/>
      <c r="C583" s="184" t="s">
        <v>224</v>
      </c>
      <c r="D583" s="159"/>
      <c r="E583" s="160">
        <v>-1.53</v>
      </c>
      <c r="F583" s="157"/>
      <c r="G583" s="157"/>
      <c r="H583" s="157"/>
      <c r="I583" s="157"/>
      <c r="J583" s="157"/>
      <c r="K583" s="157"/>
      <c r="L583" s="157"/>
      <c r="M583" s="157"/>
      <c r="N583" s="157"/>
      <c r="O583" s="157"/>
      <c r="P583" s="157"/>
      <c r="Q583" s="157"/>
      <c r="R583" s="157"/>
      <c r="S583" s="157"/>
      <c r="T583" s="157"/>
      <c r="U583" s="157"/>
      <c r="V583" s="157"/>
      <c r="W583" s="157"/>
      <c r="X583" s="157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164</v>
      </c>
      <c r="AH583" s="148">
        <v>0</v>
      </c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 x14ac:dyDescent="0.2">
      <c r="A584" s="174">
        <v>93</v>
      </c>
      <c r="B584" s="175" t="s">
        <v>501</v>
      </c>
      <c r="C584" s="185" t="s">
        <v>502</v>
      </c>
      <c r="D584" s="176" t="s">
        <v>0</v>
      </c>
      <c r="E584" s="177">
        <v>207.71799999999999</v>
      </c>
      <c r="F584" s="178"/>
      <c r="G584" s="179">
        <f>ROUND(E584*F584,2)</f>
        <v>0</v>
      </c>
      <c r="H584" s="158"/>
      <c r="I584" s="157">
        <f>ROUND(E584*H584,2)</f>
        <v>0</v>
      </c>
      <c r="J584" s="158"/>
      <c r="K584" s="157">
        <f>ROUND(E584*J584,2)</f>
        <v>0</v>
      </c>
      <c r="L584" s="157">
        <v>15</v>
      </c>
      <c r="M584" s="157">
        <f>G584*(1+L584/100)</f>
        <v>0</v>
      </c>
      <c r="N584" s="157">
        <v>0</v>
      </c>
      <c r="O584" s="157">
        <f>ROUND(E584*N584,2)</f>
        <v>0</v>
      </c>
      <c r="P584" s="157">
        <v>0</v>
      </c>
      <c r="Q584" s="157">
        <f>ROUND(E584*P584,2)</f>
        <v>0</v>
      </c>
      <c r="R584" s="157"/>
      <c r="S584" s="157" t="s">
        <v>159</v>
      </c>
      <c r="T584" s="157" t="s">
        <v>160</v>
      </c>
      <c r="U584" s="157">
        <v>0</v>
      </c>
      <c r="V584" s="157">
        <f>ROUND(E584*U584,2)</f>
        <v>0</v>
      </c>
      <c r="W584" s="157"/>
      <c r="X584" s="157" t="s">
        <v>161</v>
      </c>
      <c r="Y584" s="148"/>
      <c r="Z584" s="148"/>
      <c r="AA584" s="148"/>
      <c r="AB584" s="148"/>
      <c r="AC584" s="148"/>
      <c r="AD584" s="148"/>
      <c r="AE584" s="148"/>
      <c r="AF584" s="148"/>
      <c r="AG584" s="148" t="s">
        <v>162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ht="22.5" outlineLevel="1" x14ac:dyDescent="0.2">
      <c r="A585" s="168">
        <v>94</v>
      </c>
      <c r="B585" s="169" t="s">
        <v>503</v>
      </c>
      <c r="C585" s="183" t="s">
        <v>504</v>
      </c>
      <c r="D585" s="170" t="s">
        <v>168</v>
      </c>
      <c r="E585" s="171">
        <v>15.1492</v>
      </c>
      <c r="F585" s="172"/>
      <c r="G585" s="173">
        <f>ROUND(E585*F585,2)</f>
        <v>0</v>
      </c>
      <c r="H585" s="158"/>
      <c r="I585" s="157">
        <f>ROUND(E585*H585,2)</f>
        <v>0</v>
      </c>
      <c r="J585" s="158"/>
      <c r="K585" s="157">
        <f>ROUND(E585*J585,2)</f>
        <v>0</v>
      </c>
      <c r="L585" s="157">
        <v>15</v>
      </c>
      <c r="M585" s="157">
        <f>G585*(1+L585/100)</f>
        <v>0</v>
      </c>
      <c r="N585" s="157">
        <v>1.8499999999999999E-2</v>
      </c>
      <c r="O585" s="157">
        <f>ROUND(E585*N585,2)</f>
        <v>0.28000000000000003</v>
      </c>
      <c r="P585" s="157">
        <v>0</v>
      </c>
      <c r="Q585" s="157">
        <f>ROUND(E585*P585,2)</f>
        <v>0</v>
      </c>
      <c r="R585" s="157" t="s">
        <v>299</v>
      </c>
      <c r="S585" s="157" t="s">
        <v>159</v>
      </c>
      <c r="T585" s="157" t="s">
        <v>160</v>
      </c>
      <c r="U585" s="157">
        <v>0</v>
      </c>
      <c r="V585" s="157">
        <f>ROUND(E585*U585,2)</f>
        <v>0</v>
      </c>
      <c r="W585" s="157"/>
      <c r="X585" s="157" t="s">
        <v>300</v>
      </c>
      <c r="Y585" s="148"/>
      <c r="Z585" s="148"/>
      <c r="AA585" s="148"/>
      <c r="AB585" s="148"/>
      <c r="AC585" s="148"/>
      <c r="AD585" s="148"/>
      <c r="AE585" s="148"/>
      <c r="AF585" s="148"/>
      <c r="AG585" s="148" t="s">
        <v>301</v>
      </c>
      <c r="AH585" s="148"/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1" x14ac:dyDescent="0.2">
      <c r="A586" s="155"/>
      <c r="B586" s="156"/>
      <c r="C586" s="184" t="s">
        <v>286</v>
      </c>
      <c r="D586" s="159"/>
      <c r="E586" s="160"/>
      <c r="F586" s="157"/>
      <c r="G586" s="157"/>
      <c r="H586" s="157"/>
      <c r="I586" s="157"/>
      <c r="J586" s="157"/>
      <c r="K586" s="157"/>
      <c r="L586" s="157"/>
      <c r="M586" s="157"/>
      <c r="N586" s="157"/>
      <c r="O586" s="157"/>
      <c r="P586" s="157"/>
      <c r="Q586" s="157"/>
      <c r="R586" s="157"/>
      <c r="S586" s="157"/>
      <c r="T586" s="157"/>
      <c r="U586" s="157"/>
      <c r="V586" s="157"/>
      <c r="W586" s="157"/>
      <c r="X586" s="157"/>
      <c r="Y586" s="148"/>
      <c r="Z586" s="148"/>
      <c r="AA586" s="148"/>
      <c r="AB586" s="148"/>
      <c r="AC586" s="148"/>
      <c r="AD586" s="148"/>
      <c r="AE586" s="148"/>
      <c r="AF586" s="148"/>
      <c r="AG586" s="148" t="s">
        <v>164</v>
      </c>
      <c r="AH586" s="148">
        <v>0</v>
      </c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1" x14ac:dyDescent="0.2">
      <c r="A587" s="155"/>
      <c r="B587" s="156"/>
      <c r="C587" s="184" t="s">
        <v>188</v>
      </c>
      <c r="D587" s="159"/>
      <c r="E587" s="160"/>
      <c r="F587" s="157"/>
      <c r="G587" s="157"/>
      <c r="H587" s="157"/>
      <c r="I587" s="157"/>
      <c r="J587" s="157"/>
      <c r="K587" s="157"/>
      <c r="L587" s="157"/>
      <c r="M587" s="157"/>
      <c r="N587" s="157"/>
      <c r="O587" s="157"/>
      <c r="P587" s="157"/>
      <c r="Q587" s="157"/>
      <c r="R587" s="157"/>
      <c r="S587" s="157"/>
      <c r="T587" s="157"/>
      <c r="U587" s="157"/>
      <c r="V587" s="157"/>
      <c r="W587" s="157"/>
      <c r="X587" s="157"/>
      <c r="Y587" s="148"/>
      <c r="Z587" s="148"/>
      <c r="AA587" s="148"/>
      <c r="AB587" s="148"/>
      <c r="AC587" s="148"/>
      <c r="AD587" s="148"/>
      <c r="AE587" s="148"/>
      <c r="AF587" s="148"/>
      <c r="AG587" s="148" t="s">
        <v>164</v>
      </c>
      <c r="AH587" s="148">
        <v>0</v>
      </c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 x14ac:dyDescent="0.2">
      <c r="A588" s="155"/>
      <c r="B588" s="156"/>
      <c r="C588" s="184" t="s">
        <v>505</v>
      </c>
      <c r="D588" s="159"/>
      <c r="E588" s="160">
        <v>10.65</v>
      </c>
      <c r="F588" s="157"/>
      <c r="G588" s="157"/>
      <c r="H588" s="157"/>
      <c r="I588" s="157"/>
      <c r="J588" s="157"/>
      <c r="K588" s="157"/>
      <c r="L588" s="157"/>
      <c r="M588" s="157"/>
      <c r="N588" s="157"/>
      <c r="O588" s="157"/>
      <c r="P588" s="157"/>
      <c r="Q588" s="157"/>
      <c r="R588" s="157"/>
      <c r="S588" s="157"/>
      <c r="T588" s="157"/>
      <c r="U588" s="157"/>
      <c r="V588" s="157"/>
      <c r="W588" s="157"/>
      <c r="X588" s="157"/>
      <c r="Y588" s="148"/>
      <c r="Z588" s="148"/>
      <c r="AA588" s="148"/>
      <c r="AB588" s="148"/>
      <c r="AC588" s="148"/>
      <c r="AD588" s="148"/>
      <c r="AE588" s="148"/>
      <c r="AF588" s="148"/>
      <c r="AG588" s="148" t="s">
        <v>164</v>
      </c>
      <c r="AH588" s="148">
        <v>0</v>
      </c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 x14ac:dyDescent="0.2">
      <c r="A589" s="155"/>
      <c r="B589" s="156"/>
      <c r="C589" s="184" t="s">
        <v>506</v>
      </c>
      <c r="D589" s="159"/>
      <c r="E589" s="160">
        <v>7.65</v>
      </c>
      <c r="F589" s="157"/>
      <c r="G589" s="157"/>
      <c r="H589" s="157"/>
      <c r="I589" s="157"/>
      <c r="J589" s="157"/>
      <c r="K589" s="157"/>
      <c r="L589" s="157"/>
      <c r="M589" s="157"/>
      <c r="N589" s="157"/>
      <c r="O589" s="157"/>
      <c r="P589" s="157"/>
      <c r="Q589" s="157"/>
      <c r="R589" s="157"/>
      <c r="S589" s="157"/>
      <c r="T589" s="157"/>
      <c r="U589" s="157"/>
      <c r="V589" s="157"/>
      <c r="W589" s="157"/>
      <c r="X589" s="157"/>
      <c r="Y589" s="148"/>
      <c r="Z589" s="148"/>
      <c r="AA589" s="148"/>
      <c r="AB589" s="148"/>
      <c r="AC589" s="148"/>
      <c r="AD589" s="148"/>
      <c r="AE589" s="148"/>
      <c r="AF589" s="148"/>
      <c r="AG589" s="148" t="s">
        <v>164</v>
      </c>
      <c r="AH589" s="148">
        <v>0</v>
      </c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 x14ac:dyDescent="0.2">
      <c r="A590" s="155"/>
      <c r="B590" s="156"/>
      <c r="C590" s="184" t="s">
        <v>172</v>
      </c>
      <c r="D590" s="159"/>
      <c r="E590" s="160"/>
      <c r="F590" s="157"/>
      <c r="G590" s="157"/>
      <c r="H590" s="157"/>
      <c r="I590" s="157"/>
      <c r="J590" s="157"/>
      <c r="K590" s="157"/>
      <c r="L590" s="157"/>
      <c r="M590" s="157"/>
      <c r="N590" s="157"/>
      <c r="O590" s="157"/>
      <c r="P590" s="157"/>
      <c r="Q590" s="157"/>
      <c r="R590" s="157"/>
      <c r="S590" s="157"/>
      <c r="T590" s="157"/>
      <c r="U590" s="157"/>
      <c r="V590" s="157"/>
      <c r="W590" s="157"/>
      <c r="X590" s="157"/>
      <c r="Y590" s="148"/>
      <c r="Z590" s="148"/>
      <c r="AA590" s="148"/>
      <c r="AB590" s="148"/>
      <c r="AC590" s="148"/>
      <c r="AD590" s="148"/>
      <c r="AE590" s="148"/>
      <c r="AF590" s="148"/>
      <c r="AG590" s="148" t="s">
        <v>164</v>
      </c>
      <c r="AH590" s="148">
        <v>0</v>
      </c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 x14ac:dyDescent="0.2">
      <c r="A591" s="155"/>
      <c r="B591" s="156"/>
      <c r="C591" s="184" t="s">
        <v>174</v>
      </c>
      <c r="D591" s="159"/>
      <c r="E591" s="160">
        <v>-1.62</v>
      </c>
      <c r="F591" s="157"/>
      <c r="G591" s="157"/>
      <c r="H591" s="157"/>
      <c r="I591" s="157"/>
      <c r="J591" s="157"/>
      <c r="K591" s="157"/>
      <c r="L591" s="157"/>
      <c r="M591" s="157"/>
      <c r="N591" s="157"/>
      <c r="O591" s="157"/>
      <c r="P591" s="157"/>
      <c r="Q591" s="157"/>
      <c r="R591" s="157"/>
      <c r="S591" s="157"/>
      <c r="T591" s="157"/>
      <c r="U591" s="157"/>
      <c r="V591" s="157"/>
      <c r="W591" s="157"/>
      <c r="X591" s="157"/>
      <c r="Y591" s="148"/>
      <c r="Z591" s="148"/>
      <c r="AA591" s="148"/>
      <c r="AB591" s="148"/>
      <c r="AC591" s="148"/>
      <c r="AD591" s="148"/>
      <c r="AE591" s="148"/>
      <c r="AF591" s="148"/>
      <c r="AG591" s="148" t="s">
        <v>164</v>
      </c>
      <c r="AH591" s="148">
        <v>0</v>
      </c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 x14ac:dyDescent="0.2">
      <c r="A592" s="155"/>
      <c r="B592" s="156"/>
      <c r="C592" s="184" t="s">
        <v>224</v>
      </c>
      <c r="D592" s="159"/>
      <c r="E592" s="160">
        <v>-1.53</v>
      </c>
      <c r="F592" s="157"/>
      <c r="G592" s="157"/>
      <c r="H592" s="157"/>
      <c r="I592" s="157"/>
      <c r="J592" s="157"/>
      <c r="K592" s="157"/>
      <c r="L592" s="157"/>
      <c r="M592" s="157"/>
      <c r="N592" s="157"/>
      <c r="O592" s="157"/>
      <c r="P592" s="157"/>
      <c r="Q592" s="157"/>
      <c r="R592" s="157"/>
      <c r="S592" s="157"/>
      <c r="T592" s="157"/>
      <c r="U592" s="157"/>
      <c r="V592" s="157"/>
      <c r="W592" s="157"/>
      <c r="X592" s="157"/>
      <c r="Y592" s="148"/>
      <c r="Z592" s="148"/>
      <c r="AA592" s="148"/>
      <c r="AB592" s="148"/>
      <c r="AC592" s="148"/>
      <c r="AD592" s="148"/>
      <c r="AE592" s="148"/>
      <c r="AF592" s="148"/>
      <c r="AG592" s="148" t="s">
        <v>164</v>
      </c>
      <c r="AH592" s="148">
        <v>0</v>
      </c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x14ac:dyDescent="0.2">
      <c r="A593" s="162" t="s">
        <v>154</v>
      </c>
      <c r="B593" s="163" t="s">
        <v>112</v>
      </c>
      <c r="C593" s="182" t="s">
        <v>113</v>
      </c>
      <c r="D593" s="164"/>
      <c r="E593" s="165"/>
      <c r="F593" s="166"/>
      <c r="G593" s="167">
        <f>SUMIF(AG594:AG791,"&lt;&gt;NOR",G594:G791)</f>
        <v>0</v>
      </c>
      <c r="H593" s="161"/>
      <c r="I593" s="161">
        <f>SUM(I594:I791)</f>
        <v>0</v>
      </c>
      <c r="J593" s="161"/>
      <c r="K593" s="161">
        <f>SUM(K594:K791)</f>
        <v>0</v>
      </c>
      <c r="L593" s="161"/>
      <c r="M593" s="161">
        <f>SUM(M594:M791)</f>
        <v>0</v>
      </c>
      <c r="N593" s="161"/>
      <c r="O593" s="161">
        <f>SUM(O594:O791)</f>
        <v>0.06</v>
      </c>
      <c r="P593" s="161"/>
      <c r="Q593" s="161">
        <f>SUM(Q594:Q791)</f>
        <v>0</v>
      </c>
      <c r="R593" s="161"/>
      <c r="S593" s="161"/>
      <c r="T593" s="161"/>
      <c r="U593" s="161"/>
      <c r="V593" s="161">
        <f>SUM(V594:V791)</f>
        <v>0</v>
      </c>
      <c r="W593" s="161"/>
      <c r="X593" s="161"/>
      <c r="AG593" t="s">
        <v>155</v>
      </c>
    </row>
    <row r="594" spans="1:60" outlineLevel="1" x14ac:dyDescent="0.2">
      <c r="A594" s="168">
        <v>95</v>
      </c>
      <c r="B594" s="169" t="s">
        <v>507</v>
      </c>
      <c r="C594" s="183" t="s">
        <v>508</v>
      </c>
      <c r="D594" s="170" t="s">
        <v>168</v>
      </c>
      <c r="E594" s="171">
        <v>228.63050000000001</v>
      </c>
      <c r="F594" s="172"/>
      <c r="G594" s="173">
        <f>ROUND(E594*F594,2)</f>
        <v>0</v>
      </c>
      <c r="H594" s="158"/>
      <c r="I594" s="157">
        <f>ROUND(E594*H594,2)</f>
        <v>0</v>
      </c>
      <c r="J594" s="158"/>
      <c r="K594" s="157">
        <f>ROUND(E594*J594,2)</f>
        <v>0</v>
      </c>
      <c r="L594" s="157">
        <v>15</v>
      </c>
      <c r="M594" s="157">
        <f>G594*(1+L594/100)</f>
        <v>0</v>
      </c>
      <c r="N594" s="157">
        <v>0</v>
      </c>
      <c r="O594" s="157">
        <f>ROUND(E594*N594,2)</f>
        <v>0</v>
      </c>
      <c r="P594" s="157">
        <v>0</v>
      </c>
      <c r="Q594" s="157">
        <f>ROUND(E594*P594,2)</f>
        <v>0</v>
      </c>
      <c r="R594" s="157"/>
      <c r="S594" s="157" t="s">
        <v>159</v>
      </c>
      <c r="T594" s="157" t="s">
        <v>160</v>
      </c>
      <c r="U594" s="157">
        <v>0</v>
      </c>
      <c r="V594" s="157">
        <f>ROUND(E594*U594,2)</f>
        <v>0</v>
      </c>
      <c r="W594" s="157"/>
      <c r="X594" s="157" t="s">
        <v>161</v>
      </c>
      <c r="Y594" s="148"/>
      <c r="Z594" s="148"/>
      <c r="AA594" s="148"/>
      <c r="AB594" s="148"/>
      <c r="AC594" s="148"/>
      <c r="AD594" s="148"/>
      <c r="AE594" s="148"/>
      <c r="AF594" s="148"/>
      <c r="AG594" s="148" t="s">
        <v>162</v>
      </c>
      <c r="AH594" s="148"/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1" x14ac:dyDescent="0.2">
      <c r="A595" s="155"/>
      <c r="B595" s="156"/>
      <c r="C595" s="184" t="s">
        <v>509</v>
      </c>
      <c r="D595" s="159"/>
      <c r="E595" s="160"/>
      <c r="F595" s="157"/>
      <c r="G595" s="157"/>
      <c r="H595" s="157"/>
      <c r="I595" s="157"/>
      <c r="J595" s="157"/>
      <c r="K595" s="157"/>
      <c r="L595" s="157"/>
      <c r="M595" s="157"/>
      <c r="N595" s="157"/>
      <c r="O595" s="157"/>
      <c r="P595" s="157"/>
      <c r="Q595" s="157"/>
      <c r="R595" s="157"/>
      <c r="S595" s="157"/>
      <c r="T595" s="157"/>
      <c r="U595" s="157"/>
      <c r="V595" s="157"/>
      <c r="W595" s="157"/>
      <c r="X595" s="157"/>
      <c r="Y595" s="148"/>
      <c r="Z595" s="148"/>
      <c r="AA595" s="148"/>
      <c r="AB595" s="148"/>
      <c r="AC595" s="148"/>
      <c r="AD595" s="148"/>
      <c r="AE595" s="148"/>
      <c r="AF595" s="148"/>
      <c r="AG595" s="148" t="s">
        <v>164</v>
      </c>
      <c r="AH595" s="148">
        <v>0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 x14ac:dyDescent="0.2">
      <c r="A596" s="155"/>
      <c r="B596" s="156"/>
      <c r="C596" s="184" t="s">
        <v>178</v>
      </c>
      <c r="D596" s="159"/>
      <c r="E596" s="160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48"/>
      <c r="Z596" s="148"/>
      <c r="AA596" s="148"/>
      <c r="AB596" s="148"/>
      <c r="AC596" s="148"/>
      <c r="AD596" s="148"/>
      <c r="AE596" s="148"/>
      <c r="AF596" s="148"/>
      <c r="AG596" s="148" t="s">
        <v>164</v>
      </c>
      <c r="AH596" s="148">
        <v>0</v>
      </c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outlineLevel="1" x14ac:dyDescent="0.2">
      <c r="A597" s="155"/>
      <c r="B597" s="156"/>
      <c r="C597" s="184" t="s">
        <v>510</v>
      </c>
      <c r="D597" s="159"/>
      <c r="E597" s="160">
        <v>21.06</v>
      </c>
      <c r="F597" s="157"/>
      <c r="G597" s="157"/>
      <c r="H597" s="157"/>
      <c r="I597" s="157"/>
      <c r="J597" s="157"/>
      <c r="K597" s="157"/>
      <c r="L597" s="157"/>
      <c r="M597" s="157"/>
      <c r="N597" s="157"/>
      <c r="O597" s="157"/>
      <c r="P597" s="157"/>
      <c r="Q597" s="157"/>
      <c r="R597" s="157"/>
      <c r="S597" s="157"/>
      <c r="T597" s="157"/>
      <c r="U597" s="157"/>
      <c r="V597" s="157"/>
      <c r="W597" s="157"/>
      <c r="X597" s="157"/>
      <c r="Y597" s="148"/>
      <c r="Z597" s="148"/>
      <c r="AA597" s="148"/>
      <c r="AB597" s="148"/>
      <c r="AC597" s="148"/>
      <c r="AD597" s="148"/>
      <c r="AE597" s="148"/>
      <c r="AF597" s="148"/>
      <c r="AG597" s="148" t="s">
        <v>164</v>
      </c>
      <c r="AH597" s="148">
        <v>0</v>
      </c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1" x14ac:dyDescent="0.2">
      <c r="A598" s="155"/>
      <c r="B598" s="156"/>
      <c r="C598" s="184" t="s">
        <v>511</v>
      </c>
      <c r="D598" s="159"/>
      <c r="E598" s="160">
        <v>26</v>
      </c>
      <c r="F598" s="157"/>
      <c r="G598" s="157"/>
      <c r="H598" s="157"/>
      <c r="I598" s="157"/>
      <c r="J598" s="157"/>
      <c r="K598" s="157"/>
      <c r="L598" s="157"/>
      <c r="M598" s="157"/>
      <c r="N598" s="157"/>
      <c r="O598" s="157"/>
      <c r="P598" s="157"/>
      <c r="Q598" s="157"/>
      <c r="R598" s="157"/>
      <c r="S598" s="157"/>
      <c r="T598" s="157"/>
      <c r="U598" s="157"/>
      <c r="V598" s="157"/>
      <c r="W598" s="157"/>
      <c r="X598" s="157"/>
      <c r="Y598" s="148"/>
      <c r="Z598" s="148"/>
      <c r="AA598" s="148"/>
      <c r="AB598" s="148"/>
      <c r="AC598" s="148"/>
      <c r="AD598" s="148"/>
      <c r="AE598" s="148"/>
      <c r="AF598" s="148"/>
      <c r="AG598" s="148" t="s">
        <v>164</v>
      </c>
      <c r="AH598" s="148">
        <v>0</v>
      </c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 x14ac:dyDescent="0.2">
      <c r="A599" s="155"/>
      <c r="B599" s="156"/>
      <c r="C599" s="184" t="s">
        <v>199</v>
      </c>
      <c r="D599" s="159"/>
      <c r="E599" s="160"/>
      <c r="F599" s="157"/>
      <c r="G599" s="157"/>
      <c r="H599" s="157"/>
      <c r="I599" s="157"/>
      <c r="J599" s="157"/>
      <c r="K599" s="157"/>
      <c r="L599" s="157"/>
      <c r="M599" s="157"/>
      <c r="N599" s="157"/>
      <c r="O599" s="157"/>
      <c r="P599" s="157"/>
      <c r="Q599" s="157"/>
      <c r="R599" s="157"/>
      <c r="S599" s="157"/>
      <c r="T599" s="157"/>
      <c r="U599" s="157"/>
      <c r="V599" s="157"/>
      <c r="W599" s="157"/>
      <c r="X599" s="157"/>
      <c r="Y599" s="148"/>
      <c r="Z599" s="148"/>
      <c r="AA599" s="148"/>
      <c r="AB599" s="148"/>
      <c r="AC599" s="148"/>
      <c r="AD599" s="148"/>
      <c r="AE599" s="148"/>
      <c r="AF599" s="148"/>
      <c r="AG599" s="148" t="s">
        <v>164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 x14ac:dyDescent="0.2">
      <c r="A600" s="155"/>
      <c r="B600" s="156"/>
      <c r="C600" s="184" t="s">
        <v>512</v>
      </c>
      <c r="D600" s="159"/>
      <c r="E600" s="160">
        <v>0.27</v>
      </c>
      <c r="F600" s="157"/>
      <c r="G600" s="157"/>
      <c r="H600" s="157"/>
      <c r="I600" s="157"/>
      <c r="J600" s="157"/>
      <c r="K600" s="157"/>
      <c r="L600" s="157"/>
      <c r="M600" s="157"/>
      <c r="N600" s="157"/>
      <c r="O600" s="157"/>
      <c r="P600" s="157"/>
      <c r="Q600" s="157"/>
      <c r="R600" s="157"/>
      <c r="S600" s="157"/>
      <c r="T600" s="157"/>
      <c r="U600" s="157"/>
      <c r="V600" s="157"/>
      <c r="W600" s="157"/>
      <c r="X600" s="157"/>
      <c r="Y600" s="148"/>
      <c r="Z600" s="148"/>
      <c r="AA600" s="148"/>
      <c r="AB600" s="148"/>
      <c r="AC600" s="148"/>
      <c r="AD600" s="148"/>
      <c r="AE600" s="148"/>
      <c r="AF600" s="148"/>
      <c r="AG600" s="148" t="s">
        <v>164</v>
      </c>
      <c r="AH600" s="148">
        <v>0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1" x14ac:dyDescent="0.2">
      <c r="A601" s="155"/>
      <c r="B601" s="156"/>
      <c r="C601" s="184" t="s">
        <v>513</v>
      </c>
      <c r="D601" s="159"/>
      <c r="E601" s="160">
        <v>0.26</v>
      </c>
      <c r="F601" s="157"/>
      <c r="G601" s="157"/>
      <c r="H601" s="157"/>
      <c r="I601" s="157"/>
      <c r="J601" s="157"/>
      <c r="K601" s="157"/>
      <c r="L601" s="157"/>
      <c r="M601" s="157"/>
      <c r="N601" s="157"/>
      <c r="O601" s="157"/>
      <c r="P601" s="157"/>
      <c r="Q601" s="157"/>
      <c r="R601" s="157"/>
      <c r="S601" s="157"/>
      <c r="T601" s="157"/>
      <c r="U601" s="157"/>
      <c r="V601" s="157"/>
      <c r="W601" s="157"/>
      <c r="X601" s="157"/>
      <c r="Y601" s="148"/>
      <c r="Z601" s="148"/>
      <c r="AA601" s="148"/>
      <c r="AB601" s="148"/>
      <c r="AC601" s="148"/>
      <c r="AD601" s="148"/>
      <c r="AE601" s="148"/>
      <c r="AF601" s="148"/>
      <c r="AG601" s="148" t="s">
        <v>164</v>
      </c>
      <c r="AH601" s="148">
        <v>0</v>
      </c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1" x14ac:dyDescent="0.2">
      <c r="A602" s="155"/>
      <c r="B602" s="156"/>
      <c r="C602" s="184" t="s">
        <v>200</v>
      </c>
      <c r="D602" s="159"/>
      <c r="E602" s="160">
        <v>0.3</v>
      </c>
      <c r="F602" s="157"/>
      <c r="G602" s="157"/>
      <c r="H602" s="157"/>
      <c r="I602" s="157"/>
      <c r="J602" s="157"/>
      <c r="K602" s="157"/>
      <c r="L602" s="157"/>
      <c r="M602" s="157"/>
      <c r="N602" s="157"/>
      <c r="O602" s="157"/>
      <c r="P602" s="157"/>
      <c r="Q602" s="157"/>
      <c r="R602" s="157"/>
      <c r="S602" s="157"/>
      <c r="T602" s="157"/>
      <c r="U602" s="157"/>
      <c r="V602" s="157"/>
      <c r="W602" s="157"/>
      <c r="X602" s="157"/>
      <c r="Y602" s="148"/>
      <c r="Z602" s="148"/>
      <c r="AA602" s="148"/>
      <c r="AB602" s="148"/>
      <c r="AC602" s="148"/>
      <c r="AD602" s="148"/>
      <c r="AE602" s="148"/>
      <c r="AF602" s="148"/>
      <c r="AG602" s="148" t="s">
        <v>164</v>
      </c>
      <c r="AH602" s="148">
        <v>0</v>
      </c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 x14ac:dyDescent="0.2">
      <c r="A603" s="155"/>
      <c r="B603" s="156"/>
      <c r="C603" s="184" t="s">
        <v>201</v>
      </c>
      <c r="D603" s="159"/>
      <c r="E603" s="160">
        <v>0.14000000000000001</v>
      </c>
      <c r="F603" s="157"/>
      <c r="G603" s="157"/>
      <c r="H603" s="157"/>
      <c r="I603" s="157"/>
      <c r="J603" s="157"/>
      <c r="K603" s="157"/>
      <c r="L603" s="157"/>
      <c r="M603" s="157"/>
      <c r="N603" s="157"/>
      <c r="O603" s="157"/>
      <c r="P603" s="157"/>
      <c r="Q603" s="157"/>
      <c r="R603" s="157"/>
      <c r="S603" s="157"/>
      <c r="T603" s="157"/>
      <c r="U603" s="157"/>
      <c r="V603" s="157"/>
      <c r="W603" s="157"/>
      <c r="X603" s="157"/>
      <c r="Y603" s="148"/>
      <c r="Z603" s="148"/>
      <c r="AA603" s="148"/>
      <c r="AB603" s="148"/>
      <c r="AC603" s="148"/>
      <c r="AD603" s="148"/>
      <c r="AE603" s="148"/>
      <c r="AF603" s="148"/>
      <c r="AG603" s="148" t="s">
        <v>164</v>
      </c>
      <c r="AH603" s="148">
        <v>0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1" x14ac:dyDescent="0.2">
      <c r="A604" s="155"/>
      <c r="B604" s="156"/>
      <c r="C604" s="184" t="s">
        <v>514</v>
      </c>
      <c r="D604" s="159"/>
      <c r="E604" s="160">
        <v>0.6</v>
      </c>
      <c r="F604" s="157"/>
      <c r="G604" s="157"/>
      <c r="H604" s="157"/>
      <c r="I604" s="157"/>
      <c r="J604" s="157"/>
      <c r="K604" s="157"/>
      <c r="L604" s="157"/>
      <c r="M604" s="157"/>
      <c r="N604" s="157"/>
      <c r="O604" s="157"/>
      <c r="P604" s="157"/>
      <c r="Q604" s="157"/>
      <c r="R604" s="157"/>
      <c r="S604" s="157"/>
      <c r="T604" s="157"/>
      <c r="U604" s="157"/>
      <c r="V604" s="157"/>
      <c r="W604" s="157"/>
      <c r="X604" s="157"/>
      <c r="Y604" s="148"/>
      <c r="Z604" s="148"/>
      <c r="AA604" s="148"/>
      <c r="AB604" s="148"/>
      <c r="AC604" s="148"/>
      <c r="AD604" s="148"/>
      <c r="AE604" s="148"/>
      <c r="AF604" s="148"/>
      <c r="AG604" s="148" t="s">
        <v>164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 x14ac:dyDescent="0.2">
      <c r="A605" s="155"/>
      <c r="B605" s="156"/>
      <c r="C605" s="184" t="s">
        <v>172</v>
      </c>
      <c r="D605" s="159"/>
      <c r="E605" s="160"/>
      <c r="F605" s="157"/>
      <c r="G605" s="157"/>
      <c r="H605" s="157"/>
      <c r="I605" s="157"/>
      <c r="J605" s="157"/>
      <c r="K605" s="157"/>
      <c r="L605" s="157"/>
      <c r="M605" s="157"/>
      <c r="N605" s="157"/>
      <c r="O605" s="157"/>
      <c r="P605" s="157"/>
      <c r="Q605" s="157"/>
      <c r="R605" s="157"/>
      <c r="S605" s="157"/>
      <c r="T605" s="157"/>
      <c r="U605" s="157"/>
      <c r="V605" s="157"/>
      <c r="W605" s="157"/>
      <c r="X605" s="157"/>
      <c r="Y605" s="148"/>
      <c r="Z605" s="148"/>
      <c r="AA605" s="148"/>
      <c r="AB605" s="148"/>
      <c r="AC605" s="148"/>
      <c r="AD605" s="148"/>
      <c r="AE605" s="148"/>
      <c r="AF605" s="148"/>
      <c r="AG605" s="148" t="s">
        <v>164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1" x14ac:dyDescent="0.2">
      <c r="A606" s="155"/>
      <c r="B606" s="156"/>
      <c r="C606" s="184" t="s">
        <v>202</v>
      </c>
      <c r="D606" s="159"/>
      <c r="E606" s="160">
        <v>-1.77</v>
      </c>
      <c r="F606" s="157"/>
      <c r="G606" s="157"/>
      <c r="H606" s="157"/>
      <c r="I606" s="157"/>
      <c r="J606" s="157"/>
      <c r="K606" s="157"/>
      <c r="L606" s="157"/>
      <c r="M606" s="157"/>
      <c r="N606" s="157"/>
      <c r="O606" s="157"/>
      <c r="P606" s="157"/>
      <c r="Q606" s="157"/>
      <c r="R606" s="157"/>
      <c r="S606" s="157"/>
      <c r="T606" s="157"/>
      <c r="U606" s="157"/>
      <c r="V606" s="157"/>
      <c r="W606" s="157"/>
      <c r="X606" s="157"/>
      <c r="Y606" s="148"/>
      <c r="Z606" s="148"/>
      <c r="AA606" s="148"/>
      <c r="AB606" s="148"/>
      <c r="AC606" s="148"/>
      <c r="AD606" s="148"/>
      <c r="AE606" s="148"/>
      <c r="AF606" s="148"/>
      <c r="AG606" s="148" t="s">
        <v>164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1" x14ac:dyDescent="0.2">
      <c r="A607" s="155"/>
      <c r="B607" s="156"/>
      <c r="C607" s="184" t="s">
        <v>202</v>
      </c>
      <c r="D607" s="159"/>
      <c r="E607" s="160">
        <v>-1.77</v>
      </c>
      <c r="F607" s="157"/>
      <c r="G607" s="157"/>
      <c r="H607" s="157"/>
      <c r="I607" s="157"/>
      <c r="J607" s="157"/>
      <c r="K607" s="157"/>
      <c r="L607" s="157"/>
      <c r="M607" s="157"/>
      <c r="N607" s="157"/>
      <c r="O607" s="157"/>
      <c r="P607" s="157"/>
      <c r="Q607" s="157"/>
      <c r="R607" s="157"/>
      <c r="S607" s="157"/>
      <c r="T607" s="157"/>
      <c r="U607" s="157"/>
      <c r="V607" s="157"/>
      <c r="W607" s="157"/>
      <c r="X607" s="157"/>
      <c r="Y607" s="148"/>
      <c r="Z607" s="148"/>
      <c r="AA607" s="148"/>
      <c r="AB607" s="148"/>
      <c r="AC607" s="148"/>
      <c r="AD607" s="148"/>
      <c r="AE607" s="148"/>
      <c r="AF607" s="148"/>
      <c r="AG607" s="148" t="s">
        <v>164</v>
      </c>
      <c r="AH607" s="148">
        <v>0</v>
      </c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1" x14ac:dyDescent="0.2">
      <c r="A608" s="155"/>
      <c r="B608" s="156"/>
      <c r="C608" s="184" t="s">
        <v>224</v>
      </c>
      <c r="D608" s="159"/>
      <c r="E608" s="160">
        <v>-1.53</v>
      </c>
      <c r="F608" s="157"/>
      <c r="G608" s="157"/>
      <c r="H608" s="157"/>
      <c r="I608" s="157"/>
      <c r="J608" s="157"/>
      <c r="K608" s="157"/>
      <c r="L608" s="157"/>
      <c r="M608" s="157"/>
      <c r="N608" s="157"/>
      <c r="O608" s="157"/>
      <c r="P608" s="157"/>
      <c r="Q608" s="157"/>
      <c r="R608" s="157"/>
      <c r="S608" s="157"/>
      <c r="T608" s="157"/>
      <c r="U608" s="157"/>
      <c r="V608" s="157"/>
      <c r="W608" s="157"/>
      <c r="X608" s="157"/>
      <c r="Y608" s="148"/>
      <c r="Z608" s="148"/>
      <c r="AA608" s="148"/>
      <c r="AB608" s="148"/>
      <c r="AC608" s="148"/>
      <c r="AD608" s="148"/>
      <c r="AE608" s="148"/>
      <c r="AF608" s="148"/>
      <c r="AG608" s="148" t="s">
        <v>164</v>
      </c>
      <c r="AH608" s="148">
        <v>0</v>
      </c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 x14ac:dyDescent="0.2">
      <c r="A609" s="155"/>
      <c r="B609" s="156"/>
      <c r="C609" s="184" t="s">
        <v>180</v>
      </c>
      <c r="D609" s="159"/>
      <c r="E609" s="160"/>
      <c r="F609" s="157"/>
      <c r="G609" s="157"/>
      <c r="H609" s="157"/>
      <c r="I609" s="157"/>
      <c r="J609" s="157"/>
      <c r="K609" s="157"/>
      <c r="L609" s="157"/>
      <c r="M609" s="157"/>
      <c r="N609" s="157"/>
      <c r="O609" s="157"/>
      <c r="P609" s="157"/>
      <c r="Q609" s="157"/>
      <c r="R609" s="157"/>
      <c r="S609" s="157"/>
      <c r="T609" s="157"/>
      <c r="U609" s="157"/>
      <c r="V609" s="157"/>
      <c r="W609" s="157"/>
      <c r="X609" s="157"/>
      <c r="Y609" s="148"/>
      <c r="Z609" s="148"/>
      <c r="AA609" s="148"/>
      <c r="AB609" s="148"/>
      <c r="AC609" s="148"/>
      <c r="AD609" s="148"/>
      <c r="AE609" s="148"/>
      <c r="AF609" s="148"/>
      <c r="AG609" s="148" t="s">
        <v>164</v>
      </c>
      <c r="AH609" s="148">
        <v>0</v>
      </c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outlineLevel="1" x14ac:dyDescent="0.2">
      <c r="A610" s="155"/>
      <c r="B610" s="156"/>
      <c r="C610" s="184" t="s">
        <v>515</v>
      </c>
      <c r="D610" s="159"/>
      <c r="E610" s="160">
        <v>36.979999999999997</v>
      </c>
      <c r="F610" s="157"/>
      <c r="G610" s="157"/>
      <c r="H610" s="157"/>
      <c r="I610" s="157"/>
      <c r="J610" s="157"/>
      <c r="K610" s="157"/>
      <c r="L610" s="157"/>
      <c r="M610" s="157"/>
      <c r="N610" s="157"/>
      <c r="O610" s="157"/>
      <c r="P610" s="157"/>
      <c r="Q610" s="157"/>
      <c r="R610" s="157"/>
      <c r="S610" s="157"/>
      <c r="T610" s="157"/>
      <c r="U610" s="157"/>
      <c r="V610" s="157"/>
      <c r="W610" s="157"/>
      <c r="X610" s="157"/>
      <c r="Y610" s="148"/>
      <c r="Z610" s="148"/>
      <c r="AA610" s="148"/>
      <c r="AB610" s="148"/>
      <c r="AC610" s="148"/>
      <c r="AD610" s="148"/>
      <c r="AE610" s="148"/>
      <c r="AF610" s="148"/>
      <c r="AG610" s="148" t="s">
        <v>164</v>
      </c>
      <c r="AH610" s="148">
        <v>0</v>
      </c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1" x14ac:dyDescent="0.2">
      <c r="A611" s="155"/>
      <c r="B611" s="156"/>
      <c r="C611" s="184" t="s">
        <v>516</v>
      </c>
      <c r="D611" s="159"/>
      <c r="E611" s="160">
        <v>27.79</v>
      </c>
      <c r="F611" s="157"/>
      <c r="G611" s="157"/>
      <c r="H611" s="157"/>
      <c r="I611" s="157"/>
      <c r="J611" s="157"/>
      <c r="K611" s="157"/>
      <c r="L611" s="157"/>
      <c r="M611" s="157"/>
      <c r="N611" s="157"/>
      <c r="O611" s="157"/>
      <c r="P611" s="157"/>
      <c r="Q611" s="157"/>
      <c r="R611" s="157"/>
      <c r="S611" s="157"/>
      <c r="T611" s="157"/>
      <c r="U611" s="157"/>
      <c r="V611" s="157"/>
      <c r="W611" s="157"/>
      <c r="X611" s="157"/>
      <c r="Y611" s="148"/>
      <c r="Z611" s="148"/>
      <c r="AA611" s="148"/>
      <c r="AB611" s="148"/>
      <c r="AC611" s="148"/>
      <c r="AD611" s="148"/>
      <c r="AE611" s="148"/>
      <c r="AF611" s="148"/>
      <c r="AG611" s="148" t="s">
        <v>164</v>
      </c>
      <c r="AH611" s="148">
        <v>0</v>
      </c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1" x14ac:dyDescent="0.2">
      <c r="A612" s="155"/>
      <c r="B612" s="156"/>
      <c r="C612" s="184" t="s">
        <v>517</v>
      </c>
      <c r="D612" s="159"/>
      <c r="E612" s="160"/>
      <c r="F612" s="157"/>
      <c r="G612" s="157"/>
      <c r="H612" s="157"/>
      <c r="I612" s="157"/>
      <c r="J612" s="157"/>
      <c r="K612" s="157"/>
      <c r="L612" s="157"/>
      <c r="M612" s="157"/>
      <c r="N612" s="157"/>
      <c r="O612" s="157"/>
      <c r="P612" s="157"/>
      <c r="Q612" s="157"/>
      <c r="R612" s="157"/>
      <c r="S612" s="157"/>
      <c r="T612" s="157"/>
      <c r="U612" s="157"/>
      <c r="V612" s="157"/>
      <c r="W612" s="157"/>
      <c r="X612" s="157"/>
      <c r="Y612" s="148"/>
      <c r="Z612" s="148"/>
      <c r="AA612" s="148"/>
      <c r="AB612" s="148"/>
      <c r="AC612" s="148"/>
      <c r="AD612" s="148"/>
      <c r="AE612" s="148"/>
      <c r="AF612" s="148"/>
      <c r="AG612" s="148" t="s">
        <v>164</v>
      </c>
      <c r="AH612" s="148">
        <v>0</v>
      </c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1" x14ac:dyDescent="0.2">
      <c r="A613" s="155"/>
      <c r="B613" s="156"/>
      <c r="C613" s="184" t="s">
        <v>207</v>
      </c>
      <c r="D613" s="159"/>
      <c r="E613" s="160">
        <v>0.54</v>
      </c>
      <c r="F613" s="157"/>
      <c r="G613" s="157"/>
      <c r="H613" s="157"/>
      <c r="I613" s="157"/>
      <c r="J613" s="157"/>
      <c r="K613" s="157"/>
      <c r="L613" s="157"/>
      <c r="M613" s="157"/>
      <c r="N613" s="157"/>
      <c r="O613" s="157"/>
      <c r="P613" s="157"/>
      <c r="Q613" s="157"/>
      <c r="R613" s="157"/>
      <c r="S613" s="157"/>
      <c r="T613" s="157"/>
      <c r="U613" s="157"/>
      <c r="V613" s="157"/>
      <c r="W613" s="157"/>
      <c r="X613" s="157"/>
      <c r="Y613" s="148"/>
      <c r="Z613" s="148"/>
      <c r="AA613" s="148"/>
      <c r="AB613" s="148"/>
      <c r="AC613" s="148"/>
      <c r="AD613" s="148"/>
      <c r="AE613" s="148"/>
      <c r="AF613" s="148"/>
      <c r="AG613" s="148" t="s">
        <v>164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1" x14ac:dyDescent="0.2">
      <c r="A614" s="155"/>
      <c r="B614" s="156"/>
      <c r="C614" s="184" t="s">
        <v>172</v>
      </c>
      <c r="D614" s="159"/>
      <c r="E614" s="160"/>
      <c r="F614" s="157"/>
      <c r="G614" s="157"/>
      <c r="H614" s="157"/>
      <c r="I614" s="157"/>
      <c r="J614" s="157"/>
      <c r="K614" s="157"/>
      <c r="L614" s="157"/>
      <c r="M614" s="157"/>
      <c r="N614" s="157"/>
      <c r="O614" s="157"/>
      <c r="P614" s="157"/>
      <c r="Q614" s="157"/>
      <c r="R614" s="157"/>
      <c r="S614" s="157"/>
      <c r="T614" s="157"/>
      <c r="U614" s="157"/>
      <c r="V614" s="157"/>
      <c r="W614" s="157"/>
      <c r="X614" s="157"/>
      <c r="Y614" s="148"/>
      <c r="Z614" s="148"/>
      <c r="AA614" s="148"/>
      <c r="AB614" s="148"/>
      <c r="AC614" s="148"/>
      <c r="AD614" s="148"/>
      <c r="AE614" s="148"/>
      <c r="AF614" s="148"/>
      <c r="AG614" s="148" t="s">
        <v>164</v>
      </c>
      <c r="AH614" s="148">
        <v>0</v>
      </c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 x14ac:dyDescent="0.2">
      <c r="A615" s="155"/>
      <c r="B615" s="156"/>
      <c r="C615" s="184" t="s">
        <v>202</v>
      </c>
      <c r="D615" s="159"/>
      <c r="E615" s="160">
        <v>-1.77</v>
      </c>
      <c r="F615" s="157"/>
      <c r="G615" s="157"/>
      <c r="H615" s="157"/>
      <c r="I615" s="157"/>
      <c r="J615" s="157"/>
      <c r="K615" s="157"/>
      <c r="L615" s="157"/>
      <c r="M615" s="157"/>
      <c r="N615" s="157"/>
      <c r="O615" s="157"/>
      <c r="P615" s="157"/>
      <c r="Q615" s="157"/>
      <c r="R615" s="157"/>
      <c r="S615" s="157"/>
      <c r="T615" s="157"/>
      <c r="U615" s="157"/>
      <c r="V615" s="157"/>
      <c r="W615" s="157"/>
      <c r="X615" s="157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164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1" x14ac:dyDescent="0.2">
      <c r="A616" s="155"/>
      <c r="B616" s="156"/>
      <c r="C616" s="184" t="s">
        <v>518</v>
      </c>
      <c r="D616" s="159"/>
      <c r="E616" s="160">
        <v>-3.24</v>
      </c>
      <c r="F616" s="157"/>
      <c r="G616" s="157"/>
      <c r="H616" s="157"/>
      <c r="I616" s="157"/>
      <c r="J616" s="157"/>
      <c r="K616" s="157"/>
      <c r="L616" s="157"/>
      <c r="M616" s="157"/>
      <c r="N616" s="157"/>
      <c r="O616" s="157"/>
      <c r="P616" s="157"/>
      <c r="Q616" s="157"/>
      <c r="R616" s="157"/>
      <c r="S616" s="157"/>
      <c r="T616" s="157"/>
      <c r="U616" s="157"/>
      <c r="V616" s="157"/>
      <c r="W616" s="157"/>
      <c r="X616" s="157"/>
      <c r="Y616" s="148"/>
      <c r="Z616" s="148"/>
      <c r="AA616" s="148"/>
      <c r="AB616" s="148"/>
      <c r="AC616" s="148"/>
      <c r="AD616" s="148"/>
      <c r="AE616" s="148"/>
      <c r="AF616" s="148"/>
      <c r="AG616" s="148" t="s">
        <v>164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 x14ac:dyDescent="0.2">
      <c r="A617" s="155"/>
      <c r="B617" s="156"/>
      <c r="C617" s="184" t="s">
        <v>519</v>
      </c>
      <c r="D617" s="159"/>
      <c r="E617" s="160"/>
      <c r="F617" s="157"/>
      <c r="G617" s="157"/>
      <c r="H617" s="157"/>
      <c r="I617" s="157"/>
      <c r="J617" s="157"/>
      <c r="K617" s="157"/>
      <c r="L617" s="157"/>
      <c r="M617" s="157"/>
      <c r="N617" s="157"/>
      <c r="O617" s="157"/>
      <c r="P617" s="157"/>
      <c r="Q617" s="157"/>
      <c r="R617" s="157"/>
      <c r="S617" s="157"/>
      <c r="T617" s="157"/>
      <c r="U617" s="157"/>
      <c r="V617" s="157"/>
      <c r="W617" s="157"/>
      <c r="X617" s="157"/>
      <c r="Y617" s="148"/>
      <c r="Z617" s="148"/>
      <c r="AA617" s="148"/>
      <c r="AB617" s="148"/>
      <c r="AC617" s="148"/>
      <c r="AD617" s="148"/>
      <c r="AE617" s="148"/>
      <c r="AF617" s="148"/>
      <c r="AG617" s="148" t="s">
        <v>164</v>
      </c>
      <c r="AH617" s="148">
        <v>0</v>
      </c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1" x14ac:dyDescent="0.2">
      <c r="A618" s="155"/>
      <c r="B618" s="156"/>
      <c r="C618" s="184" t="s">
        <v>181</v>
      </c>
      <c r="D618" s="159"/>
      <c r="E618" s="160">
        <v>24.3</v>
      </c>
      <c r="F618" s="157"/>
      <c r="G618" s="157"/>
      <c r="H618" s="157"/>
      <c r="I618" s="157"/>
      <c r="J618" s="157"/>
      <c r="K618" s="157"/>
      <c r="L618" s="157"/>
      <c r="M618" s="157"/>
      <c r="N618" s="157"/>
      <c r="O618" s="157"/>
      <c r="P618" s="157"/>
      <c r="Q618" s="157"/>
      <c r="R618" s="157"/>
      <c r="S618" s="157"/>
      <c r="T618" s="157"/>
      <c r="U618" s="157"/>
      <c r="V618" s="157"/>
      <c r="W618" s="157"/>
      <c r="X618" s="157"/>
      <c r="Y618" s="148"/>
      <c r="Z618" s="148"/>
      <c r="AA618" s="148"/>
      <c r="AB618" s="148"/>
      <c r="AC618" s="148"/>
      <c r="AD618" s="148"/>
      <c r="AE618" s="148"/>
      <c r="AF618" s="148"/>
      <c r="AG618" s="148" t="s">
        <v>164</v>
      </c>
      <c r="AH618" s="148">
        <v>0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 x14ac:dyDescent="0.2">
      <c r="A619" s="155"/>
      <c r="B619" s="156"/>
      <c r="C619" s="184" t="s">
        <v>183</v>
      </c>
      <c r="D619" s="159"/>
      <c r="E619" s="160"/>
      <c r="F619" s="157"/>
      <c r="G619" s="157"/>
      <c r="H619" s="157"/>
      <c r="I619" s="157"/>
      <c r="J619" s="157"/>
      <c r="K619" s="157"/>
      <c r="L619" s="157"/>
      <c r="M619" s="157"/>
      <c r="N619" s="157"/>
      <c r="O619" s="157"/>
      <c r="P619" s="157"/>
      <c r="Q619" s="157"/>
      <c r="R619" s="157"/>
      <c r="S619" s="157"/>
      <c r="T619" s="157"/>
      <c r="U619" s="157"/>
      <c r="V619" s="157"/>
      <c r="W619" s="157"/>
      <c r="X619" s="157"/>
      <c r="Y619" s="148"/>
      <c r="Z619" s="148"/>
      <c r="AA619" s="148"/>
      <c r="AB619" s="148"/>
      <c r="AC619" s="148"/>
      <c r="AD619" s="148"/>
      <c r="AE619" s="148"/>
      <c r="AF619" s="148"/>
      <c r="AG619" s="148" t="s">
        <v>164</v>
      </c>
      <c r="AH619" s="148">
        <v>0</v>
      </c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1" x14ac:dyDescent="0.2">
      <c r="A620" s="155"/>
      <c r="B620" s="156"/>
      <c r="C620" s="184" t="s">
        <v>520</v>
      </c>
      <c r="D620" s="159"/>
      <c r="E620" s="160">
        <v>22.75</v>
      </c>
      <c r="F620" s="157"/>
      <c r="G620" s="157"/>
      <c r="H620" s="157"/>
      <c r="I620" s="157"/>
      <c r="J620" s="157"/>
      <c r="K620" s="157"/>
      <c r="L620" s="157"/>
      <c r="M620" s="157"/>
      <c r="N620" s="157"/>
      <c r="O620" s="157"/>
      <c r="P620" s="157"/>
      <c r="Q620" s="157"/>
      <c r="R620" s="157"/>
      <c r="S620" s="157"/>
      <c r="T620" s="157"/>
      <c r="U620" s="157"/>
      <c r="V620" s="157"/>
      <c r="W620" s="157"/>
      <c r="X620" s="157"/>
      <c r="Y620" s="148"/>
      <c r="Z620" s="148"/>
      <c r="AA620" s="148"/>
      <c r="AB620" s="148"/>
      <c r="AC620" s="148"/>
      <c r="AD620" s="148"/>
      <c r="AE620" s="148"/>
      <c r="AF620" s="148"/>
      <c r="AG620" s="148" t="s">
        <v>164</v>
      </c>
      <c r="AH620" s="148">
        <v>0</v>
      </c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outlineLevel="1" x14ac:dyDescent="0.2">
      <c r="A621" s="155"/>
      <c r="B621" s="156"/>
      <c r="C621" s="184" t="s">
        <v>511</v>
      </c>
      <c r="D621" s="159"/>
      <c r="E621" s="160">
        <v>26</v>
      </c>
      <c r="F621" s="157"/>
      <c r="G621" s="157"/>
      <c r="H621" s="157"/>
      <c r="I621" s="157"/>
      <c r="J621" s="157"/>
      <c r="K621" s="157"/>
      <c r="L621" s="157"/>
      <c r="M621" s="157"/>
      <c r="N621" s="157"/>
      <c r="O621" s="157"/>
      <c r="P621" s="157"/>
      <c r="Q621" s="157"/>
      <c r="R621" s="157"/>
      <c r="S621" s="157"/>
      <c r="T621" s="157"/>
      <c r="U621" s="157"/>
      <c r="V621" s="157"/>
      <c r="W621" s="157"/>
      <c r="X621" s="157"/>
      <c r="Y621" s="148"/>
      <c r="Z621" s="148"/>
      <c r="AA621" s="148"/>
      <c r="AB621" s="148"/>
      <c r="AC621" s="148"/>
      <c r="AD621" s="148"/>
      <c r="AE621" s="148"/>
      <c r="AF621" s="148"/>
      <c r="AG621" s="148" t="s">
        <v>164</v>
      </c>
      <c r="AH621" s="148">
        <v>0</v>
      </c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1" x14ac:dyDescent="0.2">
      <c r="A622" s="155"/>
      <c r="B622" s="156"/>
      <c r="C622" s="184" t="s">
        <v>199</v>
      </c>
      <c r="D622" s="159"/>
      <c r="E622" s="160"/>
      <c r="F622" s="157"/>
      <c r="G622" s="157"/>
      <c r="H622" s="157"/>
      <c r="I622" s="157"/>
      <c r="J622" s="157"/>
      <c r="K622" s="157"/>
      <c r="L622" s="157"/>
      <c r="M622" s="157"/>
      <c r="N622" s="157"/>
      <c r="O622" s="157"/>
      <c r="P622" s="157"/>
      <c r="Q622" s="157"/>
      <c r="R622" s="157"/>
      <c r="S622" s="157"/>
      <c r="T622" s="157"/>
      <c r="U622" s="157"/>
      <c r="V622" s="157"/>
      <c r="W622" s="157"/>
      <c r="X622" s="157"/>
      <c r="Y622" s="148"/>
      <c r="Z622" s="148"/>
      <c r="AA622" s="148"/>
      <c r="AB622" s="148"/>
      <c r="AC622" s="148"/>
      <c r="AD622" s="148"/>
      <c r="AE622" s="148"/>
      <c r="AF622" s="148"/>
      <c r="AG622" s="148" t="s">
        <v>164</v>
      </c>
      <c r="AH622" s="148">
        <v>0</v>
      </c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 x14ac:dyDescent="0.2">
      <c r="A623" s="155"/>
      <c r="B623" s="156"/>
      <c r="C623" s="184" t="s">
        <v>512</v>
      </c>
      <c r="D623" s="159"/>
      <c r="E623" s="160">
        <v>0.27</v>
      </c>
      <c r="F623" s="157"/>
      <c r="G623" s="157"/>
      <c r="H623" s="157"/>
      <c r="I623" s="157"/>
      <c r="J623" s="157"/>
      <c r="K623" s="157"/>
      <c r="L623" s="157"/>
      <c r="M623" s="157"/>
      <c r="N623" s="157"/>
      <c r="O623" s="157"/>
      <c r="P623" s="157"/>
      <c r="Q623" s="157"/>
      <c r="R623" s="157"/>
      <c r="S623" s="157"/>
      <c r="T623" s="157"/>
      <c r="U623" s="157"/>
      <c r="V623" s="157"/>
      <c r="W623" s="157"/>
      <c r="X623" s="157"/>
      <c r="Y623" s="148"/>
      <c r="Z623" s="148"/>
      <c r="AA623" s="148"/>
      <c r="AB623" s="148"/>
      <c r="AC623" s="148"/>
      <c r="AD623" s="148"/>
      <c r="AE623" s="148"/>
      <c r="AF623" s="148"/>
      <c r="AG623" s="148" t="s">
        <v>164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1" x14ac:dyDescent="0.2">
      <c r="A624" s="155"/>
      <c r="B624" s="156"/>
      <c r="C624" s="184" t="s">
        <v>513</v>
      </c>
      <c r="D624" s="159"/>
      <c r="E624" s="160">
        <v>0.26</v>
      </c>
      <c r="F624" s="157"/>
      <c r="G624" s="157"/>
      <c r="H624" s="157"/>
      <c r="I624" s="157"/>
      <c r="J624" s="157"/>
      <c r="K624" s="157"/>
      <c r="L624" s="157"/>
      <c r="M624" s="157"/>
      <c r="N624" s="157"/>
      <c r="O624" s="157"/>
      <c r="P624" s="157"/>
      <c r="Q624" s="157"/>
      <c r="R624" s="157"/>
      <c r="S624" s="157"/>
      <c r="T624" s="157"/>
      <c r="U624" s="157"/>
      <c r="V624" s="157"/>
      <c r="W624" s="157"/>
      <c r="X624" s="157"/>
      <c r="Y624" s="148"/>
      <c r="Z624" s="148"/>
      <c r="AA624" s="148"/>
      <c r="AB624" s="148"/>
      <c r="AC624" s="148"/>
      <c r="AD624" s="148"/>
      <c r="AE624" s="148"/>
      <c r="AF624" s="148"/>
      <c r="AG624" s="148" t="s">
        <v>164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1" x14ac:dyDescent="0.2">
      <c r="A625" s="155"/>
      <c r="B625" s="156"/>
      <c r="C625" s="184" t="s">
        <v>200</v>
      </c>
      <c r="D625" s="159"/>
      <c r="E625" s="160">
        <v>0.3</v>
      </c>
      <c r="F625" s="157"/>
      <c r="G625" s="157"/>
      <c r="H625" s="157"/>
      <c r="I625" s="157"/>
      <c r="J625" s="157"/>
      <c r="K625" s="157"/>
      <c r="L625" s="157"/>
      <c r="M625" s="157"/>
      <c r="N625" s="157"/>
      <c r="O625" s="157"/>
      <c r="P625" s="157"/>
      <c r="Q625" s="157"/>
      <c r="R625" s="157"/>
      <c r="S625" s="157"/>
      <c r="T625" s="157"/>
      <c r="U625" s="157"/>
      <c r="V625" s="157"/>
      <c r="W625" s="157"/>
      <c r="X625" s="157"/>
      <c r="Y625" s="148"/>
      <c r="Z625" s="148"/>
      <c r="AA625" s="148"/>
      <c r="AB625" s="148"/>
      <c r="AC625" s="148"/>
      <c r="AD625" s="148"/>
      <c r="AE625" s="148"/>
      <c r="AF625" s="148"/>
      <c r="AG625" s="148" t="s">
        <v>164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1" x14ac:dyDescent="0.2">
      <c r="A626" s="155"/>
      <c r="B626" s="156"/>
      <c r="C626" s="184" t="s">
        <v>201</v>
      </c>
      <c r="D626" s="159"/>
      <c r="E626" s="160">
        <v>0.14000000000000001</v>
      </c>
      <c r="F626" s="157"/>
      <c r="G626" s="157"/>
      <c r="H626" s="157"/>
      <c r="I626" s="157"/>
      <c r="J626" s="157"/>
      <c r="K626" s="157"/>
      <c r="L626" s="157"/>
      <c r="M626" s="157"/>
      <c r="N626" s="157"/>
      <c r="O626" s="157"/>
      <c r="P626" s="157"/>
      <c r="Q626" s="157"/>
      <c r="R626" s="157"/>
      <c r="S626" s="157"/>
      <c r="T626" s="157"/>
      <c r="U626" s="157"/>
      <c r="V626" s="157"/>
      <c r="W626" s="157"/>
      <c r="X626" s="157"/>
      <c r="Y626" s="148"/>
      <c r="Z626" s="148"/>
      <c r="AA626" s="148"/>
      <c r="AB626" s="148"/>
      <c r="AC626" s="148"/>
      <c r="AD626" s="148"/>
      <c r="AE626" s="148"/>
      <c r="AF626" s="148"/>
      <c r="AG626" s="148" t="s">
        <v>164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1" x14ac:dyDescent="0.2">
      <c r="A627" s="155"/>
      <c r="B627" s="156"/>
      <c r="C627" s="184" t="s">
        <v>514</v>
      </c>
      <c r="D627" s="159"/>
      <c r="E627" s="160">
        <v>0.6</v>
      </c>
      <c r="F627" s="157"/>
      <c r="G627" s="157"/>
      <c r="H627" s="157"/>
      <c r="I627" s="157"/>
      <c r="J627" s="157"/>
      <c r="K627" s="157"/>
      <c r="L627" s="157"/>
      <c r="M627" s="157"/>
      <c r="N627" s="157"/>
      <c r="O627" s="157"/>
      <c r="P627" s="157"/>
      <c r="Q627" s="157"/>
      <c r="R627" s="157"/>
      <c r="S627" s="157"/>
      <c r="T627" s="157"/>
      <c r="U627" s="157"/>
      <c r="V627" s="157"/>
      <c r="W627" s="157"/>
      <c r="X627" s="157"/>
      <c r="Y627" s="148"/>
      <c r="Z627" s="148"/>
      <c r="AA627" s="148"/>
      <c r="AB627" s="148"/>
      <c r="AC627" s="148"/>
      <c r="AD627" s="148"/>
      <c r="AE627" s="148"/>
      <c r="AF627" s="148"/>
      <c r="AG627" s="148" t="s">
        <v>164</v>
      </c>
      <c r="AH627" s="148">
        <v>0</v>
      </c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1" x14ac:dyDescent="0.2">
      <c r="A628" s="155"/>
      <c r="B628" s="156"/>
      <c r="C628" s="184" t="s">
        <v>172</v>
      </c>
      <c r="D628" s="159"/>
      <c r="E628" s="160"/>
      <c r="F628" s="157"/>
      <c r="G628" s="157"/>
      <c r="H628" s="157"/>
      <c r="I628" s="157"/>
      <c r="J628" s="157"/>
      <c r="K628" s="157"/>
      <c r="L628" s="157"/>
      <c r="M628" s="157"/>
      <c r="N628" s="157"/>
      <c r="O628" s="157"/>
      <c r="P628" s="157"/>
      <c r="Q628" s="157"/>
      <c r="R628" s="157"/>
      <c r="S628" s="157"/>
      <c r="T628" s="157"/>
      <c r="U628" s="157"/>
      <c r="V628" s="157"/>
      <c r="W628" s="157"/>
      <c r="X628" s="157"/>
      <c r="Y628" s="148"/>
      <c r="Z628" s="148"/>
      <c r="AA628" s="148"/>
      <c r="AB628" s="148"/>
      <c r="AC628" s="148"/>
      <c r="AD628" s="148"/>
      <c r="AE628" s="148"/>
      <c r="AF628" s="148"/>
      <c r="AG628" s="148" t="s">
        <v>164</v>
      </c>
      <c r="AH628" s="148">
        <v>0</v>
      </c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1" x14ac:dyDescent="0.2">
      <c r="A629" s="155"/>
      <c r="B629" s="156"/>
      <c r="C629" s="184" t="s">
        <v>202</v>
      </c>
      <c r="D629" s="159"/>
      <c r="E629" s="160">
        <v>-1.77</v>
      </c>
      <c r="F629" s="157"/>
      <c r="G629" s="157"/>
      <c r="H629" s="157"/>
      <c r="I629" s="157"/>
      <c r="J629" s="157"/>
      <c r="K629" s="157"/>
      <c r="L629" s="157"/>
      <c r="M629" s="157"/>
      <c r="N629" s="157"/>
      <c r="O629" s="157"/>
      <c r="P629" s="157"/>
      <c r="Q629" s="157"/>
      <c r="R629" s="157"/>
      <c r="S629" s="157"/>
      <c r="T629" s="157"/>
      <c r="U629" s="157"/>
      <c r="V629" s="157"/>
      <c r="W629" s="157"/>
      <c r="X629" s="157"/>
      <c r="Y629" s="148"/>
      <c r="Z629" s="148"/>
      <c r="AA629" s="148"/>
      <c r="AB629" s="148"/>
      <c r="AC629" s="148"/>
      <c r="AD629" s="148"/>
      <c r="AE629" s="148"/>
      <c r="AF629" s="148"/>
      <c r="AG629" s="148" t="s">
        <v>164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1" x14ac:dyDescent="0.2">
      <c r="A630" s="155"/>
      <c r="B630" s="156"/>
      <c r="C630" s="184" t="s">
        <v>202</v>
      </c>
      <c r="D630" s="159"/>
      <c r="E630" s="160">
        <v>-1.77</v>
      </c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48"/>
      <c r="Z630" s="148"/>
      <c r="AA630" s="148"/>
      <c r="AB630" s="148"/>
      <c r="AC630" s="148"/>
      <c r="AD630" s="148"/>
      <c r="AE630" s="148"/>
      <c r="AF630" s="148"/>
      <c r="AG630" s="148" t="s">
        <v>164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 x14ac:dyDescent="0.2">
      <c r="A631" s="155"/>
      <c r="B631" s="156"/>
      <c r="C631" s="184" t="s">
        <v>224</v>
      </c>
      <c r="D631" s="159"/>
      <c r="E631" s="160">
        <v>-1.53</v>
      </c>
      <c r="F631" s="157"/>
      <c r="G631" s="157"/>
      <c r="H631" s="157"/>
      <c r="I631" s="157"/>
      <c r="J631" s="157"/>
      <c r="K631" s="157"/>
      <c r="L631" s="157"/>
      <c r="M631" s="157"/>
      <c r="N631" s="157"/>
      <c r="O631" s="157"/>
      <c r="P631" s="157"/>
      <c r="Q631" s="157"/>
      <c r="R631" s="157"/>
      <c r="S631" s="157"/>
      <c r="T631" s="157"/>
      <c r="U631" s="157"/>
      <c r="V631" s="157"/>
      <c r="W631" s="157"/>
      <c r="X631" s="157"/>
      <c r="Y631" s="148"/>
      <c r="Z631" s="148"/>
      <c r="AA631" s="148"/>
      <c r="AB631" s="148"/>
      <c r="AC631" s="148"/>
      <c r="AD631" s="148"/>
      <c r="AE631" s="148"/>
      <c r="AF631" s="148"/>
      <c r="AG631" s="148" t="s">
        <v>164</v>
      </c>
      <c r="AH631" s="148">
        <v>0</v>
      </c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1" x14ac:dyDescent="0.2">
      <c r="A632" s="155"/>
      <c r="B632" s="156"/>
      <c r="C632" s="184" t="s">
        <v>225</v>
      </c>
      <c r="D632" s="159"/>
      <c r="E632" s="160"/>
      <c r="F632" s="157"/>
      <c r="G632" s="157"/>
      <c r="H632" s="157"/>
      <c r="I632" s="157"/>
      <c r="J632" s="157"/>
      <c r="K632" s="157"/>
      <c r="L632" s="157"/>
      <c r="M632" s="157"/>
      <c r="N632" s="157"/>
      <c r="O632" s="157"/>
      <c r="P632" s="157"/>
      <c r="Q632" s="157"/>
      <c r="R632" s="157"/>
      <c r="S632" s="157"/>
      <c r="T632" s="157"/>
      <c r="U632" s="157"/>
      <c r="V632" s="157"/>
      <c r="W632" s="157"/>
      <c r="X632" s="157"/>
      <c r="Y632" s="148"/>
      <c r="Z632" s="148"/>
      <c r="AA632" s="148"/>
      <c r="AB632" s="148"/>
      <c r="AC632" s="148"/>
      <c r="AD632" s="148"/>
      <c r="AE632" s="148"/>
      <c r="AF632" s="148"/>
      <c r="AG632" s="148" t="s">
        <v>164</v>
      </c>
      <c r="AH632" s="148">
        <v>0</v>
      </c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1" x14ac:dyDescent="0.2">
      <c r="A633" s="155"/>
      <c r="B633" s="156"/>
      <c r="C633" s="184" t="s">
        <v>515</v>
      </c>
      <c r="D633" s="159"/>
      <c r="E633" s="160">
        <v>36.979999999999997</v>
      </c>
      <c r="F633" s="157"/>
      <c r="G633" s="157"/>
      <c r="H633" s="157"/>
      <c r="I633" s="157"/>
      <c r="J633" s="157"/>
      <c r="K633" s="157"/>
      <c r="L633" s="157"/>
      <c r="M633" s="157"/>
      <c r="N633" s="157"/>
      <c r="O633" s="157"/>
      <c r="P633" s="157"/>
      <c r="Q633" s="157"/>
      <c r="R633" s="157"/>
      <c r="S633" s="157"/>
      <c r="T633" s="157"/>
      <c r="U633" s="157"/>
      <c r="V633" s="157"/>
      <c r="W633" s="157"/>
      <c r="X633" s="157"/>
      <c r="Y633" s="148"/>
      <c r="Z633" s="148"/>
      <c r="AA633" s="148"/>
      <c r="AB633" s="148"/>
      <c r="AC633" s="148"/>
      <c r="AD633" s="148"/>
      <c r="AE633" s="148"/>
      <c r="AF633" s="148"/>
      <c r="AG633" s="148" t="s">
        <v>164</v>
      </c>
      <c r="AH633" s="148">
        <v>0</v>
      </c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1" x14ac:dyDescent="0.2">
      <c r="A634" s="155"/>
      <c r="B634" s="156"/>
      <c r="C634" s="184" t="s">
        <v>520</v>
      </c>
      <c r="D634" s="159"/>
      <c r="E634" s="160">
        <v>22.75</v>
      </c>
      <c r="F634" s="157"/>
      <c r="G634" s="157"/>
      <c r="H634" s="157"/>
      <c r="I634" s="157"/>
      <c r="J634" s="157"/>
      <c r="K634" s="157"/>
      <c r="L634" s="157"/>
      <c r="M634" s="157"/>
      <c r="N634" s="157"/>
      <c r="O634" s="157"/>
      <c r="P634" s="157"/>
      <c r="Q634" s="157"/>
      <c r="R634" s="157"/>
      <c r="S634" s="157"/>
      <c r="T634" s="157"/>
      <c r="U634" s="157"/>
      <c r="V634" s="157"/>
      <c r="W634" s="157"/>
      <c r="X634" s="157"/>
      <c r="Y634" s="148"/>
      <c r="Z634" s="148"/>
      <c r="AA634" s="148"/>
      <c r="AB634" s="148"/>
      <c r="AC634" s="148"/>
      <c r="AD634" s="148"/>
      <c r="AE634" s="148"/>
      <c r="AF634" s="148"/>
      <c r="AG634" s="148" t="s">
        <v>164</v>
      </c>
      <c r="AH634" s="148">
        <v>0</v>
      </c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1" x14ac:dyDescent="0.2">
      <c r="A635" s="155"/>
      <c r="B635" s="156"/>
      <c r="C635" s="184" t="s">
        <v>517</v>
      </c>
      <c r="D635" s="159"/>
      <c r="E635" s="160"/>
      <c r="F635" s="157"/>
      <c r="G635" s="157"/>
      <c r="H635" s="157"/>
      <c r="I635" s="157"/>
      <c r="J635" s="157"/>
      <c r="K635" s="157"/>
      <c r="L635" s="157"/>
      <c r="M635" s="157"/>
      <c r="N635" s="157"/>
      <c r="O635" s="157"/>
      <c r="P635" s="157"/>
      <c r="Q635" s="157"/>
      <c r="R635" s="157"/>
      <c r="S635" s="157"/>
      <c r="T635" s="157"/>
      <c r="U635" s="157"/>
      <c r="V635" s="157"/>
      <c r="W635" s="157"/>
      <c r="X635" s="157"/>
      <c r="Y635" s="148"/>
      <c r="Z635" s="148"/>
      <c r="AA635" s="148"/>
      <c r="AB635" s="148"/>
      <c r="AC635" s="148"/>
      <c r="AD635" s="148"/>
      <c r="AE635" s="148"/>
      <c r="AF635" s="148"/>
      <c r="AG635" s="148" t="s">
        <v>164</v>
      </c>
      <c r="AH635" s="148">
        <v>0</v>
      </c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1" x14ac:dyDescent="0.2">
      <c r="A636" s="155"/>
      <c r="B636" s="156"/>
      <c r="C636" s="184" t="s">
        <v>207</v>
      </c>
      <c r="D636" s="159"/>
      <c r="E636" s="160">
        <v>0.54</v>
      </c>
      <c r="F636" s="157"/>
      <c r="G636" s="157"/>
      <c r="H636" s="157"/>
      <c r="I636" s="157"/>
      <c r="J636" s="157"/>
      <c r="K636" s="157"/>
      <c r="L636" s="157"/>
      <c r="M636" s="157"/>
      <c r="N636" s="157"/>
      <c r="O636" s="157"/>
      <c r="P636" s="157"/>
      <c r="Q636" s="157"/>
      <c r="R636" s="157"/>
      <c r="S636" s="157"/>
      <c r="T636" s="157"/>
      <c r="U636" s="157"/>
      <c r="V636" s="157"/>
      <c r="W636" s="157"/>
      <c r="X636" s="157"/>
      <c r="Y636" s="148"/>
      <c r="Z636" s="148"/>
      <c r="AA636" s="148"/>
      <c r="AB636" s="148"/>
      <c r="AC636" s="148"/>
      <c r="AD636" s="148"/>
      <c r="AE636" s="148"/>
      <c r="AF636" s="148"/>
      <c r="AG636" s="148" t="s">
        <v>164</v>
      </c>
      <c r="AH636" s="148">
        <v>0</v>
      </c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outlineLevel="1" x14ac:dyDescent="0.2">
      <c r="A637" s="155"/>
      <c r="B637" s="156"/>
      <c r="C637" s="184" t="s">
        <v>172</v>
      </c>
      <c r="D637" s="159"/>
      <c r="E637" s="160"/>
      <c r="F637" s="157"/>
      <c r="G637" s="157"/>
      <c r="H637" s="157"/>
      <c r="I637" s="157"/>
      <c r="J637" s="157"/>
      <c r="K637" s="157"/>
      <c r="L637" s="157"/>
      <c r="M637" s="157"/>
      <c r="N637" s="157"/>
      <c r="O637" s="157"/>
      <c r="P637" s="157"/>
      <c r="Q637" s="157"/>
      <c r="R637" s="157"/>
      <c r="S637" s="157"/>
      <c r="T637" s="157"/>
      <c r="U637" s="157"/>
      <c r="V637" s="157"/>
      <c r="W637" s="157"/>
      <c r="X637" s="157"/>
      <c r="Y637" s="148"/>
      <c r="Z637" s="148"/>
      <c r="AA637" s="148"/>
      <c r="AB637" s="148"/>
      <c r="AC637" s="148"/>
      <c r="AD637" s="148"/>
      <c r="AE637" s="148"/>
      <c r="AF637" s="148"/>
      <c r="AG637" s="148" t="s">
        <v>164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1" x14ac:dyDescent="0.2">
      <c r="A638" s="155"/>
      <c r="B638" s="156"/>
      <c r="C638" s="184" t="s">
        <v>202</v>
      </c>
      <c r="D638" s="159"/>
      <c r="E638" s="160">
        <v>-1.77</v>
      </c>
      <c r="F638" s="157"/>
      <c r="G638" s="157"/>
      <c r="H638" s="157"/>
      <c r="I638" s="157"/>
      <c r="J638" s="157"/>
      <c r="K638" s="157"/>
      <c r="L638" s="157"/>
      <c r="M638" s="157"/>
      <c r="N638" s="157"/>
      <c r="O638" s="157"/>
      <c r="P638" s="157"/>
      <c r="Q638" s="157"/>
      <c r="R638" s="157"/>
      <c r="S638" s="157"/>
      <c r="T638" s="157"/>
      <c r="U638" s="157"/>
      <c r="V638" s="157"/>
      <c r="W638" s="157"/>
      <c r="X638" s="157"/>
      <c r="Y638" s="148"/>
      <c r="Z638" s="148"/>
      <c r="AA638" s="148"/>
      <c r="AB638" s="148"/>
      <c r="AC638" s="148"/>
      <c r="AD638" s="148"/>
      <c r="AE638" s="148"/>
      <c r="AF638" s="148"/>
      <c r="AG638" s="148" t="s">
        <v>164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 x14ac:dyDescent="0.2">
      <c r="A639" s="155"/>
      <c r="B639" s="156"/>
      <c r="C639" s="184" t="s">
        <v>518</v>
      </c>
      <c r="D639" s="159"/>
      <c r="E639" s="160">
        <v>-3.24</v>
      </c>
      <c r="F639" s="157"/>
      <c r="G639" s="157"/>
      <c r="H639" s="157"/>
      <c r="I639" s="157"/>
      <c r="J639" s="157"/>
      <c r="K639" s="157"/>
      <c r="L639" s="157"/>
      <c r="M639" s="157"/>
      <c r="N639" s="157"/>
      <c r="O639" s="157"/>
      <c r="P639" s="157"/>
      <c r="Q639" s="157"/>
      <c r="R639" s="157"/>
      <c r="S639" s="157"/>
      <c r="T639" s="157"/>
      <c r="U639" s="157"/>
      <c r="V639" s="157"/>
      <c r="W639" s="157"/>
      <c r="X639" s="157"/>
      <c r="Y639" s="148"/>
      <c r="Z639" s="148"/>
      <c r="AA639" s="148"/>
      <c r="AB639" s="148"/>
      <c r="AC639" s="148"/>
      <c r="AD639" s="148"/>
      <c r="AE639" s="148"/>
      <c r="AF639" s="148"/>
      <c r="AG639" s="148" t="s">
        <v>164</v>
      </c>
      <c r="AH639" s="148">
        <v>0</v>
      </c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1" x14ac:dyDescent="0.2">
      <c r="A640" s="168">
        <v>96</v>
      </c>
      <c r="B640" s="169" t="s">
        <v>521</v>
      </c>
      <c r="C640" s="183" t="s">
        <v>522</v>
      </c>
      <c r="D640" s="170" t="s">
        <v>168</v>
      </c>
      <c r="E640" s="171">
        <v>280.24119999999999</v>
      </c>
      <c r="F640" s="172"/>
      <c r="G640" s="173">
        <f>ROUND(E640*F640,2)</f>
        <v>0</v>
      </c>
      <c r="H640" s="158"/>
      <c r="I640" s="157">
        <f>ROUND(E640*H640,2)</f>
        <v>0</v>
      </c>
      <c r="J640" s="158"/>
      <c r="K640" s="157">
        <f>ROUND(E640*J640,2)</f>
        <v>0</v>
      </c>
      <c r="L640" s="157">
        <v>15</v>
      </c>
      <c r="M640" s="157">
        <f>G640*(1+L640/100)</f>
        <v>0</v>
      </c>
      <c r="N640" s="157">
        <v>6.9999999999999994E-5</v>
      </c>
      <c r="O640" s="157">
        <f>ROUND(E640*N640,2)</f>
        <v>0.02</v>
      </c>
      <c r="P640" s="157">
        <v>0</v>
      </c>
      <c r="Q640" s="157">
        <f>ROUND(E640*P640,2)</f>
        <v>0</v>
      </c>
      <c r="R640" s="157"/>
      <c r="S640" s="157" t="s">
        <v>159</v>
      </c>
      <c r="T640" s="157" t="s">
        <v>160</v>
      </c>
      <c r="U640" s="157">
        <v>0</v>
      </c>
      <c r="V640" s="157">
        <f>ROUND(E640*U640,2)</f>
        <v>0</v>
      </c>
      <c r="W640" s="157"/>
      <c r="X640" s="157" t="s">
        <v>161</v>
      </c>
      <c r="Y640" s="148"/>
      <c r="Z640" s="148"/>
      <c r="AA640" s="148"/>
      <c r="AB640" s="148"/>
      <c r="AC640" s="148"/>
      <c r="AD640" s="148"/>
      <c r="AE640" s="148"/>
      <c r="AF640" s="148"/>
      <c r="AG640" s="148" t="s">
        <v>162</v>
      </c>
      <c r="AH640" s="148"/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1" x14ac:dyDescent="0.2">
      <c r="A641" s="155"/>
      <c r="B641" s="156"/>
      <c r="C641" s="184" t="s">
        <v>178</v>
      </c>
      <c r="D641" s="159"/>
      <c r="E641" s="160"/>
      <c r="F641" s="157"/>
      <c r="G641" s="157"/>
      <c r="H641" s="157"/>
      <c r="I641" s="157"/>
      <c r="J641" s="157"/>
      <c r="K641" s="157"/>
      <c r="L641" s="157"/>
      <c r="M641" s="157"/>
      <c r="N641" s="157"/>
      <c r="O641" s="157"/>
      <c r="P641" s="157"/>
      <c r="Q641" s="157"/>
      <c r="R641" s="157"/>
      <c r="S641" s="157"/>
      <c r="T641" s="157"/>
      <c r="U641" s="157"/>
      <c r="V641" s="157"/>
      <c r="W641" s="157"/>
      <c r="X641" s="157"/>
      <c r="Y641" s="148"/>
      <c r="Z641" s="148"/>
      <c r="AA641" s="148"/>
      <c r="AB641" s="148"/>
      <c r="AC641" s="148"/>
      <c r="AD641" s="148"/>
      <c r="AE641" s="148"/>
      <c r="AF641" s="148"/>
      <c r="AG641" s="148" t="s">
        <v>164</v>
      </c>
      <c r="AH641" s="148">
        <v>0</v>
      </c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1" x14ac:dyDescent="0.2">
      <c r="A642" s="155"/>
      <c r="B642" s="156"/>
      <c r="C642" s="184" t="s">
        <v>197</v>
      </c>
      <c r="D642" s="159"/>
      <c r="E642" s="160">
        <v>13.2</v>
      </c>
      <c r="F642" s="157"/>
      <c r="G642" s="157"/>
      <c r="H642" s="157"/>
      <c r="I642" s="157"/>
      <c r="J642" s="157"/>
      <c r="K642" s="157"/>
      <c r="L642" s="157"/>
      <c r="M642" s="157"/>
      <c r="N642" s="157"/>
      <c r="O642" s="157"/>
      <c r="P642" s="157"/>
      <c r="Q642" s="157"/>
      <c r="R642" s="157"/>
      <c r="S642" s="157"/>
      <c r="T642" s="157"/>
      <c r="U642" s="157"/>
      <c r="V642" s="157"/>
      <c r="W642" s="157"/>
      <c r="X642" s="157"/>
      <c r="Y642" s="148"/>
      <c r="Z642" s="148"/>
      <c r="AA642" s="148"/>
      <c r="AB642" s="148"/>
      <c r="AC642" s="148"/>
      <c r="AD642" s="148"/>
      <c r="AE642" s="148"/>
      <c r="AF642" s="148"/>
      <c r="AG642" s="148" t="s">
        <v>164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1" x14ac:dyDescent="0.2">
      <c r="A643" s="155"/>
      <c r="B643" s="156"/>
      <c r="C643" s="184" t="s">
        <v>198</v>
      </c>
      <c r="D643" s="159"/>
      <c r="E643" s="160">
        <v>9.36</v>
      </c>
      <c r="F643" s="157"/>
      <c r="G643" s="157"/>
      <c r="H643" s="157"/>
      <c r="I643" s="157"/>
      <c r="J643" s="157"/>
      <c r="K643" s="157"/>
      <c r="L643" s="157"/>
      <c r="M643" s="157"/>
      <c r="N643" s="157"/>
      <c r="O643" s="157"/>
      <c r="P643" s="157"/>
      <c r="Q643" s="157"/>
      <c r="R643" s="157"/>
      <c r="S643" s="157"/>
      <c r="T643" s="157"/>
      <c r="U643" s="157"/>
      <c r="V643" s="157"/>
      <c r="W643" s="157"/>
      <c r="X643" s="157"/>
      <c r="Y643" s="148"/>
      <c r="Z643" s="148"/>
      <c r="AA643" s="148"/>
      <c r="AB643" s="148"/>
      <c r="AC643" s="148"/>
      <c r="AD643" s="148"/>
      <c r="AE643" s="148"/>
      <c r="AF643" s="148"/>
      <c r="AG643" s="148" t="s">
        <v>164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1" x14ac:dyDescent="0.2">
      <c r="A644" s="155"/>
      <c r="B644" s="156"/>
      <c r="C644" s="184" t="s">
        <v>199</v>
      </c>
      <c r="D644" s="159"/>
      <c r="E644" s="160"/>
      <c r="F644" s="157"/>
      <c r="G644" s="157"/>
      <c r="H644" s="157"/>
      <c r="I644" s="157"/>
      <c r="J644" s="157"/>
      <c r="K644" s="157"/>
      <c r="L644" s="157"/>
      <c r="M644" s="157"/>
      <c r="N644" s="157"/>
      <c r="O644" s="157"/>
      <c r="P644" s="157"/>
      <c r="Q644" s="157"/>
      <c r="R644" s="157"/>
      <c r="S644" s="157"/>
      <c r="T644" s="157"/>
      <c r="U644" s="157"/>
      <c r="V644" s="157"/>
      <c r="W644" s="157"/>
      <c r="X644" s="157"/>
      <c r="Y644" s="148"/>
      <c r="Z644" s="148"/>
      <c r="AA644" s="148"/>
      <c r="AB644" s="148"/>
      <c r="AC644" s="148"/>
      <c r="AD644" s="148"/>
      <c r="AE644" s="148"/>
      <c r="AF644" s="148"/>
      <c r="AG644" s="148" t="s">
        <v>164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1" x14ac:dyDescent="0.2">
      <c r="A645" s="155"/>
      <c r="B645" s="156"/>
      <c r="C645" s="184" t="s">
        <v>200</v>
      </c>
      <c r="D645" s="159"/>
      <c r="E645" s="160">
        <v>0.3</v>
      </c>
      <c r="F645" s="157"/>
      <c r="G645" s="157"/>
      <c r="H645" s="157"/>
      <c r="I645" s="157"/>
      <c r="J645" s="157"/>
      <c r="K645" s="157"/>
      <c r="L645" s="157"/>
      <c r="M645" s="157"/>
      <c r="N645" s="157"/>
      <c r="O645" s="157"/>
      <c r="P645" s="157"/>
      <c r="Q645" s="157"/>
      <c r="R645" s="157"/>
      <c r="S645" s="157"/>
      <c r="T645" s="157"/>
      <c r="U645" s="157"/>
      <c r="V645" s="157"/>
      <c r="W645" s="157"/>
      <c r="X645" s="157"/>
      <c r="Y645" s="148"/>
      <c r="Z645" s="148"/>
      <c r="AA645" s="148"/>
      <c r="AB645" s="148"/>
      <c r="AC645" s="148"/>
      <c r="AD645" s="148"/>
      <c r="AE645" s="148"/>
      <c r="AF645" s="148"/>
      <c r="AG645" s="148" t="s">
        <v>164</v>
      </c>
      <c r="AH645" s="148">
        <v>0</v>
      </c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1" x14ac:dyDescent="0.2">
      <c r="A646" s="155"/>
      <c r="B646" s="156"/>
      <c r="C646" s="184" t="s">
        <v>201</v>
      </c>
      <c r="D646" s="159"/>
      <c r="E646" s="160">
        <v>0.14000000000000001</v>
      </c>
      <c r="F646" s="157"/>
      <c r="G646" s="157"/>
      <c r="H646" s="157"/>
      <c r="I646" s="157"/>
      <c r="J646" s="157"/>
      <c r="K646" s="157"/>
      <c r="L646" s="157"/>
      <c r="M646" s="157"/>
      <c r="N646" s="157"/>
      <c r="O646" s="157"/>
      <c r="P646" s="157"/>
      <c r="Q646" s="157"/>
      <c r="R646" s="157"/>
      <c r="S646" s="157"/>
      <c r="T646" s="157"/>
      <c r="U646" s="157"/>
      <c r="V646" s="157"/>
      <c r="W646" s="157"/>
      <c r="X646" s="157"/>
      <c r="Y646" s="148"/>
      <c r="Z646" s="148"/>
      <c r="AA646" s="148"/>
      <c r="AB646" s="148"/>
      <c r="AC646" s="148"/>
      <c r="AD646" s="148"/>
      <c r="AE646" s="148"/>
      <c r="AF646" s="148"/>
      <c r="AG646" s="148" t="s">
        <v>164</v>
      </c>
      <c r="AH646" s="148">
        <v>0</v>
      </c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1" x14ac:dyDescent="0.2">
      <c r="A647" s="155"/>
      <c r="B647" s="156"/>
      <c r="C647" s="184" t="s">
        <v>172</v>
      </c>
      <c r="D647" s="159"/>
      <c r="E647" s="160"/>
      <c r="F647" s="157"/>
      <c r="G647" s="157"/>
      <c r="H647" s="157"/>
      <c r="I647" s="157"/>
      <c r="J647" s="157"/>
      <c r="K647" s="157"/>
      <c r="L647" s="157"/>
      <c r="M647" s="157"/>
      <c r="N647" s="157"/>
      <c r="O647" s="157"/>
      <c r="P647" s="157"/>
      <c r="Q647" s="157"/>
      <c r="R647" s="157"/>
      <c r="S647" s="157"/>
      <c r="T647" s="157"/>
      <c r="U647" s="157"/>
      <c r="V647" s="157"/>
      <c r="W647" s="157"/>
      <c r="X647" s="157"/>
      <c r="Y647" s="148"/>
      <c r="Z647" s="148"/>
      <c r="AA647" s="148"/>
      <c r="AB647" s="148"/>
      <c r="AC647" s="148"/>
      <c r="AD647" s="148"/>
      <c r="AE647" s="148"/>
      <c r="AF647" s="148"/>
      <c r="AG647" s="148" t="s">
        <v>164</v>
      </c>
      <c r="AH647" s="148">
        <v>0</v>
      </c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1" x14ac:dyDescent="0.2">
      <c r="A648" s="155"/>
      <c r="B648" s="156"/>
      <c r="C648" s="184" t="s">
        <v>202</v>
      </c>
      <c r="D648" s="159"/>
      <c r="E648" s="160">
        <v>-1.77</v>
      </c>
      <c r="F648" s="157"/>
      <c r="G648" s="157"/>
      <c r="H648" s="157"/>
      <c r="I648" s="157"/>
      <c r="J648" s="157"/>
      <c r="K648" s="157"/>
      <c r="L648" s="157"/>
      <c r="M648" s="157"/>
      <c r="N648" s="157"/>
      <c r="O648" s="157"/>
      <c r="P648" s="157"/>
      <c r="Q648" s="157"/>
      <c r="R648" s="157"/>
      <c r="S648" s="157"/>
      <c r="T648" s="157"/>
      <c r="U648" s="157"/>
      <c r="V648" s="157"/>
      <c r="W648" s="157"/>
      <c r="X648" s="157"/>
      <c r="Y648" s="148"/>
      <c r="Z648" s="148"/>
      <c r="AA648" s="148"/>
      <c r="AB648" s="148"/>
      <c r="AC648" s="148"/>
      <c r="AD648" s="148"/>
      <c r="AE648" s="148"/>
      <c r="AF648" s="148"/>
      <c r="AG648" s="148" t="s">
        <v>164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1" x14ac:dyDescent="0.2">
      <c r="A649" s="155"/>
      <c r="B649" s="156"/>
      <c r="C649" s="184" t="s">
        <v>203</v>
      </c>
      <c r="D649" s="159"/>
      <c r="E649" s="160">
        <v>-1.58</v>
      </c>
      <c r="F649" s="157"/>
      <c r="G649" s="157"/>
      <c r="H649" s="157"/>
      <c r="I649" s="157"/>
      <c r="J649" s="157"/>
      <c r="K649" s="157"/>
      <c r="L649" s="157"/>
      <c r="M649" s="157"/>
      <c r="N649" s="157"/>
      <c r="O649" s="157"/>
      <c r="P649" s="157"/>
      <c r="Q649" s="157"/>
      <c r="R649" s="157"/>
      <c r="S649" s="157"/>
      <c r="T649" s="157"/>
      <c r="U649" s="157"/>
      <c r="V649" s="157"/>
      <c r="W649" s="157"/>
      <c r="X649" s="157"/>
      <c r="Y649" s="148"/>
      <c r="Z649" s="148"/>
      <c r="AA649" s="148"/>
      <c r="AB649" s="148"/>
      <c r="AC649" s="148"/>
      <c r="AD649" s="148"/>
      <c r="AE649" s="148"/>
      <c r="AF649" s="148"/>
      <c r="AG649" s="148" t="s">
        <v>164</v>
      </c>
      <c r="AH649" s="148">
        <v>0</v>
      </c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1" x14ac:dyDescent="0.2">
      <c r="A650" s="155"/>
      <c r="B650" s="156"/>
      <c r="C650" s="184" t="s">
        <v>204</v>
      </c>
      <c r="D650" s="159"/>
      <c r="E650" s="160">
        <v>-1.38</v>
      </c>
      <c r="F650" s="157"/>
      <c r="G650" s="157"/>
      <c r="H650" s="157"/>
      <c r="I650" s="157"/>
      <c r="J650" s="157"/>
      <c r="K650" s="157"/>
      <c r="L650" s="157"/>
      <c r="M650" s="157"/>
      <c r="N650" s="157"/>
      <c r="O650" s="157"/>
      <c r="P650" s="157"/>
      <c r="Q650" s="157"/>
      <c r="R650" s="157"/>
      <c r="S650" s="157"/>
      <c r="T650" s="157"/>
      <c r="U650" s="157"/>
      <c r="V650" s="157"/>
      <c r="W650" s="157"/>
      <c r="X650" s="157"/>
      <c r="Y650" s="148"/>
      <c r="Z650" s="148"/>
      <c r="AA650" s="148"/>
      <c r="AB650" s="148"/>
      <c r="AC650" s="148"/>
      <c r="AD650" s="148"/>
      <c r="AE650" s="148"/>
      <c r="AF650" s="148"/>
      <c r="AG650" s="148" t="s">
        <v>164</v>
      </c>
      <c r="AH650" s="148">
        <v>0</v>
      </c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1" x14ac:dyDescent="0.2">
      <c r="A651" s="155"/>
      <c r="B651" s="156"/>
      <c r="C651" s="184" t="s">
        <v>519</v>
      </c>
      <c r="D651" s="159"/>
      <c r="E651" s="160"/>
      <c r="F651" s="157"/>
      <c r="G651" s="157"/>
      <c r="H651" s="157"/>
      <c r="I651" s="157"/>
      <c r="J651" s="157"/>
      <c r="K651" s="157"/>
      <c r="L651" s="157"/>
      <c r="M651" s="157"/>
      <c r="N651" s="157"/>
      <c r="O651" s="157"/>
      <c r="P651" s="157"/>
      <c r="Q651" s="157"/>
      <c r="R651" s="157"/>
      <c r="S651" s="157"/>
      <c r="T651" s="157"/>
      <c r="U651" s="157"/>
      <c r="V651" s="157"/>
      <c r="W651" s="157"/>
      <c r="X651" s="157"/>
      <c r="Y651" s="148"/>
      <c r="Z651" s="148"/>
      <c r="AA651" s="148"/>
      <c r="AB651" s="148"/>
      <c r="AC651" s="148"/>
      <c r="AD651" s="148"/>
      <c r="AE651" s="148"/>
      <c r="AF651" s="148"/>
      <c r="AG651" s="148" t="s">
        <v>164</v>
      </c>
      <c r="AH651" s="148">
        <v>0</v>
      </c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1" x14ac:dyDescent="0.2">
      <c r="A652" s="155"/>
      <c r="B652" s="156"/>
      <c r="C652" s="184" t="s">
        <v>179</v>
      </c>
      <c r="D652" s="159"/>
      <c r="E652" s="160">
        <v>3.43</v>
      </c>
      <c r="F652" s="157"/>
      <c r="G652" s="157"/>
      <c r="H652" s="157"/>
      <c r="I652" s="157"/>
      <c r="J652" s="157"/>
      <c r="K652" s="157"/>
      <c r="L652" s="157"/>
      <c r="M652" s="157"/>
      <c r="N652" s="157"/>
      <c r="O652" s="157"/>
      <c r="P652" s="157"/>
      <c r="Q652" s="157"/>
      <c r="R652" s="157"/>
      <c r="S652" s="157"/>
      <c r="T652" s="157"/>
      <c r="U652" s="157"/>
      <c r="V652" s="157"/>
      <c r="W652" s="157"/>
      <c r="X652" s="157"/>
      <c r="Y652" s="148"/>
      <c r="Z652" s="148"/>
      <c r="AA652" s="148"/>
      <c r="AB652" s="148"/>
      <c r="AC652" s="148"/>
      <c r="AD652" s="148"/>
      <c r="AE652" s="148"/>
      <c r="AF652" s="148"/>
      <c r="AG652" s="148" t="s">
        <v>164</v>
      </c>
      <c r="AH652" s="148">
        <v>0</v>
      </c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1" x14ac:dyDescent="0.2">
      <c r="A653" s="155"/>
      <c r="B653" s="156"/>
      <c r="C653" s="184" t="s">
        <v>180</v>
      </c>
      <c r="D653" s="159"/>
      <c r="E653" s="160"/>
      <c r="F653" s="157"/>
      <c r="G653" s="157"/>
      <c r="H653" s="157"/>
      <c r="I653" s="157"/>
      <c r="J653" s="157"/>
      <c r="K653" s="157"/>
      <c r="L653" s="157"/>
      <c r="M653" s="157"/>
      <c r="N653" s="157"/>
      <c r="O653" s="157"/>
      <c r="P653" s="157"/>
      <c r="Q653" s="157"/>
      <c r="R653" s="157"/>
      <c r="S653" s="157"/>
      <c r="T653" s="157"/>
      <c r="U653" s="157"/>
      <c r="V653" s="157"/>
      <c r="W653" s="157"/>
      <c r="X653" s="157"/>
      <c r="Y653" s="148"/>
      <c r="Z653" s="148"/>
      <c r="AA653" s="148"/>
      <c r="AB653" s="148"/>
      <c r="AC653" s="148"/>
      <c r="AD653" s="148"/>
      <c r="AE653" s="148"/>
      <c r="AF653" s="148"/>
      <c r="AG653" s="148" t="s">
        <v>164</v>
      </c>
      <c r="AH653" s="148">
        <v>0</v>
      </c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outlineLevel="1" x14ac:dyDescent="0.2">
      <c r="A654" s="155"/>
      <c r="B654" s="156"/>
      <c r="C654" s="184" t="s">
        <v>205</v>
      </c>
      <c r="D654" s="159"/>
      <c r="E654" s="160">
        <v>34.14</v>
      </c>
      <c r="F654" s="157"/>
      <c r="G654" s="157"/>
      <c r="H654" s="157"/>
      <c r="I654" s="157"/>
      <c r="J654" s="157"/>
      <c r="K654" s="157"/>
      <c r="L654" s="157"/>
      <c r="M654" s="157"/>
      <c r="N654" s="157"/>
      <c r="O654" s="157"/>
      <c r="P654" s="157"/>
      <c r="Q654" s="157"/>
      <c r="R654" s="157"/>
      <c r="S654" s="157"/>
      <c r="T654" s="157"/>
      <c r="U654" s="157"/>
      <c r="V654" s="157"/>
      <c r="W654" s="157"/>
      <c r="X654" s="157"/>
      <c r="Y654" s="148"/>
      <c r="Z654" s="148"/>
      <c r="AA654" s="148"/>
      <c r="AB654" s="148"/>
      <c r="AC654" s="148"/>
      <c r="AD654" s="148"/>
      <c r="AE654" s="148"/>
      <c r="AF654" s="148"/>
      <c r="AG654" s="148" t="s">
        <v>164</v>
      </c>
      <c r="AH654" s="148">
        <v>0</v>
      </c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 x14ac:dyDescent="0.2">
      <c r="A655" s="155"/>
      <c r="B655" s="156"/>
      <c r="C655" s="184" t="s">
        <v>206</v>
      </c>
      <c r="D655" s="159"/>
      <c r="E655" s="160">
        <v>25.65</v>
      </c>
      <c r="F655" s="157"/>
      <c r="G655" s="157"/>
      <c r="H655" s="157"/>
      <c r="I655" s="157"/>
      <c r="J655" s="157"/>
      <c r="K655" s="157"/>
      <c r="L655" s="157"/>
      <c r="M655" s="157"/>
      <c r="N655" s="157"/>
      <c r="O655" s="157"/>
      <c r="P655" s="157"/>
      <c r="Q655" s="157"/>
      <c r="R655" s="157"/>
      <c r="S655" s="157"/>
      <c r="T655" s="157"/>
      <c r="U655" s="157"/>
      <c r="V655" s="157"/>
      <c r="W655" s="157"/>
      <c r="X655" s="157"/>
      <c r="Y655" s="148"/>
      <c r="Z655" s="148"/>
      <c r="AA655" s="148"/>
      <c r="AB655" s="148"/>
      <c r="AC655" s="148"/>
      <c r="AD655" s="148"/>
      <c r="AE655" s="148"/>
      <c r="AF655" s="148"/>
      <c r="AG655" s="148" t="s">
        <v>164</v>
      </c>
      <c r="AH655" s="148">
        <v>0</v>
      </c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1" x14ac:dyDescent="0.2">
      <c r="A656" s="155"/>
      <c r="B656" s="156"/>
      <c r="C656" s="184" t="s">
        <v>199</v>
      </c>
      <c r="D656" s="159"/>
      <c r="E656" s="160"/>
      <c r="F656" s="157"/>
      <c r="G656" s="157"/>
      <c r="H656" s="157"/>
      <c r="I656" s="157"/>
      <c r="J656" s="157"/>
      <c r="K656" s="157"/>
      <c r="L656" s="157"/>
      <c r="M656" s="157"/>
      <c r="N656" s="157"/>
      <c r="O656" s="157"/>
      <c r="P656" s="157"/>
      <c r="Q656" s="157"/>
      <c r="R656" s="157"/>
      <c r="S656" s="157"/>
      <c r="T656" s="157"/>
      <c r="U656" s="157"/>
      <c r="V656" s="157"/>
      <c r="W656" s="157"/>
      <c r="X656" s="157"/>
      <c r="Y656" s="148"/>
      <c r="Z656" s="148"/>
      <c r="AA656" s="148"/>
      <c r="AB656" s="148"/>
      <c r="AC656" s="148"/>
      <c r="AD656" s="148"/>
      <c r="AE656" s="148"/>
      <c r="AF656" s="148"/>
      <c r="AG656" s="148" t="s">
        <v>164</v>
      </c>
      <c r="AH656" s="148">
        <v>0</v>
      </c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1" x14ac:dyDescent="0.2">
      <c r="A657" s="155"/>
      <c r="B657" s="156"/>
      <c r="C657" s="184" t="s">
        <v>207</v>
      </c>
      <c r="D657" s="159"/>
      <c r="E657" s="160">
        <v>0.54</v>
      </c>
      <c r="F657" s="157"/>
      <c r="G657" s="157"/>
      <c r="H657" s="157"/>
      <c r="I657" s="157"/>
      <c r="J657" s="157"/>
      <c r="K657" s="157"/>
      <c r="L657" s="157"/>
      <c r="M657" s="157"/>
      <c r="N657" s="157"/>
      <c r="O657" s="157"/>
      <c r="P657" s="157"/>
      <c r="Q657" s="157"/>
      <c r="R657" s="157"/>
      <c r="S657" s="157"/>
      <c r="T657" s="157"/>
      <c r="U657" s="157"/>
      <c r="V657" s="157"/>
      <c r="W657" s="157"/>
      <c r="X657" s="157"/>
      <c r="Y657" s="148"/>
      <c r="Z657" s="148"/>
      <c r="AA657" s="148"/>
      <c r="AB657" s="148"/>
      <c r="AC657" s="148"/>
      <c r="AD657" s="148"/>
      <c r="AE657" s="148"/>
      <c r="AF657" s="148"/>
      <c r="AG657" s="148" t="s">
        <v>164</v>
      </c>
      <c r="AH657" s="148">
        <v>0</v>
      </c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1" x14ac:dyDescent="0.2">
      <c r="A658" s="155"/>
      <c r="B658" s="156"/>
      <c r="C658" s="184" t="s">
        <v>208</v>
      </c>
      <c r="D658" s="159"/>
      <c r="E658" s="160">
        <v>0.3</v>
      </c>
      <c r="F658" s="157"/>
      <c r="G658" s="157"/>
      <c r="H658" s="157"/>
      <c r="I658" s="157"/>
      <c r="J658" s="157"/>
      <c r="K658" s="157"/>
      <c r="L658" s="157"/>
      <c r="M658" s="157"/>
      <c r="N658" s="157"/>
      <c r="O658" s="157"/>
      <c r="P658" s="157"/>
      <c r="Q658" s="157"/>
      <c r="R658" s="157"/>
      <c r="S658" s="157"/>
      <c r="T658" s="157"/>
      <c r="U658" s="157"/>
      <c r="V658" s="157"/>
      <c r="W658" s="157"/>
      <c r="X658" s="157"/>
      <c r="Y658" s="148"/>
      <c r="Z658" s="148"/>
      <c r="AA658" s="148"/>
      <c r="AB658" s="148"/>
      <c r="AC658" s="148"/>
      <c r="AD658" s="148"/>
      <c r="AE658" s="148"/>
      <c r="AF658" s="148"/>
      <c r="AG658" s="148" t="s">
        <v>164</v>
      </c>
      <c r="AH658" s="148">
        <v>0</v>
      </c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1" x14ac:dyDescent="0.2">
      <c r="A659" s="155"/>
      <c r="B659" s="156"/>
      <c r="C659" s="184" t="s">
        <v>172</v>
      </c>
      <c r="D659" s="159"/>
      <c r="E659" s="160"/>
      <c r="F659" s="157"/>
      <c r="G659" s="157"/>
      <c r="H659" s="157"/>
      <c r="I659" s="157"/>
      <c r="J659" s="157"/>
      <c r="K659" s="157"/>
      <c r="L659" s="157"/>
      <c r="M659" s="157"/>
      <c r="N659" s="157"/>
      <c r="O659" s="157"/>
      <c r="P659" s="157"/>
      <c r="Q659" s="157"/>
      <c r="R659" s="157"/>
      <c r="S659" s="157"/>
      <c r="T659" s="157"/>
      <c r="U659" s="157"/>
      <c r="V659" s="157"/>
      <c r="W659" s="157"/>
      <c r="X659" s="157"/>
      <c r="Y659" s="148"/>
      <c r="Z659" s="148"/>
      <c r="AA659" s="148"/>
      <c r="AB659" s="148"/>
      <c r="AC659" s="148"/>
      <c r="AD659" s="148"/>
      <c r="AE659" s="148"/>
      <c r="AF659" s="148"/>
      <c r="AG659" s="148" t="s">
        <v>164</v>
      </c>
      <c r="AH659" s="148">
        <v>0</v>
      </c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1" x14ac:dyDescent="0.2">
      <c r="A660" s="155"/>
      <c r="B660" s="156"/>
      <c r="C660" s="184" t="s">
        <v>209</v>
      </c>
      <c r="D660" s="159"/>
      <c r="E660" s="160">
        <v>3.6</v>
      </c>
      <c r="F660" s="157"/>
      <c r="G660" s="157"/>
      <c r="H660" s="157"/>
      <c r="I660" s="157"/>
      <c r="J660" s="157"/>
      <c r="K660" s="157"/>
      <c r="L660" s="157"/>
      <c r="M660" s="157"/>
      <c r="N660" s="157"/>
      <c r="O660" s="157"/>
      <c r="P660" s="157"/>
      <c r="Q660" s="157"/>
      <c r="R660" s="157"/>
      <c r="S660" s="157"/>
      <c r="T660" s="157"/>
      <c r="U660" s="157"/>
      <c r="V660" s="157"/>
      <c r="W660" s="157"/>
      <c r="X660" s="157"/>
      <c r="Y660" s="148"/>
      <c r="Z660" s="148"/>
      <c r="AA660" s="148"/>
      <c r="AB660" s="148"/>
      <c r="AC660" s="148"/>
      <c r="AD660" s="148"/>
      <c r="AE660" s="148"/>
      <c r="AF660" s="148"/>
      <c r="AG660" s="148" t="s">
        <v>164</v>
      </c>
      <c r="AH660" s="148">
        <v>0</v>
      </c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1" x14ac:dyDescent="0.2">
      <c r="A661" s="155"/>
      <c r="B661" s="156"/>
      <c r="C661" s="184" t="s">
        <v>210</v>
      </c>
      <c r="D661" s="159"/>
      <c r="E661" s="160">
        <v>1.89</v>
      </c>
      <c r="F661" s="157"/>
      <c r="G661" s="157"/>
      <c r="H661" s="157"/>
      <c r="I661" s="157"/>
      <c r="J661" s="157"/>
      <c r="K661" s="157"/>
      <c r="L661" s="157"/>
      <c r="M661" s="157"/>
      <c r="N661" s="157"/>
      <c r="O661" s="157"/>
      <c r="P661" s="157"/>
      <c r="Q661" s="157"/>
      <c r="R661" s="157"/>
      <c r="S661" s="157"/>
      <c r="T661" s="157"/>
      <c r="U661" s="157"/>
      <c r="V661" s="157"/>
      <c r="W661" s="157"/>
      <c r="X661" s="157"/>
      <c r="Y661" s="148"/>
      <c r="Z661" s="148"/>
      <c r="AA661" s="148"/>
      <c r="AB661" s="148"/>
      <c r="AC661" s="148"/>
      <c r="AD661" s="148"/>
      <c r="AE661" s="148"/>
      <c r="AF661" s="148"/>
      <c r="AG661" s="148" t="s">
        <v>164</v>
      </c>
      <c r="AH661" s="148">
        <v>0</v>
      </c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1" x14ac:dyDescent="0.2">
      <c r="A662" s="155"/>
      <c r="B662" s="156"/>
      <c r="C662" s="184" t="s">
        <v>519</v>
      </c>
      <c r="D662" s="159"/>
      <c r="E662" s="160"/>
      <c r="F662" s="157"/>
      <c r="G662" s="157"/>
      <c r="H662" s="157"/>
      <c r="I662" s="157"/>
      <c r="J662" s="157"/>
      <c r="K662" s="157"/>
      <c r="L662" s="157"/>
      <c r="M662" s="157"/>
      <c r="N662" s="157"/>
      <c r="O662" s="157"/>
      <c r="P662" s="157"/>
      <c r="Q662" s="157"/>
      <c r="R662" s="157"/>
      <c r="S662" s="157"/>
      <c r="T662" s="157"/>
      <c r="U662" s="157"/>
      <c r="V662" s="157"/>
      <c r="W662" s="157"/>
      <c r="X662" s="157"/>
      <c r="Y662" s="148"/>
      <c r="Z662" s="148"/>
      <c r="AA662" s="148"/>
      <c r="AB662" s="148"/>
      <c r="AC662" s="148"/>
      <c r="AD662" s="148"/>
      <c r="AE662" s="148"/>
      <c r="AF662" s="148"/>
      <c r="AG662" s="148" t="s">
        <v>164</v>
      </c>
      <c r="AH662" s="148">
        <v>0</v>
      </c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outlineLevel="1" x14ac:dyDescent="0.2">
      <c r="A663" s="155"/>
      <c r="B663" s="156"/>
      <c r="C663" s="184" t="s">
        <v>181</v>
      </c>
      <c r="D663" s="159"/>
      <c r="E663" s="160">
        <v>24.3</v>
      </c>
      <c r="F663" s="157"/>
      <c r="G663" s="157"/>
      <c r="H663" s="157"/>
      <c r="I663" s="157"/>
      <c r="J663" s="157"/>
      <c r="K663" s="157"/>
      <c r="L663" s="157"/>
      <c r="M663" s="157"/>
      <c r="N663" s="157"/>
      <c r="O663" s="157"/>
      <c r="P663" s="157"/>
      <c r="Q663" s="157"/>
      <c r="R663" s="157"/>
      <c r="S663" s="157"/>
      <c r="T663" s="157"/>
      <c r="U663" s="157"/>
      <c r="V663" s="157"/>
      <c r="W663" s="157"/>
      <c r="X663" s="157"/>
      <c r="Y663" s="148"/>
      <c r="Z663" s="148"/>
      <c r="AA663" s="148"/>
      <c r="AB663" s="148"/>
      <c r="AC663" s="148"/>
      <c r="AD663" s="148"/>
      <c r="AE663" s="148"/>
      <c r="AF663" s="148"/>
      <c r="AG663" s="148" t="s">
        <v>164</v>
      </c>
      <c r="AH663" s="148">
        <v>0</v>
      </c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</row>
    <row r="664" spans="1:60" outlineLevel="1" x14ac:dyDescent="0.2">
      <c r="A664" s="155"/>
      <c r="B664" s="156"/>
      <c r="C664" s="184" t="s">
        <v>211</v>
      </c>
      <c r="D664" s="159"/>
      <c r="E664" s="160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48"/>
      <c r="Z664" s="148"/>
      <c r="AA664" s="148"/>
      <c r="AB664" s="148"/>
      <c r="AC664" s="148"/>
      <c r="AD664" s="148"/>
      <c r="AE664" s="148"/>
      <c r="AF664" s="148"/>
      <c r="AG664" s="148" t="s">
        <v>164</v>
      </c>
      <c r="AH664" s="148">
        <v>0</v>
      </c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1" x14ac:dyDescent="0.2">
      <c r="A665" s="155"/>
      <c r="B665" s="156"/>
      <c r="C665" s="184" t="s">
        <v>212</v>
      </c>
      <c r="D665" s="159"/>
      <c r="E665" s="160">
        <v>19.440000000000001</v>
      </c>
      <c r="F665" s="157"/>
      <c r="G665" s="157"/>
      <c r="H665" s="157"/>
      <c r="I665" s="157"/>
      <c r="J665" s="157"/>
      <c r="K665" s="157"/>
      <c r="L665" s="157"/>
      <c r="M665" s="157"/>
      <c r="N665" s="157"/>
      <c r="O665" s="157"/>
      <c r="P665" s="157"/>
      <c r="Q665" s="157"/>
      <c r="R665" s="157"/>
      <c r="S665" s="157"/>
      <c r="T665" s="157"/>
      <c r="U665" s="157"/>
      <c r="V665" s="157"/>
      <c r="W665" s="157"/>
      <c r="X665" s="157"/>
      <c r="Y665" s="148"/>
      <c r="Z665" s="148"/>
      <c r="AA665" s="148"/>
      <c r="AB665" s="148"/>
      <c r="AC665" s="148"/>
      <c r="AD665" s="148"/>
      <c r="AE665" s="148"/>
      <c r="AF665" s="148"/>
      <c r="AG665" s="148" t="s">
        <v>164</v>
      </c>
      <c r="AH665" s="148">
        <v>0</v>
      </c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1" x14ac:dyDescent="0.2">
      <c r="A666" s="155"/>
      <c r="B666" s="156"/>
      <c r="C666" s="184" t="s">
        <v>213</v>
      </c>
      <c r="D666" s="159"/>
      <c r="E666" s="160">
        <v>10.199999999999999</v>
      </c>
      <c r="F666" s="157"/>
      <c r="G666" s="157"/>
      <c r="H666" s="157"/>
      <c r="I666" s="157"/>
      <c r="J666" s="157"/>
      <c r="K666" s="157"/>
      <c r="L666" s="157"/>
      <c r="M666" s="157"/>
      <c r="N666" s="157"/>
      <c r="O666" s="157"/>
      <c r="P666" s="157"/>
      <c r="Q666" s="157"/>
      <c r="R666" s="157"/>
      <c r="S666" s="157"/>
      <c r="T666" s="157"/>
      <c r="U666" s="157"/>
      <c r="V666" s="157"/>
      <c r="W666" s="157"/>
      <c r="X666" s="157"/>
      <c r="Y666" s="148"/>
      <c r="Z666" s="148"/>
      <c r="AA666" s="148"/>
      <c r="AB666" s="148"/>
      <c r="AC666" s="148"/>
      <c r="AD666" s="148"/>
      <c r="AE666" s="148"/>
      <c r="AF666" s="148"/>
      <c r="AG666" s="148" t="s">
        <v>164</v>
      </c>
      <c r="AH666" s="148">
        <v>0</v>
      </c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outlineLevel="1" x14ac:dyDescent="0.2">
      <c r="A667" s="155"/>
      <c r="B667" s="156"/>
      <c r="C667" s="184" t="s">
        <v>199</v>
      </c>
      <c r="D667" s="159"/>
      <c r="E667" s="160"/>
      <c r="F667" s="157"/>
      <c r="G667" s="157"/>
      <c r="H667" s="157"/>
      <c r="I667" s="157"/>
      <c r="J667" s="157"/>
      <c r="K667" s="157"/>
      <c r="L667" s="157"/>
      <c r="M667" s="157"/>
      <c r="N667" s="157"/>
      <c r="O667" s="157"/>
      <c r="P667" s="157"/>
      <c r="Q667" s="157"/>
      <c r="R667" s="157"/>
      <c r="S667" s="157"/>
      <c r="T667" s="157"/>
      <c r="U667" s="157"/>
      <c r="V667" s="157"/>
      <c r="W667" s="157"/>
      <c r="X667" s="157"/>
      <c r="Y667" s="148"/>
      <c r="Z667" s="148"/>
      <c r="AA667" s="148"/>
      <c r="AB667" s="148"/>
      <c r="AC667" s="148"/>
      <c r="AD667" s="148"/>
      <c r="AE667" s="148"/>
      <c r="AF667" s="148"/>
      <c r="AG667" s="148" t="s">
        <v>164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1" x14ac:dyDescent="0.2">
      <c r="A668" s="155"/>
      <c r="B668" s="156"/>
      <c r="C668" s="184" t="s">
        <v>214</v>
      </c>
      <c r="D668" s="159"/>
      <c r="E668" s="160">
        <v>0.6</v>
      </c>
      <c r="F668" s="157"/>
      <c r="G668" s="157"/>
      <c r="H668" s="157"/>
      <c r="I668" s="157"/>
      <c r="J668" s="157"/>
      <c r="K668" s="157"/>
      <c r="L668" s="157"/>
      <c r="M668" s="157"/>
      <c r="N668" s="157"/>
      <c r="O668" s="157"/>
      <c r="P668" s="157"/>
      <c r="Q668" s="157"/>
      <c r="R668" s="157"/>
      <c r="S668" s="157"/>
      <c r="T668" s="157"/>
      <c r="U668" s="157"/>
      <c r="V668" s="157"/>
      <c r="W668" s="157"/>
      <c r="X668" s="157"/>
      <c r="Y668" s="148"/>
      <c r="Z668" s="148"/>
      <c r="AA668" s="148"/>
      <c r="AB668" s="148"/>
      <c r="AC668" s="148"/>
      <c r="AD668" s="148"/>
      <c r="AE668" s="148"/>
      <c r="AF668" s="148"/>
      <c r="AG668" s="148" t="s">
        <v>164</v>
      </c>
      <c r="AH668" s="148">
        <v>0</v>
      </c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outlineLevel="1" x14ac:dyDescent="0.2">
      <c r="A669" s="155"/>
      <c r="B669" s="156"/>
      <c r="C669" s="184" t="s">
        <v>215</v>
      </c>
      <c r="D669" s="159"/>
      <c r="E669" s="160">
        <v>0.14000000000000001</v>
      </c>
      <c r="F669" s="157"/>
      <c r="G669" s="157"/>
      <c r="H669" s="157"/>
      <c r="I669" s="157"/>
      <c r="J669" s="157"/>
      <c r="K669" s="157"/>
      <c r="L669" s="157"/>
      <c r="M669" s="157"/>
      <c r="N669" s="157"/>
      <c r="O669" s="157"/>
      <c r="P669" s="157"/>
      <c r="Q669" s="157"/>
      <c r="R669" s="157"/>
      <c r="S669" s="157"/>
      <c r="T669" s="157"/>
      <c r="U669" s="157"/>
      <c r="V669" s="157"/>
      <c r="W669" s="157"/>
      <c r="X669" s="157"/>
      <c r="Y669" s="148"/>
      <c r="Z669" s="148"/>
      <c r="AA669" s="148"/>
      <c r="AB669" s="148"/>
      <c r="AC669" s="148"/>
      <c r="AD669" s="148"/>
      <c r="AE669" s="148"/>
      <c r="AF669" s="148"/>
      <c r="AG669" s="148" t="s">
        <v>164</v>
      </c>
      <c r="AH669" s="148">
        <v>0</v>
      </c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outlineLevel="1" x14ac:dyDescent="0.2">
      <c r="A670" s="155"/>
      <c r="B670" s="156"/>
      <c r="C670" s="184" t="s">
        <v>216</v>
      </c>
      <c r="D670" s="159"/>
      <c r="E670" s="160">
        <v>0.4</v>
      </c>
      <c r="F670" s="157"/>
      <c r="G670" s="157"/>
      <c r="H670" s="157"/>
      <c r="I670" s="157"/>
      <c r="J670" s="157"/>
      <c r="K670" s="157"/>
      <c r="L670" s="157"/>
      <c r="M670" s="157"/>
      <c r="N670" s="157"/>
      <c r="O670" s="157"/>
      <c r="P670" s="157"/>
      <c r="Q670" s="157"/>
      <c r="R670" s="157"/>
      <c r="S670" s="157"/>
      <c r="T670" s="157"/>
      <c r="U670" s="157"/>
      <c r="V670" s="157"/>
      <c r="W670" s="157"/>
      <c r="X670" s="157"/>
      <c r="Y670" s="148"/>
      <c r="Z670" s="148"/>
      <c r="AA670" s="148"/>
      <c r="AB670" s="148"/>
      <c r="AC670" s="148"/>
      <c r="AD670" s="148"/>
      <c r="AE670" s="148"/>
      <c r="AF670" s="148"/>
      <c r="AG670" s="148" t="s">
        <v>164</v>
      </c>
      <c r="AH670" s="148">
        <v>0</v>
      </c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outlineLevel="1" x14ac:dyDescent="0.2">
      <c r="A671" s="155"/>
      <c r="B671" s="156"/>
      <c r="C671" s="184" t="s">
        <v>217</v>
      </c>
      <c r="D671" s="159"/>
      <c r="E671" s="160">
        <v>1.6</v>
      </c>
      <c r="F671" s="157"/>
      <c r="G671" s="157"/>
      <c r="H671" s="157"/>
      <c r="I671" s="157"/>
      <c r="J671" s="157"/>
      <c r="K671" s="157"/>
      <c r="L671" s="157"/>
      <c r="M671" s="157"/>
      <c r="N671" s="157"/>
      <c r="O671" s="157"/>
      <c r="P671" s="157"/>
      <c r="Q671" s="157"/>
      <c r="R671" s="157"/>
      <c r="S671" s="157"/>
      <c r="T671" s="157"/>
      <c r="U671" s="157"/>
      <c r="V671" s="157"/>
      <c r="W671" s="157"/>
      <c r="X671" s="157"/>
      <c r="Y671" s="148"/>
      <c r="Z671" s="148"/>
      <c r="AA671" s="148"/>
      <c r="AB671" s="148"/>
      <c r="AC671" s="148"/>
      <c r="AD671" s="148"/>
      <c r="AE671" s="148"/>
      <c r="AF671" s="148"/>
      <c r="AG671" s="148" t="s">
        <v>164</v>
      </c>
      <c r="AH671" s="148">
        <v>0</v>
      </c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1" x14ac:dyDescent="0.2">
      <c r="A672" s="155"/>
      <c r="B672" s="156"/>
      <c r="C672" s="184" t="s">
        <v>172</v>
      </c>
      <c r="D672" s="159"/>
      <c r="E672" s="160"/>
      <c r="F672" s="157"/>
      <c r="G672" s="157"/>
      <c r="H672" s="157"/>
      <c r="I672" s="157"/>
      <c r="J672" s="157"/>
      <c r="K672" s="157"/>
      <c r="L672" s="157"/>
      <c r="M672" s="157"/>
      <c r="N672" s="157"/>
      <c r="O672" s="157"/>
      <c r="P672" s="157"/>
      <c r="Q672" s="157"/>
      <c r="R672" s="157"/>
      <c r="S672" s="157"/>
      <c r="T672" s="157"/>
      <c r="U672" s="157"/>
      <c r="V672" s="157"/>
      <c r="W672" s="157"/>
      <c r="X672" s="157"/>
      <c r="Y672" s="148"/>
      <c r="Z672" s="148"/>
      <c r="AA672" s="148"/>
      <c r="AB672" s="148"/>
      <c r="AC672" s="148"/>
      <c r="AD672" s="148"/>
      <c r="AE672" s="148"/>
      <c r="AF672" s="148"/>
      <c r="AG672" s="148" t="s">
        <v>164</v>
      </c>
      <c r="AH672" s="148">
        <v>0</v>
      </c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1" x14ac:dyDescent="0.2">
      <c r="A673" s="155"/>
      <c r="B673" s="156"/>
      <c r="C673" s="184" t="s">
        <v>204</v>
      </c>
      <c r="D673" s="159"/>
      <c r="E673" s="160">
        <v>-1.38</v>
      </c>
      <c r="F673" s="157"/>
      <c r="G673" s="157"/>
      <c r="H673" s="157"/>
      <c r="I673" s="157"/>
      <c r="J673" s="157"/>
      <c r="K673" s="157"/>
      <c r="L673" s="157"/>
      <c r="M673" s="157"/>
      <c r="N673" s="157"/>
      <c r="O673" s="157"/>
      <c r="P673" s="157"/>
      <c r="Q673" s="157"/>
      <c r="R673" s="157"/>
      <c r="S673" s="157"/>
      <c r="T673" s="157"/>
      <c r="U673" s="157"/>
      <c r="V673" s="157"/>
      <c r="W673" s="157"/>
      <c r="X673" s="157"/>
      <c r="Y673" s="148"/>
      <c r="Z673" s="148"/>
      <c r="AA673" s="148"/>
      <c r="AB673" s="148"/>
      <c r="AC673" s="148"/>
      <c r="AD673" s="148"/>
      <c r="AE673" s="148"/>
      <c r="AF673" s="148"/>
      <c r="AG673" s="148" t="s">
        <v>164</v>
      </c>
      <c r="AH673" s="148">
        <v>0</v>
      </c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outlineLevel="1" x14ac:dyDescent="0.2">
      <c r="A674" s="155"/>
      <c r="B674" s="156"/>
      <c r="C674" s="184" t="s">
        <v>202</v>
      </c>
      <c r="D674" s="159"/>
      <c r="E674" s="160">
        <v>-1.77</v>
      </c>
      <c r="F674" s="157"/>
      <c r="G674" s="157"/>
      <c r="H674" s="157"/>
      <c r="I674" s="157"/>
      <c r="J674" s="157"/>
      <c r="K674" s="157"/>
      <c r="L674" s="157"/>
      <c r="M674" s="157"/>
      <c r="N674" s="157"/>
      <c r="O674" s="157"/>
      <c r="P674" s="157"/>
      <c r="Q674" s="157"/>
      <c r="R674" s="157"/>
      <c r="S674" s="157"/>
      <c r="T674" s="157"/>
      <c r="U674" s="157"/>
      <c r="V674" s="157"/>
      <c r="W674" s="157"/>
      <c r="X674" s="157"/>
      <c r="Y674" s="148"/>
      <c r="Z674" s="148"/>
      <c r="AA674" s="148"/>
      <c r="AB674" s="148"/>
      <c r="AC674" s="148"/>
      <c r="AD674" s="148"/>
      <c r="AE674" s="148"/>
      <c r="AF674" s="148"/>
      <c r="AG674" s="148" t="s">
        <v>164</v>
      </c>
      <c r="AH674" s="148">
        <v>0</v>
      </c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outlineLevel="1" x14ac:dyDescent="0.2">
      <c r="A675" s="155"/>
      <c r="B675" s="156"/>
      <c r="C675" s="184" t="s">
        <v>218</v>
      </c>
      <c r="D675" s="159"/>
      <c r="E675" s="160">
        <v>-2</v>
      </c>
      <c r="F675" s="157"/>
      <c r="G675" s="157"/>
      <c r="H675" s="157"/>
      <c r="I675" s="157"/>
      <c r="J675" s="157"/>
      <c r="K675" s="157"/>
      <c r="L675" s="157"/>
      <c r="M675" s="157"/>
      <c r="N675" s="157"/>
      <c r="O675" s="157"/>
      <c r="P675" s="157"/>
      <c r="Q675" s="157"/>
      <c r="R675" s="157"/>
      <c r="S675" s="157"/>
      <c r="T675" s="157"/>
      <c r="U675" s="157"/>
      <c r="V675" s="157"/>
      <c r="W675" s="157"/>
      <c r="X675" s="157"/>
      <c r="Y675" s="148"/>
      <c r="Z675" s="148"/>
      <c r="AA675" s="148"/>
      <c r="AB675" s="148"/>
      <c r="AC675" s="148"/>
      <c r="AD675" s="148"/>
      <c r="AE675" s="148"/>
      <c r="AF675" s="148"/>
      <c r="AG675" s="148" t="s">
        <v>164</v>
      </c>
      <c r="AH675" s="148">
        <v>0</v>
      </c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</row>
    <row r="676" spans="1:60" outlineLevel="1" x14ac:dyDescent="0.2">
      <c r="A676" s="155"/>
      <c r="B676" s="156"/>
      <c r="C676" s="184" t="s">
        <v>519</v>
      </c>
      <c r="D676" s="159"/>
      <c r="E676" s="160"/>
      <c r="F676" s="157"/>
      <c r="G676" s="157"/>
      <c r="H676" s="157"/>
      <c r="I676" s="157"/>
      <c r="J676" s="157"/>
      <c r="K676" s="157"/>
      <c r="L676" s="157"/>
      <c r="M676" s="157"/>
      <c r="N676" s="157"/>
      <c r="O676" s="157"/>
      <c r="P676" s="157"/>
      <c r="Q676" s="157"/>
      <c r="R676" s="157"/>
      <c r="S676" s="157"/>
      <c r="T676" s="157"/>
      <c r="U676" s="157"/>
      <c r="V676" s="157"/>
      <c r="W676" s="157"/>
      <c r="X676" s="157"/>
      <c r="Y676" s="148"/>
      <c r="Z676" s="148"/>
      <c r="AA676" s="148"/>
      <c r="AB676" s="148"/>
      <c r="AC676" s="148"/>
      <c r="AD676" s="148"/>
      <c r="AE676" s="148"/>
      <c r="AF676" s="148"/>
      <c r="AG676" s="148" t="s">
        <v>164</v>
      </c>
      <c r="AH676" s="148">
        <v>0</v>
      </c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outlineLevel="1" x14ac:dyDescent="0.2">
      <c r="A677" s="155"/>
      <c r="B677" s="156"/>
      <c r="C677" s="184" t="s">
        <v>182</v>
      </c>
      <c r="D677" s="159"/>
      <c r="E677" s="160">
        <v>5.51</v>
      </c>
      <c r="F677" s="157"/>
      <c r="G677" s="157"/>
      <c r="H677" s="157"/>
      <c r="I677" s="157"/>
      <c r="J677" s="157"/>
      <c r="K677" s="157"/>
      <c r="L677" s="157"/>
      <c r="M677" s="157"/>
      <c r="N677" s="157"/>
      <c r="O677" s="157"/>
      <c r="P677" s="157"/>
      <c r="Q677" s="157"/>
      <c r="R677" s="157"/>
      <c r="S677" s="157"/>
      <c r="T677" s="157"/>
      <c r="U677" s="157"/>
      <c r="V677" s="157"/>
      <c r="W677" s="157"/>
      <c r="X677" s="157"/>
      <c r="Y677" s="148"/>
      <c r="Z677" s="148"/>
      <c r="AA677" s="148"/>
      <c r="AB677" s="148"/>
      <c r="AC677" s="148"/>
      <c r="AD677" s="148"/>
      <c r="AE677" s="148"/>
      <c r="AF677" s="148"/>
      <c r="AG677" s="148" t="s">
        <v>164</v>
      </c>
      <c r="AH677" s="148">
        <v>0</v>
      </c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</row>
    <row r="678" spans="1:60" outlineLevel="1" x14ac:dyDescent="0.2">
      <c r="A678" s="155"/>
      <c r="B678" s="156"/>
      <c r="C678" s="184" t="s">
        <v>188</v>
      </c>
      <c r="D678" s="159"/>
      <c r="E678" s="160"/>
      <c r="F678" s="157"/>
      <c r="G678" s="157"/>
      <c r="H678" s="157"/>
      <c r="I678" s="157"/>
      <c r="J678" s="157"/>
      <c r="K678" s="157"/>
      <c r="L678" s="157"/>
      <c r="M678" s="157"/>
      <c r="N678" s="157"/>
      <c r="O678" s="157"/>
      <c r="P678" s="157"/>
      <c r="Q678" s="157"/>
      <c r="R678" s="157"/>
      <c r="S678" s="157"/>
      <c r="T678" s="157"/>
      <c r="U678" s="157"/>
      <c r="V678" s="157"/>
      <c r="W678" s="157"/>
      <c r="X678" s="157"/>
      <c r="Y678" s="148"/>
      <c r="Z678" s="148"/>
      <c r="AA678" s="148"/>
      <c r="AB678" s="148"/>
      <c r="AC678" s="148"/>
      <c r="AD678" s="148"/>
      <c r="AE678" s="148"/>
      <c r="AF678" s="148"/>
      <c r="AG678" s="148" t="s">
        <v>164</v>
      </c>
      <c r="AH678" s="148">
        <v>0</v>
      </c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outlineLevel="1" x14ac:dyDescent="0.2">
      <c r="A679" s="155"/>
      <c r="B679" s="156"/>
      <c r="C679" s="184" t="s">
        <v>219</v>
      </c>
      <c r="D679" s="159"/>
      <c r="E679" s="160">
        <v>3.52</v>
      </c>
      <c r="F679" s="157"/>
      <c r="G679" s="157"/>
      <c r="H679" s="157"/>
      <c r="I679" s="157"/>
      <c r="J679" s="157"/>
      <c r="K679" s="157"/>
      <c r="L679" s="157"/>
      <c r="M679" s="157"/>
      <c r="N679" s="157"/>
      <c r="O679" s="157"/>
      <c r="P679" s="157"/>
      <c r="Q679" s="157"/>
      <c r="R679" s="157"/>
      <c r="S679" s="157"/>
      <c r="T679" s="157"/>
      <c r="U679" s="157"/>
      <c r="V679" s="157"/>
      <c r="W679" s="157"/>
      <c r="X679" s="157"/>
      <c r="Y679" s="148"/>
      <c r="Z679" s="148"/>
      <c r="AA679" s="148"/>
      <c r="AB679" s="148"/>
      <c r="AC679" s="148"/>
      <c r="AD679" s="148"/>
      <c r="AE679" s="148"/>
      <c r="AF679" s="148"/>
      <c r="AG679" s="148" t="s">
        <v>164</v>
      </c>
      <c r="AH679" s="148">
        <v>0</v>
      </c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48"/>
      <c r="BB679" s="148"/>
      <c r="BC679" s="148"/>
      <c r="BD679" s="148"/>
      <c r="BE679" s="148"/>
      <c r="BF679" s="148"/>
      <c r="BG679" s="148"/>
      <c r="BH679" s="148"/>
    </row>
    <row r="680" spans="1:60" outlineLevel="1" x14ac:dyDescent="0.2">
      <c r="A680" s="155"/>
      <c r="B680" s="156"/>
      <c r="C680" s="184" t="s">
        <v>220</v>
      </c>
      <c r="D680" s="159"/>
      <c r="E680" s="160">
        <v>2.5299999999999998</v>
      </c>
      <c r="F680" s="157"/>
      <c r="G680" s="157"/>
      <c r="H680" s="157"/>
      <c r="I680" s="157"/>
      <c r="J680" s="157"/>
      <c r="K680" s="157"/>
      <c r="L680" s="157"/>
      <c r="M680" s="157"/>
      <c r="N680" s="157"/>
      <c r="O680" s="157"/>
      <c r="P680" s="157"/>
      <c r="Q680" s="157"/>
      <c r="R680" s="157"/>
      <c r="S680" s="157"/>
      <c r="T680" s="157"/>
      <c r="U680" s="157"/>
      <c r="V680" s="157"/>
      <c r="W680" s="157"/>
      <c r="X680" s="157"/>
      <c r="Y680" s="148"/>
      <c r="Z680" s="148"/>
      <c r="AA680" s="148"/>
      <c r="AB680" s="148"/>
      <c r="AC680" s="148"/>
      <c r="AD680" s="148"/>
      <c r="AE680" s="148"/>
      <c r="AF680" s="148"/>
      <c r="AG680" s="148" t="s">
        <v>164</v>
      </c>
      <c r="AH680" s="148">
        <v>0</v>
      </c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outlineLevel="1" x14ac:dyDescent="0.2">
      <c r="A681" s="155"/>
      <c r="B681" s="156"/>
      <c r="C681" s="184" t="s">
        <v>519</v>
      </c>
      <c r="D681" s="159"/>
      <c r="E681" s="160"/>
      <c r="F681" s="157"/>
      <c r="G681" s="157"/>
      <c r="H681" s="157"/>
      <c r="I681" s="157"/>
      <c r="J681" s="157"/>
      <c r="K681" s="157"/>
      <c r="L681" s="157"/>
      <c r="M681" s="157"/>
      <c r="N681" s="157"/>
      <c r="O681" s="157"/>
      <c r="P681" s="157"/>
      <c r="Q681" s="157"/>
      <c r="R681" s="157"/>
      <c r="S681" s="157"/>
      <c r="T681" s="157"/>
      <c r="U681" s="157"/>
      <c r="V681" s="157"/>
      <c r="W681" s="157"/>
      <c r="X681" s="157"/>
      <c r="Y681" s="148"/>
      <c r="Z681" s="148"/>
      <c r="AA681" s="148"/>
      <c r="AB681" s="148"/>
      <c r="AC681" s="148"/>
      <c r="AD681" s="148"/>
      <c r="AE681" s="148"/>
      <c r="AF681" s="148"/>
      <c r="AG681" s="148" t="s">
        <v>164</v>
      </c>
      <c r="AH681" s="148">
        <v>0</v>
      </c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1" x14ac:dyDescent="0.2">
      <c r="A682" s="155"/>
      <c r="B682" s="156"/>
      <c r="C682" s="184" t="s">
        <v>189</v>
      </c>
      <c r="D682" s="159"/>
      <c r="E682" s="160">
        <v>3.48</v>
      </c>
      <c r="F682" s="157"/>
      <c r="G682" s="157"/>
      <c r="H682" s="157"/>
      <c r="I682" s="157"/>
      <c r="J682" s="157"/>
      <c r="K682" s="157"/>
      <c r="L682" s="157"/>
      <c r="M682" s="157"/>
      <c r="N682" s="157"/>
      <c r="O682" s="157"/>
      <c r="P682" s="157"/>
      <c r="Q682" s="157"/>
      <c r="R682" s="157"/>
      <c r="S682" s="157"/>
      <c r="T682" s="157"/>
      <c r="U682" s="157"/>
      <c r="V682" s="157"/>
      <c r="W682" s="157"/>
      <c r="X682" s="157"/>
      <c r="Y682" s="148"/>
      <c r="Z682" s="148"/>
      <c r="AA682" s="148"/>
      <c r="AB682" s="148"/>
      <c r="AC682" s="148"/>
      <c r="AD682" s="148"/>
      <c r="AE682" s="148"/>
      <c r="AF682" s="148"/>
      <c r="AG682" s="148" t="s">
        <v>164</v>
      </c>
      <c r="AH682" s="148">
        <v>0</v>
      </c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1" x14ac:dyDescent="0.2">
      <c r="A683" s="155"/>
      <c r="B683" s="156"/>
      <c r="C683" s="184" t="s">
        <v>183</v>
      </c>
      <c r="D683" s="159"/>
      <c r="E683" s="160"/>
      <c r="F683" s="157"/>
      <c r="G683" s="157"/>
      <c r="H683" s="157"/>
      <c r="I683" s="157"/>
      <c r="J683" s="157"/>
      <c r="K683" s="157"/>
      <c r="L683" s="157"/>
      <c r="M683" s="157"/>
      <c r="N683" s="157"/>
      <c r="O683" s="157"/>
      <c r="P683" s="157"/>
      <c r="Q683" s="157"/>
      <c r="R683" s="157"/>
      <c r="S683" s="157"/>
      <c r="T683" s="157"/>
      <c r="U683" s="157"/>
      <c r="V683" s="157"/>
      <c r="W683" s="157"/>
      <c r="X683" s="157"/>
      <c r="Y683" s="148"/>
      <c r="Z683" s="148"/>
      <c r="AA683" s="148"/>
      <c r="AB683" s="148"/>
      <c r="AC683" s="148"/>
      <c r="AD683" s="148"/>
      <c r="AE683" s="148"/>
      <c r="AF683" s="148"/>
      <c r="AG683" s="148" t="s">
        <v>164</v>
      </c>
      <c r="AH683" s="148">
        <v>0</v>
      </c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outlineLevel="1" x14ac:dyDescent="0.2">
      <c r="A684" s="155"/>
      <c r="B684" s="156"/>
      <c r="C684" s="184" t="s">
        <v>221</v>
      </c>
      <c r="D684" s="159"/>
      <c r="E684" s="160">
        <v>24</v>
      </c>
      <c r="F684" s="157"/>
      <c r="G684" s="157"/>
      <c r="H684" s="157"/>
      <c r="I684" s="157"/>
      <c r="J684" s="157"/>
      <c r="K684" s="157"/>
      <c r="L684" s="157"/>
      <c r="M684" s="157"/>
      <c r="N684" s="157"/>
      <c r="O684" s="157"/>
      <c r="P684" s="157"/>
      <c r="Q684" s="157"/>
      <c r="R684" s="157"/>
      <c r="S684" s="157"/>
      <c r="T684" s="157"/>
      <c r="U684" s="157"/>
      <c r="V684" s="157"/>
      <c r="W684" s="157"/>
      <c r="X684" s="157"/>
      <c r="Y684" s="148"/>
      <c r="Z684" s="148"/>
      <c r="AA684" s="148"/>
      <c r="AB684" s="148"/>
      <c r="AC684" s="148"/>
      <c r="AD684" s="148"/>
      <c r="AE684" s="148"/>
      <c r="AF684" s="148"/>
      <c r="AG684" s="148" t="s">
        <v>164</v>
      </c>
      <c r="AH684" s="148">
        <v>0</v>
      </c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1" x14ac:dyDescent="0.2">
      <c r="A685" s="155"/>
      <c r="B685" s="156"/>
      <c r="C685" s="184" t="s">
        <v>222</v>
      </c>
      <c r="D685" s="159"/>
      <c r="E685" s="160">
        <v>21</v>
      </c>
      <c r="F685" s="157"/>
      <c r="G685" s="157"/>
      <c r="H685" s="157"/>
      <c r="I685" s="157"/>
      <c r="J685" s="157"/>
      <c r="K685" s="157"/>
      <c r="L685" s="157"/>
      <c r="M685" s="157"/>
      <c r="N685" s="157"/>
      <c r="O685" s="157"/>
      <c r="P685" s="157"/>
      <c r="Q685" s="157"/>
      <c r="R685" s="157"/>
      <c r="S685" s="157"/>
      <c r="T685" s="157"/>
      <c r="U685" s="157"/>
      <c r="V685" s="157"/>
      <c r="W685" s="157"/>
      <c r="X685" s="157"/>
      <c r="Y685" s="148"/>
      <c r="Z685" s="148"/>
      <c r="AA685" s="148"/>
      <c r="AB685" s="148"/>
      <c r="AC685" s="148"/>
      <c r="AD685" s="148"/>
      <c r="AE685" s="148"/>
      <c r="AF685" s="148"/>
      <c r="AG685" s="148" t="s">
        <v>164</v>
      </c>
      <c r="AH685" s="148">
        <v>0</v>
      </c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outlineLevel="1" x14ac:dyDescent="0.2">
      <c r="A686" s="155"/>
      <c r="B686" s="156"/>
      <c r="C686" s="184" t="s">
        <v>199</v>
      </c>
      <c r="D686" s="159"/>
      <c r="E686" s="160"/>
      <c r="F686" s="157"/>
      <c r="G686" s="157"/>
      <c r="H686" s="157"/>
      <c r="I686" s="157"/>
      <c r="J686" s="157"/>
      <c r="K686" s="157"/>
      <c r="L686" s="157"/>
      <c r="M686" s="157"/>
      <c r="N686" s="157"/>
      <c r="O686" s="157"/>
      <c r="P686" s="157"/>
      <c r="Q686" s="157"/>
      <c r="R686" s="157"/>
      <c r="S686" s="157"/>
      <c r="T686" s="157"/>
      <c r="U686" s="157"/>
      <c r="V686" s="157"/>
      <c r="W686" s="157"/>
      <c r="X686" s="157"/>
      <c r="Y686" s="148"/>
      <c r="Z686" s="148"/>
      <c r="AA686" s="148"/>
      <c r="AB686" s="148"/>
      <c r="AC686" s="148"/>
      <c r="AD686" s="148"/>
      <c r="AE686" s="148"/>
      <c r="AF686" s="148"/>
      <c r="AG686" s="148" t="s">
        <v>164</v>
      </c>
      <c r="AH686" s="148">
        <v>0</v>
      </c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1" x14ac:dyDescent="0.2">
      <c r="A687" s="155"/>
      <c r="B687" s="156"/>
      <c r="C687" s="184" t="s">
        <v>214</v>
      </c>
      <c r="D687" s="159"/>
      <c r="E687" s="160">
        <v>0.6</v>
      </c>
      <c r="F687" s="157"/>
      <c r="G687" s="157"/>
      <c r="H687" s="157"/>
      <c r="I687" s="157"/>
      <c r="J687" s="157"/>
      <c r="K687" s="157"/>
      <c r="L687" s="157"/>
      <c r="M687" s="157"/>
      <c r="N687" s="157"/>
      <c r="O687" s="157"/>
      <c r="P687" s="157"/>
      <c r="Q687" s="157"/>
      <c r="R687" s="157"/>
      <c r="S687" s="157"/>
      <c r="T687" s="157"/>
      <c r="U687" s="157"/>
      <c r="V687" s="157"/>
      <c r="W687" s="157"/>
      <c r="X687" s="157"/>
      <c r="Y687" s="148"/>
      <c r="Z687" s="148"/>
      <c r="AA687" s="148"/>
      <c r="AB687" s="148"/>
      <c r="AC687" s="148"/>
      <c r="AD687" s="148"/>
      <c r="AE687" s="148"/>
      <c r="AF687" s="148"/>
      <c r="AG687" s="148" t="s">
        <v>164</v>
      </c>
      <c r="AH687" s="148">
        <v>0</v>
      </c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outlineLevel="1" x14ac:dyDescent="0.2">
      <c r="A688" s="155"/>
      <c r="B688" s="156"/>
      <c r="C688" s="184" t="s">
        <v>215</v>
      </c>
      <c r="D688" s="159"/>
      <c r="E688" s="160">
        <v>0.14000000000000001</v>
      </c>
      <c r="F688" s="157"/>
      <c r="G688" s="157"/>
      <c r="H688" s="157"/>
      <c r="I688" s="157"/>
      <c r="J688" s="157"/>
      <c r="K688" s="157"/>
      <c r="L688" s="157"/>
      <c r="M688" s="157"/>
      <c r="N688" s="157"/>
      <c r="O688" s="157"/>
      <c r="P688" s="157"/>
      <c r="Q688" s="157"/>
      <c r="R688" s="157"/>
      <c r="S688" s="157"/>
      <c r="T688" s="157"/>
      <c r="U688" s="157"/>
      <c r="V688" s="157"/>
      <c r="W688" s="157"/>
      <c r="X688" s="157"/>
      <c r="Y688" s="148"/>
      <c r="Z688" s="148"/>
      <c r="AA688" s="148"/>
      <c r="AB688" s="148"/>
      <c r="AC688" s="148"/>
      <c r="AD688" s="148"/>
      <c r="AE688" s="148"/>
      <c r="AF688" s="148"/>
      <c r="AG688" s="148" t="s">
        <v>164</v>
      </c>
      <c r="AH688" s="148">
        <v>0</v>
      </c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</row>
    <row r="689" spans="1:60" outlineLevel="1" x14ac:dyDescent="0.2">
      <c r="A689" s="155"/>
      <c r="B689" s="156"/>
      <c r="C689" s="184" t="s">
        <v>223</v>
      </c>
      <c r="D689" s="159"/>
      <c r="E689" s="160">
        <v>0.27</v>
      </c>
      <c r="F689" s="157"/>
      <c r="G689" s="157"/>
      <c r="H689" s="157"/>
      <c r="I689" s="157"/>
      <c r="J689" s="157"/>
      <c r="K689" s="157"/>
      <c r="L689" s="157"/>
      <c r="M689" s="157"/>
      <c r="N689" s="157"/>
      <c r="O689" s="157"/>
      <c r="P689" s="157"/>
      <c r="Q689" s="157"/>
      <c r="R689" s="157"/>
      <c r="S689" s="157"/>
      <c r="T689" s="157"/>
      <c r="U689" s="157"/>
      <c r="V689" s="157"/>
      <c r="W689" s="157"/>
      <c r="X689" s="157"/>
      <c r="Y689" s="148"/>
      <c r="Z689" s="148"/>
      <c r="AA689" s="148"/>
      <c r="AB689" s="148"/>
      <c r="AC689" s="148"/>
      <c r="AD689" s="148"/>
      <c r="AE689" s="148"/>
      <c r="AF689" s="148"/>
      <c r="AG689" s="148" t="s">
        <v>164</v>
      </c>
      <c r="AH689" s="148">
        <v>0</v>
      </c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</row>
    <row r="690" spans="1:60" outlineLevel="1" x14ac:dyDescent="0.2">
      <c r="A690" s="155"/>
      <c r="B690" s="156"/>
      <c r="C690" s="184" t="s">
        <v>201</v>
      </c>
      <c r="D690" s="159"/>
      <c r="E690" s="160">
        <v>0.14000000000000001</v>
      </c>
      <c r="F690" s="157"/>
      <c r="G690" s="157"/>
      <c r="H690" s="157"/>
      <c r="I690" s="157"/>
      <c r="J690" s="157"/>
      <c r="K690" s="157"/>
      <c r="L690" s="157"/>
      <c r="M690" s="157"/>
      <c r="N690" s="157"/>
      <c r="O690" s="157"/>
      <c r="P690" s="157"/>
      <c r="Q690" s="157"/>
      <c r="R690" s="157"/>
      <c r="S690" s="157"/>
      <c r="T690" s="157"/>
      <c r="U690" s="157"/>
      <c r="V690" s="157"/>
      <c r="W690" s="157"/>
      <c r="X690" s="157"/>
      <c r="Y690" s="148"/>
      <c r="Z690" s="148"/>
      <c r="AA690" s="148"/>
      <c r="AB690" s="148"/>
      <c r="AC690" s="148"/>
      <c r="AD690" s="148"/>
      <c r="AE690" s="148"/>
      <c r="AF690" s="148"/>
      <c r="AG690" s="148" t="s">
        <v>164</v>
      </c>
      <c r="AH690" s="148">
        <v>0</v>
      </c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outlineLevel="1" x14ac:dyDescent="0.2">
      <c r="A691" s="155"/>
      <c r="B691" s="156"/>
      <c r="C691" s="184" t="s">
        <v>200</v>
      </c>
      <c r="D691" s="159"/>
      <c r="E691" s="160">
        <v>0.3</v>
      </c>
      <c r="F691" s="157"/>
      <c r="G691" s="157"/>
      <c r="H691" s="157"/>
      <c r="I691" s="157"/>
      <c r="J691" s="157"/>
      <c r="K691" s="157"/>
      <c r="L691" s="157"/>
      <c r="M691" s="157"/>
      <c r="N691" s="157"/>
      <c r="O691" s="157"/>
      <c r="P691" s="157"/>
      <c r="Q691" s="157"/>
      <c r="R691" s="157"/>
      <c r="S691" s="157"/>
      <c r="T691" s="157"/>
      <c r="U691" s="157"/>
      <c r="V691" s="157"/>
      <c r="W691" s="157"/>
      <c r="X691" s="157"/>
      <c r="Y691" s="148"/>
      <c r="Z691" s="148"/>
      <c r="AA691" s="148"/>
      <c r="AB691" s="148"/>
      <c r="AC691" s="148"/>
      <c r="AD691" s="148"/>
      <c r="AE691" s="148"/>
      <c r="AF691" s="148"/>
      <c r="AG691" s="148" t="s">
        <v>164</v>
      </c>
      <c r="AH691" s="148">
        <v>0</v>
      </c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outlineLevel="1" x14ac:dyDescent="0.2">
      <c r="A692" s="155"/>
      <c r="B692" s="156"/>
      <c r="C692" s="184" t="s">
        <v>172</v>
      </c>
      <c r="D692" s="159"/>
      <c r="E692" s="160"/>
      <c r="F692" s="157"/>
      <c r="G692" s="157"/>
      <c r="H692" s="157"/>
      <c r="I692" s="157"/>
      <c r="J692" s="157"/>
      <c r="K692" s="157"/>
      <c r="L692" s="157"/>
      <c r="M692" s="157"/>
      <c r="N692" s="157"/>
      <c r="O692" s="157"/>
      <c r="P692" s="157"/>
      <c r="Q692" s="157"/>
      <c r="R692" s="157"/>
      <c r="S692" s="157"/>
      <c r="T692" s="157"/>
      <c r="U692" s="157"/>
      <c r="V692" s="157"/>
      <c r="W692" s="157"/>
      <c r="X692" s="157"/>
      <c r="Y692" s="148"/>
      <c r="Z692" s="148"/>
      <c r="AA692" s="148"/>
      <c r="AB692" s="148"/>
      <c r="AC692" s="148"/>
      <c r="AD692" s="148"/>
      <c r="AE692" s="148"/>
      <c r="AF692" s="148"/>
      <c r="AG692" s="148" t="s">
        <v>164</v>
      </c>
      <c r="AH692" s="148">
        <v>0</v>
      </c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outlineLevel="1" x14ac:dyDescent="0.2">
      <c r="A693" s="155"/>
      <c r="B693" s="156"/>
      <c r="C693" s="184" t="s">
        <v>224</v>
      </c>
      <c r="D693" s="159"/>
      <c r="E693" s="160">
        <v>-1.53</v>
      </c>
      <c r="F693" s="157"/>
      <c r="G693" s="157"/>
      <c r="H693" s="157"/>
      <c r="I693" s="157"/>
      <c r="J693" s="157"/>
      <c r="K693" s="157"/>
      <c r="L693" s="157"/>
      <c r="M693" s="157"/>
      <c r="N693" s="157"/>
      <c r="O693" s="157"/>
      <c r="P693" s="157"/>
      <c r="Q693" s="157"/>
      <c r="R693" s="157"/>
      <c r="S693" s="157"/>
      <c r="T693" s="157"/>
      <c r="U693" s="157"/>
      <c r="V693" s="157"/>
      <c r="W693" s="157"/>
      <c r="X693" s="157"/>
      <c r="Y693" s="148"/>
      <c r="Z693" s="148"/>
      <c r="AA693" s="148"/>
      <c r="AB693" s="148"/>
      <c r="AC693" s="148"/>
      <c r="AD693" s="148"/>
      <c r="AE693" s="148"/>
      <c r="AF693" s="148"/>
      <c r="AG693" s="148" t="s">
        <v>164</v>
      </c>
      <c r="AH693" s="148">
        <v>0</v>
      </c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outlineLevel="1" x14ac:dyDescent="0.2">
      <c r="A694" s="155"/>
      <c r="B694" s="156"/>
      <c r="C694" s="184" t="s">
        <v>202</v>
      </c>
      <c r="D694" s="159"/>
      <c r="E694" s="160">
        <v>-1.77</v>
      </c>
      <c r="F694" s="157"/>
      <c r="G694" s="157"/>
      <c r="H694" s="157"/>
      <c r="I694" s="157"/>
      <c r="J694" s="157"/>
      <c r="K694" s="157"/>
      <c r="L694" s="157"/>
      <c r="M694" s="157"/>
      <c r="N694" s="157"/>
      <c r="O694" s="157"/>
      <c r="P694" s="157"/>
      <c r="Q694" s="157"/>
      <c r="R694" s="157"/>
      <c r="S694" s="157"/>
      <c r="T694" s="157"/>
      <c r="U694" s="157"/>
      <c r="V694" s="157"/>
      <c r="W694" s="157"/>
      <c r="X694" s="157"/>
      <c r="Y694" s="148"/>
      <c r="Z694" s="148"/>
      <c r="AA694" s="148"/>
      <c r="AB694" s="148"/>
      <c r="AC694" s="148"/>
      <c r="AD694" s="148"/>
      <c r="AE694" s="148"/>
      <c r="AF694" s="148"/>
      <c r="AG694" s="148" t="s">
        <v>164</v>
      </c>
      <c r="AH694" s="148">
        <v>0</v>
      </c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outlineLevel="1" x14ac:dyDescent="0.2">
      <c r="A695" s="155"/>
      <c r="B695" s="156"/>
      <c r="C695" s="184" t="s">
        <v>202</v>
      </c>
      <c r="D695" s="159"/>
      <c r="E695" s="160">
        <v>-1.77</v>
      </c>
      <c r="F695" s="157"/>
      <c r="G695" s="157"/>
      <c r="H695" s="157"/>
      <c r="I695" s="157"/>
      <c r="J695" s="157"/>
      <c r="K695" s="157"/>
      <c r="L695" s="157"/>
      <c r="M695" s="157"/>
      <c r="N695" s="157"/>
      <c r="O695" s="157"/>
      <c r="P695" s="157"/>
      <c r="Q695" s="157"/>
      <c r="R695" s="157"/>
      <c r="S695" s="157"/>
      <c r="T695" s="157"/>
      <c r="U695" s="157"/>
      <c r="V695" s="157"/>
      <c r="W695" s="157"/>
      <c r="X695" s="157"/>
      <c r="Y695" s="148"/>
      <c r="Z695" s="148"/>
      <c r="AA695" s="148"/>
      <c r="AB695" s="148"/>
      <c r="AC695" s="148"/>
      <c r="AD695" s="148"/>
      <c r="AE695" s="148"/>
      <c r="AF695" s="148"/>
      <c r="AG695" s="148" t="s">
        <v>164</v>
      </c>
      <c r="AH695" s="148">
        <v>0</v>
      </c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outlineLevel="1" x14ac:dyDescent="0.2">
      <c r="A696" s="155"/>
      <c r="B696" s="156"/>
      <c r="C696" s="184" t="s">
        <v>519</v>
      </c>
      <c r="D696" s="159"/>
      <c r="E696" s="160"/>
      <c r="F696" s="157"/>
      <c r="G696" s="157"/>
      <c r="H696" s="157"/>
      <c r="I696" s="157"/>
      <c r="J696" s="157"/>
      <c r="K696" s="157"/>
      <c r="L696" s="157"/>
      <c r="M696" s="157"/>
      <c r="N696" s="157"/>
      <c r="O696" s="157"/>
      <c r="P696" s="157"/>
      <c r="Q696" s="157"/>
      <c r="R696" s="157"/>
      <c r="S696" s="157"/>
      <c r="T696" s="157"/>
      <c r="U696" s="157"/>
      <c r="V696" s="157"/>
      <c r="W696" s="157"/>
      <c r="X696" s="157"/>
      <c r="Y696" s="148"/>
      <c r="Z696" s="148"/>
      <c r="AA696" s="148"/>
      <c r="AB696" s="148"/>
      <c r="AC696" s="148"/>
      <c r="AD696" s="148"/>
      <c r="AE696" s="148"/>
      <c r="AF696" s="148"/>
      <c r="AG696" s="148" t="s">
        <v>164</v>
      </c>
      <c r="AH696" s="148">
        <v>0</v>
      </c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</row>
    <row r="697" spans="1:60" outlineLevel="1" x14ac:dyDescent="0.2">
      <c r="A697" s="155"/>
      <c r="B697" s="156"/>
      <c r="C697" s="184" t="s">
        <v>184</v>
      </c>
      <c r="D697" s="159"/>
      <c r="E697" s="160">
        <v>14</v>
      </c>
      <c r="F697" s="157"/>
      <c r="G697" s="157"/>
      <c r="H697" s="157"/>
      <c r="I697" s="157"/>
      <c r="J697" s="157"/>
      <c r="K697" s="157"/>
      <c r="L697" s="157"/>
      <c r="M697" s="157"/>
      <c r="N697" s="157"/>
      <c r="O697" s="157"/>
      <c r="P697" s="157"/>
      <c r="Q697" s="157"/>
      <c r="R697" s="157"/>
      <c r="S697" s="157"/>
      <c r="T697" s="157"/>
      <c r="U697" s="157"/>
      <c r="V697" s="157"/>
      <c r="W697" s="157"/>
      <c r="X697" s="157"/>
      <c r="Y697" s="148"/>
      <c r="Z697" s="148"/>
      <c r="AA697" s="148"/>
      <c r="AB697" s="148"/>
      <c r="AC697" s="148"/>
      <c r="AD697" s="148"/>
      <c r="AE697" s="148"/>
      <c r="AF697" s="148"/>
      <c r="AG697" s="148" t="s">
        <v>164</v>
      </c>
      <c r="AH697" s="148">
        <v>0</v>
      </c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 outlineLevel="1" x14ac:dyDescent="0.2">
      <c r="A698" s="155"/>
      <c r="B698" s="156"/>
      <c r="C698" s="184" t="s">
        <v>225</v>
      </c>
      <c r="D698" s="159"/>
      <c r="E698" s="160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48"/>
      <c r="Z698" s="148"/>
      <c r="AA698" s="148"/>
      <c r="AB698" s="148"/>
      <c r="AC698" s="148"/>
      <c r="AD698" s="148"/>
      <c r="AE698" s="148"/>
      <c r="AF698" s="148"/>
      <c r="AG698" s="148" t="s">
        <v>164</v>
      </c>
      <c r="AH698" s="148">
        <v>0</v>
      </c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</row>
    <row r="699" spans="1:60" outlineLevel="1" x14ac:dyDescent="0.2">
      <c r="A699" s="155"/>
      <c r="B699" s="156"/>
      <c r="C699" s="184" t="s">
        <v>205</v>
      </c>
      <c r="D699" s="159"/>
      <c r="E699" s="160">
        <v>34.14</v>
      </c>
      <c r="F699" s="157"/>
      <c r="G699" s="157"/>
      <c r="H699" s="157"/>
      <c r="I699" s="157"/>
      <c r="J699" s="157"/>
      <c r="K699" s="157"/>
      <c r="L699" s="157"/>
      <c r="M699" s="157"/>
      <c r="N699" s="157"/>
      <c r="O699" s="157"/>
      <c r="P699" s="157"/>
      <c r="Q699" s="157"/>
      <c r="R699" s="157"/>
      <c r="S699" s="157"/>
      <c r="T699" s="157"/>
      <c r="U699" s="157"/>
      <c r="V699" s="157"/>
      <c r="W699" s="157"/>
      <c r="X699" s="157"/>
      <c r="Y699" s="148"/>
      <c r="Z699" s="148"/>
      <c r="AA699" s="148"/>
      <c r="AB699" s="148"/>
      <c r="AC699" s="148"/>
      <c r="AD699" s="148"/>
      <c r="AE699" s="148"/>
      <c r="AF699" s="148"/>
      <c r="AG699" s="148" t="s">
        <v>164</v>
      </c>
      <c r="AH699" s="148">
        <v>0</v>
      </c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1" x14ac:dyDescent="0.2">
      <c r="A700" s="155"/>
      <c r="B700" s="156"/>
      <c r="C700" s="184" t="s">
        <v>222</v>
      </c>
      <c r="D700" s="159"/>
      <c r="E700" s="160">
        <v>21</v>
      </c>
      <c r="F700" s="157"/>
      <c r="G700" s="157"/>
      <c r="H700" s="157"/>
      <c r="I700" s="157"/>
      <c r="J700" s="157"/>
      <c r="K700" s="157"/>
      <c r="L700" s="157"/>
      <c r="M700" s="157"/>
      <c r="N700" s="157"/>
      <c r="O700" s="157"/>
      <c r="P700" s="157"/>
      <c r="Q700" s="157"/>
      <c r="R700" s="157"/>
      <c r="S700" s="157"/>
      <c r="T700" s="157"/>
      <c r="U700" s="157"/>
      <c r="V700" s="157"/>
      <c r="W700" s="157"/>
      <c r="X700" s="157"/>
      <c r="Y700" s="148"/>
      <c r="Z700" s="148"/>
      <c r="AA700" s="148"/>
      <c r="AB700" s="148"/>
      <c r="AC700" s="148"/>
      <c r="AD700" s="148"/>
      <c r="AE700" s="148"/>
      <c r="AF700" s="148"/>
      <c r="AG700" s="148" t="s">
        <v>164</v>
      </c>
      <c r="AH700" s="148">
        <v>0</v>
      </c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 outlineLevel="1" x14ac:dyDescent="0.2">
      <c r="A701" s="155"/>
      <c r="B701" s="156"/>
      <c r="C701" s="184" t="s">
        <v>199</v>
      </c>
      <c r="D701" s="159"/>
      <c r="E701" s="160"/>
      <c r="F701" s="157"/>
      <c r="G701" s="157"/>
      <c r="H701" s="157"/>
      <c r="I701" s="157"/>
      <c r="J701" s="157"/>
      <c r="K701" s="157"/>
      <c r="L701" s="157"/>
      <c r="M701" s="157"/>
      <c r="N701" s="157"/>
      <c r="O701" s="157"/>
      <c r="P701" s="157"/>
      <c r="Q701" s="157"/>
      <c r="R701" s="157"/>
      <c r="S701" s="157"/>
      <c r="T701" s="157"/>
      <c r="U701" s="157"/>
      <c r="V701" s="157"/>
      <c r="W701" s="157"/>
      <c r="X701" s="157"/>
      <c r="Y701" s="148"/>
      <c r="Z701" s="148"/>
      <c r="AA701" s="148"/>
      <c r="AB701" s="148"/>
      <c r="AC701" s="148"/>
      <c r="AD701" s="148"/>
      <c r="AE701" s="148"/>
      <c r="AF701" s="148"/>
      <c r="AG701" s="148" t="s">
        <v>164</v>
      </c>
      <c r="AH701" s="148">
        <v>0</v>
      </c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</row>
    <row r="702" spans="1:60" outlineLevel="1" x14ac:dyDescent="0.2">
      <c r="A702" s="155"/>
      <c r="B702" s="156"/>
      <c r="C702" s="184" t="s">
        <v>208</v>
      </c>
      <c r="D702" s="159"/>
      <c r="E702" s="160">
        <v>0.3</v>
      </c>
      <c r="F702" s="157"/>
      <c r="G702" s="157"/>
      <c r="H702" s="157"/>
      <c r="I702" s="157"/>
      <c r="J702" s="157"/>
      <c r="K702" s="157"/>
      <c r="L702" s="157"/>
      <c r="M702" s="157"/>
      <c r="N702" s="157"/>
      <c r="O702" s="157"/>
      <c r="P702" s="157"/>
      <c r="Q702" s="157"/>
      <c r="R702" s="157"/>
      <c r="S702" s="157"/>
      <c r="T702" s="157"/>
      <c r="U702" s="157"/>
      <c r="V702" s="157"/>
      <c r="W702" s="157"/>
      <c r="X702" s="157"/>
      <c r="Y702" s="148"/>
      <c r="Z702" s="148"/>
      <c r="AA702" s="148"/>
      <c r="AB702" s="148"/>
      <c r="AC702" s="148"/>
      <c r="AD702" s="148"/>
      <c r="AE702" s="148"/>
      <c r="AF702" s="148"/>
      <c r="AG702" s="148" t="s">
        <v>164</v>
      </c>
      <c r="AH702" s="148">
        <v>0</v>
      </c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</row>
    <row r="703" spans="1:60" outlineLevel="1" x14ac:dyDescent="0.2">
      <c r="A703" s="155"/>
      <c r="B703" s="156"/>
      <c r="C703" s="184" t="s">
        <v>207</v>
      </c>
      <c r="D703" s="159"/>
      <c r="E703" s="160">
        <v>0.54</v>
      </c>
      <c r="F703" s="157"/>
      <c r="G703" s="157"/>
      <c r="H703" s="157"/>
      <c r="I703" s="157"/>
      <c r="J703" s="157"/>
      <c r="K703" s="157"/>
      <c r="L703" s="157"/>
      <c r="M703" s="157"/>
      <c r="N703" s="157"/>
      <c r="O703" s="157"/>
      <c r="P703" s="157"/>
      <c r="Q703" s="157"/>
      <c r="R703" s="157"/>
      <c r="S703" s="157"/>
      <c r="T703" s="157"/>
      <c r="U703" s="157"/>
      <c r="V703" s="157"/>
      <c r="W703" s="157"/>
      <c r="X703" s="157"/>
      <c r="Y703" s="148"/>
      <c r="Z703" s="148"/>
      <c r="AA703" s="148"/>
      <c r="AB703" s="148"/>
      <c r="AC703" s="148"/>
      <c r="AD703" s="148"/>
      <c r="AE703" s="148"/>
      <c r="AF703" s="148"/>
      <c r="AG703" s="148" t="s">
        <v>164</v>
      </c>
      <c r="AH703" s="148">
        <v>0</v>
      </c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</row>
    <row r="704" spans="1:60" outlineLevel="1" x14ac:dyDescent="0.2">
      <c r="A704" s="155"/>
      <c r="B704" s="156"/>
      <c r="C704" s="184" t="s">
        <v>172</v>
      </c>
      <c r="D704" s="159"/>
      <c r="E704" s="160"/>
      <c r="F704" s="157"/>
      <c r="G704" s="157"/>
      <c r="H704" s="157"/>
      <c r="I704" s="157"/>
      <c r="J704" s="157"/>
      <c r="K704" s="157"/>
      <c r="L704" s="157"/>
      <c r="M704" s="157"/>
      <c r="N704" s="157"/>
      <c r="O704" s="157"/>
      <c r="P704" s="157"/>
      <c r="Q704" s="157"/>
      <c r="R704" s="157"/>
      <c r="S704" s="157"/>
      <c r="T704" s="157"/>
      <c r="U704" s="157"/>
      <c r="V704" s="157"/>
      <c r="W704" s="157"/>
      <c r="X704" s="157"/>
      <c r="Y704" s="148"/>
      <c r="Z704" s="148"/>
      <c r="AA704" s="148"/>
      <c r="AB704" s="148"/>
      <c r="AC704" s="148"/>
      <c r="AD704" s="148"/>
      <c r="AE704" s="148"/>
      <c r="AF704" s="148"/>
      <c r="AG704" s="148" t="s">
        <v>164</v>
      </c>
      <c r="AH704" s="148">
        <v>0</v>
      </c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48"/>
      <c r="BB704" s="148"/>
      <c r="BC704" s="148"/>
      <c r="BD704" s="148"/>
      <c r="BE704" s="148"/>
      <c r="BF704" s="148"/>
      <c r="BG704" s="148"/>
      <c r="BH704" s="148"/>
    </row>
    <row r="705" spans="1:60" outlineLevel="1" x14ac:dyDescent="0.2">
      <c r="A705" s="155"/>
      <c r="B705" s="156"/>
      <c r="C705" s="184" t="s">
        <v>226</v>
      </c>
      <c r="D705" s="159"/>
      <c r="E705" s="160">
        <v>-3.6</v>
      </c>
      <c r="F705" s="157"/>
      <c r="G705" s="157"/>
      <c r="H705" s="157"/>
      <c r="I705" s="157"/>
      <c r="J705" s="157"/>
      <c r="K705" s="157"/>
      <c r="L705" s="157"/>
      <c r="M705" s="157"/>
      <c r="N705" s="157"/>
      <c r="O705" s="157"/>
      <c r="P705" s="157"/>
      <c r="Q705" s="157"/>
      <c r="R705" s="157"/>
      <c r="S705" s="157"/>
      <c r="T705" s="157"/>
      <c r="U705" s="157"/>
      <c r="V705" s="157"/>
      <c r="W705" s="157"/>
      <c r="X705" s="157"/>
      <c r="Y705" s="148"/>
      <c r="Z705" s="148"/>
      <c r="AA705" s="148"/>
      <c r="AB705" s="148"/>
      <c r="AC705" s="148"/>
      <c r="AD705" s="148"/>
      <c r="AE705" s="148"/>
      <c r="AF705" s="148"/>
      <c r="AG705" s="148" t="s">
        <v>164</v>
      </c>
      <c r="AH705" s="148">
        <v>0</v>
      </c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1" x14ac:dyDescent="0.2">
      <c r="A706" s="155"/>
      <c r="B706" s="156"/>
      <c r="C706" s="184" t="s">
        <v>202</v>
      </c>
      <c r="D706" s="159"/>
      <c r="E706" s="160">
        <v>-1.77</v>
      </c>
      <c r="F706" s="157"/>
      <c r="G706" s="157"/>
      <c r="H706" s="157"/>
      <c r="I706" s="157"/>
      <c r="J706" s="157"/>
      <c r="K706" s="157"/>
      <c r="L706" s="157"/>
      <c r="M706" s="157"/>
      <c r="N706" s="157"/>
      <c r="O706" s="157"/>
      <c r="P706" s="157"/>
      <c r="Q706" s="157"/>
      <c r="R706" s="157"/>
      <c r="S706" s="157"/>
      <c r="T706" s="157"/>
      <c r="U706" s="157"/>
      <c r="V706" s="157"/>
      <c r="W706" s="157"/>
      <c r="X706" s="157"/>
      <c r="Y706" s="148"/>
      <c r="Z706" s="148"/>
      <c r="AA706" s="148"/>
      <c r="AB706" s="148"/>
      <c r="AC706" s="148"/>
      <c r="AD706" s="148"/>
      <c r="AE706" s="148"/>
      <c r="AF706" s="148"/>
      <c r="AG706" s="148" t="s">
        <v>164</v>
      </c>
      <c r="AH706" s="148">
        <v>0</v>
      </c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outlineLevel="1" x14ac:dyDescent="0.2">
      <c r="A707" s="155"/>
      <c r="B707" s="156"/>
      <c r="C707" s="184" t="s">
        <v>519</v>
      </c>
      <c r="D707" s="159"/>
      <c r="E707" s="160"/>
      <c r="F707" s="157"/>
      <c r="G707" s="157"/>
      <c r="H707" s="157"/>
      <c r="I707" s="157"/>
      <c r="J707" s="157"/>
      <c r="K707" s="157"/>
      <c r="L707" s="157"/>
      <c r="M707" s="157"/>
      <c r="N707" s="157"/>
      <c r="O707" s="157"/>
      <c r="P707" s="157"/>
      <c r="Q707" s="157"/>
      <c r="R707" s="157"/>
      <c r="S707" s="157"/>
      <c r="T707" s="157"/>
      <c r="U707" s="157"/>
      <c r="V707" s="157"/>
      <c r="W707" s="157"/>
      <c r="X707" s="157"/>
      <c r="Y707" s="148"/>
      <c r="Z707" s="148"/>
      <c r="AA707" s="148"/>
      <c r="AB707" s="148"/>
      <c r="AC707" s="148"/>
      <c r="AD707" s="148"/>
      <c r="AE707" s="148"/>
      <c r="AF707" s="148"/>
      <c r="AG707" s="148" t="s">
        <v>164</v>
      </c>
      <c r="AH707" s="148">
        <v>0</v>
      </c>
      <c r="AI707" s="148"/>
      <c r="AJ707" s="148"/>
      <c r="AK707" s="148"/>
      <c r="AL707" s="148"/>
      <c r="AM707" s="148"/>
      <c r="AN707" s="148"/>
      <c r="AO707" s="148"/>
      <c r="AP707" s="148"/>
      <c r="AQ707" s="148"/>
      <c r="AR707" s="148"/>
      <c r="AS707" s="148"/>
      <c r="AT707" s="148"/>
      <c r="AU707" s="148"/>
      <c r="AV707" s="148"/>
      <c r="AW707" s="148"/>
      <c r="AX707" s="148"/>
      <c r="AY707" s="148"/>
      <c r="AZ707" s="148"/>
      <c r="BA707" s="148"/>
      <c r="BB707" s="148"/>
      <c r="BC707" s="148"/>
      <c r="BD707" s="148"/>
      <c r="BE707" s="148"/>
      <c r="BF707" s="148"/>
      <c r="BG707" s="148"/>
      <c r="BH707" s="148"/>
    </row>
    <row r="708" spans="1:60" outlineLevel="1" x14ac:dyDescent="0.2">
      <c r="A708" s="155"/>
      <c r="B708" s="156"/>
      <c r="C708" s="184" t="s">
        <v>185</v>
      </c>
      <c r="D708" s="159"/>
      <c r="E708" s="160">
        <v>19.899999999999999</v>
      </c>
      <c r="F708" s="157"/>
      <c r="G708" s="157"/>
      <c r="H708" s="157"/>
      <c r="I708" s="157"/>
      <c r="J708" s="157"/>
      <c r="K708" s="157"/>
      <c r="L708" s="157"/>
      <c r="M708" s="157"/>
      <c r="N708" s="157"/>
      <c r="O708" s="157"/>
      <c r="P708" s="157"/>
      <c r="Q708" s="157"/>
      <c r="R708" s="157"/>
      <c r="S708" s="157"/>
      <c r="T708" s="157"/>
      <c r="U708" s="157"/>
      <c r="V708" s="157"/>
      <c r="W708" s="157"/>
      <c r="X708" s="157"/>
      <c r="Y708" s="148"/>
      <c r="Z708" s="148"/>
      <c r="AA708" s="148"/>
      <c r="AB708" s="148"/>
      <c r="AC708" s="148"/>
      <c r="AD708" s="148"/>
      <c r="AE708" s="148"/>
      <c r="AF708" s="148"/>
      <c r="AG708" s="148" t="s">
        <v>164</v>
      </c>
      <c r="AH708" s="148">
        <v>0</v>
      </c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outlineLevel="1" x14ac:dyDescent="0.2">
      <c r="A709" s="168">
        <v>97</v>
      </c>
      <c r="B709" s="169" t="s">
        <v>523</v>
      </c>
      <c r="C709" s="183" t="s">
        <v>524</v>
      </c>
      <c r="D709" s="170" t="s">
        <v>168</v>
      </c>
      <c r="E709" s="171">
        <v>280.24119999999999</v>
      </c>
      <c r="F709" s="172"/>
      <c r="G709" s="173">
        <f>ROUND(E709*F709,2)</f>
        <v>0</v>
      </c>
      <c r="H709" s="158"/>
      <c r="I709" s="157">
        <f>ROUND(E709*H709,2)</f>
        <v>0</v>
      </c>
      <c r="J709" s="158"/>
      <c r="K709" s="157">
        <f>ROUND(E709*J709,2)</f>
        <v>0</v>
      </c>
      <c r="L709" s="157">
        <v>15</v>
      </c>
      <c r="M709" s="157">
        <f>G709*(1+L709/100)</f>
        <v>0</v>
      </c>
      <c r="N709" s="157">
        <v>1.4999999999999999E-4</v>
      </c>
      <c r="O709" s="157">
        <f>ROUND(E709*N709,2)</f>
        <v>0.04</v>
      </c>
      <c r="P709" s="157">
        <v>0</v>
      </c>
      <c r="Q709" s="157">
        <f>ROUND(E709*P709,2)</f>
        <v>0</v>
      </c>
      <c r="R709" s="157"/>
      <c r="S709" s="157" t="s">
        <v>159</v>
      </c>
      <c r="T709" s="157" t="s">
        <v>160</v>
      </c>
      <c r="U709" s="157">
        <v>0</v>
      </c>
      <c r="V709" s="157">
        <f>ROUND(E709*U709,2)</f>
        <v>0</v>
      </c>
      <c r="W709" s="157"/>
      <c r="X709" s="157" t="s">
        <v>161</v>
      </c>
      <c r="Y709" s="148"/>
      <c r="Z709" s="148"/>
      <c r="AA709" s="148"/>
      <c r="AB709" s="148"/>
      <c r="AC709" s="148"/>
      <c r="AD709" s="148"/>
      <c r="AE709" s="148"/>
      <c r="AF709" s="148"/>
      <c r="AG709" s="148" t="s">
        <v>162</v>
      </c>
      <c r="AH709" s="148"/>
      <c r="AI709" s="148"/>
      <c r="AJ709" s="148"/>
      <c r="AK709" s="148"/>
      <c r="AL709" s="148"/>
      <c r="AM709" s="148"/>
      <c r="AN709" s="148"/>
      <c r="AO709" s="148"/>
      <c r="AP709" s="148"/>
      <c r="AQ709" s="148"/>
      <c r="AR709" s="148"/>
      <c r="AS709" s="148"/>
      <c r="AT709" s="148"/>
      <c r="AU709" s="148"/>
      <c r="AV709" s="148"/>
      <c r="AW709" s="148"/>
      <c r="AX709" s="148"/>
      <c r="AY709" s="148"/>
      <c r="AZ709" s="148"/>
      <c r="BA709" s="148"/>
      <c r="BB709" s="148"/>
      <c r="BC709" s="148"/>
      <c r="BD709" s="148"/>
      <c r="BE709" s="148"/>
      <c r="BF709" s="148"/>
      <c r="BG709" s="148"/>
      <c r="BH709" s="148"/>
    </row>
    <row r="710" spans="1:60" outlineLevel="1" x14ac:dyDescent="0.2">
      <c r="A710" s="155"/>
      <c r="B710" s="156"/>
      <c r="C710" s="184" t="s">
        <v>178</v>
      </c>
      <c r="D710" s="159"/>
      <c r="E710" s="160"/>
      <c r="F710" s="157"/>
      <c r="G710" s="157"/>
      <c r="H710" s="157"/>
      <c r="I710" s="157"/>
      <c r="J710" s="157"/>
      <c r="K710" s="157"/>
      <c r="L710" s="157"/>
      <c r="M710" s="157"/>
      <c r="N710" s="157"/>
      <c r="O710" s="157"/>
      <c r="P710" s="157"/>
      <c r="Q710" s="157"/>
      <c r="R710" s="157"/>
      <c r="S710" s="157"/>
      <c r="T710" s="157"/>
      <c r="U710" s="157"/>
      <c r="V710" s="157"/>
      <c r="W710" s="157"/>
      <c r="X710" s="157"/>
      <c r="Y710" s="148"/>
      <c r="Z710" s="148"/>
      <c r="AA710" s="148"/>
      <c r="AB710" s="148"/>
      <c r="AC710" s="148"/>
      <c r="AD710" s="148"/>
      <c r="AE710" s="148"/>
      <c r="AF710" s="148"/>
      <c r="AG710" s="148" t="s">
        <v>164</v>
      </c>
      <c r="AH710" s="148">
        <v>0</v>
      </c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1" x14ac:dyDescent="0.2">
      <c r="A711" s="155"/>
      <c r="B711" s="156"/>
      <c r="C711" s="184" t="s">
        <v>197</v>
      </c>
      <c r="D711" s="159"/>
      <c r="E711" s="160">
        <v>13.2</v>
      </c>
      <c r="F711" s="157"/>
      <c r="G711" s="157"/>
      <c r="H711" s="157"/>
      <c r="I711" s="157"/>
      <c r="J711" s="157"/>
      <c r="K711" s="157"/>
      <c r="L711" s="157"/>
      <c r="M711" s="157"/>
      <c r="N711" s="157"/>
      <c r="O711" s="157"/>
      <c r="P711" s="157"/>
      <c r="Q711" s="157"/>
      <c r="R711" s="157"/>
      <c r="S711" s="157"/>
      <c r="T711" s="157"/>
      <c r="U711" s="157"/>
      <c r="V711" s="157"/>
      <c r="W711" s="157"/>
      <c r="X711" s="157"/>
      <c r="Y711" s="148"/>
      <c r="Z711" s="148"/>
      <c r="AA711" s="148"/>
      <c r="AB711" s="148"/>
      <c r="AC711" s="148"/>
      <c r="AD711" s="148"/>
      <c r="AE711" s="148"/>
      <c r="AF711" s="148"/>
      <c r="AG711" s="148" t="s">
        <v>164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1" x14ac:dyDescent="0.2">
      <c r="A712" s="155"/>
      <c r="B712" s="156"/>
      <c r="C712" s="184" t="s">
        <v>198</v>
      </c>
      <c r="D712" s="159"/>
      <c r="E712" s="160">
        <v>9.36</v>
      </c>
      <c r="F712" s="157"/>
      <c r="G712" s="157"/>
      <c r="H712" s="157"/>
      <c r="I712" s="157"/>
      <c r="J712" s="157"/>
      <c r="K712" s="157"/>
      <c r="L712" s="157"/>
      <c r="M712" s="157"/>
      <c r="N712" s="157"/>
      <c r="O712" s="157"/>
      <c r="P712" s="157"/>
      <c r="Q712" s="157"/>
      <c r="R712" s="157"/>
      <c r="S712" s="157"/>
      <c r="T712" s="157"/>
      <c r="U712" s="157"/>
      <c r="V712" s="157"/>
      <c r="W712" s="157"/>
      <c r="X712" s="157"/>
      <c r="Y712" s="148"/>
      <c r="Z712" s="148"/>
      <c r="AA712" s="148"/>
      <c r="AB712" s="148"/>
      <c r="AC712" s="148"/>
      <c r="AD712" s="148"/>
      <c r="AE712" s="148"/>
      <c r="AF712" s="148"/>
      <c r="AG712" s="148" t="s">
        <v>164</v>
      </c>
      <c r="AH712" s="148">
        <v>0</v>
      </c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1" x14ac:dyDescent="0.2">
      <c r="A713" s="155"/>
      <c r="B713" s="156"/>
      <c r="C713" s="184" t="s">
        <v>199</v>
      </c>
      <c r="D713" s="159"/>
      <c r="E713" s="160"/>
      <c r="F713" s="157"/>
      <c r="G713" s="157"/>
      <c r="H713" s="157"/>
      <c r="I713" s="157"/>
      <c r="J713" s="157"/>
      <c r="K713" s="157"/>
      <c r="L713" s="157"/>
      <c r="M713" s="157"/>
      <c r="N713" s="157"/>
      <c r="O713" s="157"/>
      <c r="P713" s="157"/>
      <c r="Q713" s="157"/>
      <c r="R713" s="157"/>
      <c r="S713" s="157"/>
      <c r="T713" s="157"/>
      <c r="U713" s="157"/>
      <c r="V713" s="157"/>
      <c r="W713" s="157"/>
      <c r="X713" s="157"/>
      <c r="Y713" s="148"/>
      <c r="Z713" s="148"/>
      <c r="AA713" s="148"/>
      <c r="AB713" s="148"/>
      <c r="AC713" s="148"/>
      <c r="AD713" s="148"/>
      <c r="AE713" s="148"/>
      <c r="AF713" s="148"/>
      <c r="AG713" s="148" t="s">
        <v>164</v>
      </c>
      <c r="AH713" s="148">
        <v>0</v>
      </c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outlineLevel="1" x14ac:dyDescent="0.2">
      <c r="A714" s="155"/>
      <c r="B714" s="156"/>
      <c r="C714" s="184" t="s">
        <v>200</v>
      </c>
      <c r="D714" s="159"/>
      <c r="E714" s="160">
        <v>0.3</v>
      </c>
      <c r="F714" s="157"/>
      <c r="G714" s="157"/>
      <c r="H714" s="157"/>
      <c r="I714" s="157"/>
      <c r="J714" s="157"/>
      <c r="K714" s="157"/>
      <c r="L714" s="157"/>
      <c r="M714" s="157"/>
      <c r="N714" s="157"/>
      <c r="O714" s="157"/>
      <c r="P714" s="157"/>
      <c r="Q714" s="157"/>
      <c r="R714" s="157"/>
      <c r="S714" s="157"/>
      <c r="T714" s="157"/>
      <c r="U714" s="157"/>
      <c r="V714" s="157"/>
      <c r="W714" s="157"/>
      <c r="X714" s="157"/>
      <c r="Y714" s="148"/>
      <c r="Z714" s="148"/>
      <c r="AA714" s="148"/>
      <c r="AB714" s="148"/>
      <c r="AC714" s="148"/>
      <c r="AD714" s="148"/>
      <c r="AE714" s="148"/>
      <c r="AF714" s="148"/>
      <c r="AG714" s="148" t="s">
        <v>164</v>
      </c>
      <c r="AH714" s="148">
        <v>0</v>
      </c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1" x14ac:dyDescent="0.2">
      <c r="A715" s="155"/>
      <c r="B715" s="156"/>
      <c r="C715" s="184" t="s">
        <v>201</v>
      </c>
      <c r="D715" s="159"/>
      <c r="E715" s="160">
        <v>0.14000000000000001</v>
      </c>
      <c r="F715" s="157"/>
      <c r="G715" s="157"/>
      <c r="H715" s="157"/>
      <c r="I715" s="157"/>
      <c r="J715" s="157"/>
      <c r="K715" s="157"/>
      <c r="L715" s="157"/>
      <c r="M715" s="157"/>
      <c r="N715" s="157"/>
      <c r="O715" s="157"/>
      <c r="P715" s="157"/>
      <c r="Q715" s="157"/>
      <c r="R715" s="157"/>
      <c r="S715" s="157"/>
      <c r="T715" s="157"/>
      <c r="U715" s="157"/>
      <c r="V715" s="157"/>
      <c r="W715" s="157"/>
      <c r="X715" s="157"/>
      <c r="Y715" s="148"/>
      <c r="Z715" s="148"/>
      <c r="AA715" s="148"/>
      <c r="AB715" s="148"/>
      <c r="AC715" s="148"/>
      <c r="AD715" s="148"/>
      <c r="AE715" s="148"/>
      <c r="AF715" s="148"/>
      <c r="AG715" s="148" t="s">
        <v>164</v>
      </c>
      <c r="AH715" s="148">
        <v>0</v>
      </c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outlineLevel="1" x14ac:dyDescent="0.2">
      <c r="A716" s="155"/>
      <c r="B716" s="156"/>
      <c r="C716" s="184" t="s">
        <v>172</v>
      </c>
      <c r="D716" s="159"/>
      <c r="E716" s="160"/>
      <c r="F716" s="157"/>
      <c r="G716" s="157"/>
      <c r="H716" s="157"/>
      <c r="I716" s="157"/>
      <c r="J716" s="157"/>
      <c r="K716" s="157"/>
      <c r="L716" s="157"/>
      <c r="M716" s="157"/>
      <c r="N716" s="157"/>
      <c r="O716" s="157"/>
      <c r="P716" s="157"/>
      <c r="Q716" s="157"/>
      <c r="R716" s="157"/>
      <c r="S716" s="157"/>
      <c r="T716" s="157"/>
      <c r="U716" s="157"/>
      <c r="V716" s="157"/>
      <c r="W716" s="157"/>
      <c r="X716" s="157"/>
      <c r="Y716" s="148"/>
      <c r="Z716" s="148"/>
      <c r="AA716" s="148"/>
      <c r="AB716" s="148"/>
      <c r="AC716" s="148"/>
      <c r="AD716" s="148"/>
      <c r="AE716" s="148"/>
      <c r="AF716" s="148"/>
      <c r="AG716" s="148" t="s">
        <v>164</v>
      </c>
      <c r="AH716" s="148">
        <v>0</v>
      </c>
      <c r="AI716" s="148"/>
      <c r="AJ716" s="148"/>
      <c r="AK716" s="148"/>
      <c r="AL716" s="148"/>
      <c r="AM716" s="148"/>
      <c r="AN716" s="148"/>
      <c r="AO716" s="148"/>
      <c r="AP716" s="148"/>
      <c r="AQ716" s="148"/>
      <c r="AR716" s="148"/>
      <c r="AS716" s="148"/>
      <c r="AT716" s="148"/>
      <c r="AU716" s="148"/>
      <c r="AV716" s="148"/>
      <c r="AW716" s="148"/>
      <c r="AX716" s="148"/>
      <c r="AY716" s="148"/>
      <c r="AZ716" s="148"/>
      <c r="BA716" s="148"/>
      <c r="BB716" s="148"/>
      <c r="BC716" s="148"/>
      <c r="BD716" s="148"/>
      <c r="BE716" s="148"/>
      <c r="BF716" s="148"/>
      <c r="BG716" s="148"/>
      <c r="BH716" s="148"/>
    </row>
    <row r="717" spans="1:60" outlineLevel="1" x14ac:dyDescent="0.2">
      <c r="A717" s="155"/>
      <c r="B717" s="156"/>
      <c r="C717" s="184" t="s">
        <v>202</v>
      </c>
      <c r="D717" s="159"/>
      <c r="E717" s="160">
        <v>-1.77</v>
      </c>
      <c r="F717" s="157"/>
      <c r="G717" s="157"/>
      <c r="H717" s="157"/>
      <c r="I717" s="157"/>
      <c r="J717" s="157"/>
      <c r="K717" s="157"/>
      <c r="L717" s="157"/>
      <c r="M717" s="157"/>
      <c r="N717" s="157"/>
      <c r="O717" s="157"/>
      <c r="P717" s="157"/>
      <c r="Q717" s="157"/>
      <c r="R717" s="157"/>
      <c r="S717" s="157"/>
      <c r="T717" s="157"/>
      <c r="U717" s="157"/>
      <c r="V717" s="157"/>
      <c r="W717" s="157"/>
      <c r="X717" s="157"/>
      <c r="Y717" s="148"/>
      <c r="Z717" s="148"/>
      <c r="AA717" s="148"/>
      <c r="AB717" s="148"/>
      <c r="AC717" s="148"/>
      <c r="AD717" s="148"/>
      <c r="AE717" s="148"/>
      <c r="AF717" s="148"/>
      <c r="AG717" s="148" t="s">
        <v>164</v>
      </c>
      <c r="AH717" s="148">
        <v>0</v>
      </c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outlineLevel="1" x14ac:dyDescent="0.2">
      <c r="A718" s="155"/>
      <c r="B718" s="156"/>
      <c r="C718" s="184" t="s">
        <v>203</v>
      </c>
      <c r="D718" s="159"/>
      <c r="E718" s="160">
        <v>-1.58</v>
      </c>
      <c r="F718" s="157"/>
      <c r="G718" s="157"/>
      <c r="H718" s="157"/>
      <c r="I718" s="157"/>
      <c r="J718" s="157"/>
      <c r="K718" s="157"/>
      <c r="L718" s="157"/>
      <c r="M718" s="157"/>
      <c r="N718" s="157"/>
      <c r="O718" s="157"/>
      <c r="P718" s="157"/>
      <c r="Q718" s="157"/>
      <c r="R718" s="157"/>
      <c r="S718" s="157"/>
      <c r="T718" s="157"/>
      <c r="U718" s="157"/>
      <c r="V718" s="157"/>
      <c r="W718" s="157"/>
      <c r="X718" s="157"/>
      <c r="Y718" s="148"/>
      <c r="Z718" s="148"/>
      <c r="AA718" s="148"/>
      <c r="AB718" s="148"/>
      <c r="AC718" s="148"/>
      <c r="AD718" s="148"/>
      <c r="AE718" s="148"/>
      <c r="AF718" s="148"/>
      <c r="AG718" s="148" t="s">
        <v>164</v>
      </c>
      <c r="AH718" s="148">
        <v>0</v>
      </c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outlineLevel="1" x14ac:dyDescent="0.2">
      <c r="A719" s="155"/>
      <c r="B719" s="156"/>
      <c r="C719" s="184" t="s">
        <v>204</v>
      </c>
      <c r="D719" s="159"/>
      <c r="E719" s="160">
        <v>-1.38</v>
      </c>
      <c r="F719" s="157"/>
      <c r="G719" s="157"/>
      <c r="H719" s="157"/>
      <c r="I719" s="157"/>
      <c r="J719" s="157"/>
      <c r="K719" s="157"/>
      <c r="L719" s="157"/>
      <c r="M719" s="157"/>
      <c r="N719" s="157"/>
      <c r="O719" s="157"/>
      <c r="P719" s="157"/>
      <c r="Q719" s="157"/>
      <c r="R719" s="157"/>
      <c r="S719" s="157"/>
      <c r="T719" s="157"/>
      <c r="U719" s="157"/>
      <c r="V719" s="157"/>
      <c r="W719" s="157"/>
      <c r="X719" s="157"/>
      <c r="Y719" s="148"/>
      <c r="Z719" s="148"/>
      <c r="AA719" s="148"/>
      <c r="AB719" s="148"/>
      <c r="AC719" s="148"/>
      <c r="AD719" s="148"/>
      <c r="AE719" s="148"/>
      <c r="AF719" s="148"/>
      <c r="AG719" s="148" t="s">
        <v>164</v>
      </c>
      <c r="AH719" s="148">
        <v>0</v>
      </c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outlineLevel="1" x14ac:dyDescent="0.2">
      <c r="A720" s="155"/>
      <c r="B720" s="156"/>
      <c r="C720" s="184" t="s">
        <v>519</v>
      </c>
      <c r="D720" s="159"/>
      <c r="E720" s="160"/>
      <c r="F720" s="157"/>
      <c r="G720" s="157"/>
      <c r="H720" s="157"/>
      <c r="I720" s="157"/>
      <c r="J720" s="157"/>
      <c r="K720" s="157"/>
      <c r="L720" s="157"/>
      <c r="M720" s="157"/>
      <c r="N720" s="157"/>
      <c r="O720" s="157"/>
      <c r="P720" s="157"/>
      <c r="Q720" s="157"/>
      <c r="R720" s="157"/>
      <c r="S720" s="157"/>
      <c r="T720" s="157"/>
      <c r="U720" s="157"/>
      <c r="V720" s="157"/>
      <c r="W720" s="157"/>
      <c r="X720" s="157"/>
      <c r="Y720" s="148"/>
      <c r="Z720" s="148"/>
      <c r="AA720" s="148"/>
      <c r="AB720" s="148"/>
      <c r="AC720" s="148"/>
      <c r="AD720" s="148"/>
      <c r="AE720" s="148"/>
      <c r="AF720" s="148"/>
      <c r="AG720" s="148" t="s">
        <v>164</v>
      </c>
      <c r="AH720" s="148">
        <v>0</v>
      </c>
      <c r="AI720" s="148"/>
      <c r="AJ720" s="148"/>
      <c r="AK720" s="148"/>
      <c r="AL720" s="148"/>
      <c r="AM720" s="148"/>
      <c r="AN720" s="148"/>
      <c r="AO720" s="148"/>
      <c r="AP720" s="148"/>
      <c r="AQ720" s="148"/>
      <c r="AR720" s="148"/>
      <c r="AS720" s="148"/>
      <c r="AT720" s="148"/>
      <c r="AU720" s="148"/>
      <c r="AV720" s="148"/>
      <c r="AW720" s="148"/>
      <c r="AX720" s="148"/>
      <c r="AY720" s="148"/>
      <c r="AZ720" s="148"/>
      <c r="BA720" s="148"/>
      <c r="BB720" s="148"/>
      <c r="BC720" s="148"/>
      <c r="BD720" s="148"/>
      <c r="BE720" s="148"/>
      <c r="BF720" s="148"/>
      <c r="BG720" s="148"/>
      <c r="BH720" s="148"/>
    </row>
    <row r="721" spans="1:60" outlineLevel="1" x14ac:dyDescent="0.2">
      <c r="A721" s="155"/>
      <c r="B721" s="156"/>
      <c r="C721" s="184" t="s">
        <v>179</v>
      </c>
      <c r="D721" s="159"/>
      <c r="E721" s="160">
        <v>3.43</v>
      </c>
      <c r="F721" s="157"/>
      <c r="G721" s="157"/>
      <c r="H721" s="157"/>
      <c r="I721" s="157"/>
      <c r="J721" s="157"/>
      <c r="K721" s="157"/>
      <c r="L721" s="157"/>
      <c r="M721" s="157"/>
      <c r="N721" s="157"/>
      <c r="O721" s="157"/>
      <c r="P721" s="157"/>
      <c r="Q721" s="157"/>
      <c r="R721" s="157"/>
      <c r="S721" s="157"/>
      <c r="T721" s="157"/>
      <c r="U721" s="157"/>
      <c r="V721" s="157"/>
      <c r="W721" s="157"/>
      <c r="X721" s="157"/>
      <c r="Y721" s="148"/>
      <c r="Z721" s="148"/>
      <c r="AA721" s="148"/>
      <c r="AB721" s="148"/>
      <c r="AC721" s="148"/>
      <c r="AD721" s="148"/>
      <c r="AE721" s="148"/>
      <c r="AF721" s="148"/>
      <c r="AG721" s="148" t="s">
        <v>164</v>
      </c>
      <c r="AH721" s="148">
        <v>0</v>
      </c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outlineLevel="1" x14ac:dyDescent="0.2">
      <c r="A722" s="155"/>
      <c r="B722" s="156"/>
      <c r="C722" s="184" t="s">
        <v>180</v>
      </c>
      <c r="D722" s="159"/>
      <c r="E722" s="160"/>
      <c r="F722" s="157"/>
      <c r="G722" s="157"/>
      <c r="H722" s="157"/>
      <c r="I722" s="157"/>
      <c r="J722" s="157"/>
      <c r="K722" s="157"/>
      <c r="L722" s="157"/>
      <c r="M722" s="157"/>
      <c r="N722" s="157"/>
      <c r="O722" s="157"/>
      <c r="P722" s="157"/>
      <c r="Q722" s="157"/>
      <c r="R722" s="157"/>
      <c r="S722" s="157"/>
      <c r="T722" s="157"/>
      <c r="U722" s="157"/>
      <c r="V722" s="157"/>
      <c r="W722" s="157"/>
      <c r="X722" s="157"/>
      <c r="Y722" s="148"/>
      <c r="Z722" s="148"/>
      <c r="AA722" s="148"/>
      <c r="AB722" s="148"/>
      <c r="AC722" s="148"/>
      <c r="AD722" s="148"/>
      <c r="AE722" s="148"/>
      <c r="AF722" s="148"/>
      <c r="AG722" s="148" t="s">
        <v>164</v>
      </c>
      <c r="AH722" s="148">
        <v>0</v>
      </c>
      <c r="AI722" s="148"/>
      <c r="AJ722" s="148"/>
      <c r="AK722" s="148"/>
      <c r="AL722" s="148"/>
      <c r="AM722" s="148"/>
      <c r="AN722" s="148"/>
      <c r="AO722" s="148"/>
      <c r="AP722" s="148"/>
      <c r="AQ722" s="148"/>
      <c r="AR722" s="148"/>
      <c r="AS722" s="148"/>
      <c r="AT722" s="148"/>
      <c r="AU722" s="148"/>
      <c r="AV722" s="148"/>
      <c r="AW722" s="148"/>
      <c r="AX722" s="148"/>
      <c r="AY722" s="148"/>
      <c r="AZ722" s="148"/>
      <c r="BA722" s="148"/>
      <c r="BB722" s="148"/>
      <c r="BC722" s="148"/>
      <c r="BD722" s="148"/>
      <c r="BE722" s="148"/>
      <c r="BF722" s="148"/>
      <c r="BG722" s="148"/>
      <c r="BH722" s="148"/>
    </row>
    <row r="723" spans="1:60" outlineLevel="1" x14ac:dyDescent="0.2">
      <c r="A723" s="155"/>
      <c r="B723" s="156"/>
      <c r="C723" s="184" t="s">
        <v>205</v>
      </c>
      <c r="D723" s="159"/>
      <c r="E723" s="160">
        <v>34.14</v>
      </c>
      <c r="F723" s="157"/>
      <c r="G723" s="157"/>
      <c r="H723" s="157"/>
      <c r="I723" s="157"/>
      <c r="J723" s="157"/>
      <c r="K723" s="157"/>
      <c r="L723" s="157"/>
      <c r="M723" s="157"/>
      <c r="N723" s="157"/>
      <c r="O723" s="157"/>
      <c r="P723" s="157"/>
      <c r="Q723" s="157"/>
      <c r="R723" s="157"/>
      <c r="S723" s="157"/>
      <c r="T723" s="157"/>
      <c r="U723" s="157"/>
      <c r="V723" s="157"/>
      <c r="W723" s="157"/>
      <c r="X723" s="157"/>
      <c r="Y723" s="148"/>
      <c r="Z723" s="148"/>
      <c r="AA723" s="148"/>
      <c r="AB723" s="148"/>
      <c r="AC723" s="148"/>
      <c r="AD723" s="148"/>
      <c r="AE723" s="148"/>
      <c r="AF723" s="148"/>
      <c r="AG723" s="148" t="s">
        <v>164</v>
      </c>
      <c r="AH723" s="148">
        <v>0</v>
      </c>
      <c r="AI723" s="148"/>
      <c r="AJ723" s="148"/>
      <c r="AK723" s="148"/>
      <c r="AL723" s="148"/>
      <c r="AM723" s="148"/>
      <c r="AN723" s="148"/>
      <c r="AO723" s="148"/>
      <c r="AP723" s="148"/>
      <c r="AQ723" s="148"/>
      <c r="AR723" s="148"/>
      <c r="AS723" s="148"/>
      <c r="AT723" s="148"/>
      <c r="AU723" s="148"/>
      <c r="AV723" s="148"/>
      <c r="AW723" s="148"/>
      <c r="AX723" s="148"/>
      <c r="AY723" s="148"/>
      <c r="AZ723" s="148"/>
      <c r="BA723" s="148"/>
      <c r="BB723" s="148"/>
      <c r="BC723" s="148"/>
      <c r="BD723" s="148"/>
      <c r="BE723" s="148"/>
      <c r="BF723" s="148"/>
      <c r="BG723" s="148"/>
      <c r="BH723" s="148"/>
    </row>
    <row r="724" spans="1:60" outlineLevel="1" x14ac:dyDescent="0.2">
      <c r="A724" s="155"/>
      <c r="B724" s="156"/>
      <c r="C724" s="184" t="s">
        <v>206</v>
      </c>
      <c r="D724" s="159"/>
      <c r="E724" s="160">
        <v>25.65</v>
      </c>
      <c r="F724" s="157"/>
      <c r="G724" s="157"/>
      <c r="H724" s="157"/>
      <c r="I724" s="157"/>
      <c r="J724" s="157"/>
      <c r="K724" s="157"/>
      <c r="L724" s="157"/>
      <c r="M724" s="157"/>
      <c r="N724" s="157"/>
      <c r="O724" s="157"/>
      <c r="P724" s="157"/>
      <c r="Q724" s="157"/>
      <c r="R724" s="157"/>
      <c r="S724" s="157"/>
      <c r="T724" s="157"/>
      <c r="U724" s="157"/>
      <c r="V724" s="157"/>
      <c r="W724" s="157"/>
      <c r="X724" s="157"/>
      <c r="Y724" s="148"/>
      <c r="Z724" s="148"/>
      <c r="AA724" s="148"/>
      <c r="AB724" s="148"/>
      <c r="AC724" s="148"/>
      <c r="AD724" s="148"/>
      <c r="AE724" s="148"/>
      <c r="AF724" s="148"/>
      <c r="AG724" s="148" t="s">
        <v>164</v>
      </c>
      <c r="AH724" s="148">
        <v>0</v>
      </c>
      <c r="AI724" s="148"/>
      <c r="AJ724" s="148"/>
      <c r="AK724" s="148"/>
      <c r="AL724" s="148"/>
      <c r="AM724" s="148"/>
      <c r="AN724" s="148"/>
      <c r="AO724" s="148"/>
      <c r="AP724" s="148"/>
      <c r="AQ724" s="148"/>
      <c r="AR724" s="148"/>
      <c r="AS724" s="148"/>
      <c r="AT724" s="148"/>
      <c r="AU724" s="148"/>
      <c r="AV724" s="148"/>
      <c r="AW724" s="148"/>
      <c r="AX724" s="148"/>
      <c r="AY724" s="148"/>
      <c r="AZ724" s="148"/>
      <c r="BA724" s="148"/>
      <c r="BB724" s="148"/>
      <c r="BC724" s="148"/>
      <c r="BD724" s="148"/>
      <c r="BE724" s="148"/>
      <c r="BF724" s="148"/>
      <c r="BG724" s="148"/>
      <c r="BH724" s="148"/>
    </row>
    <row r="725" spans="1:60" outlineLevel="1" x14ac:dyDescent="0.2">
      <c r="A725" s="155"/>
      <c r="B725" s="156"/>
      <c r="C725" s="184" t="s">
        <v>199</v>
      </c>
      <c r="D725" s="159"/>
      <c r="E725" s="160"/>
      <c r="F725" s="157"/>
      <c r="G725" s="157"/>
      <c r="H725" s="157"/>
      <c r="I725" s="157"/>
      <c r="J725" s="157"/>
      <c r="K725" s="157"/>
      <c r="L725" s="157"/>
      <c r="M725" s="157"/>
      <c r="N725" s="157"/>
      <c r="O725" s="157"/>
      <c r="P725" s="157"/>
      <c r="Q725" s="157"/>
      <c r="R725" s="157"/>
      <c r="S725" s="157"/>
      <c r="T725" s="157"/>
      <c r="U725" s="157"/>
      <c r="V725" s="157"/>
      <c r="W725" s="157"/>
      <c r="X725" s="157"/>
      <c r="Y725" s="148"/>
      <c r="Z725" s="148"/>
      <c r="AA725" s="148"/>
      <c r="AB725" s="148"/>
      <c r="AC725" s="148"/>
      <c r="AD725" s="148"/>
      <c r="AE725" s="148"/>
      <c r="AF725" s="148"/>
      <c r="AG725" s="148" t="s">
        <v>164</v>
      </c>
      <c r="AH725" s="148">
        <v>0</v>
      </c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outlineLevel="1" x14ac:dyDescent="0.2">
      <c r="A726" s="155"/>
      <c r="B726" s="156"/>
      <c r="C726" s="184" t="s">
        <v>207</v>
      </c>
      <c r="D726" s="159"/>
      <c r="E726" s="160">
        <v>0.54</v>
      </c>
      <c r="F726" s="157"/>
      <c r="G726" s="157"/>
      <c r="H726" s="157"/>
      <c r="I726" s="157"/>
      <c r="J726" s="157"/>
      <c r="K726" s="157"/>
      <c r="L726" s="157"/>
      <c r="M726" s="157"/>
      <c r="N726" s="157"/>
      <c r="O726" s="157"/>
      <c r="P726" s="157"/>
      <c r="Q726" s="157"/>
      <c r="R726" s="157"/>
      <c r="S726" s="157"/>
      <c r="T726" s="157"/>
      <c r="U726" s="157"/>
      <c r="V726" s="157"/>
      <c r="W726" s="157"/>
      <c r="X726" s="157"/>
      <c r="Y726" s="148"/>
      <c r="Z726" s="148"/>
      <c r="AA726" s="148"/>
      <c r="AB726" s="148"/>
      <c r="AC726" s="148"/>
      <c r="AD726" s="148"/>
      <c r="AE726" s="148"/>
      <c r="AF726" s="148"/>
      <c r="AG726" s="148" t="s">
        <v>164</v>
      </c>
      <c r="AH726" s="148">
        <v>0</v>
      </c>
      <c r="AI726" s="148"/>
      <c r="AJ726" s="148"/>
      <c r="AK726" s="148"/>
      <c r="AL726" s="148"/>
      <c r="AM726" s="148"/>
      <c r="AN726" s="148"/>
      <c r="AO726" s="148"/>
      <c r="AP726" s="148"/>
      <c r="AQ726" s="148"/>
      <c r="AR726" s="148"/>
      <c r="AS726" s="148"/>
      <c r="AT726" s="148"/>
      <c r="AU726" s="148"/>
      <c r="AV726" s="148"/>
      <c r="AW726" s="148"/>
      <c r="AX726" s="148"/>
      <c r="AY726" s="148"/>
      <c r="AZ726" s="148"/>
      <c r="BA726" s="148"/>
      <c r="BB726" s="148"/>
      <c r="BC726" s="148"/>
      <c r="BD726" s="148"/>
      <c r="BE726" s="148"/>
      <c r="BF726" s="148"/>
      <c r="BG726" s="148"/>
      <c r="BH726" s="148"/>
    </row>
    <row r="727" spans="1:60" outlineLevel="1" x14ac:dyDescent="0.2">
      <c r="A727" s="155"/>
      <c r="B727" s="156"/>
      <c r="C727" s="184" t="s">
        <v>208</v>
      </c>
      <c r="D727" s="159"/>
      <c r="E727" s="160">
        <v>0.3</v>
      </c>
      <c r="F727" s="157"/>
      <c r="G727" s="157"/>
      <c r="H727" s="157"/>
      <c r="I727" s="157"/>
      <c r="J727" s="157"/>
      <c r="K727" s="157"/>
      <c r="L727" s="157"/>
      <c r="M727" s="157"/>
      <c r="N727" s="157"/>
      <c r="O727" s="157"/>
      <c r="P727" s="157"/>
      <c r="Q727" s="157"/>
      <c r="R727" s="157"/>
      <c r="S727" s="157"/>
      <c r="T727" s="157"/>
      <c r="U727" s="157"/>
      <c r="V727" s="157"/>
      <c r="W727" s="157"/>
      <c r="X727" s="157"/>
      <c r="Y727" s="148"/>
      <c r="Z727" s="148"/>
      <c r="AA727" s="148"/>
      <c r="AB727" s="148"/>
      <c r="AC727" s="148"/>
      <c r="AD727" s="148"/>
      <c r="AE727" s="148"/>
      <c r="AF727" s="148"/>
      <c r="AG727" s="148" t="s">
        <v>164</v>
      </c>
      <c r="AH727" s="148">
        <v>0</v>
      </c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1" x14ac:dyDescent="0.2">
      <c r="A728" s="155"/>
      <c r="B728" s="156"/>
      <c r="C728" s="184" t="s">
        <v>172</v>
      </c>
      <c r="D728" s="159"/>
      <c r="E728" s="160"/>
      <c r="F728" s="157"/>
      <c r="G728" s="157"/>
      <c r="H728" s="157"/>
      <c r="I728" s="157"/>
      <c r="J728" s="157"/>
      <c r="K728" s="157"/>
      <c r="L728" s="157"/>
      <c r="M728" s="157"/>
      <c r="N728" s="157"/>
      <c r="O728" s="157"/>
      <c r="P728" s="157"/>
      <c r="Q728" s="157"/>
      <c r="R728" s="157"/>
      <c r="S728" s="157"/>
      <c r="T728" s="157"/>
      <c r="U728" s="157"/>
      <c r="V728" s="157"/>
      <c r="W728" s="157"/>
      <c r="X728" s="157"/>
      <c r="Y728" s="148"/>
      <c r="Z728" s="148"/>
      <c r="AA728" s="148"/>
      <c r="AB728" s="148"/>
      <c r="AC728" s="148"/>
      <c r="AD728" s="148"/>
      <c r="AE728" s="148"/>
      <c r="AF728" s="148"/>
      <c r="AG728" s="148" t="s">
        <v>164</v>
      </c>
      <c r="AH728" s="148">
        <v>0</v>
      </c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outlineLevel="1" x14ac:dyDescent="0.2">
      <c r="A729" s="155"/>
      <c r="B729" s="156"/>
      <c r="C729" s="184" t="s">
        <v>209</v>
      </c>
      <c r="D729" s="159"/>
      <c r="E729" s="160">
        <v>3.6</v>
      </c>
      <c r="F729" s="157"/>
      <c r="G729" s="157"/>
      <c r="H729" s="157"/>
      <c r="I729" s="157"/>
      <c r="J729" s="157"/>
      <c r="K729" s="157"/>
      <c r="L729" s="157"/>
      <c r="M729" s="157"/>
      <c r="N729" s="157"/>
      <c r="O729" s="157"/>
      <c r="P729" s="157"/>
      <c r="Q729" s="157"/>
      <c r="R729" s="157"/>
      <c r="S729" s="157"/>
      <c r="T729" s="157"/>
      <c r="U729" s="157"/>
      <c r="V729" s="157"/>
      <c r="W729" s="157"/>
      <c r="X729" s="157"/>
      <c r="Y729" s="148"/>
      <c r="Z729" s="148"/>
      <c r="AA729" s="148"/>
      <c r="AB729" s="148"/>
      <c r="AC729" s="148"/>
      <c r="AD729" s="148"/>
      <c r="AE729" s="148"/>
      <c r="AF729" s="148"/>
      <c r="AG729" s="148" t="s">
        <v>164</v>
      </c>
      <c r="AH729" s="148">
        <v>0</v>
      </c>
      <c r="AI729" s="148"/>
      <c r="AJ729" s="148"/>
      <c r="AK729" s="148"/>
      <c r="AL729" s="148"/>
      <c r="AM729" s="148"/>
      <c r="AN729" s="148"/>
      <c r="AO729" s="148"/>
      <c r="AP729" s="148"/>
      <c r="AQ729" s="148"/>
      <c r="AR729" s="148"/>
      <c r="AS729" s="148"/>
      <c r="AT729" s="148"/>
      <c r="AU729" s="148"/>
      <c r="AV729" s="148"/>
      <c r="AW729" s="148"/>
      <c r="AX729" s="148"/>
      <c r="AY729" s="148"/>
      <c r="AZ729" s="148"/>
      <c r="BA729" s="148"/>
      <c r="BB729" s="148"/>
      <c r="BC729" s="148"/>
      <c r="BD729" s="148"/>
      <c r="BE729" s="148"/>
      <c r="BF729" s="148"/>
      <c r="BG729" s="148"/>
      <c r="BH729" s="148"/>
    </row>
    <row r="730" spans="1:60" outlineLevel="1" x14ac:dyDescent="0.2">
      <c r="A730" s="155"/>
      <c r="B730" s="156"/>
      <c r="C730" s="184" t="s">
        <v>210</v>
      </c>
      <c r="D730" s="159"/>
      <c r="E730" s="160">
        <v>1.89</v>
      </c>
      <c r="F730" s="157"/>
      <c r="G730" s="157"/>
      <c r="H730" s="157"/>
      <c r="I730" s="157"/>
      <c r="J730" s="157"/>
      <c r="K730" s="157"/>
      <c r="L730" s="157"/>
      <c r="M730" s="157"/>
      <c r="N730" s="157"/>
      <c r="O730" s="157"/>
      <c r="P730" s="157"/>
      <c r="Q730" s="157"/>
      <c r="R730" s="157"/>
      <c r="S730" s="157"/>
      <c r="T730" s="157"/>
      <c r="U730" s="157"/>
      <c r="V730" s="157"/>
      <c r="W730" s="157"/>
      <c r="X730" s="157"/>
      <c r="Y730" s="148"/>
      <c r="Z730" s="148"/>
      <c r="AA730" s="148"/>
      <c r="AB730" s="148"/>
      <c r="AC730" s="148"/>
      <c r="AD730" s="148"/>
      <c r="AE730" s="148"/>
      <c r="AF730" s="148"/>
      <c r="AG730" s="148" t="s">
        <v>164</v>
      </c>
      <c r="AH730" s="148">
        <v>0</v>
      </c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outlineLevel="1" x14ac:dyDescent="0.2">
      <c r="A731" s="155"/>
      <c r="B731" s="156"/>
      <c r="C731" s="184" t="s">
        <v>519</v>
      </c>
      <c r="D731" s="159"/>
      <c r="E731" s="160"/>
      <c r="F731" s="157"/>
      <c r="G731" s="157"/>
      <c r="H731" s="157"/>
      <c r="I731" s="157"/>
      <c r="J731" s="157"/>
      <c r="K731" s="157"/>
      <c r="L731" s="157"/>
      <c r="M731" s="157"/>
      <c r="N731" s="157"/>
      <c r="O731" s="157"/>
      <c r="P731" s="157"/>
      <c r="Q731" s="157"/>
      <c r="R731" s="157"/>
      <c r="S731" s="157"/>
      <c r="T731" s="157"/>
      <c r="U731" s="157"/>
      <c r="V731" s="157"/>
      <c r="W731" s="157"/>
      <c r="X731" s="157"/>
      <c r="Y731" s="148"/>
      <c r="Z731" s="148"/>
      <c r="AA731" s="148"/>
      <c r="AB731" s="148"/>
      <c r="AC731" s="148"/>
      <c r="AD731" s="148"/>
      <c r="AE731" s="148"/>
      <c r="AF731" s="148"/>
      <c r="AG731" s="148" t="s">
        <v>164</v>
      </c>
      <c r="AH731" s="148">
        <v>0</v>
      </c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48"/>
      <c r="BB731" s="148"/>
      <c r="BC731" s="148"/>
      <c r="BD731" s="148"/>
      <c r="BE731" s="148"/>
      <c r="BF731" s="148"/>
      <c r="BG731" s="148"/>
      <c r="BH731" s="148"/>
    </row>
    <row r="732" spans="1:60" outlineLevel="1" x14ac:dyDescent="0.2">
      <c r="A732" s="155"/>
      <c r="B732" s="156"/>
      <c r="C732" s="184" t="s">
        <v>181</v>
      </c>
      <c r="D732" s="159"/>
      <c r="E732" s="160">
        <v>24.3</v>
      </c>
      <c r="F732" s="157"/>
      <c r="G732" s="157"/>
      <c r="H732" s="157"/>
      <c r="I732" s="157"/>
      <c r="J732" s="157"/>
      <c r="K732" s="157"/>
      <c r="L732" s="157"/>
      <c r="M732" s="157"/>
      <c r="N732" s="157"/>
      <c r="O732" s="157"/>
      <c r="P732" s="157"/>
      <c r="Q732" s="157"/>
      <c r="R732" s="157"/>
      <c r="S732" s="157"/>
      <c r="T732" s="157"/>
      <c r="U732" s="157"/>
      <c r="V732" s="157"/>
      <c r="W732" s="157"/>
      <c r="X732" s="157"/>
      <c r="Y732" s="148"/>
      <c r="Z732" s="148"/>
      <c r="AA732" s="148"/>
      <c r="AB732" s="148"/>
      <c r="AC732" s="148"/>
      <c r="AD732" s="148"/>
      <c r="AE732" s="148"/>
      <c r="AF732" s="148"/>
      <c r="AG732" s="148" t="s">
        <v>164</v>
      </c>
      <c r="AH732" s="148">
        <v>0</v>
      </c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48"/>
      <c r="BB732" s="148"/>
      <c r="BC732" s="148"/>
      <c r="BD732" s="148"/>
      <c r="BE732" s="148"/>
      <c r="BF732" s="148"/>
      <c r="BG732" s="148"/>
      <c r="BH732" s="148"/>
    </row>
    <row r="733" spans="1:60" outlineLevel="1" x14ac:dyDescent="0.2">
      <c r="A733" s="155"/>
      <c r="B733" s="156"/>
      <c r="C733" s="184" t="s">
        <v>211</v>
      </c>
      <c r="D733" s="159"/>
      <c r="E733" s="160"/>
      <c r="F733" s="157"/>
      <c r="G733" s="157"/>
      <c r="H733" s="157"/>
      <c r="I733" s="157"/>
      <c r="J733" s="157"/>
      <c r="K733" s="157"/>
      <c r="L733" s="157"/>
      <c r="M733" s="157"/>
      <c r="N733" s="157"/>
      <c r="O733" s="157"/>
      <c r="P733" s="157"/>
      <c r="Q733" s="157"/>
      <c r="R733" s="157"/>
      <c r="S733" s="157"/>
      <c r="T733" s="157"/>
      <c r="U733" s="157"/>
      <c r="V733" s="157"/>
      <c r="W733" s="157"/>
      <c r="X733" s="157"/>
      <c r="Y733" s="148"/>
      <c r="Z733" s="148"/>
      <c r="AA733" s="148"/>
      <c r="AB733" s="148"/>
      <c r="AC733" s="148"/>
      <c r="AD733" s="148"/>
      <c r="AE733" s="148"/>
      <c r="AF733" s="148"/>
      <c r="AG733" s="148" t="s">
        <v>164</v>
      </c>
      <c r="AH733" s="148">
        <v>0</v>
      </c>
      <c r="AI733" s="148"/>
      <c r="AJ733" s="148"/>
      <c r="AK733" s="148"/>
      <c r="AL733" s="148"/>
      <c r="AM733" s="148"/>
      <c r="AN733" s="148"/>
      <c r="AO733" s="148"/>
      <c r="AP733" s="148"/>
      <c r="AQ733" s="148"/>
      <c r="AR733" s="148"/>
      <c r="AS733" s="148"/>
      <c r="AT733" s="148"/>
      <c r="AU733" s="148"/>
      <c r="AV733" s="148"/>
      <c r="AW733" s="148"/>
      <c r="AX733" s="148"/>
      <c r="AY733" s="148"/>
      <c r="AZ733" s="148"/>
      <c r="BA733" s="148"/>
      <c r="BB733" s="148"/>
      <c r="BC733" s="148"/>
      <c r="BD733" s="148"/>
      <c r="BE733" s="148"/>
      <c r="BF733" s="148"/>
      <c r="BG733" s="148"/>
      <c r="BH733" s="148"/>
    </row>
    <row r="734" spans="1:60" outlineLevel="1" x14ac:dyDescent="0.2">
      <c r="A734" s="155"/>
      <c r="B734" s="156"/>
      <c r="C734" s="184" t="s">
        <v>212</v>
      </c>
      <c r="D734" s="159"/>
      <c r="E734" s="160">
        <v>19.440000000000001</v>
      </c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48"/>
      <c r="Z734" s="148"/>
      <c r="AA734" s="148"/>
      <c r="AB734" s="148"/>
      <c r="AC734" s="148"/>
      <c r="AD734" s="148"/>
      <c r="AE734" s="148"/>
      <c r="AF734" s="148"/>
      <c r="AG734" s="148" t="s">
        <v>164</v>
      </c>
      <c r="AH734" s="148">
        <v>0</v>
      </c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48"/>
      <c r="BB734" s="148"/>
      <c r="BC734" s="148"/>
      <c r="BD734" s="148"/>
      <c r="BE734" s="148"/>
      <c r="BF734" s="148"/>
      <c r="BG734" s="148"/>
      <c r="BH734" s="148"/>
    </row>
    <row r="735" spans="1:60" outlineLevel="1" x14ac:dyDescent="0.2">
      <c r="A735" s="155"/>
      <c r="B735" s="156"/>
      <c r="C735" s="184" t="s">
        <v>213</v>
      </c>
      <c r="D735" s="159"/>
      <c r="E735" s="160">
        <v>10.199999999999999</v>
      </c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48"/>
      <c r="Z735" s="148"/>
      <c r="AA735" s="148"/>
      <c r="AB735" s="148"/>
      <c r="AC735" s="148"/>
      <c r="AD735" s="148"/>
      <c r="AE735" s="148"/>
      <c r="AF735" s="148"/>
      <c r="AG735" s="148" t="s">
        <v>164</v>
      </c>
      <c r="AH735" s="148">
        <v>0</v>
      </c>
      <c r="AI735" s="148"/>
      <c r="AJ735" s="148"/>
      <c r="AK735" s="148"/>
      <c r="AL735" s="148"/>
      <c r="AM735" s="148"/>
      <c r="AN735" s="148"/>
      <c r="AO735" s="148"/>
      <c r="AP735" s="148"/>
      <c r="AQ735" s="148"/>
      <c r="AR735" s="148"/>
      <c r="AS735" s="148"/>
      <c r="AT735" s="148"/>
      <c r="AU735" s="148"/>
      <c r="AV735" s="148"/>
      <c r="AW735" s="148"/>
      <c r="AX735" s="148"/>
      <c r="AY735" s="148"/>
      <c r="AZ735" s="148"/>
      <c r="BA735" s="148"/>
      <c r="BB735" s="148"/>
      <c r="BC735" s="148"/>
      <c r="BD735" s="148"/>
      <c r="BE735" s="148"/>
      <c r="BF735" s="148"/>
      <c r="BG735" s="148"/>
      <c r="BH735" s="148"/>
    </row>
    <row r="736" spans="1:60" outlineLevel="1" x14ac:dyDescent="0.2">
      <c r="A736" s="155"/>
      <c r="B736" s="156"/>
      <c r="C736" s="184" t="s">
        <v>199</v>
      </c>
      <c r="D736" s="159"/>
      <c r="E736" s="160"/>
      <c r="F736" s="157"/>
      <c r="G736" s="157"/>
      <c r="H736" s="157"/>
      <c r="I736" s="157"/>
      <c r="J736" s="157"/>
      <c r="K736" s="157"/>
      <c r="L736" s="157"/>
      <c r="M736" s="157"/>
      <c r="N736" s="157"/>
      <c r="O736" s="157"/>
      <c r="P736" s="157"/>
      <c r="Q736" s="157"/>
      <c r="R736" s="157"/>
      <c r="S736" s="157"/>
      <c r="T736" s="157"/>
      <c r="U736" s="157"/>
      <c r="V736" s="157"/>
      <c r="W736" s="157"/>
      <c r="X736" s="157"/>
      <c r="Y736" s="148"/>
      <c r="Z736" s="148"/>
      <c r="AA736" s="148"/>
      <c r="AB736" s="148"/>
      <c r="AC736" s="148"/>
      <c r="AD736" s="148"/>
      <c r="AE736" s="148"/>
      <c r="AF736" s="148"/>
      <c r="AG736" s="148" t="s">
        <v>164</v>
      </c>
      <c r="AH736" s="148">
        <v>0</v>
      </c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outlineLevel="1" x14ac:dyDescent="0.2">
      <c r="A737" s="155"/>
      <c r="B737" s="156"/>
      <c r="C737" s="184" t="s">
        <v>214</v>
      </c>
      <c r="D737" s="159"/>
      <c r="E737" s="160">
        <v>0.6</v>
      </c>
      <c r="F737" s="157"/>
      <c r="G737" s="157"/>
      <c r="H737" s="157"/>
      <c r="I737" s="157"/>
      <c r="J737" s="157"/>
      <c r="K737" s="157"/>
      <c r="L737" s="157"/>
      <c r="M737" s="157"/>
      <c r="N737" s="157"/>
      <c r="O737" s="157"/>
      <c r="P737" s="157"/>
      <c r="Q737" s="157"/>
      <c r="R737" s="157"/>
      <c r="S737" s="157"/>
      <c r="T737" s="157"/>
      <c r="U737" s="157"/>
      <c r="V737" s="157"/>
      <c r="W737" s="157"/>
      <c r="X737" s="157"/>
      <c r="Y737" s="148"/>
      <c r="Z737" s="148"/>
      <c r="AA737" s="148"/>
      <c r="AB737" s="148"/>
      <c r="AC737" s="148"/>
      <c r="AD737" s="148"/>
      <c r="AE737" s="148"/>
      <c r="AF737" s="148"/>
      <c r="AG737" s="148" t="s">
        <v>164</v>
      </c>
      <c r="AH737" s="148">
        <v>0</v>
      </c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48"/>
      <c r="BB737" s="148"/>
      <c r="BC737" s="148"/>
      <c r="BD737" s="148"/>
      <c r="BE737" s="148"/>
      <c r="BF737" s="148"/>
      <c r="BG737" s="148"/>
      <c r="BH737" s="148"/>
    </row>
    <row r="738" spans="1:60" outlineLevel="1" x14ac:dyDescent="0.2">
      <c r="A738" s="155"/>
      <c r="B738" s="156"/>
      <c r="C738" s="184" t="s">
        <v>215</v>
      </c>
      <c r="D738" s="159"/>
      <c r="E738" s="160">
        <v>0.14000000000000001</v>
      </c>
      <c r="F738" s="157"/>
      <c r="G738" s="157"/>
      <c r="H738" s="157"/>
      <c r="I738" s="157"/>
      <c r="J738" s="157"/>
      <c r="K738" s="157"/>
      <c r="L738" s="157"/>
      <c r="M738" s="157"/>
      <c r="N738" s="157"/>
      <c r="O738" s="157"/>
      <c r="P738" s="157"/>
      <c r="Q738" s="157"/>
      <c r="R738" s="157"/>
      <c r="S738" s="157"/>
      <c r="T738" s="157"/>
      <c r="U738" s="157"/>
      <c r="V738" s="157"/>
      <c r="W738" s="157"/>
      <c r="X738" s="157"/>
      <c r="Y738" s="148"/>
      <c r="Z738" s="148"/>
      <c r="AA738" s="148"/>
      <c r="AB738" s="148"/>
      <c r="AC738" s="148"/>
      <c r="AD738" s="148"/>
      <c r="AE738" s="148"/>
      <c r="AF738" s="148"/>
      <c r="AG738" s="148" t="s">
        <v>164</v>
      </c>
      <c r="AH738" s="148">
        <v>0</v>
      </c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outlineLevel="1" x14ac:dyDescent="0.2">
      <c r="A739" s="155"/>
      <c r="B739" s="156"/>
      <c r="C739" s="184" t="s">
        <v>216</v>
      </c>
      <c r="D739" s="159"/>
      <c r="E739" s="160">
        <v>0.4</v>
      </c>
      <c r="F739" s="157"/>
      <c r="G739" s="157"/>
      <c r="H739" s="157"/>
      <c r="I739" s="157"/>
      <c r="J739" s="157"/>
      <c r="K739" s="157"/>
      <c r="L739" s="157"/>
      <c r="M739" s="157"/>
      <c r="N739" s="157"/>
      <c r="O739" s="157"/>
      <c r="P739" s="157"/>
      <c r="Q739" s="157"/>
      <c r="R739" s="157"/>
      <c r="S739" s="157"/>
      <c r="T739" s="157"/>
      <c r="U739" s="157"/>
      <c r="V739" s="157"/>
      <c r="W739" s="157"/>
      <c r="X739" s="157"/>
      <c r="Y739" s="148"/>
      <c r="Z739" s="148"/>
      <c r="AA739" s="148"/>
      <c r="AB739" s="148"/>
      <c r="AC739" s="148"/>
      <c r="AD739" s="148"/>
      <c r="AE739" s="148"/>
      <c r="AF739" s="148"/>
      <c r="AG739" s="148" t="s">
        <v>164</v>
      </c>
      <c r="AH739" s="148">
        <v>0</v>
      </c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48"/>
      <c r="BB739" s="148"/>
      <c r="BC739" s="148"/>
      <c r="BD739" s="148"/>
      <c r="BE739" s="148"/>
      <c r="BF739" s="148"/>
      <c r="BG739" s="148"/>
      <c r="BH739" s="148"/>
    </row>
    <row r="740" spans="1:60" outlineLevel="1" x14ac:dyDescent="0.2">
      <c r="A740" s="155"/>
      <c r="B740" s="156"/>
      <c r="C740" s="184" t="s">
        <v>217</v>
      </c>
      <c r="D740" s="159"/>
      <c r="E740" s="160">
        <v>1.6</v>
      </c>
      <c r="F740" s="157"/>
      <c r="G740" s="157"/>
      <c r="H740" s="157"/>
      <c r="I740" s="157"/>
      <c r="J740" s="157"/>
      <c r="K740" s="157"/>
      <c r="L740" s="157"/>
      <c r="M740" s="157"/>
      <c r="N740" s="157"/>
      <c r="O740" s="157"/>
      <c r="P740" s="157"/>
      <c r="Q740" s="157"/>
      <c r="R740" s="157"/>
      <c r="S740" s="157"/>
      <c r="T740" s="157"/>
      <c r="U740" s="157"/>
      <c r="V740" s="157"/>
      <c r="W740" s="157"/>
      <c r="X740" s="157"/>
      <c r="Y740" s="148"/>
      <c r="Z740" s="148"/>
      <c r="AA740" s="148"/>
      <c r="AB740" s="148"/>
      <c r="AC740" s="148"/>
      <c r="AD740" s="148"/>
      <c r="AE740" s="148"/>
      <c r="AF740" s="148"/>
      <c r="AG740" s="148" t="s">
        <v>164</v>
      </c>
      <c r="AH740" s="148">
        <v>0</v>
      </c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48"/>
      <c r="BB740" s="148"/>
      <c r="BC740" s="148"/>
      <c r="BD740" s="148"/>
      <c r="BE740" s="148"/>
      <c r="BF740" s="148"/>
      <c r="BG740" s="148"/>
      <c r="BH740" s="148"/>
    </row>
    <row r="741" spans="1:60" outlineLevel="1" x14ac:dyDescent="0.2">
      <c r="A741" s="155"/>
      <c r="B741" s="156"/>
      <c r="C741" s="184" t="s">
        <v>172</v>
      </c>
      <c r="D741" s="159"/>
      <c r="E741" s="160"/>
      <c r="F741" s="157"/>
      <c r="G741" s="157"/>
      <c r="H741" s="157"/>
      <c r="I741" s="157"/>
      <c r="J741" s="157"/>
      <c r="K741" s="157"/>
      <c r="L741" s="157"/>
      <c r="M741" s="157"/>
      <c r="N741" s="157"/>
      <c r="O741" s="157"/>
      <c r="P741" s="157"/>
      <c r="Q741" s="157"/>
      <c r="R741" s="157"/>
      <c r="S741" s="157"/>
      <c r="T741" s="157"/>
      <c r="U741" s="157"/>
      <c r="V741" s="157"/>
      <c r="W741" s="157"/>
      <c r="X741" s="157"/>
      <c r="Y741" s="148"/>
      <c r="Z741" s="148"/>
      <c r="AA741" s="148"/>
      <c r="AB741" s="148"/>
      <c r="AC741" s="148"/>
      <c r="AD741" s="148"/>
      <c r="AE741" s="148"/>
      <c r="AF741" s="148"/>
      <c r="AG741" s="148" t="s">
        <v>164</v>
      </c>
      <c r="AH741" s="148">
        <v>0</v>
      </c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48"/>
      <c r="BB741" s="148"/>
      <c r="BC741" s="148"/>
      <c r="BD741" s="148"/>
      <c r="BE741" s="148"/>
      <c r="BF741" s="148"/>
      <c r="BG741" s="148"/>
      <c r="BH741" s="148"/>
    </row>
    <row r="742" spans="1:60" outlineLevel="1" x14ac:dyDescent="0.2">
      <c r="A742" s="155"/>
      <c r="B742" s="156"/>
      <c r="C742" s="184" t="s">
        <v>204</v>
      </c>
      <c r="D742" s="159"/>
      <c r="E742" s="160">
        <v>-1.38</v>
      </c>
      <c r="F742" s="157"/>
      <c r="G742" s="157"/>
      <c r="H742" s="157"/>
      <c r="I742" s="157"/>
      <c r="J742" s="157"/>
      <c r="K742" s="157"/>
      <c r="L742" s="157"/>
      <c r="M742" s="157"/>
      <c r="N742" s="157"/>
      <c r="O742" s="157"/>
      <c r="P742" s="157"/>
      <c r="Q742" s="157"/>
      <c r="R742" s="157"/>
      <c r="S742" s="157"/>
      <c r="T742" s="157"/>
      <c r="U742" s="157"/>
      <c r="V742" s="157"/>
      <c r="W742" s="157"/>
      <c r="X742" s="157"/>
      <c r="Y742" s="148"/>
      <c r="Z742" s="148"/>
      <c r="AA742" s="148"/>
      <c r="AB742" s="148"/>
      <c r="AC742" s="148"/>
      <c r="AD742" s="148"/>
      <c r="AE742" s="148"/>
      <c r="AF742" s="148"/>
      <c r="AG742" s="148" t="s">
        <v>164</v>
      </c>
      <c r="AH742" s="148">
        <v>0</v>
      </c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outlineLevel="1" x14ac:dyDescent="0.2">
      <c r="A743" s="155"/>
      <c r="B743" s="156"/>
      <c r="C743" s="184" t="s">
        <v>202</v>
      </c>
      <c r="D743" s="159"/>
      <c r="E743" s="160">
        <v>-1.77</v>
      </c>
      <c r="F743" s="157"/>
      <c r="G743" s="157"/>
      <c r="H743" s="157"/>
      <c r="I743" s="157"/>
      <c r="J743" s="157"/>
      <c r="K743" s="157"/>
      <c r="L743" s="157"/>
      <c r="M743" s="157"/>
      <c r="N743" s="157"/>
      <c r="O743" s="157"/>
      <c r="P743" s="157"/>
      <c r="Q743" s="157"/>
      <c r="R743" s="157"/>
      <c r="S743" s="157"/>
      <c r="T743" s="157"/>
      <c r="U743" s="157"/>
      <c r="V743" s="157"/>
      <c r="W743" s="157"/>
      <c r="X743" s="157"/>
      <c r="Y743" s="148"/>
      <c r="Z743" s="148"/>
      <c r="AA743" s="148"/>
      <c r="AB743" s="148"/>
      <c r="AC743" s="148"/>
      <c r="AD743" s="148"/>
      <c r="AE743" s="148"/>
      <c r="AF743" s="148"/>
      <c r="AG743" s="148" t="s">
        <v>164</v>
      </c>
      <c r="AH743" s="148">
        <v>0</v>
      </c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48"/>
      <c r="BB743" s="148"/>
      <c r="BC743" s="148"/>
      <c r="BD743" s="148"/>
      <c r="BE743" s="148"/>
      <c r="BF743" s="148"/>
      <c r="BG743" s="148"/>
      <c r="BH743" s="148"/>
    </row>
    <row r="744" spans="1:60" outlineLevel="1" x14ac:dyDescent="0.2">
      <c r="A744" s="155"/>
      <c r="B744" s="156"/>
      <c r="C744" s="184" t="s">
        <v>218</v>
      </c>
      <c r="D744" s="159"/>
      <c r="E744" s="160">
        <v>-2</v>
      </c>
      <c r="F744" s="157"/>
      <c r="G744" s="157"/>
      <c r="H744" s="157"/>
      <c r="I744" s="157"/>
      <c r="J744" s="157"/>
      <c r="K744" s="157"/>
      <c r="L744" s="157"/>
      <c r="M744" s="157"/>
      <c r="N744" s="157"/>
      <c r="O744" s="157"/>
      <c r="P744" s="157"/>
      <c r="Q744" s="157"/>
      <c r="R744" s="157"/>
      <c r="S744" s="157"/>
      <c r="T744" s="157"/>
      <c r="U744" s="157"/>
      <c r="V744" s="157"/>
      <c r="W744" s="157"/>
      <c r="X744" s="157"/>
      <c r="Y744" s="148"/>
      <c r="Z744" s="148"/>
      <c r="AA744" s="148"/>
      <c r="AB744" s="148"/>
      <c r="AC744" s="148"/>
      <c r="AD744" s="148"/>
      <c r="AE744" s="148"/>
      <c r="AF744" s="148"/>
      <c r="AG744" s="148" t="s">
        <v>164</v>
      </c>
      <c r="AH744" s="148">
        <v>0</v>
      </c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outlineLevel="1" x14ac:dyDescent="0.2">
      <c r="A745" s="155"/>
      <c r="B745" s="156"/>
      <c r="C745" s="184" t="s">
        <v>519</v>
      </c>
      <c r="D745" s="159"/>
      <c r="E745" s="160"/>
      <c r="F745" s="157"/>
      <c r="G745" s="157"/>
      <c r="H745" s="157"/>
      <c r="I745" s="157"/>
      <c r="J745" s="157"/>
      <c r="K745" s="157"/>
      <c r="L745" s="157"/>
      <c r="M745" s="157"/>
      <c r="N745" s="157"/>
      <c r="O745" s="157"/>
      <c r="P745" s="157"/>
      <c r="Q745" s="157"/>
      <c r="R745" s="157"/>
      <c r="S745" s="157"/>
      <c r="T745" s="157"/>
      <c r="U745" s="157"/>
      <c r="V745" s="157"/>
      <c r="W745" s="157"/>
      <c r="X745" s="157"/>
      <c r="Y745" s="148"/>
      <c r="Z745" s="148"/>
      <c r="AA745" s="148"/>
      <c r="AB745" s="148"/>
      <c r="AC745" s="148"/>
      <c r="AD745" s="148"/>
      <c r="AE745" s="148"/>
      <c r="AF745" s="148"/>
      <c r="AG745" s="148" t="s">
        <v>164</v>
      </c>
      <c r="AH745" s="148">
        <v>0</v>
      </c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48"/>
      <c r="BB745" s="148"/>
      <c r="BC745" s="148"/>
      <c r="BD745" s="148"/>
      <c r="BE745" s="148"/>
      <c r="BF745" s="148"/>
      <c r="BG745" s="148"/>
      <c r="BH745" s="148"/>
    </row>
    <row r="746" spans="1:60" outlineLevel="1" x14ac:dyDescent="0.2">
      <c r="A746" s="155"/>
      <c r="B746" s="156"/>
      <c r="C746" s="184" t="s">
        <v>182</v>
      </c>
      <c r="D746" s="159"/>
      <c r="E746" s="160">
        <v>5.51</v>
      </c>
      <c r="F746" s="157"/>
      <c r="G746" s="157"/>
      <c r="H746" s="157"/>
      <c r="I746" s="157"/>
      <c r="J746" s="157"/>
      <c r="K746" s="157"/>
      <c r="L746" s="157"/>
      <c r="M746" s="157"/>
      <c r="N746" s="157"/>
      <c r="O746" s="157"/>
      <c r="P746" s="157"/>
      <c r="Q746" s="157"/>
      <c r="R746" s="157"/>
      <c r="S746" s="157"/>
      <c r="T746" s="157"/>
      <c r="U746" s="157"/>
      <c r="V746" s="157"/>
      <c r="W746" s="157"/>
      <c r="X746" s="157"/>
      <c r="Y746" s="148"/>
      <c r="Z746" s="148"/>
      <c r="AA746" s="148"/>
      <c r="AB746" s="148"/>
      <c r="AC746" s="148"/>
      <c r="AD746" s="148"/>
      <c r="AE746" s="148"/>
      <c r="AF746" s="148"/>
      <c r="AG746" s="148" t="s">
        <v>164</v>
      </c>
      <c r="AH746" s="148">
        <v>0</v>
      </c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1" x14ac:dyDescent="0.2">
      <c r="A747" s="155"/>
      <c r="B747" s="156"/>
      <c r="C747" s="184" t="s">
        <v>188</v>
      </c>
      <c r="D747" s="159"/>
      <c r="E747" s="160"/>
      <c r="F747" s="157"/>
      <c r="G747" s="157"/>
      <c r="H747" s="157"/>
      <c r="I747" s="157"/>
      <c r="J747" s="157"/>
      <c r="K747" s="157"/>
      <c r="L747" s="157"/>
      <c r="M747" s="157"/>
      <c r="N747" s="157"/>
      <c r="O747" s="157"/>
      <c r="P747" s="157"/>
      <c r="Q747" s="157"/>
      <c r="R747" s="157"/>
      <c r="S747" s="157"/>
      <c r="T747" s="157"/>
      <c r="U747" s="157"/>
      <c r="V747" s="157"/>
      <c r="W747" s="157"/>
      <c r="X747" s="157"/>
      <c r="Y747" s="148"/>
      <c r="Z747" s="148"/>
      <c r="AA747" s="148"/>
      <c r="AB747" s="148"/>
      <c r="AC747" s="148"/>
      <c r="AD747" s="148"/>
      <c r="AE747" s="148"/>
      <c r="AF747" s="148"/>
      <c r="AG747" s="148" t="s">
        <v>164</v>
      </c>
      <c r="AH747" s="148">
        <v>0</v>
      </c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outlineLevel="1" x14ac:dyDescent="0.2">
      <c r="A748" s="155"/>
      <c r="B748" s="156"/>
      <c r="C748" s="184" t="s">
        <v>219</v>
      </c>
      <c r="D748" s="159"/>
      <c r="E748" s="160">
        <v>3.52</v>
      </c>
      <c r="F748" s="157"/>
      <c r="G748" s="157"/>
      <c r="H748" s="157"/>
      <c r="I748" s="157"/>
      <c r="J748" s="157"/>
      <c r="K748" s="157"/>
      <c r="L748" s="157"/>
      <c r="M748" s="157"/>
      <c r="N748" s="157"/>
      <c r="O748" s="157"/>
      <c r="P748" s="157"/>
      <c r="Q748" s="157"/>
      <c r="R748" s="157"/>
      <c r="S748" s="157"/>
      <c r="T748" s="157"/>
      <c r="U748" s="157"/>
      <c r="V748" s="157"/>
      <c r="W748" s="157"/>
      <c r="X748" s="157"/>
      <c r="Y748" s="148"/>
      <c r="Z748" s="148"/>
      <c r="AA748" s="148"/>
      <c r="AB748" s="148"/>
      <c r="AC748" s="148"/>
      <c r="AD748" s="148"/>
      <c r="AE748" s="148"/>
      <c r="AF748" s="148"/>
      <c r="AG748" s="148" t="s">
        <v>164</v>
      </c>
      <c r="AH748" s="148">
        <v>0</v>
      </c>
      <c r="AI748" s="148"/>
      <c r="AJ748" s="148"/>
      <c r="AK748" s="148"/>
      <c r="AL748" s="148"/>
      <c r="AM748" s="148"/>
      <c r="AN748" s="148"/>
      <c r="AO748" s="148"/>
      <c r="AP748" s="148"/>
      <c r="AQ748" s="148"/>
      <c r="AR748" s="148"/>
      <c r="AS748" s="148"/>
      <c r="AT748" s="148"/>
      <c r="AU748" s="148"/>
      <c r="AV748" s="148"/>
      <c r="AW748" s="148"/>
      <c r="AX748" s="148"/>
      <c r="AY748" s="148"/>
      <c r="AZ748" s="148"/>
      <c r="BA748" s="148"/>
      <c r="BB748" s="148"/>
      <c r="BC748" s="148"/>
      <c r="BD748" s="148"/>
      <c r="BE748" s="148"/>
      <c r="BF748" s="148"/>
      <c r="BG748" s="148"/>
      <c r="BH748" s="148"/>
    </row>
    <row r="749" spans="1:60" outlineLevel="1" x14ac:dyDescent="0.2">
      <c r="A749" s="155"/>
      <c r="B749" s="156"/>
      <c r="C749" s="184" t="s">
        <v>220</v>
      </c>
      <c r="D749" s="159"/>
      <c r="E749" s="160">
        <v>2.5299999999999998</v>
      </c>
      <c r="F749" s="157"/>
      <c r="G749" s="157"/>
      <c r="H749" s="157"/>
      <c r="I749" s="157"/>
      <c r="J749" s="157"/>
      <c r="K749" s="157"/>
      <c r="L749" s="157"/>
      <c r="M749" s="157"/>
      <c r="N749" s="157"/>
      <c r="O749" s="157"/>
      <c r="P749" s="157"/>
      <c r="Q749" s="157"/>
      <c r="R749" s="157"/>
      <c r="S749" s="157"/>
      <c r="T749" s="157"/>
      <c r="U749" s="157"/>
      <c r="V749" s="157"/>
      <c r="W749" s="157"/>
      <c r="X749" s="157"/>
      <c r="Y749" s="148"/>
      <c r="Z749" s="148"/>
      <c r="AA749" s="148"/>
      <c r="AB749" s="148"/>
      <c r="AC749" s="148"/>
      <c r="AD749" s="148"/>
      <c r="AE749" s="148"/>
      <c r="AF749" s="148"/>
      <c r="AG749" s="148" t="s">
        <v>164</v>
      </c>
      <c r="AH749" s="148">
        <v>0</v>
      </c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outlineLevel="1" x14ac:dyDescent="0.2">
      <c r="A750" s="155"/>
      <c r="B750" s="156"/>
      <c r="C750" s="184" t="s">
        <v>519</v>
      </c>
      <c r="D750" s="159"/>
      <c r="E750" s="160"/>
      <c r="F750" s="157"/>
      <c r="G750" s="157"/>
      <c r="H750" s="157"/>
      <c r="I750" s="157"/>
      <c r="J750" s="157"/>
      <c r="K750" s="157"/>
      <c r="L750" s="157"/>
      <c r="M750" s="157"/>
      <c r="N750" s="157"/>
      <c r="O750" s="157"/>
      <c r="P750" s="157"/>
      <c r="Q750" s="157"/>
      <c r="R750" s="157"/>
      <c r="S750" s="157"/>
      <c r="T750" s="157"/>
      <c r="U750" s="157"/>
      <c r="V750" s="157"/>
      <c r="W750" s="157"/>
      <c r="X750" s="157"/>
      <c r="Y750" s="148"/>
      <c r="Z750" s="148"/>
      <c r="AA750" s="148"/>
      <c r="AB750" s="148"/>
      <c r="AC750" s="148"/>
      <c r="AD750" s="148"/>
      <c r="AE750" s="148"/>
      <c r="AF750" s="148"/>
      <c r="AG750" s="148" t="s">
        <v>164</v>
      </c>
      <c r="AH750" s="148">
        <v>0</v>
      </c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48"/>
      <c r="BB750" s="148"/>
      <c r="BC750" s="148"/>
      <c r="BD750" s="148"/>
      <c r="BE750" s="148"/>
      <c r="BF750" s="148"/>
      <c r="BG750" s="148"/>
      <c r="BH750" s="148"/>
    </row>
    <row r="751" spans="1:60" outlineLevel="1" x14ac:dyDescent="0.2">
      <c r="A751" s="155"/>
      <c r="B751" s="156"/>
      <c r="C751" s="184" t="s">
        <v>189</v>
      </c>
      <c r="D751" s="159"/>
      <c r="E751" s="160">
        <v>3.48</v>
      </c>
      <c r="F751" s="157"/>
      <c r="G751" s="157"/>
      <c r="H751" s="157"/>
      <c r="I751" s="157"/>
      <c r="J751" s="157"/>
      <c r="K751" s="157"/>
      <c r="L751" s="157"/>
      <c r="M751" s="157"/>
      <c r="N751" s="157"/>
      <c r="O751" s="157"/>
      <c r="P751" s="157"/>
      <c r="Q751" s="157"/>
      <c r="R751" s="157"/>
      <c r="S751" s="157"/>
      <c r="T751" s="157"/>
      <c r="U751" s="157"/>
      <c r="V751" s="157"/>
      <c r="W751" s="157"/>
      <c r="X751" s="157"/>
      <c r="Y751" s="148"/>
      <c r="Z751" s="148"/>
      <c r="AA751" s="148"/>
      <c r="AB751" s="148"/>
      <c r="AC751" s="148"/>
      <c r="AD751" s="148"/>
      <c r="AE751" s="148"/>
      <c r="AF751" s="148"/>
      <c r="AG751" s="148" t="s">
        <v>164</v>
      </c>
      <c r="AH751" s="148">
        <v>0</v>
      </c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outlineLevel="1" x14ac:dyDescent="0.2">
      <c r="A752" s="155"/>
      <c r="B752" s="156"/>
      <c r="C752" s="184" t="s">
        <v>183</v>
      </c>
      <c r="D752" s="159"/>
      <c r="E752" s="160"/>
      <c r="F752" s="157"/>
      <c r="G752" s="157"/>
      <c r="H752" s="157"/>
      <c r="I752" s="157"/>
      <c r="J752" s="157"/>
      <c r="K752" s="157"/>
      <c r="L752" s="157"/>
      <c r="M752" s="157"/>
      <c r="N752" s="157"/>
      <c r="O752" s="157"/>
      <c r="P752" s="157"/>
      <c r="Q752" s="157"/>
      <c r="R752" s="157"/>
      <c r="S752" s="157"/>
      <c r="T752" s="157"/>
      <c r="U752" s="157"/>
      <c r="V752" s="157"/>
      <c r="W752" s="157"/>
      <c r="X752" s="157"/>
      <c r="Y752" s="148"/>
      <c r="Z752" s="148"/>
      <c r="AA752" s="148"/>
      <c r="AB752" s="148"/>
      <c r="AC752" s="148"/>
      <c r="AD752" s="148"/>
      <c r="AE752" s="148"/>
      <c r="AF752" s="148"/>
      <c r="AG752" s="148" t="s">
        <v>164</v>
      </c>
      <c r="AH752" s="148">
        <v>0</v>
      </c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48"/>
      <c r="BB752" s="148"/>
      <c r="BC752" s="148"/>
      <c r="BD752" s="148"/>
      <c r="BE752" s="148"/>
      <c r="BF752" s="148"/>
      <c r="BG752" s="148"/>
      <c r="BH752" s="148"/>
    </row>
    <row r="753" spans="1:60" outlineLevel="1" x14ac:dyDescent="0.2">
      <c r="A753" s="155"/>
      <c r="B753" s="156"/>
      <c r="C753" s="184" t="s">
        <v>221</v>
      </c>
      <c r="D753" s="159"/>
      <c r="E753" s="160">
        <v>24</v>
      </c>
      <c r="F753" s="157"/>
      <c r="G753" s="157"/>
      <c r="H753" s="157"/>
      <c r="I753" s="157"/>
      <c r="J753" s="157"/>
      <c r="K753" s="157"/>
      <c r="L753" s="157"/>
      <c r="M753" s="157"/>
      <c r="N753" s="157"/>
      <c r="O753" s="157"/>
      <c r="P753" s="157"/>
      <c r="Q753" s="157"/>
      <c r="R753" s="157"/>
      <c r="S753" s="157"/>
      <c r="T753" s="157"/>
      <c r="U753" s="157"/>
      <c r="V753" s="157"/>
      <c r="W753" s="157"/>
      <c r="X753" s="157"/>
      <c r="Y753" s="148"/>
      <c r="Z753" s="148"/>
      <c r="AA753" s="148"/>
      <c r="AB753" s="148"/>
      <c r="AC753" s="148"/>
      <c r="AD753" s="148"/>
      <c r="AE753" s="148"/>
      <c r="AF753" s="148"/>
      <c r="AG753" s="148" t="s">
        <v>164</v>
      </c>
      <c r="AH753" s="148">
        <v>0</v>
      </c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outlineLevel="1" x14ac:dyDescent="0.2">
      <c r="A754" s="155"/>
      <c r="B754" s="156"/>
      <c r="C754" s="184" t="s">
        <v>222</v>
      </c>
      <c r="D754" s="159"/>
      <c r="E754" s="160">
        <v>21</v>
      </c>
      <c r="F754" s="157"/>
      <c r="G754" s="157"/>
      <c r="H754" s="157"/>
      <c r="I754" s="157"/>
      <c r="J754" s="157"/>
      <c r="K754" s="157"/>
      <c r="L754" s="157"/>
      <c r="M754" s="157"/>
      <c r="N754" s="157"/>
      <c r="O754" s="157"/>
      <c r="P754" s="157"/>
      <c r="Q754" s="157"/>
      <c r="R754" s="157"/>
      <c r="S754" s="157"/>
      <c r="T754" s="157"/>
      <c r="U754" s="157"/>
      <c r="V754" s="157"/>
      <c r="W754" s="157"/>
      <c r="X754" s="157"/>
      <c r="Y754" s="148"/>
      <c r="Z754" s="148"/>
      <c r="AA754" s="148"/>
      <c r="AB754" s="148"/>
      <c r="AC754" s="148"/>
      <c r="AD754" s="148"/>
      <c r="AE754" s="148"/>
      <c r="AF754" s="148"/>
      <c r="AG754" s="148" t="s">
        <v>164</v>
      </c>
      <c r="AH754" s="148">
        <v>0</v>
      </c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48"/>
      <c r="BB754" s="148"/>
      <c r="BC754" s="148"/>
      <c r="BD754" s="148"/>
      <c r="BE754" s="148"/>
      <c r="BF754" s="148"/>
      <c r="BG754" s="148"/>
      <c r="BH754" s="148"/>
    </row>
    <row r="755" spans="1:60" outlineLevel="1" x14ac:dyDescent="0.2">
      <c r="A755" s="155"/>
      <c r="B755" s="156"/>
      <c r="C755" s="184" t="s">
        <v>199</v>
      </c>
      <c r="D755" s="159"/>
      <c r="E755" s="160"/>
      <c r="F755" s="157"/>
      <c r="G755" s="157"/>
      <c r="H755" s="157"/>
      <c r="I755" s="157"/>
      <c r="J755" s="157"/>
      <c r="K755" s="157"/>
      <c r="L755" s="157"/>
      <c r="M755" s="157"/>
      <c r="N755" s="157"/>
      <c r="O755" s="157"/>
      <c r="P755" s="157"/>
      <c r="Q755" s="157"/>
      <c r="R755" s="157"/>
      <c r="S755" s="157"/>
      <c r="T755" s="157"/>
      <c r="U755" s="157"/>
      <c r="V755" s="157"/>
      <c r="W755" s="157"/>
      <c r="X755" s="157"/>
      <c r="Y755" s="148"/>
      <c r="Z755" s="148"/>
      <c r="AA755" s="148"/>
      <c r="AB755" s="148"/>
      <c r="AC755" s="148"/>
      <c r="AD755" s="148"/>
      <c r="AE755" s="148"/>
      <c r="AF755" s="148"/>
      <c r="AG755" s="148" t="s">
        <v>164</v>
      </c>
      <c r="AH755" s="148">
        <v>0</v>
      </c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outlineLevel="1" x14ac:dyDescent="0.2">
      <c r="A756" s="155"/>
      <c r="B756" s="156"/>
      <c r="C756" s="184" t="s">
        <v>214</v>
      </c>
      <c r="D756" s="159"/>
      <c r="E756" s="160">
        <v>0.6</v>
      </c>
      <c r="F756" s="157"/>
      <c r="G756" s="157"/>
      <c r="H756" s="157"/>
      <c r="I756" s="157"/>
      <c r="J756" s="157"/>
      <c r="K756" s="157"/>
      <c r="L756" s="157"/>
      <c r="M756" s="157"/>
      <c r="N756" s="157"/>
      <c r="O756" s="157"/>
      <c r="P756" s="157"/>
      <c r="Q756" s="157"/>
      <c r="R756" s="157"/>
      <c r="S756" s="157"/>
      <c r="T756" s="157"/>
      <c r="U756" s="157"/>
      <c r="V756" s="157"/>
      <c r="W756" s="157"/>
      <c r="X756" s="157"/>
      <c r="Y756" s="148"/>
      <c r="Z756" s="148"/>
      <c r="AA756" s="148"/>
      <c r="AB756" s="148"/>
      <c r="AC756" s="148"/>
      <c r="AD756" s="148"/>
      <c r="AE756" s="148"/>
      <c r="AF756" s="148"/>
      <c r="AG756" s="148" t="s">
        <v>164</v>
      </c>
      <c r="AH756" s="148">
        <v>0</v>
      </c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48"/>
      <c r="BB756" s="148"/>
      <c r="BC756" s="148"/>
      <c r="BD756" s="148"/>
      <c r="BE756" s="148"/>
      <c r="BF756" s="148"/>
      <c r="BG756" s="148"/>
      <c r="BH756" s="148"/>
    </row>
    <row r="757" spans="1:60" outlineLevel="1" x14ac:dyDescent="0.2">
      <c r="A757" s="155"/>
      <c r="B757" s="156"/>
      <c r="C757" s="184" t="s">
        <v>215</v>
      </c>
      <c r="D757" s="159"/>
      <c r="E757" s="160">
        <v>0.14000000000000001</v>
      </c>
      <c r="F757" s="157"/>
      <c r="G757" s="157"/>
      <c r="H757" s="157"/>
      <c r="I757" s="157"/>
      <c r="J757" s="157"/>
      <c r="K757" s="157"/>
      <c r="L757" s="157"/>
      <c r="M757" s="157"/>
      <c r="N757" s="157"/>
      <c r="O757" s="157"/>
      <c r="P757" s="157"/>
      <c r="Q757" s="157"/>
      <c r="R757" s="157"/>
      <c r="S757" s="157"/>
      <c r="T757" s="157"/>
      <c r="U757" s="157"/>
      <c r="V757" s="157"/>
      <c r="W757" s="157"/>
      <c r="X757" s="157"/>
      <c r="Y757" s="148"/>
      <c r="Z757" s="148"/>
      <c r="AA757" s="148"/>
      <c r="AB757" s="148"/>
      <c r="AC757" s="148"/>
      <c r="AD757" s="148"/>
      <c r="AE757" s="148"/>
      <c r="AF757" s="148"/>
      <c r="AG757" s="148" t="s">
        <v>164</v>
      </c>
      <c r="AH757" s="148">
        <v>0</v>
      </c>
      <c r="AI757" s="148"/>
      <c r="AJ757" s="148"/>
      <c r="AK757" s="148"/>
      <c r="AL757" s="148"/>
      <c r="AM757" s="148"/>
      <c r="AN757" s="148"/>
      <c r="AO757" s="148"/>
      <c r="AP757" s="148"/>
      <c r="AQ757" s="148"/>
      <c r="AR757" s="148"/>
      <c r="AS757" s="148"/>
      <c r="AT757" s="148"/>
      <c r="AU757" s="148"/>
      <c r="AV757" s="148"/>
      <c r="AW757" s="148"/>
      <c r="AX757" s="148"/>
      <c r="AY757" s="148"/>
      <c r="AZ757" s="148"/>
      <c r="BA757" s="148"/>
      <c r="BB757" s="148"/>
      <c r="BC757" s="148"/>
      <c r="BD757" s="148"/>
      <c r="BE757" s="148"/>
      <c r="BF757" s="148"/>
      <c r="BG757" s="148"/>
      <c r="BH757" s="148"/>
    </row>
    <row r="758" spans="1:60" outlineLevel="1" x14ac:dyDescent="0.2">
      <c r="A758" s="155"/>
      <c r="B758" s="156"/>
      <c r="C758" s="184" t="s">
        <v>223</v>
      </c>
      <c r="D758" s="159"/>
      <c r="E758" s="160">
        <v>0.27</v>
      </c>
      <c r="F758" s="157"/>
      <c r="G758" s="157"/>
      <c r="H758" s="157"/>
      <c r="I758" s="157"/>
      <c r="J758" s="157"/>
      <c r="K758" s="157"/>
      <c r="L758" s="157"/>
      <c r="M758" s="157"/>
      <c r="N758" s="157"/>
      <c r="O758" s="157"/>
      <c r="P758" s="157"/>
      <c r="Q758" s="157"/>
      <c r="R758" s="157"/>
      <c r="S758" s="157"/>
      <c r="T758" s="157"/>
      <c r="U758" s="157"/>
      <c r="V758" s="157"/>
      <c r="W758" s="157"/>
      <c r="X758" s="157"/>
      <c r="Y758" s="148"/>
      <c r="Z758" s="148"/>
      <c r="AA758" s="148"/>
      <c r="AB758" s="148"/>
      <c r="AC758" s="148"/>
      <c r="AD758" s="148"/>
      <c r="AE758" s="148"/>
      <c r="AF758" s="148"/>
      <c r="AG758" s="148" t="s">
        <v>164</v>
      </c>
      <c r="AH758" s="148">
        <v>0</v>
      </c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48"/>
      <c r="BB758" s="148"/>
      <c r="BC758" s="148"/>
      <c r="BD758" s="148"/>
      <c r="BE758" s="148"/>
      <c r="BF758" s="148"/>
      <c r="BG758" s="148"/>
      <c r="BH758" s="148"/>
    </row>
    <row r="759" spans="1:60" outlineLevel="1" x14ac:dyDescent="0.2">
      <c r="A759" s="155"/>
      <c r="B759" s="156"/>
      <c r="C759" s="184" t="s">
        <v>201</v>
      </c>
      <c r="D759" s="159"/>
      <c r="E759" s="160">
        <v>0.14000000000000001</v>
      </c>
      <c r="F759" s="157"/>
      <c r="G759" s="157"/>
      <c r="H759" s="157"/>
      <c r="I759" s="157"/>
      <c r="J759" s="157"/>
      <c r="K759" s="157"/>
      <c r="L759" s="157"/>
      <c r="M759" s="157"/>
      <c r="N759" s="157"/>
      <c r="O759" s="157"/>
      <c r="P759" s="157"/>
      <c r="Q759" s="157"/>
      <c r="R759" s="157"/>
      <c r="S759" s="157"/>
      <c r="T759" s="157"/>
      <c r="U759" s="157"/>
      <c r="V759" s="157"/>
      <c r="W759" s="157"/>
      <c r="X759" s="157"/>
      <c r="Y759" s="148"/>
      <c r="Z759" s="148"/>
      <c r="AA759" s="148"/>
      <c r="AB759" s="148"/>
      <c r="AC759" s="148"/>
      <c r="AD759" s="148"/>
      <c r="AE759" s="148"/>
      <c r="AF759" s="148"/>
      <c r="AG759" s="148" t="s">
        <v>164</v>
      </c>
      <c r="AH759" s="148">
        <v>0</v>
      </c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outlineLevel="1" x14ac:dyDescent="0.2">
      <c r="A760" s="155"/>
      <c r="B760" s="156"/>
      <c r="C760" s="184" t="s">
        <v>200</v>
      </c>
      <c r="D760" s="159"/>
      <c r="E760" s="160">
        <v>0.3</v>
      </c>
      <c r="F760" s="157"/>
      <c r="G760" s="157"/>
      <c r="H760" s="157"/>
      <c r="I760" s="157"/>
      <c r="J760" s="157"/>
      <c r="K760" s="157"/>
      <c r="L760" s="157"/>
      <c r="M760" s="157"/>
      <c r="N760" s="157"/>
      <c r="O760" s="157"/>
      <c r="P760" s="157"/>
      <c r="Q760" s="157"/>
      <c r="R760" s="157"/>
      <c r="S760" s="157"/>
      <c r="T760" s="157"/>
      <c r="U760" s="157"/>
      <c r="V760" s="157"/>
      <c r="W760" s="157"/>
      <c r="X760" s="157"/>
      <c r="Y760" s="148"/>
      <c r="Z760" s="148"/>
      <c r="AA760" s="148"/>
      <c r="AB760" s="148"/>
      <c r="AC760" s="148"/>
      <c r="AD760" s="148"/>
      <c r="AE760" s="148"/>
      <c r="AF760" s="148"/>
      <c r="AG760" s="148" t="s">
        <v>164</v>
      </c>
      <c r="AH760" s="148">
        <v>0</v>
      </c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48"/>
      <c r="BB760" s="148"/>
      <c r="BC760" s="148"/>
      <c r="BD760" s="148"/>
      <c r="BE760" s="148"/>
      <c r="BF760" s="148"/>
      <c r="BG760" s="148"/>
      <c r="BH760" s="148"/>
    </row>
    <row r="761" spans="1:60" outlineLevel="1" x14ac:dyDescent="0.2">
      <c r="A761" s="155"/>
      <c r="B761" s="156"/>
      <c r="C761" s="184" t="s">
        <v>172</v>
      </c>
      <c r="D761" s="159"/>
      <c r="E761" s="160"/>
      <c r="F761" s="157"/>
      <c r="G761" s="157"/>
      <c r="H761" s="157"/>
      <c r="I761" s="157"/>
      <c r="J761" s="157"/>
      <c r="K761" s="157"/>
      <c r="L761" s="157"/>
      <c r="M761" s="157"/>
      <c r="N761" s="157"/>
      <c r="O761" s="157"/>
      <c r="P761" s="157"/>
      <c r="Q761" s="157"/>
      <c r="R761" s="157"/>
      <c r="S761" s="157"/>
      <c r="T761" s="157"/>
      <c r="U761" s="157"/>
      <c r="V761" s="157"/>
      <c r="W761" s="157"/>
      <c r="X761" s="157"/>
      <c r="Y761" s="148"/>
      <c r="Z761" s="148"/>
      <c r="AA761" s="148"/>
      <c r="AB761" s="148"/>
      <c r="AC761" s="148"/>
      <c r="AD761" s="148"/>
      <c r="AE761" s="148"/>
      <c r="AF761" s="148"/>
      <c r="AG761" s="148" t="s">
        <v>164</v>
      </c>
      <c r="AH761" s="148">
        <v>0</v>
      </c>
      <c r="AI761" s="148"/>
      <c r="AJ761" s="148"/>
      <c r="AK761" s="148"/>
      <c r="AL761" s="148"/>
      <c r="AM761" s="148"/>
      <c r="AN761" s="148"/>
      <c r="AO761" s="148"/>
      <c r="AP761" s="148"/>
      <c r="AQ761" s="148"/>
      <c r="AR761" s="148"/>
      <c r="AS761" s="148"/>
      <c r="AT761" s="148"/>
      <c r="AU761" s="148"/>
      <c r="AV761" s="148"/>
      <c r="AW761" s="148"/>
      <c r="AX761" s="148"/>
      <c r="AY761" s="148"/>
      <c r="AZ761" s="148"/>
      <c r="BA761" s="148"/>
      <c r="BB761" s="148"/>
      <c r="BC761" s="148"/>
      <c r="BD761" s="148"/>
      <c r="BE761" s="148"/>
      <c r="BF761" s="148"/>
      <c r="BG761" s="148"/>
      <c r="BH761" s="148"/>
    </row>
    <row r="762" spans="1:60" outlineLevel="1" x14ac:dyDescent="0.2">
      <c r="A762" s="155"/>
      <c r="B762" s="156"/>
      <c r="C762" s="184" t="s">
        <v>224</v>
      </c>
      <c r="D762" s="159"/>
      <c r="E762" s="160">
        <v>-1.53</v>
      </c>
      <c r="F762" s="157"/>
      <c r="G762" s="157"/>
      <c r="H762" s="157"/>
      <c r="I762" s="157"/>
      <c r="J762" s="157"/>
      <c r="K762" s="157"/>
      <c r="L762" s="157"/>
      <c r="M762" s="157"/>
      <c r="N762" s="157"/>
      <c r="O762" s="157"/>
      <c r="P762" s="157"/>
      <c r="Q762" s="157"/>
      <c r="R762" s="157"/>
      <c r="S762" s="157"/>
      <c r="T762" s="157"/>
      <c r="U762" s="157"/>
      <c r="V762" s="157"/>
      <c r="W762" s="157"/>
      <c r="X762" s="157"/>
      <c r="Y762" s="148"/>
      <c r="Z762" s="148"/>
      <c r="AA762" s="148"/>
      <c r="AB762" s="148"/>
      <c r="AC762" s="148"/>
      <c r="AD762" s="148"/>
      <c r="AE762" s="148"/>
      <c r="AF762" s="148"/>
      <c r="AG762" s="148" t="s">
        <v>164</v>
      </c>
      <c r="AH762" s="148">
        <v>0</v>
      </c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48"/>
      <c r="BB762" s="148"/>
      <c r="BC762" s="148"/>
      <c r="BD762" s="148"/>
      <c r="BE762" s="148"/>
      <c r="BF762" s="148"/>
      <c r="BG762" s="148"/>
      <c r="BH762" s="148"/>
    </row>
    <row r="763" spans="1:60" outlineLevel="1" x14ac:dyDescent="0.2">
      <c r="A763" s="155"/>
      <c r="B763" s="156"/>
      <c r="C763" s="184" t="s">
        <v>202</v>
      </c>
      <c r="D763" s="159"/>
      <c r="E763" s="160">
        <v>-1.77</v>
      </c>
      <c r="F763" s="157"/>
      <c r="G763" s="157"/>
      <c r="H763" s="157"/>
      <c r="I763" s="157"/>
      <c r="J763" s="157"/>
      <c r="K763" s="157"/>
      <c r="L763" s="157"/>
      <c r="M763" s="157"/>
      <c r="N763" s="157"/>
      <c r="O763" s="157"/>
      <c r="P763" s="157"/>
      <c r="Q763" s="157"/>
      <c r="R763" s="157"/>
      <c r="S763" s="157"/>
      <c r="T763" s="157"/>
      <c r="U763" s="157"/>
      <c r="V763" s="157"/>
      <c r="W763" s="157"/>
      <c r="X763" s="157"/>
      <c r="Y763" s="148"/>
      <c r="Z763" s="148"/>
      <c r="AA763" s="148"/>
      <c r="AB763" s="148"/>
      <c r="AC763" s="148"/>
      <c r="AD763" s="148"/>
      <c r="AE763" s="148"/>
      <c r="AF763" s="148"/>
      <c r="AG763" s="148" t="s">
        <v>164</v>
      </c>
      <c r="AH763" s="148">
        <v>0</v>
      </c>
      <c r="AI763" s="148"/>
      <c r="AJ763" s="148"/>
      <c r="AK763" s="148"/>
      <c r="AL763" s="148"/>
      <c r="AM763" s="148"/>
      <c r="AN763" s="148"/>
      <c r="AO763" s="148"/>
      <c r="AP763" s="148"/>
      <c r="AQ763" s="148"/>
      <c r="AR763" s="148"/>
      <c r="AS763" s="148"/>
      <c r="AT763" s="148"/>
      <c r="AU763" s="148"/>
      <c r="AV763" s="148"/>
      <c r="AW763" s="148"/>
      <c r="AX763" s="148"/>
      <c r="AY763" s="148"/>
      <c r="AZ763" s="148"/>
      <c r="BA763" s="148"/>
      <c r="BB763" s="148"/>
      <c r="BC763" s="148"/>
      <c r="BD763" s="148"/>
      <c r="BE763" s="148"/>
      <c r="BF763" s="148"/>
      <c r="BG763" s="148"/>
      <c r="BH763" s="148"/>
    </row>
    <row r="764" spans="1:60" outlineLevel="1" x14ac:dyDescent="0.2">
      <c r="A764" s="155"/>
      <c r="B764" s="156"/>
      <c r="C764" s="184" t="s">
        <v>202</v>
      </c>
      <c r="D764" s="159"/>
      <c r="E764" s="160">
        <v>-1.77</v>
      </c>
      <c r="F764" s="157"/>
      <c r="G764" s="157"/>
      <c r="H764" s="157"/>
      <c r="I764" s="157"/>
      <c r="J764" s="157"/>
      <c r="K764" s="157"/>
      <c r="L764" s="157"/>
      <c r="M764" s="157"/>
      <c r="N764" s="157"/>
      <c r="O764" s="157"/>
      <c r="P764" s="157"/>
      <c r="Q764" s="157"/>
      <c r="R764" s="157"/>
      <c r="S764" s="157"/>
      <c r="T764" s="157"/>
      <c r="U764" s="157"/>
      <c r="V764" s="157"/>
      <c r="W764" s="157"/>
      <c r="X764" s="157"/>
      <c r="Y764" s="148"/>
      <c r="Z764" s="148"/>
      <c r="AA764" s="148"/>
      <c r="AB764" s="148"/>
      <c r="AC764" s="148"/>
      <c r="AD764" s="148"/>
      <c r="AE764" s="148"/>
      <c r="AF764" s="148"/>
      <c r="AG764" s="148" t="s">
        <v>164</v>
      </c>
      <c r="AH764" s="148">
        <v>0</v>
      </c>
      <c r="AI764" s="148"/>
      <c r="AJ764" s="148"/>
      <c r="AK764" s="148"/>
      <c r="AL764" s="148"/>
      <c r="AM764" s="148"/>
      <c r="AN764" s="148"/>
      <c r="AO764" s="148"/>
      <c r="AP764" s="148"/>
      <c r="AQ764" s="148"/>
      <c r="AR764" s="148"/>
      <c r="AS764" s="148"/>
      <c r="AT764" s="148"/>
      <c r="AU764" s="148"/>
      <c r="AV764" s="148"/>
      <c r="AW764" s="148"/>
      <c r="AX764" s="148"/>
      <c r="AY764" s="148"/>
      <c r="AZ764" s="148"/>
      <c r="BA764" s="148"/>
      <c r="BB764" s="148"/>
      <c r="BC764" s="148"/>
      <c r="BD764" s="148"/>
      <c r="BE764" s="148"/>
      <c r="BF764" s="148"/>
      <c r="BG764" s="148"/>
      <c r="BH764" s="148"/>
    </row>
    <row r="765" spans="1:60" outlineLevel="1" x14ac:dyDescent="0.2">
      <c r="A765" s="155"/>
      <c r="B765" s="156"/>
      <c r="C765" s="184" t="s">
        <v>519</v>
      </c>
      <c r="D765" s="159"/>
      <c r="E765" s="160"/>
      <c r="F765" s="157"/>
      <c r="G765" s="157"/>
      <c r="H765" s="157"/>
      <c r="I765" s="157"/>
      <c r="J765" s="157"/>
      <c r="K765" s="157"/>
      <c r="L765" s="157"/>
      <c r="M765" s="157"/>
      <c r="N765" s="157"/>
      <c r="O765" s="157"/>
      <c r="P765" s="157"/>
      <c r="Q765" s="157"/>
      <c r="R765" s="157"/>
      <c r="S765" s="157"/>
      <c r="T765" s="157"/>
      <c r="U765" s="157"/>
      <c r="V765" s="157"/>
      <c r="W765" s="157"/>
      <c r="X765" s="157"/>
      <c r="Y765" s="148"/>
      <c r="Z765" s="148"/>
      <c r="AA765" s="148"/>
      <c r="AB765" s="148"/>
      <c r="AC765" s="148"/>
      <c r="AD765" s="148"/>
      <c r="AE765" s="148"/>
      <c r="AF765" s="148"/>
      <c r="AG765" s="148" t="s">
        <v>164</v>
      </c>
      <c r="AH765" s="148">
        <v>0</v>
      </c>
      <c r="AI765" s="148"/>
      <c r="AJ765" s="148"/>
      <c r="AK765" s="148"/>
      <c r="AL765" s="148"/>
      <c r="AM765" s="148"/>
      <c r="AN765" s="148"/>
      <c r="AO765" s="148"/>
      <c r="AP765" s="148"/>
      <c r="AQ765" s="148"/>
      <c r="AR765" s="148"/>
      <c r="AS765" s="148"/>
      <c r="AT765" s="148"/>
      <c r="AU765" s="148"/>
      <c r="AV765" s="148"/>
      <c r="AW765" s="148"/>
      <c r="AX765" s="148"/>
      <c r="AY765" s="148"/>
      <c r="AZ765" s="148"/>
      <c r="BA765" s="148"/>
      <c r="BB765" s="148"/>
      <c r="BC765" s="148"/>
      <c r="BD765" s="148"/>
      <c r="BE765" s="148"/>
      <c r="BF765" s="148"/>
      <c r="BG765" s="148"/>
      <c r="BH765" s="148"/>
    </row>
    <row r="766" spans="1:60" outlineLevel="1" x14ac:dyDescent="0.2">
      <c r="A766" s="155"/>
      <c r="B766" s="156"/>
      <c r="C766" s="184" t="s">
        <v>184</v>
      </c>
      <c r="D766" s="159"/>
      <c r="E766" s="160">
        <v>14</v>
      </c>
      <c r="F766" s="157"/>
      <c r="G766" s="157"/>
      <c r="H766" s="157"/>
      <c r="I766" s="157"/>
      <c r="J766" s="157"/>
      <c r="K766" s="157"/>
      <c r="L766" s="157"/>
      <c r="M766" s="157"/>
      <c r="N766" s="157"/>
      <c r="O766" s="157"/>
      <c r="P766" s="157"/>
      <c r="Q766" s="157"/>
      <c r="R766" s="157"/>
      <c r="S766" s="157"/>
      <c r="T766" s="157"/>
      <c r="U766" s="157"/>
      <c r="V766" s="157"/>
      <c r="W766" s="157"/>
      <c r="X766" s="157"/>
      <c r="Y766" s="148"/>
      <c r="Z766" s="148"/>
      <c r="AA766" s="148"/>
      <c r="AB766" s="148"/>
      <c r="AC766" s="148"/>
      <c r="AD766" s="148"/>
      <c r="AE766" s="148"/>
      <c r="AF766" s="148"/>
      <c r="AG766" s="148" t="s">
        <v>164</v>
      </c>
      <c r="AH766" s="148">
        <v>0</v>
      </c>
      <c r="AI766" s="148"/>
      <c r="AJ766" s="148"/>
      <c r="AK766" s="148"/>
      <c r="AL766" s="148"/>
      <c r="AM766" s="148"/>
      <c r="AN766" s="148"/>
      <c r="AO766" s="148"/>
      <c r="AP766" s="148"/>
      <c r="AQ766" s="148"/>
      <c r="AR766" s="148"/>
      <c r="AS766" s="148"/>
      <c r="AT766" s="148"/>
      <c r="AU766" s="148"/>
      <c r="AV766" s="148"/>
      <c r="AW766" s="148"/>
      <c r="AX766" s="148"/>
      <c r="AY766" s="148"/>
      <c r="AZ766" s="148"/>
      <c r="BA766" s="148"/>
      <c r="BB766" s="148"/>
      <c r="BC766" s="148"/>
      <c r="BD766" s="148"/>
      <c r="BE766" s="148"/>
      <c r="BF766" s="148"/>
      <c r="BG766" s="148"/>
      <c r="BH766" s="148"/>
    </row>
    <row r="767" spans="1:60" outlineLevel="1" x14ac:dyDescent="0.2">
      <c r="A767" s="155"/>
      <c r="B767" s="156"/>
      <c r="C767" s="184" t="s">
        <v>225</v>
      </c>
      <c r="D767" s="159"/>
      <c r="E767" s="160"/>
      <c r="F767" s="157"/>
      <c r="G767" s="157"/>
      <c r="H767" s="157"/>
      <c r="I767" s="157"/>
      <c r="J767" s="157"/>
      <c r="K767" s="157"/>
      <c r="L767" s="157"/>
      <c r="M767" s="157"/>
      <c r="N767" s="157"/>
      <c r="O767" s="157"/>
      <c r="P767" s="157"/>
      <c r="Q767" s="157"/>
      <c r="R767" s="157"/>
      <c r="S767" s="157"/>
      <c r="T767" s="157"/>
      <c r="U767" s="157"/>
      <c r="V767" s="157"/>
      <c r="W767" s="157"/>
      <c r="X767" s="157"/>
      <c r="Y767" s="148"/>
      <c r="Z767" s="148"/>
      <c r="AA767" s="148"/>
      <c r="AB767" s="148"/>
      <c r="AC767" s="148"/>
      <c r="AD767" s="148"/>
      <c r="AE767" s="148"/>
      <c r="AF767" s="148"/>
      <c r="AG767" s="148" t="s">
        <v>164</v>
      </c>
      <c r="AH767" s="148">
        <v>0</v>
      </c>
      <c r="AI767" s="148"/>
      <c r="AJ767" s="148"/>
      <c r="AK767" s="148"/>
      <c r="AL767" s="148"/>
      <c r="AM767" s="148"/>
      <c r="AN767" s="148"/>
      <c r="AO767" s="148"/>
      <c r="AP767" s="148"/>
      <c r="AQ767" s="148"/>
      <c r="AR767" s="148"/>
      <c r="AS767" s="148"/>
      <c r="AT767" s="148"/>
      <c r="AU767" s="148"/>
      <c r="AV767" s="148"/>
      <c r="AW767" s="148"/>
      <c r="AX767" s="148"/>
      <c r="AY767" s="148"/>
      <c r="AZ767" s="148"/>
      <c r="BA767" s="148"/>
      <c r="BB767" s="148"/>
      <c r="BC767" s="148"/>
      <c r="BD767" s="148"/>
      <c r="BE767" s="148"/>
      <c r="BF767" s="148"/>
      <c r="BG767" s="148"/>
      <c r="BH767" s="148"/>
    </row>
    <row r="768" spans="1:60" outlineLevel="1" x14ac:dyDescent="0.2">
      <c r="A768" s="155"/>
      <c r="B768" s="156"/>
      <c r="C768" s="184" t="s">
        <v>205</v>
      </c>
      <c r="D768" s="159"/>
      <c r="E768" s="160">
        <v>34.14</v>
      </c>
      <c r="F768" s="157"/>
      <c r="G768" s="157"/>
      <c r="H768" s="157"/>
      <c r="I768" s="157"/>
      <c r="J768" s="157"/>
      <c r="K768" s="157"/>
      <c r="L768" s="157"/>
      <c r="M768" s="157"/>
      <c r="N768" s="157"/>
      <c r="O768" s="157"/>
      <c r="P768" s="157"/>
      <c r="Q768" s="157"/>
      <c r="R768" s="157"/>
      <c r="S768" s="157"/>
      <c r="T768" s="157"/>
      <c r="U768" s="157"/>
      <c r="V768" s="157"/>
      <c r="W768" s="157"/>
      <c r="X768" s="157"/>
      <c r="Y768" s="148"/>
      <c r="Z768" s="148"/>
      <c r="AA768" s="148"/>
      <c r="AB768" s="148"/>
      <c r="AC768" s="148"/>
      <c r="AD768" s="148"/>
      <c r="AE768" s="148"/>
      <c r="AF768" s="148"/>
      <c r="AG768" s="148" t="s">
        <v>164</v>
      </c>
      <c r="AH768" s="148">
        <v>0</v>
      </c>
      <c r="AI768" s="148"/>
      <c r="AJ768" s="148"/>
      <c r="AK768" s="148"/>
      <c r="AL768" s="148"/>
      <c r="AM768" s="148"/>
      <c r="AN768" s="148"/>
      <c r="AO768" s="148"/>
      <c r="AP768" s="148"/>
      <c r="AQ768" s="148"/>
      <c r="AR768" s="148"/>
      <c r="AS768" s="148"/>
      <c r="AT768" s="148"/>
      <c r="AU768" s="148"/>
      <c r="AV768" s="148"/>
      <c r="AW768" s="148"/>
      <c r="AX768" s="148"/>
      <c r="AY768" s="148"/>
      <c r="AZ768" s="148"/>
      <c r="BA768" s="148"/>
      <c r="BB768" s="148"/>
      <c r="BC768" s="148"/>
      <c r="BD768" s="148"/>
      <c r="BE768" s="148"/>
      <c r="BF768" s="148"/>
      <c r="BG768" s="148"/>
      <c r="BH768" s="148"/>
    </row>
    <row r="769" spans="1:60" outlineLevel="1" x14ac:dyDescent="0.2">
      <c r="A769" s="155"/>
      <c r="B769" s="156"/>
      <c r="C769" s="184" t="s">
        <v>222</v>
      </c>
      <c r="D769" s="159"/>
      <c r="E769" s="160">
        <v>21</v>
      </c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48"/>
      <c r="Z769" s="148"/>
      <c r="AA769" s="148"/>
      <c r="AB769" s="148"/>
      <c r="AC769" s="148"/>
      <c r="AD769" s="148"/>
      <c r="AE769" s="148"/>
      <c r="AF769" s="148"/>
      <c r="AG769" s="148" t="s">
        <v>164</v>
      </c>
      <c r="AH769" s="148">
        <v>0</v>
      </c>
      <c r="AI769" s="148"/>
      <c r="AJ769" s="148"/>
      <c r="AK769" s="148"/>
      <c r="AL769" s="148"/>
      <c r="AM769" s="148"/>
      <c r="AN769" s="148"/>
      <c r="AO769" s="148"/>
      <c r="AP769" s="148"/>
      <c r="AQ769" s="148"/>
      <c r="AR769" s="148"/>
      <c r="AS769" s="148"/>
      <c r="AT769" s="148"/>
      <c r="AU769" s="148"/>
      <c r="AV769" s="148"/>
      <c r="AW769" s="148"/>
      <c r="AX769" s="148"/>
      <c r="AY769" s="148"/>
      <c r="AZ769" s="148"/>
      <c r="BA769" s="148"/>
      <c r="BB769" s="148"/>
      <c r="BC769" s="148"/>
      <c r="BD769" s="148"/>
      <c r="BE769" s="148"/>
      <c r="BF769" s="148"/>
      <c r="BG769" s="148"/>
      <c r="BH769" s="148"/>
    </row>
    <row r="770" spans="1:60" outlineLevel="1" x14ac:dyDescent="0.2">
      <c r="A770" s="155"/>
      <c r="B770" s="156"/>
      <c r="C770" s="184" t="s">
        <v>199</v>
      </c>
      <c r="D770" s="159"/>
      <c r="E770" s="160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48"/>
      <c r="Z770" s="148"/>
      <c r="AA770" s="148"/>
      <c r="AB770" s="148"/>
      <c r="AC770" s="148"/>
      <c r="AD770" s="148"/>
      <c r="AE770" s="148"/>
      <c r="AF770" s="148"/>
      <c r="AG770" s="148" t="s">
        <v>164</v>
      </c>
      <c r="AH770" s="148">
        <v>0</v>
      </c>
      <c r="AI770" s="148"/>
      <c r="AJ770" s="148"/>
      <c r="AK770" s="148"/>
      <c r="AL770" s="148"/>
      <c r="AM770" s="148"/>
      <c r="AN770" s="148"/>
      <c r="AO770" s="148"/>
      <c r="AP770" s="148"/>
      <c r="AQ770" s="148"/>
      <c r="AR770" s="148"/>
      <c r="AS770" s="148"/>
      <c r="AT770" s="148"/>
      <c r="AU770" s="148"/>
      <c r="AV770" s="148"/>
      <c r="AW770" s="148"/>
      <c r="AX770" s="148"/>
      <c r="AY770" s="148"/>
      <c r="AZ770" s="148"/>
      <c r="BA770" s="148"/>
      <c r="BB770" s="148"/>
      <c r="BC770" s="148"/>
      <c r="BD770" s="148"/>
      <c r="BE770" s="148"/>
      <c r="BF770" s="148"/>
      <c r="BG770" s="148"/>
      <c r="BH770" s="148"/>
    </row>
    <row r="771" spans="1:60" outlineLevel="1" x14ac:dyDescent="0.2">
      <c r="A771" s="155"/>
      <c r="B771" s="156"/>
      <c r="C771" s="184" t="s">
        <v>208</v>
      </c>
      <c r="D771" s="159"/>
      <c r="E771" s="160">
        <v>0.3</v>
      </c>
      <c r="F771" s="157"/>
      <c r="G771" s="157"/>
      <c r="H771" s="157"/>
      <c r="I771" s="157"/>
      <c r="J771" s="157"/>
      <c r="K771" s="157"/>
      <c r="L771" s="157"/>
      <c r="M771" s="157"/>
      <c r="N771" s="157"/>
      <c r="O771" s="157"/>
      <c r="P771" s="157"/>
      <c r="Q771" s="157"/>
      <c r="R771" s="157"/>
      <c r="S771" s="157"/>
      <c r="T771" s="157"/>
      <c r="U771" s="157"/>
      <c r="V771" s="157"/>
      <c r="W771" s="157"/>
      <c r="X771" s="157"/>
      <c r="Y771" s="148"/>
      <c r="Z771" s="148"/>
      <c r="AA771" s="148"/>
      <c r="AB771" s="148"/>
      <c r="AC771" s="148"/>
      <c r="AD771" s="148"/>
      <c r="AE771" s="148"/>
      <c r="AF771" s="148"/>
      <c r="AG771" s="148" t="s">
        <v>164</v>
      </c>
      <c r="AH771" s="148">
        <v>0</v>
      </c>
      <c r="AI771" s="148"/>
      <c r="AJ771" s="148"/>
      <c r="AK771" s="148"/>
      <c r="AL771" s="148"/>
      <c r="AM771" s="148"/>
      <c r="AN771" s="148"/>
      <c r="AO771" s="148"/>
      <c r="AP771" s="148"/>
      <c r="AQ771" s="148"/>
      <c r="AR771" s="148"/>
      <c r="AS771" s="148"/>
      <c r="AT771" s="148"/>
      <c r="AU771" s="148"/>
      <c r="AV771" s="148"/>
      <c r="AW771" s="148"/>
      <c r="AX771" s="148"/>
      <c r="AY771" s="148"/>
      <c r="AZ771" s="148"/>
      <c r="BA771" s="148"/>
      <c r="BB771" s="148"/>
      <c r="BC771" s="148"/>
      <c r="BD771" s="148"/>
      <c r="BE771" s="148"/>
      <c r="BF771" s="148"/>
      <c r="BG771" s="148"/>
      <c r="BH771" s="148"/>
    </row>
    <row r="772" spans="1:60" outlineLevel="1" x14ac:dyDescent="0.2">
      <c r="A772" s="155"/>
      <c r="B772" s="156"/>
      <c r="C772" s="184" t="s">
        <v>207</v>
      </c>
      <c r="D772" s="159"/>
      <c r="E772" s="160">
        <v>0.54</v>
      </c>
      <c r="F772" s="157"/>
      <c r="G772" s="157"/>
      <c r="H772" s="157"/>
      <c r="I772" s="157"/>
      <c r="J772" s="157"/>
      <c r="K772" s="157"/>
      <c r="L772" s="157"/>
      <c r="M772" s="157"/>
      <c r="N772" s="157"/>
      <c r="O772" s="157"/>
      <c r="P772" s="157"/>
      <c r="Q772" s="157"/>
      <c r="R772" s="157"/>
      <c r="S772" s="157"/>
      <c r="T772" s="157"/>
      <c r="U772" s="157"/>
      <c r="V772" s="157"/>
      <c r="W772" s="157"/>
      <c r="X772" s="157"/>
      <c r="Y772" s="148"/>
      <c r="Z772" s="148"/>
      <c r="AA772" s="148"/>
      <c r="AB772" s="148"/>
      <c r="AC772" s="148"/>
      <c r="AD772" s="148"/>
      <c r="AE772" s="148"/>
      <c r="AF772" s="148"/>
      <c r="AG772" s="148" t="s">
        <v>164</v>
      </c>
      <c r="AH772" s="148">
        <v>0</v>
      </c>
      <c r="AI772" s="148"/>
      <c r="AJ772" s="148"/>
      <c r="AK772" s="148"/>
      <c r="AL772" s="148"/>
      <c r="AM772" s="148"/>
      <c r="AN772" s="148"/>
      <c r="AO772" s="148"/>
      <c r="AP772" s="148"/>
      <c r="AQ772" s="148"/>
      <c r="AR772" s="148"/>
      <c r="AS772" s="148"/>
      <c r="AT772" s="148"/>
      <c r="AU772" s="148"/>
      <c r="AV772" s="148"/>
      <c r="AW772" s="148"/>
      <c r="AX772" s="148"/>
      <c r="AY772" s="148"/>
      <c r="AZ772" s="148"/>
      <c r="BA772" s="148"/>
      <c r="BB772" s="148"/>
      <c r="BC772" s="148"/>
      <c r="BD772" s="148"/>
      <c r="BE772" s="148"/>
      <c r="BF772" s="148"/>
      <c r="BG772" s="148"/>
      <c r="BH772" s="148"/>
    </row>
    <row r="773" spans="1:60" outlineLevel="1" x14ac:dyDescent="0.2">
      <c r="A773" s="155"/>
      <c r="B773" s="156"/>
      <c r="C773" s="184" t="s">
        <v>172</v>
      </c>
      <c r="D773" s="159"/>
      <c r="E773" s="160"/>
      <c r="F773" s="157"/>
      <c r="G773" s="157"/>
      <c r="H773" s="157"/>
      <c r="I773" s="157"/>
      <c r="J773" s="157"/>
      <c r="K773" s="157"/>
      <c r="L773" s="157"/>
      <c r="M773" s="157"/>
      <c r="N773" s="157"/>
      <c r="O773" s="157"/>
      <c r="P773" s="157"/>
      <c r="Q773" s="157"/>
      <c r="R773" s="157"/>
      <c r="S773" s="157"/>
      <c r="T773" s="157"/>
      <c r="U773" s="157"/>
      <c r="V773" s="157"/>
      <c r="W773" s="157"/>
      <c r="X773" s="157"/>
      <c r="Y773" s="148"/>
      <c r="Z773" s="148"/>
      <c r="AA773" s="148"/>
      <c r="AB773" s="148"/>
      <c r="AC773" s="148"/>
      <c r="AD773" s="148"/>
      <c r="AE773" s="148"/>
      <c r="AF773" s="148"/>
      <c r="AG773" s="148" t="s">
        <v>164</v>
      </c>
      <c r="AH773" s="148">
        <v>0</v>
      </c>
      <c r="AI773" s="148"/>
      <c r="AJ773" s="148"/>
      <c r="AK773" s="148"/>
      <c r="AL773" s="148"/>
      <c r="AM773" s="148"/>
      <c r="AN773" s="148"/>
      <c r="AO773" s="148"/>
      <c r="AP773" s="148"/>
      <c r="AQ773" s="148"/>
      <c r="AR773" s="148"/>
      <c r="AS773" s="148"/>
      <c r="AT773" s="148"/>
      <c r="AU773" s="148"/>
      <c r="AV773" s="148"/>
      <c r="AW773" s="148"/>
      <c r="AX773" s="148"/>
      <c r="AY773" s="148"/>
      <c r="AZ773" s="148"/>
      <c r="BA773" s="148"/>
      <c r="BB773" s="148"/>
      <c r="BC773" s="148"/>
      <c r="BD773" s="148"/>
      <c r="BE773" s="148"/>
      <c r="BF773" s="148"/>
      <c r="BG773" s="148"/>
      <c r="BH773" s="148"/>
    </row>
    <row r="774" spans="1:60" outlineLevel="1" x14ac:dyDescent="0.2">
      <c r="A774" s="155"/>
      <c r="B774" s="156"/>
      <c r="C774" s="184" t="s">
        <v>226</v>
      </c>
      <c r="D774" s="159"/>
      <c r="E774" s="160">
        <v>-3.6</v>
      </c>
      <c r="F774" s="157"/>
      <c r="G774" s="157"/>
      <c r="H774" s="157"/>
      <c r="I774" s="157"/>
      <c r="J774" s="157"/>
      <c r="K774" s="157"/>
      <c r="L774" s="157"/>
      <c r="M774" s="157"/>
      <c r="N774" s="157"/>
      <c r="O774" s="157"/>
      <c r="P774" s="157"/>
      <c r="Q774" s="157"/>
      <c r="R774" s="157"/>
      <c r="S774" s="157"/>
      <c r="T774" s="157"/>
      <c r="U774" s="157"/>
      <c r="V774" s="157"/>
      <c r="W774" s="157"/>
      <c r="X774" s="157"/>
      <c r="Y774" s="148"/>
      <c r="Z774" s="148"/>
      <c r="AA774" s="148"/>
      <c r="AB774" s="148"/>
      <c r="AC774" s="148"/>
      <c r="AD774" s="148"/>
      <c r="AE774" s="148"/>
      <c r="AF774" s="148"/>
      <c r="AG774" s="148" t="s">
        <v>164</v>
      </c>
      <c r="AH774" s="148">
        <v>0</v>
      </c>
      <c r="AI774" s="148"/>
      <c r="AJ774" s="148"/>
      <c r="AK774" s="148"/>
      <c r="AL774" s="148"/>
      <c r="AM774" s="148"/>
      <c r="AN774" s="148"/>
      <c r="AO774" s="148"/>
      <c r="AP774" s="148"/>
      <c r="AQ774" s="148"/>
      <c r="AR774" s="148"/>
      <c r="AS774" s="148"/>
      <c r="AT774" s="148"/>
      <c r="AU774" s="148"/>
      <c r="AV774" s="148"/>
      <c r="AW774" s="148"/>
      <c r="AX774" s="148"/>
      <c r="AY774" s="148"/>
      <c r="AZ774" s="148"/>
      <c r="BA774" s="148"/>
      <c r="BB774" s="148"/>
      <c r="BC774" s="148"/>
      <c r="BD774" s="148"/>
      <c r="BE774" s="148"/>
      <c r="BF774" s="148"/>
      <c r="BG774" s="148"/>
      <c r="BH774" s="148"/>
    </row>
    <row r="775" spans="1:60" outlineLevel="1" x14ac:dyDescent="0.2">
      <c r="A775" s="155"/>
      <c r="B775" s="156"/>
      <c r="C775" s="184" t="s">
        <v>202</v>
      </c>
      <c r="D775" s="159"/>
      <c r="E775" s="160">
        <v>-1.77</v>
      </c>
      <c r="F775" s="157"/>
      <c r="G775" s="157"/>
      <c r="H775" s="157"/>
      <c r="I775" s="157"/>
      <c r="J775" s="157"/>
      <c r="K775" s="157"/>
      <c r="L775" s="157"/>
      <c r="M775" s="157"/>
      <c r="N775" s="157"/>
      <c r="O775" s="157"/>
      <c r="P775" s="157"/>
      <c r="Q775" s="157"/>
      <c r="R775" s="157"/>
      <c r="S775" s="157"/>
      <c r="T775" s="157"/>
      <c r="U775" s="157"/>
      <c r="V775" s="157"/>
      <c r="W775" s="157"/>
      <c r="X775" s="157"/>
      <c r="Y775" s="148"/>
      <c r="Z775" s="148"/>
      <c r="AA775" s="148"/>
      <c r="AB775" s="148"/>
      <c r="AC775" s="148"/>
      <c r="AD775" s="148"/>
      <c r="AE775" s="148"/>
      <c r="AF775" s="148"/>
      <c r="AG775" s="148" t="s">
        <v>164</v>
      </c>
      <c r="AH775" s="148">
        <v>0</v>
      </c>
      <c r="AI775" s="148"/>
      <c r="AJ775" s="148"/>
      <c r="AK775" s="148"/>
      <c r="AL775" s="148"/>
      <c r="AM775" s="148"/>
      <c r="AN775" s="148"/>
      <c r="AO775" s="148"/>
      <c r="AP775" s="148"/>
      <c r="AQ775" s="148"/>
      <c r="AR775" s="148"/>
      <c r="AS775" s="148"/>
      <c r="AT775" s="148"/>
      <c r="AU775" s="148"/>
      <c r="AV775" s="148"/>
      <c r="AW775" s="148"/>
      <c r="AX775" s="148"/>
      <c r="AY775" s="148"/>
      <c r="AZ775" s="148"/>
      <c r="BA775" s="148"/>
      <c r="BB775" s="148"/>
      <c r="BC775" s="148"/>
      <c r="BD775" s="148"/>
      <c r="BE775" s="148"/>
      <c r="BF775" s="148"/>
      <c r="BG775" s="148"/>
      <c r="BH775" s="148"/>
    </row>
    <row r="776" spans="1:60" outlineLevel="1" x14ac:dyDescent="0.2">
      <c r="A776" s="155"/>
      <c r="B776" s="156"/>
      <c r="C776" s="184" t="s">
        <v>519</v>
      </c>
      <c r="D776" s="159"/>
      <c r="E776" s="160"/>
      <c r="F776" s="157"/>
      <c r="G776" s="157"/>
      <c r="H776" s="157"/>
      <c r="I776" s="157"/>
      <c r="J776" s="157"/>
      <c r="K776" s="157"/>
      <c r="L776" s="157"/>
      <c r="M776" s="157"/>
      <c r="N776" s="157"/>
      <c r="O776" s="157"/>
      <c r="P776" s="157"/>
      <c r="Q776" s="157"/>
      <c r="R776" s="157"/>
      <c r="S776" s="157"/>
      <c r="T776" s="157"/>
      <c r="U776" s="157"/>
      <c r="V776" s="157"/>
      <c r="W776" s="157"/>
      <c r="X776" s="157"/>
      <c r="Y776" s="148"/>
      <c r="Z776" s="148"/>
      <c r="AA776" s="148"/>
      <c r="AB776" s="148"/>
      <c r="AC776" s="148"/>
      <c r="AD776" s="148"/>
      <c r="AE776" s="148"/>
      <c r="AF776" s="148"/>
      <c r="AG776" s="148" t="s">
        <v>164</v>
      </c>
      <c r="AH776" s="148">
        <v>0</v>
      </c>
      <c r="AI776" s="148"/>
      <c r="AJ776" s="148"/>
      <c r="AK776" s="148"/>
      <c r="AL776" s="148"/>
      <c r="AM776" s="148"/>
      <c r="AN776" s="148"/>
      <c r="AO776" s="148"/>
      <c r="AP776" s="148"/>
      <c r="AQ776" s="148"/>
      <c r="AR776" s="148"/>
      <c r="AS776" s="148"/>
      <c r="AT776" s="148"/>
      <c r="AU776" s="148"/>
      <c r="AV776" s="148"/>
      <c r="AW776" s="148"/>
      <c r="AX776" s="148"/>
      <c r="AY776" s="148"/>
      <c r="AZ776" s="148"/>
      <c r="BA776" s="148"/>
      <c r="BB776" s="148"/>
      <c r="BC776" s="148"/>
      <c r="BD776" s="148"/>
      <c r="BE776" s="148"/>
      <c r="BF776" s="148"/>
      <c r="BG776" s="148"/>
      <c r="BH776" s="148"/>
    </row>
    <row r="777" spans="1:60" outlineLevel="1" x14ac:dyDescent="0.2">
      <c r="A777" s="155"/>
      <c r="B777" s="156"/>
      <c r="C777" s="184" t="s">
        <v>185</v>
      </c>
      <c r="D777" s="159"/>
      <c r="E777" s="160">
        <v>19.899999999999999</v>
      </c>
      <c r="F777" s="157"/>
      <c r="G777" s="157"/>
      <c r="H777" s="157"/>
      <c r="I777" s="157"/>
      <c r="J777" s="157"/>
      <c r="K777" s="157"/>
      <c r="L777" s="157"/>
      <c r="M777" s="157"/>
      <c r="N777" s="157"/>
      <c r="O777" s="157"/>
      <c r="P777" s="157"/>
      <c r="Q777" s="157"/>
      <c r="R777" s="157"/>
      <c r="S777" s="157"/>
      <c r="T777" s="157"/>
      <c r="U777" s="157"/>
      <c r="V777" s="157"/>
      <c r="W777" s="157"/>
      <c r="X777" s="157"/>
      <c r="Y777" s="148"/>
      <c r="Z777" s="148"/>
      <c r="AA777" s="148"/>
      <c r="AB777" s="148"/>
      <c r="AC777" s="148"/>
      <c r="AD777" s="148"/>
      <c r="AE777" s="148"/>
      <c r="AF777" s="148"/>
      <c r="AG777" s="148" t="s">
        <v>164</v>
      </c>
      <c r="AH777" s="148">
        <v>0</v>
      </c>
      <c r="AI777" s="148"/>
      <c r="AJ777" s="148"/>
      <c r="AK777" s="148"/>
      <c r="AL777" s="148"/>
      <c r="AM777" s="148"/>
      <c r="AN777" s="148"/>
      <c r="AO777" s="148"/>
      <c r="AP777" s="148"/>
      <c r="AQ777" s="148"/>
      <c r="AR777" s="148"/>
      <c r="AS777" s="148"/>
      <c r="AT777" s="148"/>
      <c r="AU777" s="148"/>
      <c r="AV777" s="148"/>
      <c r="AW777" s="148"/>
      <c r="AX777" s="148"/>
      <c r="AY777" s="148"/>
      <c r="AZ777" s="148"/>
      <c r="BA777" s="148"/>
      <c r="BB777" s="148"/>
      <c r="BC777" s="148"/>
      <c r="BD777" s="148"/>
      <c r="BE777" s="148"/>
      <c r="BF777" s="148"/>
      <c r="BG777" s="148"/>
      <c r="BH777" s="148"/>
    </row>
    <row r="778" spans="1:60" outlineLevel="1" x14ac:dyDescent="0.2">
      <c r="A778" s="168">
        <v>98</v>
      </c>
      <c r="B778" s="169" t="s">
        <v>525</v>
      </c>
      <c r="C778" s="183" t="s">
        <v>526</v>
      </c>
      <c r="D778" s="170" t="s">
        <v>168</v>
      </c>
      <c r="E778" s="171">
        <v>70.62</v>
      </c>
      <c r="F778" s="172"/>
      <c r="G778" s="173">
        <f>ROUND(E778*F778,2)</f>
        <v>0</v>
      </c>
      <c r="H778" s="158"/>
      <c r="I778" s="157">
        <f>ROUND(E778*H778,2)</f>
        <v>0</v>
      </c>
      <c r="J778" s="158"/>
      <c r="K778" s="157">
        <f>ROUND(E778*J778,2)</f>
        <v>0</v>
      </c>
      <c r="L778" s="157">
        <v>15</v>
      </c>
      <c r="M778" s="157">
        <f>G778*(1+L778/100)</f>
        <v>0</v>
      </c>
      <c r="N778" s="157">
        <v>0</v>
      </c>
      <c r="O778" s="157">
        <f>ROUND(E778*N778,2)</f>
        <v>0</v>
      </c>
      <c r="P778" s="157">
        <v>0</v>
      </c>
      <c r="Q778" s="157">
        <f>ROUND(E778*P778,2)</f>
        <v>0</v>
      </c>
      <c r="R778" s="157"/>
      <c r="S778" s="157" t="s">
        <v>159</v>
      </c>
      <c r="T778" s="157" t="s">
        <v>160</v>
      </c>
      <c r="U778" s="157">
        <v>0</v>
      </c>
      <c r="V778" s="157">
        <f>ROUND(E778*U778,2)</f>
        <v>0</v>
      </c>
      <c r="W778" s="157"/>
      <c r="X778" s="157" t="s">
        <v>161</v>
      </c>
      <c r="Y778" s="148"/>
      <c r="Z778" s="148"/>
      <c r="AA778" s="148"/>
      <c r="AB778" s="148"/>
      <c r="AC778" s="148"/>
      <c r="AD778" s="148"/>
      <c r="AE778" s="148"/>
      <c r="AF778" s="148"/>
      <c r="AG778" s="148" t="s">
        <v>162</v>
      </c>
      <c r="AH778" s="148"/>
      <c r="AI778" s="148"/>
      <c r="AJ778" s="148"/>
      <c r="AK778" s="148"/>
      <c r="AL778" s="148"/>
      <c r="AM778" s="148"/>
      <c r="AN778" s="148"/>
      <c r="AO778" s="148"/>
      <c r="AP778" s="148"/>
      <c r="AQ778" s="148"/>
      <c r="AR778" s="148"/>
      <c r="AS778" s="148"/>
      <c r="AT778" s="148"/>
      <c r="AU778" s="148"/>
      <c r="AV778" s="148"/>
      <c r="AW778" s="148"/>
      <c r="AX778" s="148"/>
      <c r="AY778" s="148"/>
      <c r="AZ778" s="148"/>
      <c r="BA778" s="148"/>
      <c r="BB778" s="148"/>
      <c r="BC778" s="148"/>
      <c r="BD778" s="148"/>
      <c r="BE778" s="148"/>
      <c r="BF778" s="148"/>
      <c r="BG778" s="148"/>
      <c r="BH778" s="148"/>
    </row>
    <row r="779" spans="1:60" outlineLevel="1" x14ac:dyDescent="0.2">
      <c r="A779" s="155"/>
      <c r="B779" s="156"/>
      <c r="C779" s="184" t="s">
        <v>177</v>
      </c>
      <c r="D779" s="159"/>
      <c r="E779" s="160"/>
      <c r="F779" s="157"/>
      <c r="G779" s="157"/>
      <c r="H779" s="157"/>
      <c r="I779" s="157"/>
      <c r="J779" s="157"/>
      <c r="K779" s="157"/>
      <c r="L779" s="157"/>
      <c r="M779" s="157"/>
      <c r="N779" s="157"/>
      <c r="O779" s="157"/>
      <c r="P779" s="157"/>
      <c r="Q779" s="157"/>
      <c r="R779" s="157"/>
      <c r="S779" s="157"/>
      <c r="T779" s="157"/>
      <c r="U779" s="157"/>
      <c r="V779" s="157"/>
      <c r="W779" s="157"/>
      <c r="X779" s="157"/>
      <c r="Y779" s="148"/>
      <c r="Z779" s="148"/>
      <c r="AA779" s="148"/>
      <c r="AB779" s="148"/>
      <c r="AC779" s="148"/>
      <c r="AD779" s="148"/>
      <c r="AE779" s="148"/>
      <c r="AF779" s="148"/>
      <c r="AG779" s="148" t="s">
        <v>164</v>
      </c>
      <c r="AH779" s="148">
        <v>0</v>
      </c>
      <c r="AI779" s="148"/>
      <c r="AJ779" s="148"/>
      <c r="AK779" s="148"/>
      <c r="AL779" s="148"/>
      <c r="AM779" s="148"/>
      <c r="AN779" s="148"/>
      <c r="AO779" s="148"/>
      <c r="AP779" s="148"/>
      <c r="AQ779" s="148"/>
      <c r="AR779" s="148"/>
      <c r="AS779" s="148"/>
      <c r="AT779" s="148"/>
      <c r="AU779" s="148"/>
      <c r="AV779" s="148"/>
      <c r="AW779" s="148"/>
      <c r="AX779" s="148"/>
      <c r="AY779" s="148"/>
      <c r="AZ779" s="148"/>
      <c r="BA779" s="148"/>
      <c r="BB779" s="148"/>
      <c r="BC779" s="148"/>
      <c r="BD779" s="148"/>
      <c r="BE779" s="148"/>
      <c r="BF779" s="148"/>
      <c r="BG779" s="148"/>
      <c r="BH779" s="148"/>
    </row>
    <row r="780" spans="1:60" outlineLevel="1" x14ac:dyDescent="0.2">
      <c r="A780" s="155"/>
      <c r="B780" s="156"/>
      <c r="C780" s="184" t="s">
        <v>178</v>
      </c>
      <c r="D780" s="159"/>
      <c r="E780" s="160"/>
      <c r="F780" s="157"/>
      <c r="G780" s="157"/>
      <c r="H780" s="157"/>
      <c r="I780" s="157"/>
      <c r="J780" s="157"/>
      <c r="K780" s="157"/>
      <c r="L780" s="157"/>
      <c r="M780" s="157"/>
      <c r="N780" s="157"/>
      <c r="O780" s="157"/>
      <c r="P780" s="157"/>
      <c r="Q780" s="157"/>
      <c r="R780" s="157"/>
      <c r="S780" s="157"/>
      <c r="T780" s="157"/>
      <c r="U780" s="157"/>
      <c r="V780" s="157"/>
      <c r="W780" s="157"/>
      <c r="X780" s="157"/>
      <c r="Y780" s="148"/>
      <c r="Z780" s="148"/>
      <c r="AA780" s="148"/>
      <c r="AB780" s="148"/>
      <c r="AC780" s="148"/>
      <c r="AD780" s="148"/>
      <c r="AE780" s="148"/>
      <c r="AF780" s="148"/>
      <c r="AG780" s="148" t="s">
        <v>164</v>
      </c>
      <c r="AH780" s="148">
        <v>0</v>
      </c>
      <c r="AI780" s="148"/>
      <c r="AJ780" s="148"/>
      <c r="AK780" s="148"/>
      <c r="AL780" s="148"/>
      <c r="AM780" s="148"/>
      <c r="AN780" s="148"/>
      <c r="AO780" s="148"/>
      <c r="AP780" s="148"/>
      <c r="AQ780" s="148"/>
      <c r="AR780" s="148"/>
      <c r="AS780" s="148"/>
      <c r="AT780" s="148"/>
      <c r="AU780" s="148"/>
      <c r="AV780" s="148"/>
      <c r="AW780" s="148"/>
      <c r="AX780" s="148"/>
      <c r="AY780" s="148"/>
      <c r="AZ780" s="148"/>
      <c r="BA780" s="148"/>
      <c r="BB780" s="148"/>
      <c r="BC780" s="148"/>
      <c r="BD780" s="148"/>
      <c r="BE780" s="148"/>
      <c r="BF780" s="148"/>
      <c r="BG780" s="148"/>
      <c r="BH780" s="148"/>
    </row>
    <row r="781" spans="1:60" outlineLevel="1" x14ac:dyDescent="0.2">
      <c r="A781" s="155"/>
      <c r="B781" s="156"/>
      <c r="C781" s="184" t="s">
        <v>179</v>
      </c>
      <c r="D781" s="159"/>
      <c r="E781" s="160">
        <v>3.43</v>
      </c>
      <c r="F781" s="157"/>
      <c r="G781" s="157"/>
      <c r="H781" s="157"/>
      <c r="I781" s="157"/>
      <c r="J781" s="157"/>
      <c r="K781" s="157"/>
      <c r="L781" s="157"/>
      <c r="M781" s="157"/>
      <c r="N781" s="157"/>
      <c r="O781" s="157"/>
      <c r="P781" s="157"/>
      <c r="Q781" s="157"/>
      <c r="R781" s="157"/>
      <c r="S781" s="157"/>
      <c r="T781" s="157"/>
      <c r="U781" s="157"/>
      <c r="V781" s="157"/>
      <c r="W781" s="157"/>
      <c r="X781" s="157"/>
      <c r="Y781" s="148"/>
      <c r="Z781" s="148"/>
      <c r="AA781" s="148"/>
      <c r="AB781" s="148"/>
      <c r="AC781" s="148"/>
      <c r="AD781" s="148"/>
      <c r="AE781" s="148"/>
      <c r="AF781" s="148"/>
      <c r="AG781" s="148" t="s">
        <v>164</v>
      </c>
      <c r="AH781" s="148">
        <v>0</v>
      </c>
      <c r="AI781" s="148"/>
      <c r="AJ781" s="148"/>
      <c r="AK781" s="148"/>
      <c r="AL781" s="148"/>
      <c r="AM781" s="148"/>
      <c r="AN781" s="148"/>
      <c r="AO781" s="148"/>
      <c r="AP781" s="148"/>
      <c r="AQ781" s="148"/>
      <c r="AR781" s="148"/>
      <c r="AS781" s="148"/>
      <c r="AT781" s="148"/>
      <c r="AU781" s="148"/>
      <c r="AV781" s="148"/>
      <c r="AW781" s="148"/>
      <c r="AX781" s="148"/>
      <c r="AY781" s="148"/>
      <c r="AZ781" s="148"/>
      <c r="BA781" s="148"/>
      <c r="BB781" s="148"/>
      <c r="BC781" s="148"/>
      <c r="BD781" s="148"/>
      <c r="BE781" s="148"/>
      <c r="BF781" s="148"/>
      <c r="BG781" s="148"/>
      <c r="BH781" s="148"/>
    </row>
    <row r="782" spans="1:60" outlineLevel="1" x14ac:dyDescent="0.2">
      <c r="A782" s="155"/>
      <c r="B782" s="156"/>
      <c r="C782" s="184" t="s">
        <v>180</v>
      </c>
      <c r="D782" s="159"/>
      <c r="E782" s="160"/>
      <c r="F782" s="157"/>
      <c r="G782" s="157"/>
      <c r="H782" s="157"/>
      <c r="I782" s="157"/>
      <c r="J782" s="157"/>
      <c r="K782" s="157"/>
      <c r="L782" s="157"/>
      <c r="M782" s="157"/>
      <c r="N782" s="157"/>
      <c r="O782" s="157"/>
      <c r="P782" s="157"/>
      <c r="Q782" s="157"/>
      <c r="R782" s="157"/>
      <c r="S782" s="157"/>
      <c r="T782" s="157"/>
      <c r="U782" s="157"/>
      <c r="V782" s="157"/>
      <c r="W782" s="157"/>
      <c r="X782" s="157"/>
      <c r="Y782" s="148"/>
      <c r="Z782" s="148"/>
      <c r="AA782" s="148"/>
      <c r="AB782" s="148"/>
      <c r="AC782" s="148"/>
      <c r="AD782" s="148"/>
      <c r="AE782" s="148"/>
      <c r="AF782" s="148"/>
      <c r="AG782" s="148" t="s">
        <v>164</v>
      </c>
      <c r="AH782" s="148">
        <v>0</v>
      </c>
      <c r="AI782" s="148"/>
      <c r="AJ782" s="148"/>
      <c r="AK782" s="148"/>
      <c r="AL782" s="148"/>
      <c r="AM782" s="148"/>
      <c r="AN782" s="148"/>
      <c r="AO782" s="148"/>
      <c r="AP782" s="148"/>
      <c r="AQ782" s="148"/>
      <c r="AR782" s="148"/>
      <c r="AS782" s="148"/>
      <c r="AT782" s="148"/>
      <c r="AU782" s="148"/>
      <c r="AV782" s="148"/>
      <c r="AW782" s="148"/>
      <c r="AX782" s="148"/>
      <c r="AY782" s="148"/>
      <c r="AZ782" s="148"/>
      <c r="BA782" s="148"/>
      <c r="BB782" s="148"/>
      <c r="BC782" s="148"/>
      <c r="BD782" s="148"/>
      <c r="BE782" s="148"/>
      <c r="BF782" s="148"/>
      <c r="BG782" s="148"/>
      <c r="BH782" s="148"/>
    </row>
    <row r="783" spans="1:60" outlineLevel="1" x14ac:dyDescent="0.2">
      <c r="A783" s="155"/>
      <c r="B783" s="156"/>
      <c r="C783" s="184" t="s">
        <v>181</v>
      </c>
      <c r="D783" s="159"/>
      <c r="E783" s="160">
        <v>24.3</v>
      </c>
      <c r="F783" s="157"/>
      <c r="G783" s="157"/>
      <c r="H783" s="157"/>
      <c r="I783" s="157"/>
      <c r="J783" s="157"/>
      <c r="K783" s="157"/>
      <c r="L783" s="157"/>
      <c r="M783" s="157"/>
      <c r="N783" s="157"/>
      <c r="O783" s="157"/>
      <c r="P783" s="157"/>
      <c r="Q783" s="157"/>
      <c r="R783" s="157"/>
      <c r="S783" s="157"/>
      <c r="T783" s="157"/>
      <c r="U783" s="157"/>
      <c r="V783" s="157"/>
      <c r="W783" s="157"/>
      <c r="X783" s="157"/>
      <c r="Y783" s="148"/>
      <c r="Z783" s="148"/>
      <c r="AA783" s="148"/>
      <c r="AB783" s="148"/>
      <c r="AC783" s="148"/>
      <c r="AD783" s="148"/>
      <c r="AE783" s="148"/>
      <c r="AF783" s="148"/>
      <c r="AG783" s="148" t="s">
        <v>164</v>
      </c>
      <c r="AH783" s="148">
        <v>0</v>
      </c>
      <c r="AI783" s="148"/>
      <c r="AJ783" s="148"/>
      <c r="AK783" s="148"/>
      <c r="AL783" s="148"/>
      <c r="AM783" s="148"/>
      <c r="AN783" s="148"/>
      <c r="AO783" s="148"/>
      <c r="AP783" s="148"/>
      <c r="AQ783" s="148"/>
      <c r="AR783" s="148"/>
      <c r="AS783" s="148"/>
      <c r="AT783" s="148"/>
      <c r="AU783" s="148"/>
      <c r="AV783" s="148"/>
      <c r="AW783" s="148"/>
      <c r="AX783" s="148"/>
      <c r="AY783" s="148"/>
      <c r="AZ783" s="148"/>
      <c r="BA783" s="148"/>
      <c r="BB783" s="148"/>
      <c r="BC783" s="148"/>
      <c r="BD783" s="148"/>
      <c r="BE783" s="148"/>
      <c r="BF783" s="148"/>
      <c r="BG783" s="148"/>
      <c r="BH783" s="148"/>
    </row>
    <row r="784" spans="1:60" outlineLevel="1" x14ac:dyDescent="0.2">
      <c r="A784" s="155"/>
      <c r="B784" s="156"/>
      <c r="C784" s="184" t="s">
        <v>180</v>
      </c>
      <c r="D784" s="159"/>
      <c r="E784" s="160"/>
      <c r="F784" s="157"/>
      <c r="G784" s="157"/>
      <c r="H784" s="157"/>
      <c r="I784" s="157"/>
      <c r="J784" s="157"/>
      <c r="K784" s="157"/>
      <c r="L784" s="157"/>
      <c r="M784" s="157"/>
      <c r="N784" s="157"/>
      <c r="O784" s="157"/>
      <c r="P784" s="157"/>
      <c r="Q784" s="157"/>
      <c r="R784" s="157"/>
      <c r="S784" s="157"/>
      <c r="T784" s="157"/>
      <c r="U784" s="157"/>
      <c r="V784" s="157"/>
      <c r="W784" s="157"/>
      <c r="X784" s="157"/>
      <c r="Y784" s="148"/>
      <c r="Z784" s="148"/>
      <c r="AA784" s="148"/>
      <c r="AB784" s="148"/>
      <c r="AC784" s="148"/>
      <c r="AD784" s="148"/>
      <c r="AE784" s="148"/>
      <c r="AF784" s="148"/>
      <c r="AG784" s="148" t="s">
        <v>164</v>
      </c>
      <c r="AH784" s="148">
        <v>0</v>
      </c>
      <c r="AI784" s="148"/>
      <c r="AJ784" s="148"/>
      <c r="AK784" s="148"/>
      <c r="AL784" s="148"/>
      <c r="AM784" s="148"/>
      <c r="AN784" s="148"/>
      <c r="AO784" s="148"/>
      <c r="AP784" s="148"/>
      <c r="AQ784" s="148"/>
      <c r="AR784" s="148"/>
      <c r="AS784" s="148"/>
      <c r="AT784" s="148"/>
      <c r="AU784" s="148"/>
      <c r="AV784" s="148"/>
      <c r="AW784" s="148"/>
      <c r="AX784" s="148"/>
      <c r="AY784" s="148"/>
      <c r="AZ784" s="148"/>
      <c r="BA784" s="148"/>
      <c r="BB784" s="148"/>
      <c r="BC784" s="148"/>
      <c r="BD784" s="148"/>
      <c r="BE784" s="148"/>
      <c r="BF784" s="148"/>
      <c r="BG784" s="148"/>
      <c r="BH784" s="148"/>
    </row>
    <row r="785" spans="1:60" outlineLevel="1" x14ac:dyDescent="0.2">
      <c r="A785" s="155"/>
      <c r="B785" s="156"/>
      <c r="C785" s="184" t="s">
        <v>182</v>
      </c>
      <c r="D785" s="159"/>
      <c r="E785" s="160">
        <v>5.51</v>
      </c>
      <c r="F785" s="157"/>
      <c r="G785" s="157"/>
      <c r="H785" s="157"/>
      <c r="I785" s="157"/>
      <c r="J785" s="157"/>
      <c r="K785" s="157"/>
      <c r="L785" s="157"/>
      <c r="M785" s="157"/>
      <c r="N785" s="157"/>
      <c r="O785" s="157"/>
      <c r="P785" s="157"/>
      <c r="Q785" s="157"/>
      <c r="R785" s="157"/>
      <c r="S785" s="157"/>
      <c r="T785" s="157"/>
      <c r="U785" s="157"/>
      <c r="V785" s="157"/>
      <c r="W785" s="157"/>
      <c r="X785" s="157"/>
      <c r="Y785" s="148"/>
      <c r="Z785" s="148"/>
      <c r="AA785" s="148"/>
      <c r="AB785" s="148"/>
      <c r="AC785" s="148"/>
      <c r="AD785" s="148"/>
      <c r="AE785" s="148"/>
      <c r="AF785" s="148"/>
      <c r="AG785" s="148" t="s">
        <v>164</v>
      </c>
      <c r="AH785" s="148">
        <v>0</v>
      </c>
      <c r="AI785" s="148"/>
      <c r="AJ785" s="148"/>
      <c r="AK785" s="148"/>
      <c r="AL785" s="148"/>
      <c r="AM785" s="148"/>
      <c r="AN785" s="148"/>
      <c r="AO785" s="148"/>
      <c r="AP785" s="148"/>
      <c r="AQ785" s="148"/>
      <c r="AR785" s="148"/>
      <c r="AS785" s="148"/>
      <c r="AT785" s="148"/>
      <c r="AU785" s="148"/>
      <c r="AV785" s="148"/>
      <c r="AW785" s="148"/>
      <c r="AX785" s="148"/>
      <c r="AY785" s="148"/>
      <c r="AZ785" s="148"/>
      <c r="BA785" s="148"/>
      <c r="BB785" s="148"/>
      <c r="BC785" s="148"/>
      <c r="BD785" s="148"/>
      <c r="BE785" s="148"/>
      <c r="BF785" s="148"/>
      <c r="BG785" s="148"/>
      <c r="BH785" s="148"/>
    </row>
    <row r="786" spans="1:60" outlineLevel="1" x14ac:dyDescent="0.2">
      <c r="A786" s="155"/>
      <c r="B786" s="156"/>
      <c r="C786" s="184" t="s">
        <v>183</v>
      </c>
      <c r="D786" s="159"/>
      <c r="E786" s="160"/>
      <c r="F786" s="157"/>
      <c r="G786" s="157"/>
      <c r="H786" s="157"/>
      <c r="I786" s="157"/>
      <c r="J786" s="157"/>
      <c r="K786" s="157"/>
      <c r="L786" s="157"/>
      <c r="M786" s="157"/>
      <c r="N786" s="157"/>
      <c r="O786" s="157"/>
      <c r="P786" s="157"/>
      <c r="Q786" s="157"/>
      <c r="R786" s="157"/>
      <c r="S786" s="157"/>
      <c r="T786" s="157"/>
      <c r="U786" s="157"/>
      <c r="V786" s="157"/>
      <c r="W786" s="157"/>
      <c r="X786" s="157"/>
      <c r="Y786" s="148"/>
      <c r="Z786" s="148"/>
      <c r="AA786" s="148"/>
      <c r="AB786" s="148"/>
      <c r="AC786" s="148"/>
      <c r="AD786" s="148"/>
      <c r="AE786" s="148"/>
      <c r="AF786" s="148"/>
      <c r="AG786" s="148" t="s">
        <v>164</v>
      </c>
      <c r="AH786" s="148">
        <v>0</v>
      </c>
      <c r="AI786" s="148"/>
      <c r="AJ786" s="148"/>
      <c r="AK786" s="148"/>
      <c r="AL786" s="148"/>
      <c r="AM786" s="148"/>
      <c r="AN786" s="148"/>
      <c r="AO786" s="148"/>
      <c r="AP786" s="148"/>
      <c r="AQ786" s="148"/>
      <c r="AR786" s="148"/>
      <c r="AS786" s="148"/>
      <c r="AT786" s="148"/>
      <c r="AU786" s="148"/>
      <c r="AV786" s="148"/>
      <c r="AW786" s="148"/>
      <c r="AX786" s="148"/>
      <c r="AY786" s="148"/>
      <c r="AZ786" s="148"/>
      <c r="BA786" s="148"/>
      <c r="BB786" s="148"/>
      <c r="BC786" s="148"/>
      <c r="BD786" s="148"/>
      <c r="BE786" s="148"/>
      <c r="BF786" s="148"/>
      <c r="BG786" s="148"/>
      <c r="BH786" s="148"/>
    </row>
    <row r="787" spans="1:60" outlineLevel="1" x14ac:dyDescent="0.2">
      <c r="A787" s="155"/>
      <c r="B787" s="156"/>
      <c r="C787" s="184" t="s">
        <v>184</v>
      </c>
      <c r="D787" s="159"/>
      <c r="E787" s="160">
        <v>14</v>
      </c>
      <c r="F787" s="157"/>
      <c r="G787" s="157"/>
      <c r="H787" s="157"/>
      <c r="I787" s="157"/>
      <c r="J787" s="157"/>
      <c r="K787" s="157"/>
      <c r="L787" s="157"/>
      <c r="M787" s="157"/>
      <c r="N787" s="157"/>
      <c r="O787" s="157"/>
      <c r="P787" s="157"/>
      <c r="Q787" s="157"/>
      <c r="R787" s="157"/>
      <c r="S787" s="157"/>
      <c r="T787" s="157"/>
      <c r="U787" s="157"/>
      <c r="V787" s="157"/>
      <c r="W787" s="157"/>
      <c r="X787" s="157"/>
      <c r="Y787" s="148"/>
      <c r="Z787" s="148"/>
      <c r="AA787" s="148"/>
      <c r="AB787" s="148"/>
      <c r="AC787" s="148"/>
      <c r="AD787" s="148"/>
      <c r="AE787" s="148"/>
      <c r="AF787" s="148"/>
      <c r="AG787" s="148" t="s">
        <v>164</v>
      </c>
      <c r="AH787" s="148">
        <v>0</v>
      </c>
      <c r="AI787" s="148"/>
      <c r="AJ787" s="148"/>
      <c r="AK787" s="148"/>
      <c r="AL787" s="148"/>
      <c r="AM787" s="148"/>
      <c r="AN787" s="148"/>
      <c r="AO787" s="148"/>
      <c r="AP787" s="148"/>
      <c r="AQ787" s="148"/>
      <c r="AR787" s="148"/>
      <c r="AS787" s="148"/>
      <c r="AT787" s="148"/>
      <c r="AU787" s="148"/>
      <c r="AV787" s="148"/>
      <c r="AW787" s="148"/>
      <c r="AX787" s="148"/>
      <c r="AY787" s="148"/>
      <c r="AZ787" s="148"/>
      <c r="BA787" s="148"/>
      <c r="BB787" s="148"/>
      <c r="BC787" s="148"/>
      <c r="BD787" s="148"/>
      <c r="BE787" s="148"/>
      <c r="BF787" s="148"/>
      <c r="BG787" s="148"/>
      <c r="BH787" s="148"/>
    </row>
    <row r="788" spans="1:60" outlineLevel="1" x14ac:dyDescent="0.2">
      <c r="A788" s="155"/>
      <c r="B788" s="156"/>
      <c r="C788" s="184" t="s">
        <v>183</v>
      </c>
      <c r="D788" s="159"/>
      <c r="E788" s="160"/>
      <c r="F788" s="157"/>
      <c r="G788" s="157"/>
      <c r="H788" s="157"/>
      <c r="I788" s="157"/>
      <c r="J788" s="157"/>
      <c r="K788" s="157"/>
      <c r="L788" s="157"/>
      <c r="M788" s="157"/>
      <c r="N788" s="157"/>
      <c r="O788" s="157"/>
      <c r="P788" s="157"/>
      <c r="Q788" s="157"/>
      <c r="R788" s="157"/>
      <c r="S788" s="157"/>
      <c r="T788" s="157"/>
      <c r="U788" s="157"/>
      <c r="V788" s="157"/>
      <c r="W788" s="157"/>
      <c r="X788" s="157"/>
      <c r="Y788" s="148"/>
      <c r="Z788" s="148"/>
      <c r="AA788" s="148"/>
      <c r="AB788" s="148"/>
      <c r="AC788" s="148"/>
      <c r="AD788" s="148"/>
      <c r="AE788" s="148"/>
      <c r="AF788" s="148"/>
      <c r="AG788" s="148" t="s">
        <v>164</v>
      </c>
      <c r="AH788" s="148">
        <v>0</v>
      </c>
      <c r="AI788" s="148"/>
      <c r="AJ788" s="148"/>
      <c r="AK788" s="148"/>
      <c r="AL788" s="148"/>
      <c r="AM788" s="148"/>
      <c r="AN788" s="148"/>
      <c r="AO788" s="148"/>
      <c r="AP788" s="148"/>
      <c r="AQ788" s="148"/>
      <c r="AR788" s="148"/>
      <c r="AS788" s="148"/>
      <c r="AT788" s="148"/>
      <c r="AU788" s="148"/>
      <c r="AV788" s="148"/>
      <c r="AW788" s="148"/>
      <c r="AX788" s="148"/>
      <c r="AY788" s="148"/>
      <c r="AZ788" s="148"/>
      <c r="BA788" s="148"/>
      <c r="BB788" s="148"/>
      <c r="BC788" s="148"/>
      <c r="BD788" s="148"/>
      <c r="BE788" s="148"/>
      <c r="BF788" s="148"/>
      <c r="BG788" s="148"/>
      <c r="BH788" s="148"/>
    </row>
    <row r="789" spans="1:60" outlineLevel="1" x14ac:dyDescent="0.2">
      <c r="A789" s="155"/>
      <c r="B789" s="156"/>
      <c r="C789" s="184" t="s">
        <v>185</v>
      </c>
      <c r="D789" s="159"/>
      <c r="E789" s="160">
        <v>19.899999999999999</v>
      </c>
      <c r="F789" s="157"/>
      <c r="G789" s="157"/>
      <c r="H789" s="157"/>
      <c r="I789" s="157"/>
      <c r="J789" s="157"/>
      <c r="K789" s="157"/>
      <c r="L789" s="157"/>
      <c r="M789" s="157"/>
      <c r="N789" s="157"/>
      <c r="O789" s="157"/>
      <c r="P789" s="157"/>
      <c r="Q789" s="157"/>
      <c r="R789" s="157"/>
      <c r="S789" s="157"/>
      <c r="T789" s="157"/>
      <c r="U789" s="157"/>
      <c r="V789" s="157"/>
      <c r="W789" s="157"/>
      <c r="X789" s="157"/>
      <c r="Y789" s="148"/>
      <c r="Z789" s="148"/>
      <c r="AA789" s="148"/>
      <c r="AB789" s="148"/>
      <c r="AC789" s="148"/>
      <c r="AD789" s="148"/>
      <c r="AE789" s="148"/>
      <c r="AF789" s="148"/>
      <c r="AG789" s="148" t="s">
        <v>164</v>
      </c>
      <c r="AH789" s="148">
        <v>0</v>
      </c>
      <c r="AI789" s="148"/>
      <c r="AJ789" s="148"/>
      <c r="AK789" s="148"/>
      <c r="AL789" s="148"/>
      <c r="AM789" s="148"/>
      <c r="AN789" s="148"/>
      <c r="AO789" s="148"/>
      <c r="AP789" s="148"/>
      <c r="AQ789" s="148"/>
      <c r="AR789" s="148"/>
      <c r="AS789" s="148"/>
      <c r="AT789" s="148"/>
      <c r="AU789" s="148"/>
      <c r="AV789" s="148"/>
      <c r="AW789" s="148"/>
      <c r="AX789" s="148"/>
      <c r="AY789" s="148"/>
      <c r="AZ789" s="148"/>
      <c r="BA789" s="148"/>
      <c r="BB789" s="148"/>
      <c r="BC789" s="148"/>
      <c r="BD789" s="148"/>
      <c r="BE789" s="148"/>
      <c r="BF789" s="148"/>
      <c r="BG789" s="148"/>
      <c r="BH789" s="148"/>
    </row>
    <row r="790" spans="1:60" outlineLevel="1" x14ac:dyDescent="0.2">
      <c r="A790" s="155"/>
      <c r="B790" s="156"/>
      <c r="C790" s="184" t="s">
        <v>188</v>
      </c>
      <c r="D790" s="159"/>
      <c r="E790" s="160"/>
      <c r="F790" s="157"/>
      <c r="G790" s="157"/>
      <c r="H790" s="157"/>
      <c r="I790" s="157"/>
      <c r="J790" s="157"/>
      <c r="K790" s="157"/>
      <c r="L790" s="157"/>
      <c r="M790" s="157"/>
      <c r="N790" s="157"/>
      <c r="O790" s="157"/>
      <c r="P790" s="157"/>
      <c r="Q790" s="157"/>
      <c r="R790" s="157"/>
      <c r="S790" s="157"/>
      <c r="T790" s="157"/>
      <c r="U790" s="157"/>
      <c r="V790" s="157"/>
      <c r="W790" s="157"/>
      <c r="X790" s="157"/>
      <c r="Y790" s="148"/>
      <c r="Z790" s="148"/>
      <c r="AA790" s="148"/>
      <c r="AB790" s="148"/>
      <c r="AC790" s="148"/>
      <c r="AD790" s="148"/>
      <c r="AE790" s="148"/>
      <c r="AF790" s="148"/>
      <c r="AG790" s="148" t="s">
        <v>164</v>
      </c>
      <c r="AH790" s="148">
        <v>0</v>
      </c>
      <c r="AI790" s="148"/>
      <c r="AJ790" s="148"/>
      <c r="AK790" s="148"/>
      <c r="AL790" s="148"/>
      <c r="AM790" s="148"/>
      <c r="AN790" s="148"/>
      <c r="AO790" s="148"/>
      <c r="AP790" s="148"/>
      <c r="AQ790" s="148"/>
      <c r="AR790" s="148"/>
      <c r="AS790" s="148"/>
      <c r="AT790" s="148"/>
      <c r="AU790" s="148"/>
      <c r="AV790" s="148"/>
      <c r="AW790" s="148"/>
      <c r="AX790" s="148"/>
      <c r="AY790" s="148"/>
      <c r="AZ790" s="148"/>
      <c r="BA790" s="148"/>
      <c r="BB790" s="148"/>
      <c r="BC790" s="148"/>
      <c r="BD790" s="148"/>
      <c r="BE790" s="148"/>
      <c r="BF790" s="148"/>
      <c r="BG790" s="148"/>
      <c r="BH790" s="148"/>
    </row>
    <row r="791" spans="1:60" outlineLevel="1" x14ac:dyDescent="0.2">
      <c r="A791" s="155"/>
      <c r="B791" s="156"/>
      <c r="C791" s="184" t="s">
        <v>189</v>
      </c>
      <c r="D791" s="159"/>
      <c r="E791" s="160">
        <v>3.48</v>
      </c>
      <c r="F791" s="157"/>
      <c r="G791" s="157"/>
      <c r="H791" s="157"/>
      <c r="I791" s="157"/>
      <c r="J791" s="157"/>
      <c r="K791" s="157"/>
      <c r="L791" s="157"/>
      <c r="M791" s="157"/>
      <c r="N791" s="157"/>
      <c r="O791" s="157"/>
      <c r="P791" s="157"/>
      <c r="Q791" s="157"/>
      <c r="R791" s="157"/>
      <c r="S791" s="157"/>
      <c r="T791" s="157"/>
      <c r="U791" s="157"/>
      <c r="V791" s="157"/>
      <c r="W791" s="157"/>
      <c r="X791" s="157"/>
      <c r="Y791" s="148"/>
      <c r="Z791" s="148"/>
      <c r="AA791" s="148"/>
      <c r="AB791" s="148"/>
      <c r="AC791" s="148"/>
      <c r="AD791" s="148"/>
      <c r="AE791" s="148"/>
      <c r="AF791" s="148"/>
      <c r="AG791" s="148" t="s">
        <v>164</v>
      </c>
      <c r="AH791" s="148">
        <v>0</v>
      </c>
      <c r="AI791" s="148"/>
      <c r="AJ791" s="148"/>
      <c r="AK791" s="148"/>
      <c r="AL791" s="148"/>
      <c r="AM791" s="148"/>
      <c r="AN791" s="148"/>
      <c r="AO791" s="148"/>
      <c r="AP791" s="148"/>
      <c r="AQ791" s="148"/>
      <c r="AR791" s="148"/>
      <c r="AS791" s="148"/>
      <c r="AT791" s="148"/>
      <c r="AU791" s="148"/>
      <c r="AV791" s="148"/>
      <c r="AW791" s="148"/>
      <c r="AX791" s="148"/>
      <c r="AY791" s="148"/>
      <c r="AZ791" s="148"/>
      <c r="BA791" s="148"/>
      <c r="BB791" s="148"/>
      <c r="BC791" s="148"/>
      <c r="BD791" s="148"/>
      <c r="BE791" s="148"/>
      <c r="BF791" s="148"/>
      <c r="BG791" s="148"/>
      <c r="BH791" s="148"/>
    </row>
    <row r="792" spans="1:60" x14ac:dyDescent="0.2">
      <c r="A792" s="162" t="s">
        <v>154</v>
      </c>
      <c r="B792" s="163" t="s">
        <v>124</v>
      </c>
      <c r="C792" s="182" t="s">
        <v>125</v>
      </c>
      <c r="D792" s="164"/>
      <c r="E792" s="165"/>
      <c r="F792" s="166"/>
      <c r="G792" s="167">
        <f>SUMIF(AG793:AG808,"&lt;&gt;NOR",G793:G808)</f>
        <v>0</v>
      </c>
      <c r="H792" s="161"/>
      <c r="I792" s="161">
        <f>SUM(I793:I808)</f>
        <v>0</v>
      </c>
      <c r="J792" s="161"/>
      <c r="K792" s="161">
        <f>SUM(K793:K808)</f>
        <v>0</v>
      </c>
      <c r="L792" s="161"/>
      <c r="M792" s="161">
        <f>SUM(M793:M808)</f>
        <v>0</v>
      </c>
      <c r="N792" s="161"/>
      <c r="O792" s="161">
        <f>SUM(O793:O808)</f>
        <v>0</v>
      </c>
      <c r="P792" s="161"/>
      <c r="Q792" s="161">
        <f>SUM(Q793:Q808)</f>
        <v>0</v>
      </c>
      <c r="R792" s="161"/>
      <c r="S792" s="161"/>
      <c r="T792" s="161"/>
      <c r="U792" s="161"/>
      <c r="V792" s="161">
        <f>SUM(V793:V808)</f>
        <v>0</v>
      </c>
      <c r="W792" s="161"/>
      <c r="X792" s="161"/>
      <c r="AG792" t="s">
        <v>155</v>
      </c>
    </row>
    <row r="793" spans="1:60" outlineLevel="1" x14ac:dyDescent="0.2">
      <c r="A793" s="168">
        <v>99</v>
      </c>
      <c r="B793" s="169" t="s">
        <v>527</v>
      </c>
      <c r="C793" s="183" t="s">
        <v>528</v>
      </c>
      <c r="D793" s="170" t="s">
        <v>158</v>
      </c>
      <c r="E793" s="171">
        <v>6.9591599999999998</v>
      </c>
      <c r="F793" s="172"/>
      <c r="G793" s="173">
        <f>ROUND(E793*F793,2)</f>
        <v>0</v>
      </c>
      <c r="H793" s="158"/>
      <c r="I793" s="157">
        <f>ROUND(E793*H793,2)</f>
        <v>0</v>
      </c>
      <c r="J793" s="158"/>
      <c r="K793" s="157">
        <f>ROUND(E793*J793,2)</f>
        <v>0</v>
      </c>
      <c r="L793" s="157">
        <v>15</v>
      </c>
      <c r="M793" s="157">
        <f>G793*(1+L793/100)</f>
        <v>0</v>
      </c>
      <c r="N793" s="157">
        <v>0</v>
      </c>
      <c r="O793" s="157">
        <f>ROUND(E793*N793,2)</f>
        <v>0</v>
      </c>
      <c r="P793" s="157">
        <v>0</v>
      </c>
      <c r="Q793" s="157">
        <f>ROUND(E793*P793,2)</f>
        <v>0</v>
      </c>
      <c r="R793" s="157"/>
      <c r="S793" s="157" t="s">
        <v>159</v>
      </c>
      <c r="T793" s="157" t="s">
        <v>160</v>
      </c>
      <c r="U793" s="157">
        <v>0</v>
      </c>
      <c r="V793" s="157">
        <f>ROUND(E793*U793,2)</f>
        <v>0</v>
      </c>
      <c r="W793" s="157"/>
      <c r="X793" s="157" t="s">
        <v>161</v>
      </c>
      <c r="Y793" s="148"/>
      <c r="Z793" s="148"/>
      <c r="AA793" s="148"/>
      <c r="AB793" s="148"/>
      <c r="AC793" s="148"/>
      <c r="AD793" s="148"/>
      <c r="AE793" s="148"/>
      <c r="AF793" s="148"/>
      <c r="AG793" s="148" t="s">
        <v>162</v>
      </c>
      <c r="AH793" s="148"/>
      <c r="AI793" s="148"/>
      <c r="AJ793" s="148"/>
      <c r="AK793" s="148"/>
      <c r="AL793" s="148"/>
      <c r="AM793" s="148"/>
      <c r="AN793" s="148"/>
      <c r="AO793" s="148"/>
      <c r="AP793" s="148"/>
      <c r="AQ793" s="148"/>
      <c r="AR793" s="148"/>
      <c r="AS793" s="148"/>
      <c r="AT793" s="148"/>
      <c r="AU793" s="148"/>
      <c r="AV793" s="148"/>
      <c r="AW793" s="148"/>
      <c r="AX793" s="148"/>
      <c r="AY793" s="148"/>
      <c r="AZ793" s="148"/>
      <c r="BA793" s="148"/>
      <c r="BB793" s="148"/>
      <c r="BC793" s="148"/>
      <c r="BD793" s="148"/>
      <c r="BE793" s="148"/>
      <c r="BF793" s="148"/>
      <c r="BG793" s="148"/>
      <c r="BH793" s="148"/>
    </row>
    <row r="794" spans="1:60" outlineLevel="1" x14ac:dyDescent="0.2">
      <c r="A794" s="155"/>
      <c r="B794" s="156"/>
      <c r="C794" s="184" t="s">
        <v>281</v>
      </c>
      <c r="D794" s="159"/>
      <c r="E794" s="160"/>
      <c r="F794" s="157"/>
      <c r="G794" s="157"/>
      <c r="H794" s="157"/>
      <c r="I794" s="157"/>
      <c r="J794" s="157"/>
      <c r="K794" s="157"/>
      <c r="L794" s="157"/>
      <c r="M794" s="157"/>
      <c r="N794" s="157"/>
      <c r="O794" s="157"/>
      <c r="P794" s="157"/>
      <c r="Q794" s="157"/>
      <c r="R794" s="157"/>
      <c r="S794" s="157"/>
      <c r="T794" s="157"/>
      <c r="U794" s="157"/>
      <c r="V794" s="157"/>
      <c r="W794" s="157"/>
      <c r="X794" s="157"/>
      <c r="Y794" s="148"/>
      <c r="Z794" s="148"/>
      <c r="AA794" s="148"/>
      <c r="AB794" s="148"/>
      <c r="AC794" s="148"/>
      <c r="AD794" s="148"/>
      <c r="AE794" s="148"/>
      <c r="AF794" s="148"/>
      <c r="AG794" s="148" t="s">
        <v>164</v>
      </c>
      <c r="AH794" s="148">
        <v>0</v>
      </c>
      <c r="AI794" s="148"/>
      <c r="AJ794" s="148"/>
      <c r="AK794" s="148"/>
      <c r="AL794" s="148"/>
      <c r="AM794" s="148"/>
      <c r="AN794" s="148"/>
      <c r="AO794" s="148"/>
      <c r="AP794" s="148"/>
      <c r="AQ794" s="148"/>
      <c r="AR794" s="148"/>
      <c r="AS794" s="148"/>
      <c r="AT794" s="148"/>
      <c r="AU794" s="148"/>
      <c r="AV794" s="148"/>
      <c r="AW794" s="148"/>
      <c r="AX794" s="148"/>
      <c r="AY794" s="148"/>
      <c r="AZ794" s="148"/>
      <c r="BA794" s="148"/>
      <c r="BB794" s="148"/>
      <c r="BC794" s="148"/>
      <c r="BD794" s="148"/>
      <c r="BE794" s="148"/>
      <c r="BF794" s="148"/>
      <c r="BG794" s="148"/>
      <c r="BH794" s="148"/>
    </row>
    <row r="795" spans="1:60" outlineLevel="1" x14ac:dyDescent="0.2">
      <c r="A795" s="155"/>
      <c r="B795" s="156"/>
      <c r="C795" s="184" t="s">
        <v>529</v>
      </c>
      <c r="D795" s="159"/>
      <c r="E795" s="160">
        <v>6.96</v>
      </c>
      <c r="F795" s="157"/>
      <c r="G795" s="157"/>
      <c r="H795" s="157"/>
      <c r="I795" s="157"/>
      <c r="J795" s="157"/>
      <c r="K795" s="157"/>
      <c r="L795" s="157"/>
      <c r="M795" s="157"/>
      <c r="N795" s="157"/>
      <c r="O795" s="157"/>
      <c r="P795" s="157"/>
      <c r="Q795" s="157"/>
      <c r="R795" s="157"/>
      <c r="S795" s="157"/>
      <c r="T795" s="157"/>
      <c r="U795" s="157"/>
      <c r="V795" s="157"/>
      <c r="W795" s="157"/>
      <c r="X795" s="157"/>
      <c r="Y795" s="148"/>
      <c r="Z795" s="148"/>
      <c r="AA795" s="148"/>
      <c r="AB795" s="148"/>
      <c r="AC795" s="148"/>
      <c r="AD795" s="148"/>
      <c r="AE795" s="148"/>
      <c r="AF795" s="148"/>
      <c r="AG795" s="148" t="s">
        <v>164</v>
      </c>
      <c r="AH795" s="148">
        <v>0</v>
      </c>
      <c r="AI795" s="148"/>
      <c r="AJ795" s="148"/>
      <c r="AK795" s="148"/>
      <c r="AL795" s="148"/>
      <c r="AM795" s="148"/>
      <c r="AN795" s="148"/>
      <c r="AO795" s="148"/>
      <c r="AP795" s="148"/>
      <c r="AQ795" s="148"/>
      <c r="AR795" s="148"/>
      <c r="AS795" s="148"/>
      <c r="AT795" s="148"/>
      <c r="AU795" s="148"/>
      <c r="AV795" s="148"/>
      <c r="AW795" s="148"/>
      <c r="AX795" s="148"/>
      <c r="AY795" s="148"/>
      <c r="AZ795" s="148"/>
      <c r="BA795" s="148"/>
      <c r="BB795" s="148"/>
      <c r="BC795" s="148"/>
      <c r="BD795" s="148"/>
      <c r="BE795" s="148"/>
      <c r="BF795" s="148"/>
      <c r="BG795" s="148"/>
      <c r="BH795" s="148"/>
    </row>
    <row r="796" spans="1:60" outlineLevel="1" x14ac:dyDescent="0.2">
      <c r="A796" s="168">
        <v>100</v>
      </c>
      <c r="B796" s="169" t="s">
        <v>530</v>
      </c>
      <c r="C796" s="183" t="s">
        <v>531</v>
      </c>
      <c r="D796" s="170" t="s">
        <v>158</v>
      </c>
      <c r="E796" s="171">
        <v>6.9591599999999998</v>
      </c>
      <c r="F796" s="172"/>
      <c r="G796" s="173">
        <f>ROUND(E796*F796,2)</f>
        <v>0</v>
      </c>
      <c r="H796" s="158"/>
      <c r="I796" s="157">
        <f>ROUND(E796*H796,2)</f>
        <v>0</v>
      </c>
      <c r="J796" s="158"/>
      <c r="K796" s="157">
        <f>ROUND(E796*J796,2)</f>
        <v>0</v>
      </c>
      <c r="L796" s="157">
        <v>15</v>
      </c>
      <c r="M796" s="157">
        <f>G796*(1+L796/100)</f>
        <v>0</v>
      </c>
      <c r="N796" s="157">
        <v>0</v>
      </c>
      <c r="O796" s="157">
        <f>ROUND(E796*N796,2)</f>
        <v>0</v>
      </c>
      <c r="P796" s="157">
        <v>0</v>
      </c>
      <c r="Q796" s="157">
        <f>ROUND(E796*P796,2)</f>
        <v>0</v>
      </c>
      <c r="R796" s="157"/>
      <c r="S796" s="157" t="s">
        <v>159</v>
      </c>
      <c r="T796" s="157" t="s">
        <v>160</v>
      </c>
      <c r="U796" s="157">
        <v>0</v>
      </c>
      <c r="V796" s="157">
        <f>ROUND(E796*U796,2)</f>
        <v>0</v>
      </c>
      <c r="W796" s="157"/>
      <c r="X796" s="157" t="s">
        <v>161</v>
      </c>
      <c r="Y796" s="148"/>
      <c r="Z796" s="148"/>
      <c r="AA796" s="148"/>
      <c r="AB796" s="148"/>
      <c r="AC796" s="148"/>
      <c r="AD796" s="148"/>
      <c r="AE796" s="148"/>
      <c r="AF796" s="148"/>
      <c r="AG796" s="148" t="s">
        <v>162</v>
      </c>
      <c r="AH796" s="148"/>
      <c r="AI796" s="148"/>
      <c r="AJ796" s="148"/>
      <c r="AK796" s="148"/>
      <c r="AL796" s="148"/>
      <c r="AM796" s="148"/>
      <c r="AN796" s="148"/>
      <c r="AO796" s="148"/>
      <c r="AP796" s="148"/>
      <c r="AQ796" s="148"/>
      <c r="AR796" s="148"/>
      <c r="AS796" s="148"/>
      <c r="AT796" s="148"/>
      <c r="AU796" s="148"/>
      <c r="AV796" s="148"/>
      <c r="AW796" s="148"/>
      <c r="AX796" s="148"/>
      <c r="AY796" s="148"/>
      <c r="AZ796" s="148"/>
      <c r="BA796" s="148"/>
      <c r="BB796" s="148"/>
      <c r="BC796" s="148"/>
      <c r="BD796" s="148"/>
      <c r="BE796" s="148"/>
      <c r="BF796" s="148"/>
      <c r="BG796" s="148"/>
      <c r="BH796" s="148"/>
    </row>
    <row r="797" spans="1:60" outlineLevel="1" x14ac:dyDescent="0.2">
      <c r="A797" s="155"/>
      <c r="B797" s="156"/>
      <c r="C797" s="184" t="s">
        <v>281</v>
      </c>
      <c r="D797" s="159"/>
      <c r="E797" s="160"/>
      <c r="F797" s="157"/>
      <c r="G797" s="157"/>
      <c r="H797" s="157"/>
      <c r="I797" s="157"/>
      <c r="J797" s="157"/>
      <c r="K797" s="157"/>
      <c r="L797" s="157"/>
      <c r="M797" s="157"/>
      <c r="N797" s="157"/>
      <c r="O797" s="157"/>
      <c r="P797" s="157"/>
      <c r="Q797" s="157"/>
      <c r="R797" s="157"/>
      <c r="S797" s="157"/>
      <c r="T797" s="157"/>
      <c r="U797" s="157"/>
      <c r="V797" s="157"/>
      <c r="W797" s="157"/>
      <c r="X797" s="157"/>
      <c r="Y797" s="148"/>
      <c r="Z797" s="148"/>
      <c r="AA797" s="148"/>
      <c r="AB797" s="148"/>
      <c r="AC797" s="148"/>
      <c r="AD797" s="148"/>
      <c r="AE797" s="148"/>
      <c r="AF797" s="148"/>
      <c r="AG797" s="148" t="s">
        <v>164</v>
      </c>
      <c r="AH797" s="148">
        <v>0</v>
      </c>
      <c r="AI797" s="148"/>
      <c r="AJ797" s="148"/>
      <c r="AK797" s="148"/>
      <c r="AL797" s="148"/>
      <c r="AM797" s="148"/>
      <c r="AN797" s="148"/>
      <c r="AO797" s="148"/>
      <c r="AP797" s="148"/>
      <c r="AQ797" s="148"/>
      <c r="AR797" s="148"/>
      <c r="AS797" s="148"/>
      <c r="AT797" s="148"/>
      <c r="AU797" s="148"/>
      <c r="AV797" s="148"/>
      <c r="AW797" s="148"/>
      <c r="AX797" s="148"/>
      <c r="AY797" s="148"/>
      <c r="AZ797" s="148"/>
      <c r="BA797" s="148"/>
      <c r="BB797" s="148"/>
      <c r="BC797" s="148"/>
      <c r="BD797" s="148"/>
      <c r="BE797" s="148"/>
      <c r="BF797" s="148"/>
      <c r="BG797" s="148"/>
      <c r="BH797" s="148"/>
    </row>
    <row r="798" spans="1:60" outlineLevel="1" x14ac:dyDescent="0.2">
      <c r="A798" s="155"/>
      <c r="B798" s="156"/>
      <c r="C798" s="184" t="s">
        <v>529</v>
      </c>
      <c r="D798" s="159"/>
      <c r="E798" s="160">
        <v>6.96</v>
      </c>
      <c r="F798" s="157"/>
      <c r="G798" s="157"/>
      <c r="H798" s="157"/>
      <c r="I798" s="157"/>
      <c r="J798" s="157"/>
      <c r="K798" s="157"/>
      <c r="L798" s="157"/>
      <c r="M798" s="157"/>
      <c r="N798" s="157"/>
      <c r="O798" s="157"/>
      <c r="P798" s="157"/>
      <c r="Q798" s="157"/>
      <c r="R798" s="157"/>
      <c r="S798" s="157"/>
      <c r="T798" s="157"/>
      <c r="U798" s="157"/>
      <c r="V798" s="157"/>
      <c r="W798" s="157"/>
      <c r="X798" s="157"/>
      <c r="Y798" s="148"/>
      <c r="Z798" s="148"/>
      <c r="AA798" s="148"/>
      <c r="AB798" s="148"/>
      <c r="AC798" s="148"/>
      <c r="AD798" s="148"/>
      <c r="AE798" s="148"/>
      <c r="AF798" s="148"/>
      <c r="AG798" s="148" t="s">
        <v>164</v>
      </c>
      <c r="AH798" s="148">
        <v>0</v>
      </c>
      <c r="AI798" s="148"/>
      <c r="AJ798" s="148"/>
      <c r="AK798" s="148"/>
      <c r="AL798" s="148"/>
      <c r="AM798" s="148"/>
      <c r="AN798" s="148"/>
      <c r="AO798" s="148"/>
      <c r="AP798" s="148"/>
      <c r="AQ798" s="148"/>
      <c r="AR798" s="148"/>
      <c r="AS798" s="148"/>
      <c r="AT798" s="148"/>
      <c r="AU798" s="148"/>
      <c r="AV798" s="148"/>
      <c r="AW798" s="148"/>
      <c r="AX798" s="148"/>
      <c r="AY798" s="148"/>
      <c r="AZ798" s="148"/>
      <c r="BA798" s="148"/>
      <c r="BB798" s="148"/>
      <c r="BC798" s="148"/>
      <c r="BD798" s="148"/>
      <c r="BE798" s="148"/>
      <c r="BF798" s="148"/>
      <c r="BG798" s="148"/>
      <c r="BH798" s="148"/>
    </row>
    <row r="799" spans="1:60" ht="22.5" outlineLevel="1" x14ac:dyDescent="0.2">
      <c r="A799" s="168">
        <v>101</v>
      </c>
      <c r="B799" s="169" t="s">
        <v>532</v>
      </c>
      <c r="C799" s="183" t="s">
        <v>533</v>
      </c>
      <c r="D799" s="170" t="s">
        <v>158</v>
      </c>
      <c r="E799" s="171">
        <v>6.9591599999999998</v>
      </c>
      <c r="F799" s="172"/>
      <c r="G799" s="173">
        <f>ROUND(E799*F799,2)</f>
        <v>0</v>
      </c>
      <c r="H799" s="158"/>
      <c r="I799" s="157">
        <f>ROUND(E799*H799,2)</f>
        <v>0</v>
      </c>
      <c r="J799" s="158"/>
      <c r="K799" s="157">
        <f>ROUND(E799*J799,2)</f>
        <v>0</v>
      </c>
      <c r="L799" s="157">
        <v>15</v>
      </c>
      <c r="M799" s="157">
        <f>G799*(1+L799/100)</f>
        <v>0</v>
      </c>
      <c r="N799" s="157">
        <v>0</v>
      </c>
      <c r="O799" s="157">
        <f>ROUND(E799*N799,2)</f>
        <v>0</v>
      </c>
      <c r="P799" s="157">
        <v>0</v>
      </c>
      <c r="Q799" s="157">
        <f>ROUND(E799*P799,2)</f>
        <v>0</v>
      </c>
      <c r="R799" s="157"/>
      <c r="S799" s="157" t="s">
        <v>159</v>
      </c>
      <c r="T799" s="157" t="s">
        <v>160</v>
      </c>
      <c r="U799" s="157">
        <v>0</v>
      </c>
      <c r="V799" s="157">
        <f>ROUND(E799*U799,2)</f>
        <v>0</v>
      </c>
      <c r="W799" s="157"/>
      <c r="X799" s="157" t="s">
        <v>161</v>
      </c>
      <c r="Y799" s="148"/>
      <c r="Z799" s="148"/>
      <c r="AA799" s="148"/>
      <c r="AB799" s="148"/>
      <c r="AC799" s="148"/>
      <c r="AD799" s="148"/>
      <c r="AE799" s="148"/>
      <c r="AF799" s="148"/>
      <c r="AG799" s="148" t="s">
        <v>162</v>
      </c>
      <c r="AH799" s="148"/>
      <c r="AI799" s="148"/>
      <c r="AJ799" s="148"/>
      <c r="AK799" s="148"/>
      <c r="AL799" s="148"/>
      <c r="AM799" s="148"/>
      <c r="AN799" s="148"/>
      <c r="AO799" s="148"/>
      <c r="AP799" s="148"/>
      <c r="AQ799" s="148"/>
      <c r="AR799" s="148"/>
      <c r="AS799" s="148"/>
      <c r="AT799" s="148"/>
      <c r="AU799" s="148"/>
      <c r="AV799" s="148"/>
      <c r="AW799" s="148"/>
      <c r="AX799" s="148"/>
      <c r="AY799" s="148"/>
      <c r="AZ799" s="148"/>
      <c r="BA799" s="148"/>
      <c r="BB799" s="148"/>
      <c r="BC799" s="148"/>
      <c r="BD799" s="148"/>
      <c r="BE799" s="148"/>
      <c r="BF799" s="148"/>
      <c r="BG799" s="148"/>
      <c r="BH799" s="148"/>
    </row>
    <row r="800" spans="1:60" outlineLevel="1" x14ac:dyDescent="0.2">
      <c r="A800" s="155"/>
      <c r="B800" s="156"/>
      <c r="C800" s="245" t="s">
        <v>534</v>
      </c>
      <c r="D800" s="246"/>
      <c r="E800" s="246"/>
      <c r="F800" s="246"/>
      <c r="G800" s="246"/>
      <c r="H800" s="157"/>
      <c r="I800" s="157"/>
      <c r="J800" s="157"/>
      <c r="K800" s="157"/>
      <c r="L800" s="157"/>
      <c r="M800" s="157"/>
      <c r="N800" s="157"/>
      <c r="O800" s="157"/>
      <c r="P800" s="157"/>
      <c r="Q800" s="157"/>
      <c r="R800" s="157"/>
      <c r="S800" s="157"/>
      <c r="T800" s="157"/>
      <c r="U800" s="157"/>
      <c r="V800" s="157"/>
      <c r="W800" s="157"/>
      <c r="X800" s="157"/>
      <c r="Y800" s="148"/>
      <c r="Z800" s="148"/>
      <c r="AA800" s="148"/>
      <c r="AB800" s="148"/>
      <c r="AC800" s="148"/>
      <c r="AD800" s="148"/>
      <c r="AE800" s="148"/>
      <c r="AF800" s="148"/>
      <c r="AG800" s="148" t="s">
        <v>230</v>
      </c>
      <c r="AH800" s="148"/>
      <c r="AI800" s="148"/>
      <c r="AJ800" s="148"/>
      <c r="AK800" s="148"/>
      <c r="AL800" s="148"/>
      <c r="AM800" s="148"/>
      <c r="AN800" s="148"/>
      <c r="AO800" s="148"/>
      <c r="AP800" s="148"/>
      <c r="AQ800" s="148"/>
      <c r="AR800" s="148"/>
      <c r="AS800" s="148"/>
      <c r="AT800" s="148"/>
      <c r="AU800" s="148"/>
      <c r="AV800" s="148"/>
      <c r="AW800" s="148"/>
      <c r="AX800" s="148"/>
      <c r="AY800" s="148"/>
      <c r="AZ800" s="148"/>
      <c r="BA800" s="148"/>
      <c r="BB800" s="148"/>
      <c r="BC800" s="148"/>
      <c r="BD800" s="148"/>
      <c r="BE800" s="148"/>
      <c r="BF800" s="148"/>
      <c r="BG800" s="148"/>
      <c r="BH800" s="148"/>
    </row>
    <row r="801" spans="1:60" outlineLevel="1" x14ac:dyDescent="0.2">
      <c r="A801" s="155"/>
      <c r="B801" s="156"/>
      <c r="C801" s="184" t="s">
        <v>281</v>
      </c>
      <c r="D801" s="159"/>
      <c r="E801" s="160"/>
      <c r="F801" s="157"/>
      <c r="G801" s="157"/>
      <c r="H801" s="157"/>
      <c r="I801" s="157"/>
      <c r="J801" s="157"/>
      <c r="K801" s="157"/>
      <c r="L801" s="157"/>
      <c r="M801" s="157"/>
      <c r="N801" s="157"/>
      <c r="O801" s="157"/>
      <c r="P801" s="157"/>
      <c r="Q801" s="157"/>
      <c r="R801" s="157"/>
      <c r="S801" s="157"/>
      <c r="T801" s="157"/>
      <c r="U801" s="157"/>
      <c r="V801" s="157"/>
      <c r="W801" s="157"/>
      <c r="X801" s="157"/>
      <c r="Y801" s="148"/>
      <c r="Z801" s="148"/>
      <c r="AA801" s="148"/>
      <c r="AB801" s="148"/>
      <c r="AC801" s="148"/>
      <c r="AD801" s="148"/>
      <c r="AE801" s="148"/>
      <c r="AF801" s="148"/>
      <c r="AG801" s="148" t="s">
        <v>164</v>
      </c>
      <c r="AH801" s="148">
        <v>0</v>
      </c>
      <c r="AI801" s="148"/>
      <c r="AJ801" s="148"/>
      <c r="AK801" s="148"/>
      <c r="AL801" s="148"/>
      <c r="AM801" s="148"/>
      <c r="AN801" s="148"/>
      <c r="AO801" s="148"/>
      <c r="AP801" s="148"/>
      <c r="AQ801" s="148"/>
      <c r="AR801" s="148"/>
      <c r="AS801" s="148"/>
      <c r="AT801" s="148"/>
      <c r="AU801" s="148"/>
      <c r="AV801" s="148"/>
      <c r="AW801" s="148"/>
      <c r="AX801" s="148"/>
      <c r="AY801" s="148"/>
      <c r="AZ801" s="148"/>
      <c r="BA801" s="148"/>
      <c r="BB801" s="148"/>
      <c r="BC801" s="148"/>
      <c r="BD801" s="148"/>
      <c r="BE801" s="148"/>
      <c r="BF801" s="148"/>
      <c r="BG801" s="148"/>
      <c r="BH801" s="148"/>
    </row>
    <row r="802" spans="1:60" outlineLevel="1" x14ac:dyDescent="0.2">
      <c r="A802" s="155"/>
      <c r="B802" s="156"/>
      <c r="C802" s="184" t="s">
        <v>529</v>
      </c>
      <c r="D802" s="159"/>
      <c r="E802" s="160">
        <v>6.96</v>
      </c>
      <c r="F802" s="157"/>
      <c r="G802" s="157"/>
      <c r="H802" s="157"/>
      <c r="I802" s="157"/>
      <c r="J802" s="157"/>
      <c r="K802" s="157"/>
      <c r="L802" s="157"/>
      <c r="M802" s="157"/>
      <c r="N802" s="157"/>
      <c r="O802" s="157"/>
      <c r="P802" s="157"/>
      <c r="Q802" s="157"/>
      <c r="R802" s="157"/>
      <c r="S802" s="157"/>
      <c r="T802" s="157"/>
      <c r="U802" s="157"/>
      <c r="V802" s="157"/>
      <c r="W802" s="157"/>
      <c r="X802" s="157"/>
      <c r="Y802" s="148"/>
      <c r="Z802" s="148"/>
      <c r="AA802" s="148"/>
      <c r="AB802" s="148"/>
      <c r="AC802" s="148"/>
      <c r="AD802" s="148"/>
      <c r="AE802" s="148"/>
      <c r="AF802" s="148"/>
      <c r="AG802" s="148" t="s">
        <v>164</v>
      </c>
      <c r="AH802" s="148">
        <v>0</v>
      </c>
      <c r="AI802" s="148"/>
      <c r="AJ802" s="148"/>
      <c r="AK802" s="148"/>
      <c r="AL802" s="148"/>
      <c r="AM802" s="148"/>
      <c r="AN802" s="148"/>
      <c r="AO802" s="148"/>
      <c r="AP802" s="148"/>
      <c r="AQ802" s="148"/>
      <c r="AR802" s="148"/>
      <c r="AS802" s="148"/>
      <c r="AT802" s="148"/>
      <c r="AU802" s="148"/>
      <c r="AV802" s="148"/>
      <c r="AW802" s="148"/>
      <c r="AX802" s="148"/>
      <c r="AY802" s="148"/>
      <c r="AZ802" s="148"/>
      <c r="BA802" s="148"/>
      <c r="BB802" s="148"/>
      <c r="BC802" s="148"/>
      <c r="BD802" s="148"/>
      <c r="BE802" s="148"/>
      <c r="BF802" s="148"/>
      <c r="BG802" s="148"/>
      <c r="BH802" s="148"/>
    </row>
    <row r="803" spans="1:60" ht="22.5" outlineLevel="1" x14ac:dyDescent="0.2">
      <c r="A803" s="168">
        <v>102</v>
      </c>
      <c r="B803" s="169" t="s">
        <v>535</v>
      </c>
      <c r="C803" s="183" t="s">
        <v>536</v>
      </c>
      <c r="D803" s="170" t="s">
        <v>158</v>
      </c>
      <c r="E803" s="171">
        <v>69.5916</v>
      </c>
      <c r="F803" s="172"/>
      <c r="G803" s="173">
        <f>ROUND(E803*F803,2)</f>
        <v>0</v>
      </c>
      <c r="H803" s="158"/>
      <c r="I803" s="157">
        <f>ROUND(E803*H803,2)</f>
        <v>0</v>
      </c>
      <c r="J803" s="158"/>
      <c r="K803" s="157">
        <f>ROUND(E803*J803,2)</f>
        <v>0</v>
      </c>
      <c r="L803" s="157">
        <v>15</v>
      </c>
      <c r="M803" s="157">
        <f>G803*(1+L803/100)</f>
        <v>0</v>
      </c>
      <c r="N803" s="157">
        <v>0</v>
      </c>
      <c r="O803" s="157">
        <f>ROUND(E803*N803,2)</f>
        <v>0</v>
      </c>
      <c r="P803" s="157">
        <v>0</v>
      </c>
      <c r="Q803" s="157">
        <f>ROUND(E803*P803,2)</f>
        <v>0</v>
      </c>
      <c r="R803" s="157"/>
      <c r="S803" s="157" t="s">
        <v>159</v>
      </c>
      <c r="T803" s="157" t="s">
        <v>160</v>
      </c>
      <c r="U803" s="157">
        <v>0</v>
      </c>
      <c r="V803" s="157">
        <f>ROUND(E803*U803,2)</f>
        <v>0</v>
      </c>
      <c r="W803" s="157"/>
      <c r="X803" s="157" t="s">
        <v>161</v>
      </c>
      <c r="Y803" s="148"/>
      <c r="Z803" s="148"/>
      <c r="AA803" s="148"/>
      <c r="AB803" s="148"/>
      <c r="AC803" s="148"/>
      <c r="AD803" s="148"/>
      <c r="AE803" s="148"/>
      <c r="AF803" s="148"/>
      <c r="AG803" s="148" t="s">
        <v>162</v>
      </c>
      <c r="AH803" s="148"/>
      <c r="AI803" s="148"/>
      <c r="AJ803" s="148"/>
      <c r="AK803" s="148"/>
      <c r="AL803" s="148"/>
      <c r="AM803" s="148"/>
      <c r="AN803" s="148"/>
      <c r="AO803" s="148"/>
      <c r="AP803" s="148"/>
      <c r="AQ803" s="148"/>
      <c r="AR803" s="148"/>
      <c r="AS803" s="148"/>
      <c r="AT803" s="148"/>
      <c r="AU803" s="148"/>
      <c r="AV803" s="148"/>
      <c r="AW803" s="148"/>
      <c r="AX803" s="148"/>
      <c r="AY803" s="148"/>
      <c r="AZ803" s="148"/>
      <c r="BA803" s="148"/>
      <c r="BB803" s="148"/>
      <c r="BC803" s="148"/>
      <c r="BD803" s="148"/>
      <c r="BE803" s="148"/>
      <c r="BF803" s="148"/>
      <c r="BG803" s="148"/>
      <c r="BH803" s="148"/>
    </row>
    <row r="804" spans="1:60" outlineLevel="1" x14ac:dyDescent="0.2">
      <c r="A804" s="155"/>
      <c r="B804" s="156"/>
      <c r="C804" s="184" t="s">
        <v>281</v>
      </c>
      <c r="D804" s="159"/>
      <c r="E804" s="160"/>
      <c r="F804" s="157"/>
      <c r="G804" s="157"/>
      <c r="H804" s="157"/>
      <c r="I804" s="157"/>
      <c r="J804" s="157"/>
      <c r="K804" s="157"/>
      <c r="L804" s="157"/>
      <c r="M804" s="157"/>
      <c r="N804" s="157"/>
      <c r="O804" s="157"/>
      <c r="P804" s="157"/>
      <c r="Q804" s="157"/>
      <c r="R804" s="157"/>
      <c r="S804" s="157"/>
      <c r="T804" s="157"/>
      <c r="U804" s="157"/>
      <c r="V804" s="157"/>
      <c r="W804" s="157"/>
      <c r="X804" s="157"/>
      <c r="Y804" s="148"/>
      <c r="Z804" s="148"/>
      <c r="AA804" s="148"/>
      <c r="AB804" s="148"/>
      <c r="AC804" s="148"/>
      <c r="AD804" s="148"/>
      <c r="AE804" s="148"/>
      <c r="AF804" s="148"/>
      <c r="AG804" s="148" t="s">
        <v>164</v>
      </c>
      <c r="AH804" s="148">
        <v>0</v>
      </c>
      <c r="AI804" s="148"/>
      <c r="AJ804" s="148"/>
      <c r="AK804" s="148"/>
      <c r="AL804" s="148"/>
      <c r="AM804" s="148"/>
      <c r="AN804" s="148"/>
      <c r="AO804" s="148"/>
      <c r="AP804" s="148"/>
      <c r="AQ804" s="148"/>
      <c r="AR804" s="148"/>
      <c r="AS804" s="148"/>
      <c r="AT804" s="148"/>
      <c r="AU804" s="148"/>
      <c r="AV804" s="148"/>
      <c r="AW804" s="148"/>
      <c r="AX804" s="148"/>
      <c r="AY804" s="148"/>
      <c r="AZ804" s="148"/>
      <c r="BA804" s="148"/>
      <c r="BB804" s="148"/>
      <c r="BC804" s="148"/>
      <c r="BD804" s="148"/>
      <c r="BE804" s="148"/>
      <c r="BF804" s="148"/>
      <c r="BG804" s="148"/>
      <c r="BH804" s="148"/>
    </row>
    <row r="805" spans="1:60" outlineLevel="1" x14ac:dyDescent="0.2">
      <c r="A805" s="155"/>
      <c r="B805" s="156"/>
      <c r="C805" s="184" t="s">
        <v>537</v>
      </c>
      <c r="D805" s="159"/>
      <c r="E805" s="160">
        <v>69.59</v>
      </c>
      <c r="F805" s="157"/>
      <c r="G805" s="157"/>
      <c r="H805" s="157"/>
      <c r="I805" s="157"/>
      <c r="J805" s="157"/>
      <c r="K805" s="157"/>
      <c r="L805" s="157"/>
      <c r="M805" s="157"/>
      <c r="N805" s="157"/>
      <c r="O805" s="157"/>
      <c r="P805" s="157"/>
      <c r="Q805" s="157"/>
      <c r="R805" s="157"/>
      <c r="S805" s="157"/>
      <c r="T805" s="157"/>
      <c r="U805" s="157"/>
      <c r="V805" s="157"/>
      <c r="W805" s="157"/>
      <c r="X805" s="157"/>
      <c r="Y805" s="148"/>
      <c r="Z805" s="148"/>
      <c r="AA805" s="148"/>
      <c r="AB805" s="148"/>
      <c r="AC805" s="148"/>
      <c r="AD805" s="148"/>
      <c r="AE805" s="148"/>
      <c r="AF805" s="148"/>
      <c r="AG805" s="148" t="s">
        <v>164</v>
      </c>
      <c r="AH805" s="148">
        <v>0</v>
      </c>
      <c r="AI805" s="148"/>
      <c r="AJ805" s="148"/>
      <c r="AK805" s="148"/>
      <c r="AL805" s="148"/>
      <c r="AM805" s="148"/>
      <c r="AN805" s="148"/>
      <c r="AO805" s="148"/>
      <c r="AP805" s="148"/>
      <c r="AQ805" s="148"/>
      <c r="AR805" s="148"/>
      <c r="AS805" s="148"/>
      <c r="AT805" s="148"/>
      <c r="AU805" s="148"/>
      <c r="AV805" s="148"/>
      <c r="AW805" s="148"/>
      <c r="AX805" s="148"/>
      <c r="AY805" s="148"/>
      <c r="AZ805" s="148"/>
      <c r="BA805" s="148"/>
      <c r="BB805" s="148"/>
      <c r="BC805" s="148"/>
      <c r="BD805" s="148"/>
      <c r="BE805" s="148"/>
      <c r="BF805" s="148"/>
      <c r="BG805" s="148"/>
      <c r="BH805" s="148"/>
    </row>
    <row r="806" spans="1:60" ht="22.5" outlineLevel="1" x14ac:dyDescent="0.2">
      <c r="A806" s="168">
        <v>103</v>
      </c>
      <c r="B806" s="169" t="s">
        <v>538</v>
      </c>
      <c r="C806" s="183" t="s">
        <v>539</v>
      </c>
      <c r="D806" s="170" t="s">
        <v>158</v>
      </c>
      <c r="E806" s="171">
        <v>6.9591599999999998</v>
      </c>
      <c r="F806" s="172"/>
      <c r="G806" s="173">
        <f>ROUND(E806*F806,2)</f>
        <v>0</v>
      </c>
      <c r="H806" s="158"/>
      <c r="I806" s="157">
        <f>ROUND(E806*H806,2)</f>
        <v>0</v>
      </c>
      <c r="J806" s="158"/>
      <c r="K806" s="157">
        <f>ROUND(E806*J806,2)</f>
        <v>0</v>
      </c>
      <c r="L806" s="157">
        <v>15</v>
      </c>
      <c r="M806" s="157">
        <f>G806*(1+L806/100)</f>
        <v>0</v>
      </c>
      <c r="N806" s="157">
        <v>0</v>
      </c>
      <c r="O806" s="157">
        <f>ROUND(E806*N806,2)</f>
        <v>0</v>
      </c>
      <c r="P806" s="157">
        <v>0</v>
      </c>
      <c r="Q806" s="157">
        <f>ROUND(E806*P806,2)</f>
        <v>0</v>
      </c>
      <c r="R806" s="157"/>
      <c r="S806" s="157" t="s">
        <v>159</v>
      </c>
      <c r="T806" s="157" t="s">
        <v>160</v>
      </c>
      <c r="U806" s="157">
        <v>0</v>
      </c>
      <c r="V806" s="157">
        <f>ROUND(E806*U806,2)</f>
        <v>0</v>
      </c>
      <c r="W806" s="157"/>
      <c r="X806" s="157" t="s">
        <v>161</v>
      </c>
      <c r="Y806" s="148"/>
      <c r="Z806" s="148"/>
      <c r="AA806" s="148"/>
      <c r="AB806" s="148"/>
      <c r="AC806" s="148"/>
      <c r="AD806" s="148"/>
      <c r="AE806" s="148"/>
      <c r="AF806" s="148"/>
      <c r="AG806" s="148" t="s">
        <v>162</v>
      </c>
      <c r="AH806" s="148"/>
      <c r="AI806" s="148"/>
      <c r="AJ806" s="148"/>
      <c r="AK806" s="148"/>
      <c r="AL806" s="148"/>
      <c r="AM806" s="148"/>
      <c r="AN806" s="148"/>
      <c r="AO806" s="148"/>
      <c r="AP806" s="148"/>
      <c r="AQ806" s="148"/>
      <c r="AR806" s="148"/>
      <c r="AS806" s="148"/>
      <c r="AT806" s="148"/>
      <c r="AU806" s="148"/>
      <c r="AV806" s="148"/>
      <c r="AW806" s="148"/>
      <c r="AX806" s="148"/>
      <c r="AY806" s="148"/>
      <c r="AZ806" s="148"/>
      <c r="BA806" s="148"/>
      <c r="BB806" s="148"/>
      <c r="BC806" s="148"/>
      <c r="BD806" s="148"/>
      <c r="BE806" s="148"/>
      <c r="BF806" s="148"/>
      <c r="BG806" s="148"/>
      <c r="BH806" s="148"/>
    </row>
    <row r="807" spans="1:60" outlineLevel="1" x14ac:dyDescent="0.2">
      <c r="A807" s="155"/>
      <c r="B807" s="156"/>
      <c r="C807" s="184" t="s">
        <v>281</v>
      </c>
      <c r="D807" s="159"/>
      <c r="E807" s="160"/>
      <c r="F807" s="157"/>
      <c r="G807" s="157"/>
      <c r="H807" s="157"/>
      <c r="I807" s="157"/>
      <c r="J807" s="157"/>
      <c r="K807" s="157"/>
      <c r="L807" s="157"/>
      <c r="M807" s="157"/>
      <c r="N807" s="157"/>
      <c r="O807" s="157"/>
      <c r="P807" s="157"/>
      <c r="Q807" s="157"/>
      <c r="R807" s="157"/>
      <c r="S807" s="157"/>
      <c r="T807" s="157"/>
      <c r="U807" s="157"/>
      <c r="V807" s="157"/>
      <c r="W807" s="157"/>
      <c r="X807" s="157"/>
      <c r="Y807" s="148"/>
      <c r="Z807" s="148"/>
      <c r="AA807" s="148"/>
      <c r="AB807" s="148"/>
      <c r="AC807" s="148"/>
      <c r="AD807" s="148"/>
      <c r="AE807" s="148"/>
      <c r="AF807" s="148"/>
      <c r="AG807" s="148" t="s">
        <v>164</v>
      </c>
      <c r="AH807" s="148">
        <v>0</v>
      </c>
      <c r="AI807" s="148"/>
      <c r="AJ807" s="148"/>
      <c r="AK807" s="148"/>
      <c r="AL807" s="148"/>
      <c r="AM807" s="148"/>
      <c r="AN807" s="148"/>
      <c r="AO807" s="148"/>
      <c r="AP807" s="148"/>
      <c r="AQ807" s="148"/>
      <c r="AR807" s="148"/>
      <c r="AS807" s="148"/>
      <c r="AT807" s="148"/>
      <c r="AU807" s="148"/>
      <c r="AV807" s="148"/>
      <c r="AW807" s="148"/>
      <c r="AX807" s="148"/>
      <c r="AY807" s="148"/>
      <c r="AZ807" s="148"/>
      <c r="BA807" s="148"/>
      <c r="BB807" s="148"/>
      <c r="BC807" s="148"/>
      <c r="BD807" s="148"/>
      <c r="BE807" s="148"/>
      <c r="BF807" s="148"/>
      <c r="BG807" s="148"/>
      <c r="BH807" s="148"/>
    </row>
    <row r="808" spans="1:60" outlineLevel="1" x14ac:dyDescent="0.2">
      <c r="A808" s="155"/>
      <c r="B808" s="156"/>
      <c r="C808" s="184" t="s">
        <v>529</v>
      </c>
      <c r="D808" s="159"/>
      <c r="E808" s="160">
        <v>6.96</v>
      </c>
      <c r="F808" s="157"/>
      <c r="G808" s="157"/>
      <c r="H808" s="157"/>
      <c r="I808" s="157"/>
      <c r="J808" s="157"/>
      <c r="K808" s="157"/>
      <c r="L808" s="157"/>
      <c r="M808" s="157"/>
      <c r="N808" s="157"/>
      <c r="O808" s="157"/>
      <c r="P808" s="157"/>
      <c r="Q808" s="157"/>
      <c r="R808" s="157"/>
      <c r="S808" s="157"/>
      <c r="T808" s="157"/>
      <c r="U808" s="157"/>
      <c r="V808" s="157"/>
      <c r="W808" s="157"/>
      <c r="X808" s="157"/>
      <c r="Y808" s="148"/>
      <c r="Z808" s="148"/>
      <c r="AA808" s="148"/>
      <c r="AB808" s="148"/>
      <c r="AC808" s="148"/>
      <c r="AD808" s="148"/>
      <c r="AE808" s="148"/>
      <c r="AF808" s="148"/>
      <c r="AG808" s="148" t="s">
        <v>164</v>
      </c>
      <c r="AH808" s="148">
        <v>0</v>
      </c>
      <c r="AI808" s="148"/>
      <c r="AJ808" s="148"/>
      <c r="AK808" s="148"/>
      <c r="AL808" s="148"/>
      <c r="AM808" s="148"/>
      <c r="AN808" s="148"/>
      <c r="AO808" s="148"/>
      <c r="AP808" s="148"/>
      <c r="AQ808" s="148"/>
      <c r="AR808" s="148"/>
      <c r="AS808" s="148"/>
      <c r="AT808" s="148"/>
      <c r="AU808" s="148"/>
      <c r="AV808" s="148"/>
      <c r="AW808" s="148"/>
      <c r="AX808" s="148"/>
      <c r="AY808" s="148"/>
      <c r="AZ808" s="148"/>
      <c r="BA808" s="148"/>
      <c r="BB808" s="148"/>
      <c r="BC808" s="148"/>
      <c r="BD808" s="148"/>
      <c r="BE808" s="148"/>
      <c r="BF808" s="148"/>
      <c r="BG808" s="148"/>
      <c r="BH808" s="148"/>
    </row>
    <row r="809" spans="1:60" x14ac:dyDescent="0.2">
      <c r="A809" s="162" t="s">
        <v>154</v>
      </c>
      <c r="B809" s="163" t="s">
        <v>127</v>
      </c>
      <c r="C809" s="182" t="s">
        <v>29</v>
      </c>
      <c r="D809" s="164"/>
      <c r="E809" s="165"/>
      <c r="F809" s="166"/>
      <c r="G809" s="167">
        <f>SUMIF(AG810:AG815,"&lt;&gt;NOR",G810:G815)</f>
        <v>0</v>
      </c>
      <c r="H809" s="161"/>
      <c r="I809" s="161">
        <f>SUM(I810:I815)</f>
        <v>0</v>
      </c>
      <c r="J809" s="161"/>
      <c r="K809" s="161">
        <f>SUM(K810:K815)</f>
        <v>0</v>
      </c>
      <c r="L809" s="161"/>
      <c r="M809" s="161">
        <f>SUM(M810:M815)</f>
        <v>0</v>
      </c>
      <c r="N809" s="161"/>
      <c r="O809" s="161">
        <f>SUM(O810:O815)</f>
        <v>0</v>
      </c>
      <c r="P809" s="161"/>
      <c r="Q809" s="161">
        <f>SUM(Q810:Q815)</f>
        <v>0</v>
      </c>
      <c r="R809" s="161"/>
      <c r="S809" s="161"/>
      <c r="T809" s="161"/>
      <c r="U809" s="161"/>
      <c r="V809" s="161">
        <f>SUM(V810:V815)</f>
        <v>0</v>
      </c>
      <c r="W809" s="161"/>
      <c r="X809" s="161"/>
      <c r="AG809" t="s">
        <v>155</v>
      </c>
    </row>
    <row r="810" spans="1:60" outlineLevel="1" x14ac:dyDescent="0.2">
      <c r="A810" s="168">
        <v>104</v>
      </c>
      <c r="B810" s="169" t="s">
        <v>540</v>
      </c>
      <c r="C810" s="183" t="s">
        <v>541</v>
      </c>
      <c r="D810" s="170" t="s">
        <v>542</v>
      </c>
      <c r="E810" s="171">
        <v>1</v>
      </c>
      <c r="F810" s="172"/>
      <c r="G810" s="173">
        <f>ROUND(E810*F810,2)</f>
        <v>0</v>
      </c>
      <c r="H810" s="158"/>
      <c r="I810" s="157">
        <f>ROUND(E810*H810,2)</f>
        <v>0</v>
      </c>
      <c r="J810" s="158"/>
      <c r="K810" s="157">
        <f>ROUND(E810*J810,2)</f>
        <v>0</v>
      </c>
      <c r="L810" s="157">
        <v>15</v>
      </c>
      <c r="M810" s="157">
        <f>G810*(1+L810/100)</f>
        <v>0</v>
      </c>
      <c r="N810" s="157">
        <v>0</v>
      </c>
      <c r="O810" s="157">
        <f>ROUND(E810*N810,2)</f>
        <v>0</v>
      </c>
      <c r="P810" s="157">
        <v>0</v>
      </c>
      <c r="Q810" s="157">
        <f>ROUND(E810*P810,2)</f>
        <v>0</v>
      </c>
      <c r="R810" s="157"/>
      <c r="S810" s="157" t="s">
        <v>159</v>
      </c>
      <c r="T810" s="157" t="s">
        <v>160</v>
      </c>
      <c r="U810" s="157">
        <v>0</v>
      </c>
      <c r="V810" s="157">
        <f>ROUND(E810*U810,2)</f>
        <v>0</v>
      </c>
      <c r="W810" s="157"/>
      <c r="X810" s="157" t="s">
        <v>543</v>
      </c>
      <c r="Y810" s="148"/>
      <c r="Z810" s="148"/>
      <c r="AA810" s="148"/>
      <c r="AB810" s="148"/>
      <c r="AC810" s="148"/>
      <c r="AD810" s="148"/>
      <c r="AE810" s="148"/>
      <c r="AF810" s="148"/>
      <c r="AG810" s="148" t="s">
        <v>544</v>
      </c>
      <c r="AH810" s="148"/>
      <c r="AI810" s="148"/>
      <c r="AJ810" s="148"/>
      <c r="AK810" s="148"/>
      <c r="AL810" s="148"/>
      <c r="AM810" s="148"/>
      <c r="AN810" s="148"/>
      <c r="AO810" s="148"/>
      <c r="AP810" s="148"/>
      <c r="AQ810" s="148"/>
      <c r="AR810" s="148"/>
      <c r="AS810" s="148"/>
      <c r="AT810" s="148"/>
      <c r="AU810" s="148"/>
      <c r="AV810" s="148"/>
      <c r="AW810" s="148"/>
      <c r="AX810" s="148"/>
      <c r="AY810" s="148"/>
      <c r="AZ810" s="148"/>
      <c r="BA810" s="148"/>
      <c r="BB810" s="148"/>
      <c r="BC810" s="148"/>
      <c r="BD810" s="148"/>
      <c r="BE810" s="148"/>
      <c r="BF810" s="148"/>
      <c r="BG810" s="148"/>
      <c r="BH810" s="148"/>
    </row>
    <row r="811" spans="1:60" outlineLevel="1" x14ac:dyDescent="0.2">
      <c r="A811" s="155"/>
      <c r="B811" s="156"/>
      <c r="C811" s="245" t="s">
        <v>545</v>
      </c>
      <c r="D811" s="246"/>
      <c r="E811" s="246"/>
      <c r="F811" s="246"/>
      <c r="G811" s="246"/>
      <c r="H811" s="157"/>
      <c r="I811" s="157"/>
      <c r="J811" s="157"/>
      <c r="K811" s="157"/>
      <c r="L811" s="157"/>
      <c r="M811" s="157"/>
      <c r="N811" s="157"/>
      <c r="O811" s="157"/>
      <c r="P811" s="157"/>
      <c r="Q811" s="157"/>
      <c r="R811" s="157"/>
      <c r="S811" s="157"/>
      <c r="T811" s="157"/>
      <c r="U811" s="157"/>
      <c r="V811" s="157"/>
      <c r="W811" s="157"/>
      <c r="X811" s="157"/>
      <c r="Y811" s="148"/>
      <c r="Z811" s="148"/>
      <c r="AA811" s="148"/>
      <c r="AB811" s="148"/>
      <c r="AC811" s="148"/>
      <c r="AD811" s="148"/>
      <c r="AE811" s="148"/>
      <c r="AF811" s="148"/>
      <c r="AG811" s="148" t="s">
        <v>230</v>
      </c>
      <c r="AH811" s="148"/>
      <c r="AI811" s="148"/>
      <c r="AJ811" s="148"/>
      <c r="AK811" s="148"/>
      <c r="AL811" s="148"/>
      <c r="AM811" s="148"/>
      <c r="AN811" s="148"/>
      <c r="AO811" s="148"/>
      <c r="AP811" s="148"/>
      <c r="AQ811" s="148"/>
      <c r="AR811" s="148"/>
      <c r="AS811" s="148"/>
      <c r="AT811" s="148"/>
      <c r="AU811" s="148"/>
      <c r="AV811" s="148"/>
      <c r="AW811" s="148"/>
      <c r="AX811" s="148"/>
      <c r="AY811" s="148"/>
      <c r="AZ811" s="148"/>
      <c r="BA811" s="148"/>
      <c r="BB811" s="148"/>
      <c r="BC811" s="148"/>
      <c r="BD811" s="148"/>
      <c r="BE811" s="148"/>
      <c r="BF811" s="148"/>
      <c r="BG811" s="148"/>
      <c r="BH811" s="148"/>
    </row>
    <row r="812" spans="1:60" outlineLevel="1" x14ac:dyDescent="0.2">
      <c r="A812" s="168">
        <v>105</v>
      </c>
      <c r="B812" s="169" t="s">
        <v>546</v>
      </c>
      <c r="C812" s="183" t="s">
        <v>547</v>
      </c>
      <c r="D812" s="170" t="s">
        <v>542</v>
      </c>
      <c r="E812" s="171">
        <v>1</v>
      </c>
      <c r="F812" s="172"/>
      <c r="G812" s="173">
        <f>ROUND(E812*F812,2)</f>
        <v>0</v>
      </c>
      <c r="H812" s="158"/>
      <c r="I812" s="157">
        <f>ROUND(E812*H812,2)</f>
        <v>0</v>
      </c>
      <c r="J812" s="158"/>
      <c r="K812" s="157">
        <f>ROUND(E812*J812,2)</f>
        <v>0</v>
      </c>
      <c r="L812" s="157">
        <v>15</v>
      </c>
      <c r="M812" s="157">
        <f>G812*(1+L812/100)</f>
        <v>0</v>
      </c>
      <c r="N812" s="157">
        <v>0</v>
      </c>
      <c r="O812" s="157">
        <f>ROUND(E812*N812,2)</f>
        <v>0</v>
      </c>
      <c r="P812" s="157">
        <v>0</v>
      </c>
      <c r="Q812" s="157">
        <f>ROUND(E812*P812,2)</f>
        <v>0</v>
      </c>
      <c r="R812" s="157"/>
      <c r="S812" s="157" t="s">
        <v>159</v>
      </c>
      <c r="T812" s="157" t="s">
        <v>160</v>
      </c>
      <c r="U812" s="157">
        <v>0</v>
      </c>
      <c r="V812" s="157">
        <f>ROUND(E812*U812,2)</f>
        <v>0</v>
      </c>
      <c r="W812" s="157"/>
      <c r="X812" s="157" t="s">
        <v>543</v>
      </c>
      <c r="Y812" s="148"/>
      <c r="Z812" s="148"/>
      <c r="AA812" s="148"/>
      <c r="AB812" s="148"/>
      <c r="AC812" s="148"/>
      <c r="AD812" s="148"/>
      <c r="AE812" s="148"/>
      <c r="AF812" s="148"/>
      <c r="AG812" s="148" t="s">
        <v>548</v>
      </c>
      <c r="AH812" s="148"/>
      <c r="AI812" s="148"/>
      <c r="AJ812" s="148"/>
      <c r="AK812" s="148"/>
      <c r="AL812" s="148"/>
      <c r="AM812" s="148"/>
      <c r="AN812" s="148"/>
      <c r="AO812" s="148"/>
      <c r="AP812" s="148"/>
      <c r="AQ812" s="148"/>
      <c r="AR812" s="148"/>
      <c r="AS812" s="148"/>
      <c r="AT812" s="148"/>
      <c r="AU812" s="148"/>
      <c r="AV812" s="148"/>
      <c r="AW812" s="148"/>
      <c r="AX812" s="148"/>
      <c r="AY812" s="148"/>
      <c r="AZ812" s="148"/>
      <c r="BA812" s="148"/>
      <c r="BB812" s="148"/>
      <c r="BC812" s="148"/>
      <c r="BD812" s="148"/>
      <c r="BE812" s="148"/>
      <c r="BF812" s="148"/>
      <c r="BG812" s="148"/>
      <c r="BH812" s="148"/>
    </row>
    <row r="813" spans="1:60" ht="33.75" outlineLevel="1" x14ac:dyDescent="0.2">
      <c r="A813" s="155"/>
      <c r="B813" s="156"/>
      <c r="C813" s="245" t="s">
        <v>549</v>
      </c>
      <c r="D813" s="246"/>
      <c r="E813" s="246"/>
      <c r="F813" s="246"/>
      <c r="G813" s="246"/>
      <c r="H813" s="157"/>
      <c r="I813" s="157"/>
      <c r="J813" s="157"/>
      <c r="K813" s="157"/>
      <c r="L813" s="157"/>
      <c r="M813" s="157"/>
      <c r="N813" s="157"/>
      <c r="O813" s="157"/>
      <c r="P813" s="157"/>
      <c r="Q813" s="157"/>
      <c r="R813" s="157"/>
      <c r="S813" s="157"/>
      <c r="T813" s="157"/>
      <c r="U813" s="157"/>
      <c r="V813" s="157"/>
      <c r="W813" s="157"/>
      <c r="X813" s="157"/>
      <c r="Y813" s="148"/>
      <c r="Z813" s="148"/>
      <c r="AA813" s="148"/>
      <c r="AB813" s="148"/>
      <c r="AC813" s="148"/>
      <c r="AD813" s="148"/>
      <c r="AE813" s="148"/>
      <c r="AF813" s="148"/>
      <c r="AG813" s="148" t="s">
        <v>230</v>
      </c>
      <c r="AH813" s="148"/>
      <c r="AI813" s="148"/>
      <c r="AJ813" s="148"/>
      <c r="AK813" s="148"/>
      <c r="AL813" s="148"/>
      <c r="AM813" s="148"/>
      <c r="AN813" s="148"/>
      <c r="AO813" s="148"/>
      <c r="AP813" s="148"/>
      <c r="AQ813" s="148"/>
      <c r="AR813" s="148"/>
      <c r="AS813" s="148"/>
      <c r="AT813" s="148"/>
      <c r="AU813" s="148"/>
      <c r="AV813" s="148"/>
      <c r="AW813" s="148"/>
      <c r="AX813" s="148"/>
      <c r="AY813" s="148"/>
      <c r="AZ813" s="148"/>
      <c r="BA813" s="180" t="str">
        <f>C813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813" s="148"/>
      <c r="BC813" s="148"/>
      <c r="BD813" s="148"/>
      <c r="BE813" s="148"/>
      <c r="BF813" s="148"/>
      <c r="BG813" s="148"/>
      <c r="BH813" s="148"/>
    </row>
    <row r="814" spans="1:60" outlineLevel="1" x14ac:dyDescent="0.2">
      <c r="A814" s="168">
        <v>106</v>
      </c>
      <c r="B814" s="169" t="s">
        <v>550</v>
      </c>
      <c r="C814" s="183" t="s">
        <v>551</v>
      </c>
      <c r="D814" s="170" t="s">
        <v>542</v>
      </c>
      <c r="E814" s="171">
        <v>1</v>
      </c>
      <c r="F814" s="172"/>
      <c r="G814" s="173">
        <f>ROUND(E814*F814,2)</f>
        <v>0</v>
      </c>
      <c r="H814" s="158"/>
      <c r="I814" s="157">
        <f>ROUND(E814*H814,2)</f>
        <v>0</v>
      </c>
      <c r="J814" s="158"/>
      <c r="K814" s="157">
        <f>ROUND(E814*J814,2)</f>
        <v>0</v>
      </c>
      <c r="L814" s="157">
        <v>15</v>
      </c>
      <c r="M814" s="157">
        <f>G814*(1+L814/100)</f>
        <v>0</v>
      </c>
      <c r="N814" s="157">
        <v>0</v>
      </c>
      <c r="O814" s="157">
        <f>ROUND(E814*N814,2)</f>
        <v>0</v>
      </c>
      <c r="P814" s="157">
        <v>0</v>
      </c>
      <c r="Q814" s="157">
        <f>ROUND(E814*P814,2)</f>
        <v>0</v>
      </c>
      <c r="R814" s="157"/>
      <c r="S814" s="157" t="s">
        <v>159</v>
      </c>
      <c r="T814" s="157" t="s">
        <v>160</v>
      </c>
      <c r="U814" s="157">
        <v>0</v>
      </c>
      <c r="V814" s="157">
        <f>ROUND(E814*U814,2)</f>
        <v>0</v>
      </c>
      <c r="W814" s="157"/>
      <c r="X814" s="157" t="s">
        <v>543</v>
      </c>
      <c r="Y814" s="148"/>
      <c r="Z814" s="148"/>
      <c r="AA814" s="148"/>
      <c r="AB814" s="148"/>
      <c r="AC814" s="148"/>
      <c r="AD814" s="148"/>
      <c r="AE814" s="148"/>
      <c r="AF814" s="148"/>
      <c r="AG814" s="148" t="s">
        <v>544</v>
      </c>
      <c r="AH814" s="148"/>
      <c r="AI814" s="148"/>
      <c r="AJ814" s="148"/>
      <c r="AK814" s="148"/>
      <c r="AL814" s="148"/>
      <c r="AM814" s="148"/>
      <c r="AN814" s="148"/>
      <c r="AO814" s="148"/>
      <c r="AP814" s="148"/>
      <c r="AQ814" s="148"/>
      <c r="AR814" s="148"/>
      <c r="AS814" s="148"/>
      <c r="AT814" s="148"/>
      <c r="AU814" s="148"/>
      <c r="AV814" s="148"/>
      <c r="AW814" s="148"/>
      <c r="AX814" s="148"/>
      <c r="AY814" s="148"/>
      <c r="AZ814" s="148"/>
      <c r="BA814" s="148"/>
      <c r="BB814" s="148"/>
      <c r="BC814" s="148"/>
      <c r="BD814" s="148"/>
      <c r="BE814" s="148"/>
      <c r="BF814" s="148"/>
      <c r="BG814" s="148"/>
      <c r="BH814" s="148"/>
    </row>
    <row r="815" spans="1:60" outlineLevel="1" x14ac:dyDescent="0.2">
      <c r="A815" s="155"/>
      <c r="B815" s="156"/>
      <c r="C815" s="245" t="s">
        <v>552</v>
      </c>
      <c r="D815" s="246"/>
      <c r="E815" s="246"/>
      <c r="F815" s="246"/>
      <c r="G815" s="246"/>
      <c r="H815" s="157"/>
      <c r="I815" s="157"/>
      <c r="J815" s="157"/>
      <c r="K815" s="157"/>
      <c r="L815" s="157"/>
      <c r="M815" s="157"/>
      <c r="N815" s="157"/>
      <c r="O815" s="157"/>
      <c r="P815" s="157"/>
      <c r="Q815" s="157"/>
      <c r="R815" s="157"/>
      <c r="S815" s="157"/>
      <c r="T815" s="157"/>
      <c r="U815" s="157"/>
      <c r="V815" s="157"/>
      <c r="W815" s="157"/>
      <c r="X815" s="157"/>
      <c r="Y815" s="148"/>
      <c r="Z815" s="148"/>
      <c r="AA815" s="148"/>
      <c r="AB815" s="148"/>
      <c r="AC815" s="148"/>
      <c r="AD815" s="148"/>
      <c r="AE815" s="148"/>
      <c r="AF815" s="148"/>
      <c r="AG815" s="148" t="s">
        <v>230</v>
      </c>
      <c r="AH815" s="148"/>
      <c r="AI815" s="148"/>
      <c r="AJ815" s="148"/>
      <c r="AK815" s="148"/>
      <c r="AL815" s="148"/>
      <c r="AM815" s="148"/>
      <c r="AN815" s="148"/>
      <c r="AO815" s="148"/>
      <c r="AP815" s="148"/>
      <c r="AQ815" s="148"/>
      <c r="AR815" s="148"/>
      <c r="AS815" s="148"/>
      <c r="AT815" s="148"/>
      <c r="AU815" s="148"/>
      <c r="AV815" s="148"/>
      <c r="AW815" s="148"/>
      <c r="AX815" s="148"/>
      <c r="AY815" s="148"/>
      <c r="AZ815" s="148"/>
      <c r="BA815" s="148"/>
      <c r="BB815" s="148"/>
      <c r="BC815" s="148"/>
      <c r="BD815" s="148"/>
      <c r="BE815" s="148"/>
      <c r="BF815" s="148"/>
      <c r="BG815" s="148"/>
      <c r="BH815" s="148"/>
    </row>
    <row r="816" spans="1:60" x14ac:dyDescent="0.2">
      <c r="A816" s="3"/>
      <c r="B816" s="4"/>
      <c r="C816" s="186"/>
      <c r="D816" s="6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AE816">
        <v>15</v>
      </c>
      <c r="AF816">
        <v>21</v>
      </c>
      <c r="AG816" t="s">
        <v>141</v>
      </c>
    </row>
    <row r="817" spans="1:33" x14ac:dyDescent="0.2">
      <c r="A817" s="151"/>
      <c r="B817" s="152" t="s">
        <v>31</v>
      </c>
      <c r="C817" s="187"/>
      <c r="D817" s="153"/>
      <c r="E817" s="154"/>
      <c r="F817" s="154"/>
      <c r="G817" s="181">
        <f>G8+G35+G106+G121+G136+G162+G166+G176+G220+G234+G257+G291+G297+G314+G350+G376+G457+G552+G593+G792+G809</f>
        <v>0</v>
      </c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AE817">
        <f>SUMIF(L7:L815,AE816,G7:G815)</f>
        <v>0</v>
      </c>
      <c r="AF817">
        <f>SUMIF(L7:L815,AF816,G7:G815)</f>
        <v>0</v>
      </c>
      <c r="AG817" t="s">
        <v>553</v>
      </c>
    </row>
    <row r="818" spans="1:33" x14ac:dyDescent="0.2">
      <c r="A818" s="3"/>
      <c r="B818" s="4"/>
      <c r="C818" s="186"/>
      <c r="D818" s="6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33" x14ac:dyDescent="0.2">
      <c r="A819" s="3"/>
      <c r="B819" s="4"/>
      <c r="C819" s="186"/>
      <c r="D819" s="6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33" x14ac:dyDescent="0.2">
      <c r="A820" s="256" t="s">
        <v>554</v>
      </c>
      <c r="B820" s="256"/>
      <c r="C820" s="257"/>
      <c r="D820" s="6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33" x14ac:dyDescent="0.2">
      <c r="A821" s="258"/>
      <c r="B821" s="259"/>
      <c r="C821" s="260"/>
      <c r="D821" s="259"/>
      <c r="E821" s="259"/>
      <c r="F821" s="259"/>
      <c r="G821" s="261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AG821" t="s">
        <v>555</v>
      </c>
    </row>
    <row r="822" spans="1:33" x14ac:dyDescent="0.2">
      <c r="A822" s="262"/>
      <c r="B822" s="263"/>
      <c r="C822" s="264"/>
      <c r="D822" s="263"/>
      <c r="E822" s="263"/>
      <c r="F822" s="263"/>
      <c r="G822" s="265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33" x14ac:dyDescent="0.2">
      <c r="A823" s="262"/>
      <c r="B823" s="263"/>
      <c r="C823" s="264"/>
      <c r="D823" s="263"/>
      <c r="E823" s="263"/>
      <c r="F823" s="263"/>
      <c r="G823" s="265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33" x14ac:dyDescent="0.2">
      <c r="A824" s="262"/>
      <c r="B824" s="263"/>
      <c r="C824" s="264"/>
      <c r="D824" s="263"/>
      <c r="E824" s="263"/>
      <c r="F824" s="263"/>
      <c r="G824" s="265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33" x14ac:dyDescent="0.2">
      <c r="A825" s="266"/>
      <c r="B825" s="267"/>
      <c r="C825" s="268"/>
      <c r="D825" s="267"/>
      <c r="E825" s="267"/>
      <c r="F825" s="267"/>
      <c r="G825" s="269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33" x14ac:dyDescent="0.2">
      <c r="A826" s="3"/>
      <c r="B826" s="4"/>
      <c r="C826" s="186"/>
      <c r="D826" s="6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33" x14ac:dyDescent="0.2">
      <c r="C827" s="188"/>
      <c r="D827" s="10"/>
      <c r="AG827" t="s">
        <v>556</v>
      </c>
    </row>
    <row r="828" spans="1:33" x14ac:dyDescent="0.2">
      <c r="D828" s="10"/>
    </row>
    <row r="829" spans="1:33" x14ac:dyDescent="0.2">
      <c r="D829" s="10"/>
    </row>
    <row r="830" spans="1:33" x14ac:dyDescent="0.2">
      <c r="D830" s="10"/>
    </row>
    <row r="831" spans="1:33" x14ac:dyDescent="0.2">
      <c r="D831" s="10"/>
    </row>
    <row r="832" spans="1:33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29">
    <mergeCell ref="A821:G825"/>
    <mergeCell ref="C99:G99"/>
    <mergeCell ref="C150:G150"/>
    <mergeCell ref="C155:G155"/>
    <mergeCell ref="C168:G168"/>
    <mergeCell ref="A1:G1"/>
    <mergeCell ref="C2:G2"/>
    <mergeCell ref="C3:G3"/>
    <mergeCell ref="C4:G4"/>
    <mergeCell ref="A820:C820"/>
    <mergeCell ref="C378:G378"/>
    <mergeCell ref="C225:G225"/>
    <mergeCell ref="C229:G229"/>
    <mergeCell ref="C230:G230"/>
    <mergeCell ref="C239:G239"/>
    <mergeCell ref="C240:G240"/>
    <mergeCell ref="C246:G246"/>
    <mergeCell ref="C250:G250"/>
    <mergeCell ref="C259:G259"/>
    <mergeCell ref="C293:G293"/>
    <mergeCell ref="C342:G342"/>
    <mergeCell ref="C346:G346"/>
    <mergeCell ref="C815:G815"/>
    <mergeCell ref="C398:G398"/>
    <mergeCell ref="C554:G554"/>
    <mergeCell ref="C560:G560"/>
    <mergeCell ref="C800:G800"/>
    <mergeCell ref="C811:G811"/>
    <mergeCell ref="C813:G81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129</v>
      </c>
    </row>
    <row r="2" spans="1:60" ht="24.95" customHeight="1" x14ac:dyDescent="0.2">
      <c r="A2" s="140" t="s">
        <v>8</v>
      </c>
      <c r="B2" s="49" t="s">
        <v>43</v>
      </c>
      <c r="C2" s="250" t="s">
        <v>44</v>
      </c>
      <c r="D2" s="251"/>
      <c r="E2" s="251"/>
      <c r="F2" s="251"/>
      <c r="G2" s="252"/>
      <c r="AG2" t="s">
        <v>130</v>
      </c>
    </row>
    <row r="3" spans="1:60" ht="24.95" customHeight="1" x14ac:dyDescent="0.2">
      <c r="A3" s="140" t="s">
        <v>9</v>
      </c>
      <c r="B3" s="49" t="s">
        <v>57</v>
      </c>
      <c r="C3" s="250" t="s">
        <v>58</v>
      </c>
      <c r="D3" s="251"/>
      <c r="E3" s="251"/>
      <c r="F3" s="251"/>
      <c r="G3" s="252"/>
      <c r="AC3" s="122" t="s">
        <v>130</v>
      </c>
      <c r="AG3" t="s">
        <v>131</v>
      </c>
    </row>
    <row r="4" spans="1:60" ht="24.95" customHeight="1" x14ac:dyDescent="0.2">
      <c r="A4" s="141" t="s">
        <v>10</v>
      </c>
      <c r="B4" s="142" t="s">
        <v>57</v>
      </c>
      <c r="C4" s="253" t="s">
        <v>61</v>
      </c>
      <c r="D4" s="254"/>
      <c r="E4" s="254"/>
      <c r="F4" s="254"/>
      <c r="G4" s="255"/>
      <c r="AG4" t="s">
        <v>132</v>
      </c>
    </row>
    <row r="5" spans="1:60" x14ac:dyDescent="0.2">
      <c r="D5" s="10"/>
    </row>
    <row r="6" spans="1:60" ht="38.25" x14ac:dyDescent="0.2">
      <c r="A6" s="144" t="s">
        <v>133</v>
      </c>
      <c r="B6" s="146" t="s">
        <v>134</v>
      </c>
      <c r="C6" s="146" t="s">
        <v>135</v>
      </c>
      <c r="D6" s="145" t="s">
        <v>136</v>
      </c>
      <c r="E6" s="144" t="s">
        <v>137</v>
      </c>
      <c r="F6" s="143" t="s">
        <v>138</v>
      </c>
      <c r="G6" s="144" t="s">
        <v>31</v>
      </c>
      <c r="H6" s="147" t="s">
        <v>32</v>
      </c>
      <c r="I6" s="147" t="s">
        <v>139</v>
      </c>
      <c r="J6" s="147" t="s">
        <v>33</v>
      </c>
      <c r="K6" s="147" t="s">
        <v>140</v>
      </c>
      <c r="L6" s="147" t="s">
        <v>141</v>
      </c>
      <c r="M6" s="147" t="s">
        <v>142</v>
      </c>
      <c r="N6" s="147" t="s">
        <v>143</v>
      </c>
      <c r="O6" s="147" t="s">
        <v>144</v>
      </c>
      <c r="P6" s="147" t="s">
        <v>145</v>
      </c>
      <c r="Q6" s="147" t="s">
        <v>146</v>
      </c>
      <c r="R6" s="147" t="s">
        <v>147</v>
      </c>
      <c r="S6" s="147" t="s">
        <v>148</v>
      </c>
      <c r="T6" s="147" t="s">
        <v>149</v>
      </c>
      <c r="U6" s="147" t="s">
        <v>150</v>
      </c>
      <c r="V6" s="147" t="s">
        <v>151</v>
      </c>
      <c r="W6" s="147" t="s">
        <v>152</v>
      </c>
      <c r="X6" s="147" t="s">
        <v>153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2" t="s">
        <v>154</v>
      </c>
      <c r="B8" s="163" t="s">
        <v>114</v>
      </c>
      <c r="C8" s="182" t="s">
        <v>115</v>
      </c>
      <c r="D8" s="164"/>
      <c r="E8" s="165"/>
      <c r="F8" s="166"/>
      <c r="G8" s="167">
        <f>SUMIF(AG9:AG38,"&lt;&gt;NOR",G9:G38)</f>
        <v>0</v>
      </c>
      <c r="H8" s="161"/>
      <c r="I8" s="161">
        <f>SUM(I9:I38)</f>
        <v>0</v>
      </c>
      <c r="J8" s="161"/>
      <c r="K8" s="161">
        <f>SUM(K9:K38)</f>
        <v>0</v>
      </c>
      <c r="L8" s="161"/>
      <c r="M8" s="161">
        <f>SUM(M9:M38)</f>
        <v>0</v>
      </c>
      <c r="N8" s="161"/>
      <c r="O8" s="161">
        <f>SUM(O9:O38)</f>
        <v>0</v>
      </c>
      <c r="P8" s="161"/>
      <c r="Q8" s="161">
        <f>SUM(Q9:Q38)</f>
        <v>0</v>
      </c>
      <c r="R8" s="161"/>
      <c r="S8" s="161"/>
      <c r="T8" s="161"/>
      <c r="U8" s="161"/>
      <c r="V8" s="161">
        <f>SUM(V9:V38)</f>
        <v>0</v>
      </c>
      <c r="W8" s="161"/>
      <c r="X8" s="161"/>
      <c r="AG8" t="s">
        <v>155</v>
      </c>
    </row>
    <row r="9" spans="1:60" outlineLevel="1" x14ac:dyDescent="0.2">
      <c r="A9" s="174">
        <v>1</v>
      </c>
      <c r="B9" s="175" t="s">
        <v>59</v>
      </c>
      <c r="C9" s="185" t="s">
        <v>557</v>
      </c>
      <c r="D9" s="176" t="s">
        <v>260</v>
      </c>
      <c r="E9" s="177">
        <v>1</v>
      </c>
      <c r="F9" s="178"/>
      <c r="G9" s="179">
        <f t="shared" ref="G9:G38" si="0">ROUND(E9*F9,2)</f>
        <v>0</v>
      </c>
      <c r="H9" s="158"/>
      <c r="I9" s="157">
        <f t="shared" ref="I9:I38" si="1">ROUND(E9*H9,2)</f>
        <v>0</v>
      </c>
      <c r="J9" s="158"/>
      <c r="K9" s="157">
        <f t="shared" ref="K9:K38" si="2">ROUND(E9*J9,2)</f>
        <v>0</v>
      </c>
      <c r="L9" s="157">
        <v>15</v>
      </c>
      <c r="M9" s="157">
        <f t="shared" ref="M9:M38" si="3">G9*(1+L9/100)</f>
        <v>0</v>
      </c>
      <c r="N9" s="157">
        <v>0</v>
      </c>
      <c r="O9" s="157">
        <f t="shared" ref="O9:O38" si="4">ROUND(E9*N9,2)</f>
        <v>0</v>
      </c>
      <c r="P9" s="157">
        <v>0</v>
      </c>
      <c r="Q9" s="157">
        <f t="shared" ref="Q9:Q38" si="5">ROUND(E9*P9,2)</f>
        <v>0</v>
      </c>
      <c r="R9" s="157"/>
      <c r="S9" s="157" t="s">
        <v>344</v>
      </c>
      <c r="T9" s="157" t="s">
        <v>160</v>
      </c>
      <c r="U9" s="157">
        <v>0</v>
      </c>
      <c r="V9" s="157">
        <f t="shared" ref="V9:V38" si="6">ROUND(E9*U9,2)</f>
        <v>0</v>
      </c>
      <c r="W9" s="157"/>
      <c r="X9" s="157" t="s">
        <v>300</v>
      </c>
      <c r="Y9" s="148"/>
      <c r="Z9" s="148"/>
      <c r="AA9" s="148"/>
      <c r="AB9" s="148"/>
      <c r="AC9" s="148"/>
      <c r="AD9" s="148"/>
      <c r="AE9" s="148"/>
      <c r="AF9" s="148"/>
      <c r="AG9" s="148" t="s">
        <v>301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4">
        <v>2</v>
      </c>
      <c r="B10" s="175" t="s">
        <v>57</v>
      </c>
      <c r="C10" s="185" t="s">
        <v>558</v>
      </c>
      <c r="D10" s="176" t="s">
        <v>260</v>
      </c>
      <c r="E10" s="177">
        <v>1</v>
      </c>
      <c r="F10" s="178"/>
      <c r="G10" s="179">
        <f t="shared" si="0"/>
        <v>0</v>
      </c>
      <c r="H10" s="158"/>
      <c r="I10" s="157">
        <f t="shared" si="1"/>
        <v>0</v>
      </c>
      <c r="J10" s="158"/>
      <c r="K10" s="157">
        <f t="shared" si="2"/>
        <v>0</v>
      </c>
      <c r="L10" s="157">
        <v>15</v>
      </c>
      <c r="M10" s="157">
        <f t="shared" si="3"/>
        <v>0</v>
      </c>
      <c r="N10" s="157">
        <v>0</v>
      </c>
      <c r="O10" s="157">
        <f t="shared" si="4"/>
        <v>0</v>
      </c>
      <c r="P10" s="157">
        <v>0</v>
      </c>
      <c r="Q10" s="157">
        <f t="shared" si="5"/>
        <v>0</v>
      </c>
      <c r="R10" s="157"/>
      <c r="S10" s="157" t="s">
        <v>344</v>
      </c>
      <c r="T10" s="157" t="s">
        <v>160</v>
      </c>
      <c r="U10" s="157">
        <v>0</v>
      </c>
      <c r="V10" s="157">
        <f t="shared" si="6"/>
        <v>0</v>
      </c>
      <c r="W10" s="157"/>
      <c r="X10" s="157" t="s">
        <v>300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301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3</v>
      </c>
      <c r="B11" s="175" t="s">
        <v>559</v>
      </c>
      <c r="C11" s="185" t="s">
        <v>560</v>
      </c>
      <c r="D11" s="176" t="s">
        <v>260</v>
      </c>
      <c r="E11" s="177">
        <v>3</v>
      </c>
      <c r="F11" s="178"/>
      <c r="G11" s="179">
        <f t="shared" si="0"/>
        <v>0</v>
      </c>
      <c r="H11" s="158"/>
      <c r="I11" s="157">
        <f t="shared" si="1"/>
        <v>0</v>
      </c>
      <c r="J11" s="158"/>
      <c r="K11" s="157">
        <f t="shared" si="2"/>
        <v>0</v>
      </c>
      <c r="L11" s="157">
        <v>15</v>
      </c>
      <c r="M11" s="157">
        <f t="shared" si="3"/>
        <v>0</v>
      </c>
      <c r="N11" s="157">
        <v>0</v>
      </c>
      <c r="O11" s="157">
        <f t="shared" si="4"/>
        <v>0</v>
      </c>
      <c r="P11" s="157">
        <v>0</v>
      </c>
      <c r="Q11" s="157">
        <f t="shared" si="5"/>
        <v>0</v>
      </c>
      <c r="R11" s="157"/>
      <c r="S11" s="157" t="s">
        <v>344</v>
      </c>
      <c r="T11" s="157" t="s">
        <v>160</v>
      </c>
      <c r="U11" s="157">
        <v>0</v>
      </c>
      <c r="V11" s="157">
        <f t="shared" si="6"/>
        <v>0</v>
      </c>
      <c r="W11" s="157"/>
      <c r="X11" s="157" t="s">
        <v>300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301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4">
        <v>4</v>
      </c>
      <c r="B12" s="175" t="s">
        <v>561</v>
      </c>
      <c r="C12" s="185" t="s">
        <v>562</v>
      </c>
      <c r="D12" s="176" t="s">
        <v>260</v>
      </c>
      <c r="E12" s="177">
        <v>6</v>
      </c>
      <c r="F12" s="178"/>
      <c r="G12" s="179">
        <f t="shared" si="0"/>
        <v>0</v>
      </c>
      <c r="H12" s="158"/>
      <c r="I12" s="157">
        <f t="shared" si="1"/>
        <v>0</v>
      </c>
      <c r="J12" s="158"/>
      <c r="K12" s="157">
        <f t="shared" si="2"/>
        <v>0</v>
      </c>
      <c r="L12" s="157">
        <v>15</v>
      </c>
      <c r="M12" s="157">
        <f t="shared" si="3"/>
        <v>0</v>
      </c>
      <c r="N12" s="157">
        <v>0</v>
      </c>
      <c r="O12" s="157">
        <f t="shared" si="4"/>
        <v>0</v>
      </c>
      <c r="P12" s="157">
        <v>0</v>
      </c>
      <c r="Q12" s="157">
        <f t="shared" si="5"/>
        <v>0</v>
      </c>
      <c r="R12" s="157"/>
      <c r="S12" s="157" t="s">
        <v>344</v>
      </c>
      <c r="T12" s="157" t="s">
        <v>160</v>
      </c>
      <c r="U12" s="157">
        <v>0</v>
      </c>
      <c r="V12" s="157">
        <f t="shared" si="6"/>
        <v>0</v>
      </c>
      <c r="W12" s="157"/>
      <c r="X12" s="157" t="s">
        <v>300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301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4">
        <v>5</v>
      </c>
      <c r="B13" s="175" t="s">
        <v>563</v>
      </c>
      <c r="C13" s="185" t="s">
        <v>564</v>
      </c>
      <c r="D13" s="176" t="s">
        <v>260</v>
      </c>
      <c r="E13" s="177">
        <v>7</v>
      </c>
      <c r="F13" s="178"/>
      <c r="G13" s="179">
        <f t="shared" si="0"/>
        <v>0</v>
      </c>
      <c r="H13" s="158"/>
      <c r="I13" s="157">
        <f t="shared" si="1"/>
        <v>0</v>
      </c>
      <c r="J13" s="158"/>
      <c r="K13" s="157">
        <f t="shared" si="2"/>
        <v>0</v>
      </c>
      <c r="L13" s="157">
        <v>15</v>
      </c>
      <c r="M13" s="157">
        <f t="shared" si="3"/>
        <v>0</v>
      </c>
      <c r="N13" s="157">
        <v>0</v>
      </c>
      <c r="O13" s="157">
        <f t="shared" si="4"/>
        <v>0</v>
      </c>
      <c r="P13" s="157">
        <v>0</v>
      </c>
      <c r="Q13" s="157">
        <f t="shared" si="5"/>
        <v>0</v>
      </c>
      <c r="R13" s="157"/>
      <c r="S13" s="157" t="s">
        <v>344</v>
      </c>
      <c r="T13" s="157" t="s">
        <v>160</v>
      </c>
      <c r="U13" s="157">
        <v>0</v>
      </c>
      <c r="V13" s="157">
        <f t="shared" si="6"/>
        <v>0</v>
      </c>
      <c r="W13" s="157"/>
      <c r="X13" s="157" t="s">
        <v>300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301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4">
        <v>6</v>
      </c>
      <c r="B14" s="175" t="s">
        <v>565</v>
      </c>
      <c r="C14" s="185" t="s">
        <v>566</v>
      </c>
      <c r="D14" s="176" t="s">
        <v>260</v>
      </c>
      <c r="E14" s="177">
        <v>3</v>
      </c>
      <c r="F14" s="178"/>
      <c r="G14" s="179">
        <f t="shared" si="0"/>
        <v>0</v>
      </c>
      <c r="H14" s="158"/>
      <c r="I14" s="157">
        <f t="shared" si="1"/>
        <v>0</v>
      </c>
      <c r="J14" s="158"/>
      <c r="K14" s="157">
        <f t="shared" si="2"/>
        <v>0</v>
      </c>
      <c r="L14" s="157">
        <v>15</v>
      </c>
      <c r="M14" s="157">
        <f t="shared" si="3"/>
        <v>0</v>
      </c>
      <c r="N14" s="157">
        <v>0</v>
      </c>
      <c r="O14" s="157">
        <f t="shared" si="4"/>
        <v>0</v>
      </c>
      <c r="P14" s="157">
        <v>0</v>
      </c>
      <c r="Q14" s="157">
        <f t="shared" si="5"/>
        <v>0</v>
      </c>
      <c r="R14" s="157"/>
      <c r="S14" s="157" t="s">
        <v>344</v>
      </c>
      <c r="T14" s="157" t="s">
        <v>160</v>
      </c>
      <c r="U14" s="157">
        <v>0</v>
      </c>
      <c r="V14" s="157">
        <f t="shared" si="6"/>
        <v>0</v>
      </c>
      <c r="W14" s="157"/>
      <c r="X14" s="157" t="s">
        <v>300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301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7</v>
      </c>
      <c r="B15" s="175" t="s">
        <v>567</v>
      </c>
      <c r="C15" s="185" t="s">
        <v>568</v>
      </c>
      <c r="D15" s="176" t="s">
        <v>260</v>
      </c>
      <c r="E15" s="177">
        <v>21</v>
      </c>
      <c r="F15" s="178"/>
      <c r="G15" s="179">
        <f t="shared" si="0"/>
        <v>0</v>
      </c>
      <c r="H15" s="158"/>
      <c r="I15" s="157">
        <f t="shared" si="1"/>
        <v>0</v>
      </c>
      <c r="J15" s="158"/>
      <c r="K15" s="157">
        <f t="shared" si="2"/>
        <v>0</v>
      </c>
      <c r="L15" s="157">
        <v>15</v>
      </c>
      <c r="M15" s="157">
        <f t="shared" si="3"/>
        <v>0</v>
      </c>
      <c r="N15" s="157">
        <v>0</v>
      </c>
      <c r="O15" s="157">
        <f t="shared" si="4"/>
        <v>0</v>
      </c>
      <c r="P15" s="157">
        <v>0</v>
      </c>
      <c r="Q15" s="157">
        <f t="shared" si="5"/>
        <v>0</v>
      </c>
      <c r="R15" s="157"/>
      <c r="S15" s="157" t="s">
        <v>344</v>
      </c>
      <c r="T15" s="157" t="s">
        <v>160</v>
      </c>
      <c r="U15" s="157">
        <v>0</v>
      </c>
      <c r="V15" s="157">
        <f t="shared" si="6"/>
        <v>0</v>
      </c>
      <c r="W15" s="157"/>
      <c r="X15" s="157" t="s">
        <v>300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301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4">
        <v>8</v>
      </c>
      <c r="B16" s="175" t="s">
        <v>569</v>
      </c>
      <c r="C16" s="185" t="s">
        <v>570</v>
      </c>
      <c r="D16" s="176" t="s">
        <v>260</v>
      </c>
      <c r="E16" s="177">
        <v>2</v>
      </c>
      <c r="F16" s="178"/>
      <c r="G16" s="179">
        <f t="shared" si="0"/>
        <v>0</v>
      </c>
      <c r="H16" s="158"/>
      <c r="I16" s="157">
        <f t="shared" si="1"/>
        <v>0</v>
      </c>
      <c r="J16" s="158"/>
      <c r="K16" s="157">
        <f t="shared" si="2"/>
        <v>0</v>
      </c>
      <c r="L16" s="157">
        <v>15</v>
      </c>
      <c r="M16" s="157">
        <f t="shared" si="3"/>
        <v>0</v>
      </c>
      <c r="N16" s="157">
        <v>0</v>
      </c>
      <c r="O16" s="157">
        <f t="shared" si="4"/>
        <v>0</v>
      </c>
      <c r="P16" s="157">
        <v>0</v>
      </c>
      <c r="Q16" s="157">
        <f t="shared" si="5"/>
        <v>0</v>
      </c>
      <c r="R16" s="157"/>
      <c r="S16" s="157" t="s">
        <v>344</v>
      </c>
      <c r="T16" s="157" t="s">
        <v>160</v>
      </c>
      <c r="U16" s="157">
        <v>0</v>
      </c>
      <c r="V16" s="157">
        <f t="shared" si="6"/>
        <v>0</v>
      </c>
      <c r="W16" s="157"/>
      <c r="X16" s="157" t="s">
        <v>300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301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4">
        <v>9</v>
      </c>
      <c r="B17" s="175" t="s">
        <v>571</v>
      </c>
      <c r="C17" s="185" t="s">
        <v>572</v>
      </c>
      <c r="D17" s="176" t="s">
        <v>260</v>
      </c>
      <c r="E17" s="177">
        <v>1</v>
      </c>
      <c r="F17" s="178"/>
      <c r="G17" s="179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15</v>
      </c>
      <c r="M17" s="157">
        <f t="shared" si="3"/>
        <v>0</v>
      </c>
      <c r="N17" s="157">
        <v>0</v>
      </c>
      <c r="O17" s="157">
        <f t="shared" si="4"/>
        <v>0</v>
      </c>
      <c r="P17" s="157">
        <v>0</v>
      </c>
      <c r="Q17" s="157">
        <f t="shared" si="5"/>
        <v>0</v>
      </c>
      <c r="R17" s="157"/>
      <c r="S17" s="157" t="s">
        <v>344</v>
      </c>
      <c r="T17" s="157" t="s">
        <v>160</v>
      </c>
      <c r="U17" s="157">
        <v>0</v>
      </c>
      <c r="V17" s="157">
        <f t="shared" si="6"/>
        <v>0</v>
      </c>
      <c r="W17" s="157"/>
      <c r="X17" s="157" t="s">
        <v>300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301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4">
        <v>10</v>
      </c>
      <c r="B18" s="175" t="s">
        <v>573</v>
      </c>
      <c r="C18" s="185" t="s">
        <v>574</v>
      </c>
      <c r="D18" s="176" t="s">
        <v>260</v>
      </c>
      <c r="E18" s="177">
        <v>3</v>
      </c>
      <c r="F18" s="178"/>
      <c r="G18" s="179">
        <f t="shared" si="0"/>
        <v>0</v>
      </c>
      <c r="H18" s="158"/>
      <c r="I18" s="157">
        <f t="shared" si="1"/>
        <v>0</v>
      </c>
      <c r="J18" s="158"/>
      <c r="K18" s="157">
        <f t="shared" si="2"/>
        <v>0</v>
      </c>
      <c r="L18" s="157">
        <v>15</v>
      </c>
      <c r="M18" s="157">
        <f t="shared" si="3"/>
        <v>0</v>
      </c>
      <c r="N18" s="157">
        <v>0</v>
      </c>
      <c r="O18" s="157">
        <f t="shared" si="4"/>
        <v>0</v>
      </c>
      <c r="P18" s="157">
        <v>0</v>
      </c>
      <c r="Q18" s="157">
        <f t="shared" si="5"/>
        <v>0</v>
      </c>
      <c r="R18" s="157"/>
      <c r="S18" s="157" t="s">
        <v>344</v>
      </c>
      <c r="T18" s="157" t="s">
        <v>160</v>
      </c>
      <c r="U18" s="157">
        <v>0</v>
      </c>
      <c r="V18" s="157">
        <f t="shared" si="6"/>
        <v>0</v>
      </c>
      <c r="W18" s="157"/>
      <c r="X18" s="157" t="s">
        <v>300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301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4">
        <v>11</v>
      </c>
      <c r="B19" s="175" t="s">
        <v>575</v>
      </c>
      <c r="C19" s="185" t="s">
        <v>576</v>
      </c>
      <c r="D19" s="176" t="s">
        <v>260</v>
      </c>
      <c r="E19" s="177">
        <v>27</v>
      </c>
      <c r="F19" s="178"/>
      <c r="G19" s="179">
        <f t="shared" si="0"/>
        <v>0</v>
      </c>
      <c r="H19" s="158"/>
      <c r="I19" s="157">
        <f t="shared" si="1"/>
        <v>0</v>
      </c>
      <c r="J19" s="158"/>
      <c r="K19" s="157">
        <f t="shared" si="2"/>
        <v>0</v>
      </c>
      <c r="L19" s="157">
        <v>15</v>
      </c>
      <c r="M19" s="157">
        <f t="shared" si="3"/>
        <v>0</v>
      </c>
      <c r="N19" s="157">
        <v>0</v>
      </c>
      <c r="O19" s="157">
        <f t="shared" si="4"/>
        <v>0</v>
      </c>
      <c r="P19" s="157">
        <v>0</v>
      </c>
      <c r="Q19" s="157">
        <f t="shared" si="5"/>
        <v>0</v>
      </c>
      <c r="R19" s="157"/>
      <c r="S19" s="157" t="s">
        <v>344</v>
      </c>
      <c r="T19" s="157" t="s">
        <v>160</v>
      </c>
      <c r="U19" s="157">
        <v>0</v>
      </c>
      <c r="V19" s="157">
        <f t="shared" si="6"/>
        <v>0</v>
      </c>
      <c r="W19" s="157"/>
      <c r="X19" s="157" t="s">
        <v>300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301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12</v>
      </c>
      <c r="B20" s="175" t="s">
        <v>378</v>
      </c>
      <c r="C20" s="185" t="s">
        <v>577</v>
      </c>
      <c r="D20" s="176" t="s">
        <v>260</v>
      </c>
      <c r="E20" s="177">
        <v>1</v>
      </c>
      <c r="F20" s="178"/>
      <c r="G20" s="179">
        <f t="shared" si="0"/>
        <v>0</v>
      </c>
      <c r="H20" s="158"/>
      <c r="I20" s="157">
        <f t="shared" si="1"/>
        <v>0</v>
      </c>
      <c r="J20" s="158"/>
      <c r="K20" s="157">
        <f t="shared" si="2"/>
        <v>0</v>
      </c>
      <c r="L20" s="157">
        <v>15</v>
      </c>
      <c r="M20" s="157">
        <f t="shared" si="3"/>
        <v>0</v>
      </c>
      <c r="N20" s="157">
        <v>0</v>
      </c>
      <c r="O20" s="157">
        <f t="shared" si="4"/>
        <v>0</v>
      </c>
      <c r="P20" s="157">
        <v>0</v>
      </c>
      <c r="Q20" s="157">
        <f t="shared" si="5"/>
        <v>0</v>
      </c>
      <c r="R20" s="157"/>
      <c r="S20" s="157" t="s">
        <v>344</v>
      </c>
      <c r="T20" s="157" t="s">
        <v>160</v>
      </c>
      <c r="U20" s="157">
        <v>0</v>
      </c>
      <c r="V20" s="157">
        <f t="shared" si="6"/>
        <v>0</v>
      </c>
      <c r="W20" s="157"/>
      <c r="X20" s="157" t="s">
        <v>300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301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4">
        <v>13</v>
      </c>
      <c r="B21" s="175" t="s">
        <v>184</v>
      </c>
      <c r="C21" s="185" t="s">
        <v>578</v>
      </c>
      <c r="D21" s="176" t="s">
        <v>260</v>
      </c>
      <c r="E21" s="177">
        <v>6</v>
      </c>
      <c r="F21" s="178"/>
      <c r="G21" s="179">
        <f t="shared" si="0"/>
        <v>0</v>
      </c>
      <c r="H21" s="158"/>
      <c r="I21" s="157">
        <f t="shared" si="1"/>
        <v>0</v>
      </c>
      <c r="J21" s="158"/>
      <c r="K21" s="157">
        <f t="shared" si="2"/>
        <v>0</v>
      </c>
      <c r="L21" s="157">
        <v>15</v>
      </c>
      <c r="M21" s="157">
        <f t="shared" si="3"/>
        <v>0</v>
      </c>
      <c r="N21" s="157">
        <v>0</v>
      </c>
      <c r="O21" s="157">
        <f t="shared" si="4"/>
        <v>0</v>
      </c>
      <c r="P21" s="157">
        <v>0</v>
      </c>
      <c r="Q21" s="157">
        <f t="shared" si="5"/>
        <v>0</v>
      </c>
      <c r="R21" s="157"/>
      <c r="S21" s="157" t="s">
        <v>344</v>
      </c>
      <c r="T21" s="157" t="s">
        <v>160</v>
      </c>
      <c r="U21" s="157">
        <v>0</v>
      </c>
      <c r="V21" s="157">
        <f t="shared" si="6"/>
        <v>0</v>
      </c>
      <c r="W21" s="157"/>
      <c r="X21" s="157" t="s">
        <v>300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301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4">
        <v>14</v>
      </c>
      <c r="B22" s="175" t="s">
        <v>579</v>
      </c>
      <c r="C22" s="185" t="s">
        <v>580</v>
      </c>
      <c r="D22" s="176" t="s">
        <v>260</v>
      </c>
      <c r="E22" s="177">
        <v>8</v>
      </c>
      <c r="F22" s="178"/>
      <c r="G22" s="179">
        <f t="shared" si="0"/>
        <v>0</v>
      </c>
      <c r="H22" s="158"/>
      <c r="I22" s="157">
        <f t="shared" si="1"/>
        <v>0</v>
      </c>
      <c r="J22" s="158"/>
      <c r="K22" s="157">
        <f t="shared" si="2"/>
        <v>0</v>
      </c>
      <c r="L22" s="157">
        <v>15</v>
      </c>
      <c r="M22" s="157">
        <f t="shared" si="3"/>
        <v>0</v>
      </c>
      <c r="N22" s="157">
        <v>0</v>
      </c>
      <c r="O22" s="157">
        <f t="shared" si="4"/>
        <v>0</v>
      </c>
      <c r="P22" s="157">
        <v>0</v>
      </c>
      <c r="Q22" s="157">
        <f t="shared" si="5"/>
        <v>0</v>
      </c>
      <c r="R22" s="157"/>
      <c r="S22" s="157" t="s">
        <v>344</v>
      </c>
      <c r="T22" s="157" t="s">
        <v>160</v>
      </c>
      <c r="U22" s="157">
        <v>0</v>
      </c>
      <c r="V22" s="157">
        <f t="shared" si="6"/>
        <v>0</v>
      </c>
      <c r="W22" s="157"/>
      <c r="X22" s="157" t="s">
        <v>300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301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4">
        <v>15</v>
      </c>
      <c r="B23" s="175" t="s">
        <v>581</v>
      </c>
      <c r="C23" s="185" t="s">
        <v>582</v>
      </c>
      <c r="D23" s="176" t="s">
        <v>260</v>
      </c>
      <c r="E23" s="177">
        <v>37</v>
      </c>
      <c r="F23" s="178"/>
      <c r="G23" s="179">
        <f t="shared" si="0"/>
        <v>0</v>
      </c>
      <c r="H23" s="158"/>
      <c r="I23" s="157">
        <f t="shared" si="1"/>
        <v>0</v>
      </c>
      <c r="J23" s="158"/>
      <c r="K23" s="157">
        <f t="shared" si="2"/>
        <v>0</v>
      </c>
      <c r="L23" s="157">
        <v>15</v>
      </c>
      <c r="M23" s="157">
        <f t="shared" si="3"/>
        <v>0</v>
      </c>
      <c r="N23" s="157">
        <v>0</v>
      </c>
      <c r="O23" s="157">
        <f t="shared" si="4"/>
        <v>0</v>
      </c>
      <c r="P23" s="157">
        <v>0</v>
      </c>
      <c r="Q23" s="157">
        <f t="shared" si="5"/>
        <v>0</v>
      </c>
      <c r="R23" s="157"/>
      <c r="S23" s="157" t="s">
        <v>344</v>
      </c>
      <c r="T23" s="157" t="s">
        <v>160</v>
      </c>
      <c r="U23" s="157">
        <v>0</v>
      </c>
      <c r="V23" s="157">
        <f t="shared" si="6"/>
        <v>0</v>
      </c>
      <c r="W23" s="157"/>
      <c r="X23" s="157" t="s">
        <v>300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301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4">
        <v>16</v>
      </c>
      <c r="B24" s="175" t="s">
        <v>583</v>
      </c>
      <c r="C24" s="185" t="s">
        <v>584</v>
      </c>
      <c r="D24" s="176" t="s">
        <v>260</v>
      </c>
      <c r="E24" s="177">
        <v>4</v>
      </c>
      <c r="F24" s="178"/>
      <c r="G24" s="179">
        <f t="shared" si="0"/>
        <v>0</v>
      </c>
      <c r="H24" s="158"/>
      <c r="I24" s="157">
        <f t="shared" si="1"/>
        <v>0</v>
      </c>
      <c r="J24" s="158"/>
      <c r="K24" s="157">
        <f t="shared" si="2"/>
        <v>0</v>
      </c>
      <c r="L24" s="157">
        <v>15</v>
      </c>
      <c r="M24" s="157">
        <f t="shared" si="3"/>
        <v>0</v>
      </c>
      <c r="N24" s="157">
        <v>0</v>
      </c>
      <c r="O24" s="157">
        <f t="shared" si="4"/>
        <v>0</v>
      </c>
      <c r="P24" s="157">
        <v>0</v>
      </c>
      <c r="Q24" s="157">
        <f t="shared" si="5"/>
        <v>0</v>
      </c>
      <c r="R24" s="157"/>
      <c r="S24" s="157" t="s">
        <v>344</v>
      </c>
      <c r="T24" s="157" t="s">
        <v>160</v>
      </c>
      <c r="U24" s="157">
        <v>0</v>
      </c>
      <c r="V24" s="157">
        <f t="shared" si="6"/>
        <v>0</v>
      </c>
      <c r="W24" s="157"/>
      <c r="X24" s="157" t="s">
        <v>300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301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4">
        <v>17</v>
      </c>
      <c r="B25" s="175" t="s">
        <v>585</v>
      </c>
      <c r="C25" s="185" t="s">
        <v>586</v>
      </c>
      <c r="D25" s="176" t="s">
        <v>260</v>
      </c>
      <c r="E25" s="177">
        <v>5</v>
      </c>
      <c r="F25" s="178"/>
      <c r="G25" s="179">
        <f t="shared" si="0"/>
        <v>0</v>
      </c>
      <c r="H25" s="158"/>
      <c r="I25" s="157">
        <f t="shared" si="1"/>
        <v>0</v>
      </c>
      <c r="J25" s="158"/>
      <c r="K25" s="157">
        <f t="shared" si="2"/>
        <v>0</v>
      </c>
      <c r="L25" s="157">
        <v>15</v>
      </c>
      <c r="M25" s="157">
        <f t="shared" si="3"/>
        <v>0</v>
      </c>
      <c r="N25" s="157">
        <v>0</v>
      </c>
      <c r="O25" s="157">
        <f t="shared" si="4"/>
        <v>0</v>
      </c>
      <c r="P25" s="157">
        <v>0</v>
      </c>
      <c r="Q25" s="157">
        <f t="shared" si="5"/>
        <v>0</v>
      </c>
      <c r="R25" s="157"/>
      <c r="S25" s="157" t="s">
        <v>344</v>
      </c>
      <c r="T25" s="157" t="s">
        <v>160</v>
      </c>
      <c r="U25" s="157">
        <v>0</v>
      </c>
      <c r="V25" s="157">
        <f t="shared" si="6"/>
        <v>0</v>
      </c>
      <c r="W25" s="157"/>
      <c r="X25" s="157" t="s">
        <v>300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301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4">
        <v>18</v>
      </c>
      <c r="B26" s="175" t="s">
        <v>587</v>
      </c>
      <c r="C26" s="185" t="s">
        <v>588</v>
      </c>
      <c r="D26" s="176" t="s">
        <v>260</v>
      </c>
      <c r="E26" s="177">
        <v>8</v>
      </c>
      <c r="F26" s="178"/>
      <c r="G26" s="179">
        <f t="shared" si="0"/>
        <v>0</v>
      </c>
      <c r="H26" s="158"/>
      <c r="I26" s="157">
        <f t="shared" si="1"/>
        <v>0</v>
      </c>
      <c r="J26" s="158"/>
      <c r="K26" s="157">
        <f t="shared" si="2"/>
        <v>0</v>
      </c>
      <c r="L26" s="157">
        <v>15</v>
      </c>
      <c r="M26" s="157">
        <f t="shared" si="3"/>
        <v>0</v>
      </c>
      <c r="N26" s="157">
        <v>0</v>
      </c>
      <c r="O26" s="157">
        <f t="shared" si="4"/>
        <v>0</v>
      </c>
      <c r="P26" s="157">
        <v>0</v>
      </c>
      <c r="Q26" s="157">
        <f t="shared" si="5"/>
        <v>0</v>
      </c>
      <c r="R26" s="157"/>
      <c r="S26" s="157" t="s">
        <v>344</v>
      </c>
      <c r="T26" s="157" t="s">
        <v>160</v>
      </c>
      <c r="U26" s="157">
        <v>0</v>
      </c>
      <c r="V26" s="157">
        <f t="shared" si="6"/>
        <v>0</v>
      </c>
      <c r="W26" s="157"/>
      <c r="X26" s="157" t="s">
        <v>300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301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4">
        <v>19</v>
      </c>
      <c r="B27" s="175" t="s">
        <v>589</v>
      </c>
      <c r="C27" s="185" t="s">
        <v>590</v>
      </c>
      <c r="D27" s="176" t="s">
        <v>260</v>
      </c>
      <c r="E27" s="177">
        <v>4</v>
      </c>
      <c r="F27" s="178"/>
      <c r="G27" s="179">
        <f t="shared" si="0"/>
        <v>0</v>
      </c>
      <c r="H27" s="158"/>
      <c r="I27" s="157">
        <f t="shared" si="1"/>
        <v>0</v>
      </c>
      <c r="J27" s="158"/>
      <c r="K27" s="157">
        <f t="shared" si="2"/>
        <v>0</v>
      </c>
      <c r="L27" s="157">
        <v>15</v>
      </c>
      <c r="M27" s="157">
        <f t="shared" si="3"/>
        <v>0</v>
      </c>
      <c r="N27" s="157">
        <v>0</v>
      </c>
      <c r="O27" s="157">
        <f t="shared" si="4"/>
        <v>0</v>
      </c>
      <c r="P27" s="157">
        <v>0</v>
      </c>
      <c r="Q27" s="157">
        <f t="shared" si="5"/>
        <v>0</v>
      </c>
      <c r="R27" s="157"/>
      <c r="S27" s="157" t="s">
        <v>344</v>
      </c>
      <c r="T27" s="157" t="s">
        <v>160</v>
      </c>
      <c r="U27" s="157">
        <v>0</v>
      </c>
      <c r="V27" s="157">
        <f t="shared" si="6"/>
        <v>0</v>
      </c>
      <c r="W27" s="157"/>
      <c r="X27" s="157" t="s">
        <v>300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301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4">
        <v>20</v>
      </c>
      <c r="B28" s="175" t="s">
        <v>591</v>
      </c>
      <c r="C28" s="185" t="s">
        <v>592</v>
      </c>
      <c r="D28" s="176" t="s">
        <v>260</v>
      </c>
      <c r="E28" s="177">
        <v>2</v>
      </c>
      <c r="F28" s="178"/>
      <c r="G28" s="179">
        <f t="shared" si="0"/>
        <v>0</v>
      </c>
      <c r="H28" s="158"/>
      <c r="I28" s="157">
        <f t="shared" si="1"/>
        <v>0</v>
      </c>
      <c r="J28" s="158"/>
      <c r="K28" s="157">
        <f t="shared" si="2"/>
        <v>0</v>
      </c>
      <c r="L28" s="157">
        <v>15</v>
      </c>
      <c r="M28" s="157">
        <f t="shared" si="3"/>
        <v>0</v>
      </c>
      <c r="N28" s="157">
        <v>0</v>
      </c>
      <c r="O28" s="157">
        <f t="shared" si="4"/>
        <v>0</v>
      </c>
      <c r="P28" s="157">
        <v>0</v>
      </c>
      <c r="Q28" s="157">
        <f t="shared" si="5"/>
        <v>0</v>
      </c>
      <c r="R28" s="157"/>
      <c r="S28" s="157" t="s">
        <v>344</v>
      </c>
      <c r="T28" s="157" t="s">
        <v>160</v>
      </c>
      <c r="U28" s="157">
        <v>0</v>
      </c>
      <c r="V28" s="157">
        <f t="shared" si="6"/>
        <v>0</v>
      </c>
      <c r="W28" s="157"/>
      <c r="X28" s="157" t="s">
        <v>300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301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4">
        <v>21</v>
      </c>
      <c r="B29" s="175" t="s">
        <v>593</v>
      </c>
      <c r="C29" s="185" t="s">
        <v>594</v>
      </c>
      <c r="D29" s="176" t="s">
        <v>274</v>
      </c>
      <c r="E29" s="177">
        <v>80</v>
      </c>
      <c r="F29" s="178"/>
      <c r="G29" s="179">
        <f t="shared" si="0"/>
        <v>0</v>
      </c>
      <c r="H29" s="158"/>
      <c r="I29" s="157">
        <f t="shared" si="1"/>
        <v>0</v>
      </c>
      <c r="J29" s="158"/>
      <c r="K29" s="157">
        <f t="shared" si="2"/>
        <v>0</v>
      </c>
      <c r="L29" s="157">
        <v>15</v>
      </c>
      <c r="M29" s="157">
        <f t="shared" si="3"/>
        <v>0</v>
      </c>
      <c r="N29" s="157">
        <v>0</v>
      </c>
      <c r="O29" s="157">
        <f t="shared" si="4"/>
        <v>0</v>
      </c>
      <c r="P29" s="157">
        <v>0</v>
      </c>
      <c r="Q29" s="157">
        <f t="shared" si="5"/>
        <v>0</v>
      </c>
      <c r="R29" s="157"/>
      <c r="S29" s="157" t="s">
        <v>344</v>
      </c>
      <c r="T29" s="157" t="s">
        <v>160</v>
      </c>
      <c r="U29" s="157">
        <v>0</v>
      </c>
      <c r="V29" s="157">
        <f t="shared" si="6"/>
        <v>0</v>
      </c>
      <c r="W29" s="157"/>
      <c r="X29" s="157" t="s">
        <v>300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301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4">
        <v>22</v>
      </c>
      <c r="B30" s="175" t="s">
        <v>595</v>
      </c>
      <c r="C30" s="185" t="s">
        <v>596</v>
      </c>
      <c r="D30" s="176" t="s">
        <v>274</v>
      </c>
      <c r="E30" s="177">
        <v>156</v>
      </c>
      <c r="F30" s="178"/>
      <c r="G30" s="179">
        <f t="shared" si="0"/>
        <v>0</v>
      </c>
      <c r="H30" s="158"/>
      <c r="I30" s="157">
        <f t="shared" si="1"/>
        <v>0</v>
      </c>
      <c r="J30" s="158"/>
      <c r="K30" s="157">
        <f t="shared" si="2"/>
        <v>0</v>
      </c>
      <c r="L30" s="157">
        <v>15</v>
      </c>
      <c r="M30" s="157">
        <f t="shared" si="3"/>
        <v>0</v>
      </c>
      <c r="N30" s="157">
        <v>0</v>
      </c>
      <c r="O30" s="157">
        <f t="shared" si="4"/>
        <v>0</v>
      </c>
      <c r="P30" s="157">
        <v>0</v>
      </c>
      <c r="Q30" s="157">
        <f t="shared" si="5"/>
        <v>0</v>
      </c>
      <c r="R30" s="157"/>
      <c r="S30" s="157" t="s">
        <v>344</v>
      </c>
      <c r="T30" s="157" t="s">
        <v>160</v>
      </c>
      <c r="U30" s="157">
        <v>0</v>
      </c>
      <c r="V30" s="157">
        <f t="shared" si="6"/>
        <v>0</v>
      </c>
      <c r="W30" s="157"/>
      <c r="X30" s="157" t="s">
        <v>300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301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4">
        <v>23</v>
      </c>
      <c r="B31" s="175" t="s">
        <v>597</v>
      </c>
      <c r="C31" s="185" t="s">
        <v>598</v>
      </c>
      <c r="D31" s="176" t="s">
        <v>274</v>
      </c>
      <c r="E31" s="177">
        <v>232</v>
      </c>
      <c r="F31" s="178"/>
      <c r="G31" s="179">
        <f t="shared" si="0"/>
        <v>0</v>
      </c>
      <c r="H31" s="158"/>
      <c r="I31" s="157">
        <f t="shared" si="1"/>
        <v>0</v>
      </c>
      <c r="J31" s="158"/>
      <c r="K31" s="157">
        <f t="shared" si="2"/>
        <v>0</v>
      </c>
      <c r="L31" s="157">
        <v>15</v>
      </c>
      <c r="M31" s="157">
        <f t="shared" si="3"/>
        <v>0</v>
      </c>
      <c r="N31" s="157">
        <v>0</v>
      </c>
      <c r="O31" s="157">
        <f t="shared" si="4"/>
        <v>0</v>
      </c>
      <c r="P31" s="157">
        <v>0</v>
      </c>
      <c r="Q31" s="157">
        <f t="shared" si="5"/>
        <v>0</v>
      </c>
      <c r="R31" s="157"/>
      <c r="S31" s="157" t="s">
        <v>344</v>
      </c>
      <c r="T31" s="157" t="s">
        <v>160</v>
      </c>
      <c r="U31" s="157">
        <v>0</v>
      </c>
      <c r="V31" s="157">
        <f t="shared" si="6"/>
        <v>0</v>
      </c>
      <c r="W31" s="157"/>
      <c r="X31" s="157" t="s">
        <v>300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301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4">
        <v>24</v>
      </c>
      <c r="B32" s="175" t="s">
        <v>599</v>
      </c>
      <c r="C32" s="185" t="s">
        <v>600</v>
      </c>
      <c r="D32" s="176" t="s">
        <v>274</v>
      </c>
      <c r="E32" s="177">
        <v>12</v>
      </c>
      <c r="F32" s="178"/>
      <c r="G32" s="179">
        <f t="shared" si="0"/>
        <v>0</v>
      </c>
      <c r="H32" s="158"/>
      <c r="I32" s="157">
        <f t="shared" si="1"/>
        <v>0</v>
      </c>
      <c r="J32" s="158"/>
      <c r="K32" s="157">
        <f t="shared" si="2"/>
        <v>0</v>
      </c>
      <c r="L32" s="157">
        <v>15</v>
      </c>
      <c r="M32" s="157">
        <f t="shared" si="3"/>
        <v>0</v>
      </c>
      <c r="N32" s="157">
        <v>0</v>
      </c>
      <c r="O32" s="157">
        <f t="shared" si="4"/>
        <v>0</v>
      </c>
      <c r="P32" s="157">
        <v>0</v>
      </c>
      <c r="Q32" s="157">
        <f t="shared" si="5"/>
        <v>0</v>
      </c>
      <c r="R32" s="157"/>
      <c r="S32" s="157" t="s">
        <v>344</v>
      </c>
      <c r="T32" s="157" t="s">
        <v>160</v>
      </c>
      <c r="U32" s="157">
        <v>0</v>
      </c>
      <c r="V32" s="157">
        <f t="shared" si="6"/>
        <v>0</v>
      </c>
      <c r="W32" s="157"/>
      <c r="X32" s="157" t="s">
        <v>300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301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4">
        <v>25</v>
      </c>
      <c r="B33" s="175" t="s">
        <v>601</v>
      </c>
      <c r="C33" s="185" t="s">
        <v>602</v>
      </c>
      <c r="D33" s="176" t="s">
        <v>274</v>
      </c>
      <c r="E33" s="177">
        <v>28</v>
      </c>
      <c r="F33" s="178"/>
      <c r="G33" s="179">
        <f t="shared" si="0"/>
        <v>0</v>
      </c>
      <c r="H33" s="158"/>
      <c r="I33" s="157">
        <f t="shared" si="1"/>
        <v>0</v>
      </c>
      <c r="J33" s="158"/>
      <c r="K33" s="157">
        <f t="shared" si="2"/>
        <v>0</v>
      </c>
      <c r="L33" s="157">
        <v>15</v>
      </c>
      <c r="M33" s="157">
        <f t="shared" si="3"/>
        <v>0</v>
      </c>
      <c r="N33" s="157">
        <v>0</v>
      </c>
      <c r="O33" s="157">
        <f t="shared" si="4"/>
        <v>0</v>
      </c>
      <c r="P33" s="157">
        <v>0</v>
      </c>
      <c r="Q33" s="157">
        <f t="shared" si="5"/>
        <v>0</v>
      </c>
      <c r="R33" s="157"/>
      <c r="S33" s="157" t="s">
        <v>344</v>
      </c>
      <c r="T33" s="157" t="s">
        <v>160</v>
      </c>
      <c r="U33" s="157">
        <v>0</v>
      </c>
      <c r="V33" s="157">
        <f t="shared" si="6"/>
        <v>0</v>
      </c>
      <c r="W33" s="157"/>
      <c r="X33" s="157" t="s">
        <v>300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301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4">
        <v>26</v>
      </c>
      <c r="B34" s="175" t="s">
        <v>603</v>
      </c>
      <c r="C34" s="185" t="s">
        <v>604</v>
      </c>
      <c r="D34" s="176" t="s">
        <v>274</v>
      </c>
      <c r="E34" s="177">
        <v>34</v>
      </c>
      <c r="F34" s="178"/>
      <c r="G34" s="179">
        <f t="shared" si="0"/>
        <v>0</v>
      </c>
      <c r="H34" s="158"/>
      <c r="I34" s="157">
        <f t="shared" si="1"/>
        <v>0</v>
      </c>
      <c r="J34" s="158"/>
      <c r="K34" s="157">
        <f t="shared" si="2"/>
        <v>0</v>
      </c>
      <c r="L34" s="157">
        <v>15</v>
      </c>
      <c r="M34" s="157">
        <f t="shared" si="3"/>
        <v>0</v>
      </c>
      <c r="N34" s="157">
        <v>0</v>
      </c>
      <c r="O34" s="157">
        <f t="shared" si="4"/>
        <v>0</v>
      </c>
      <c r="P34" s="157">
        <v>0</v>
      </c>
      <c r="Q34" s="157">
        <f t="shared" si="5"/>
        <v>0</v>
      </c>
      <c r="R34" s="157"/>
      <c r="S34" s="157" t="s">
        <v>344</v>
      </c>
      <c r="T34" s="157" t="s">
        <v>160</v>
      </c>
      <c r="U34" s="157">
        <v>0</v>
      </c>
      <c r="V34" s="157">
        <f t="shared" si="6"/>
        <v>0</v>
      </c>
      <c r="W34" s="157"/>
      <c r="X34" s="157" t="s">
        <v>300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301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4">
        <v>27</v>
      </c>
      <c r="B35" s="175" t="s">
        <v>605</v>
      </c>
      <c r="C35" s="185" t="s">
        <v>606</v>
      </c>
      <c r="D35" s="176" t="s">
        <v>274</v>
      </c>
      <c r="E35" s="177">
        <v>28</v>
      </c>
      <c r="F35" s="178"/>
      <c r="G35" s="179">
        <f t="shared" si="0"/>
        <v>0</v>
      </c>
      <c r="H35" s="158"/>
      <c r="I35" s="157">
        <f t="shared" si="1"/>
        <v>0</v>
      </c>
      <c r="J35" s="158"/>
      <c r="K35" s="157">
        <f t="shared" si="2"/>
        <v>0</v>
      </c>
      <c r="L35" s="157">
        <v>15</v>
      </c>
      <c r="M35" s="157">
        <f t="shared" si="3"/>
        <v>0</v>
      </c>
      <c r="N35" s="157">
        <v>0</v>
      </c>
      <c r="O35" s="157">
        <f t="shared" si="4"/>
        <v>0</v>
      </c>
      <c r="P35" s="157">
        <v>0</v>
      </c>
      <c r="Q35" s="157">
        <f t="shared" si="5"/>
        <v>0</v>
      </c>
      <c r="R35" s="157"/>
      <c r="S35" s="157" t="s">
        <v>344</v>
      </c>
      <c r="T35" s="157" t="s">
        <v>160</v>
      </c>
      <c r="U35" s="157">
        <v>0</v>
      </c>
      <c r="V35" s="157">
        <f t="shared" si="6"/>
        <v>0</v>
      </c>
      <c r="W35" s="157"/>
      <c r="X35" s="157" t="s">
        <v>300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301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4">
        <v>28</v>
      </c>
      <c r="B36" s="175" t="s">
        <v>607</v>
      </c>
      <c r="C36" s="185" t="s">
        <v>608</v>
      </c>
      <c r="D36" s="176" t="s">
        <v>274</v>
      </c>
      <c r="E36" s="177">
        <v>24</v>
      </c>
      <c r="F36" s="178"/>
      <c r="G36" s="179">
        <f t="shared" si="0"/>
        <v>0</v>
      </c>
      <c r="H36" s="158"/>
      <c r="I36" s="157">
        <f t="shared" si="1"/>
        <v>0</v>
      </c>
      <c r="J36" s="158"/>
      <c r="K36" s="157">
        <f t="shared" si="2"/>
        <v>0</v>
      </c>
      <c r="L36" s="157">
        <v>15</v>
      </c>
      <c r="M36" s="157">
        <f t="shared" si="3"/>
        <v>0</v>
      </c>
      <c r="N36" s="157">
        <v>0</v>
      </c>
      <c r="O36" s="157">
        <f t="shared" si="4"/>
        <v>0</v>
      </c>
      <c r="P36" s="157">
        <v>0</v>
      </c>
      <c r="Q36" s="157">
        <f t="shared" si="5"/>
        <v>0</v>
      </c>
      <c r="R36" s="157"/>
      <c r="S36" s="157" t="s">
        <v>344</v>
      </c>
      <c r="T36" s="157" t="s">
        <v>160</v>
      </c>
      <c r="U36" s="157">
        <v>0</v>
      </c>
      <c r="V36" s="157">
        <f t="shared" si="6"/>
        <v>0</v>
      </c>
      <c r="W36" s="157"/>
      <c r="X36" s="157" t="s">
        <v>300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301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4">
        <v>29</v>
      </c>
      <c r="B37" s="175" t="s">
        <v>609</v>
      </c>
      <c r="C37" s="185" t="s">
        <v>610</v>
      </c>
      <c r="D37" s="176" t="s">
        <v>274</v>
      </c>
      <c r="E37" s="177">
        <v>4</v>
      </c>
      <c r="F37" s="178"/>
      <c r="G37" s="179">
        <f t="shared" si="0"/>
        <v>0</v>
      </c>
      <c r="H37" s="158"/>
      <c r="I37" s="157">
        <f t="shared" si="1"/>
        <v>0</v>
      </c>
      <c r="J37" s="158"/>
      <c r="K37" s="157">
        <f t="shared" si="2"/>
        <v>0</v>
      </c>
      <c r="L37" s="157">
        <v>15</v>
      </c>
      <c r="M37" s="157">
        <f t="shared" si="3"/>
        <v>0</v>
      </c>
      <c r="N37" s="157">
        <v>0</v>
      </c>
      <c r="O37" s="157">
        <f t="shared" si="4"/>
        <v>0</v>
      </c>
      <c r="P37" s="157">
        <v>0</v>
      </c>
      <c r="Q37" s="157">
        <f t="shared" si="5"/>
        <v>0</v>
      </c>
      <c r="R37" s="157"/>
      <c r="S37" s="157" t="s">
        <v>344</v>
      </c>
      <c r="T37" s="157" t="s">
        <v>160</v>
      </c>
      <c r="U37" s="157">
        <v>0</v>
      </c>
      <c r="V37" s="157">
        <f t="shared" si="6"/>
        <v>0</v>
      </c>
      <c r="W37" s="157"/>
      <c r="X37" s="157" t="s">
        <v>300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301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4">
        <v>30</v>
      </c>
      <c r="B38" s="175" t="s">
        <v>611</v>
      </c>
      <c r="C38" s="185" t="s">
        <v>612</v>
      </c>
      <c r="D38" s="176" t="s">
        <v>274</v>
      </c>
      <c r="E38" s="177">
        <v>32</v>
      </c>
      <c r="F38" s="178"/>
      <c r="G38" s="179">
        <f t="shared" si="0"/>
        <v>0</v>
      </c>
      <c r="H38" s="158"/>
      <c r="I38" s="157">
        <f t="shared" si="1"/>
        <v>0</v>
      </c>
      <c r="J38" s="158"/>
      <c r="K38" s="157">
        <f t="shared" si="2"/>
        <v>0</v>
      </c>
      <c r="L38" s="157">
        <v>15</v>
      </c>
      <c r="M38" s="157">
        <f t="shared" si="3"/>
        <v>0</v>
      </c>
      <c r="N38" s="157">
        <v>0</v>
      </c>
      <c r="O38" s="157">
        <f t="shared" si="4"/>
        <v>0</v>
      </c>
      <c r="P38" s="157">
        <v>0</v>
      </c>
      <c r="Q38" s="157">
        <f t="shared" si="5"/>
        <v>0</v>
      </c>
      <c r="R38" s="157"/>
      <c r="S38" s="157" t="s">
        <v>344</v>
      </c>
      <c r="T38" s="157" t="s">
        <v>160</v>
      </c>
      <c r="U38" s="157">
        <v>0</v>
      </c>
      <c r="V38" s="157">
        <f t="shared" si="6"/>
        <v>0</v>
      </c>
      <c r="W38" s="157"/>
      <c r="X38" s="157" t="s">
        <v>300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301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162" t="s">
        <v>154</v>
      </c>
      <c r="B39" s="163" t="s">
        <v>116</v>
      </c>
      <c r="C39" s="182" t="s">
        <v>117</v>
      </c>
      <c r="D39" s="164"/>
      <c r="E39" s="165"/>
      <c r="F39" s="166"/>
      <c r="G39" s="167">
        <f>SUMIF(AG40:AG73,"&lt;&gt;NOR",G40:G73)</f>
        <v>0</v>
      </c>
      <c r="H39" s="161"/>
      <c r="I39" s="161">
        <f>SUM(I40:I73)</f>
        <v>0</v>
      </c>
      <c r="J39" s="161"/>
      <c r="K39" s="161">
        <f>SUM(K40:K73)</f>
        <v>0</v>
      </c>
      <c r="L39" s="161"/>
      <c r="M39" s="161">
        <f>SUM(M40:M73)</f>
        <v>0</v>
      </c>
      <c r="N39" s="161"/>
      <c r="O39" s="161">
        <f>SUM(O40:O73)</f>
        <v>0</v>
      </c>
      <c r="P39" s="161"/>
      <c r="Q39" s="161">
        <f>SUM(Q40:Q73)</f>
        <v>0</v>
      </c>
      <c r="R39" s="161"/>
      <c r="S39" s="161"/>
      <c r="T39" s="161"/>
      <c r="U39" s="161"/>
      <c r="V39" s="161">
        <f>SUM(V40:V73)</f>
        <v>0</v>
      </c>
      <c r="W39" s="161"/>
      <c r="X39" s="161"/>
      <c r="AG39" t="s">
        <v>155</v>
      </c>
    </row>
    <row r="40" spans="1:60" outlineLevel="1" x14ac:dyDescent="0.2">
      <c r="A40" s="174">
        <v>31</v>
      </c>
      <c r="B40" s="175" t="s">
        <v>613</v>
      </c>
      <c r="C40" s="185" t="s">
        <v>614</v>
      </c>
      <c r="D40" s="176" t="s">
        <v>260</v>
      </c>
      <c r="E40" s="177">
        <v>1</v>
      </c>
      <c r="F40" s="178"/>
      <c r="G40" s="179">
        <f t="shared" ref="G40:G73" si="7">ROUND(E40*F40,2)</f>
        <v>0</v>
      </c>
      <c r="H40" s="158"/>
      <c r="I40" s="157">
        <f t="shared" ref="I40:I73" si="8">ROUND(E40*H40,2)</f>
        <v>0</v>
      </c>
      <c r="J40" s="158"/>
      <c r="K40" s="157">
        <f t="shared" ref="K40:K73" si="9">ROUND(E40*J40,2)</f>
        <v>0</v>
      </c>
      <c r="L40" s="157">
        <v>15</v>
      </c>
      <c r="M40" s="157">
        <f t="shared" ref="M40:M73" si="10">G40*(1+L40/100)</f>
        <v>0</v>
      </c>
      <c r="N40" s="157">
        <v>0</v>
      </c>
      <c r="O40" s="157">
        <f t="shared" ref="O40:O73" si="11">ROUND(E40*N40,2)</f>
        <v>0</v>
      </c>
      <c r="P40" s="157">
        <v>0</v>
      </c>
      <c r="Q40" s="157">
        <f t="shared" ref="Q40:Q73" si="12">ROUND(E40*P40,2)</f>
        <v>0</v>
      </c>
      <c r="R40" s="157"/>
      <c r="S40" s="157" t="s">
        <v>344</v>
      </c>
      <c r="T40" s="157" t="s">
        <v>160</v>
      </c>
      <c r="U40" s="157">
        <v>0</v>
      </c>
      <c r="V40" s="157">
        <f t="shared" ref="V40:V73" si="13">ROUND(E40*U40,2)</f>
        <v>0</v>
      </c>
      <c r="W40" s="157"/>
      <c r="X40" s="157" t="s">
        <v>161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162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4">
        <v>32</v>
      </c>
      <c r="B41" s="175" t="s">
        <v>615</v>
      </c>
      <c r="C41" s="185" t="s">
        <v>558</v>
      </c>
      <c r="D41" s="176" t="s">
        <v>260</v>
      </c>
      <c r="E41" s="177">
        <v>1</v>
      </c>
      <c r="F41" s="178"/>
      <c r="G41" s="179">
        <f t="shared" si="7"/>
        <v>0</v>
      </c>
      <c r="H41" s="158"/>
      <c r="I41" s="157">
        <f t="shared" si="8"/>
        <v>0</v>
      </c>
      <c r="J41" s="158"/>
      <c r="K41" s="157">
        <f t="shared" si="9"/>
        <v>0</v>
      </c>
      <c r="L41" s="157">
        <v>15</v>
      </c>
      <c r="M41" s="157">
        <f t="shared" si="10"/>
        <v>0</v>
      </c>
      <c r="N41" s="157">
        <v>0</v>
      </c>
      <c r="O41" s="157">
        <f t="shared" si="11"/>
        <v>0</v>
      </c>
      <c r="P41" s="157">
        <v>0</v>
      </c>
      <c r="Q41" s="157">
        <f t="shared" si="12"/>
        <v>0</v>
      </c>
      <c r="R41" s="157"/>
      <c r="S41" s="157" t="s">
        <v>344</v>
      </c>
      <c r="T41" s="157" t="s">
        <v>160</v>
      </c>
      <c r="U41" s="157">
        <v>0</v>
      </c>
      <c r="V41" s="157">
        <f t="shared" si="13"/>
        <v>0</v>
      </c>
      <c r="W41" s="157"/>
      <c r="X41" s="157" t="s">
        <v>161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162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4">
        <v>33</v>
      </c>
      <c r="B42" s="175" t="s">
        <v>616</v>
      </c>
      <c r="C42" s="185" t="s">
        <v>560</v>
      </c>
      <c r="D42" s="176" t="s">
        <v>260</v>
      </c>
      <c r="E42" s="177">
        <v>2</v>
      </c>
      <c r="F42" s="178"/>
      <c r="G42" s="179">
        <f t="shared" si="7"/>
        <v>0</v>
      </c>
      <c r="H42" s="158"/>
      <c r="I42" s="157">
        <f t="shared" si="8"/>
        <v>0</v>
      </c>
      <c r="J42" s="158"/>
      <c r="K42" s="157">
        <f t="shared" si="9"/>
        <v>0</v>
      </c>
      <c r="L42" s="157">
        <v>15</v>
      </c>
      <c r="M42" s="157">
        <f t="shared" si="10"/>
        <v>0</v>
      </c>
      <c r="N42" s="157">
        <v>0</v>
      </c>
      <c r="O42" s="157">
        <f t="shared" si="11"/>
        <v>0</v>
      </c>
      <c r="P42" s="157">
        <v>0</v>
      </c>
      <c r="Q42" s="157">
        <f t="shared" si="12"/>
        <v>0</v>
      </c>
      <c r="R42" s="157"/>
      <c r="S42" s="157" t="s">
        <v>344</v>
      </c>
      <c r="T42" s="157" t="s">
        <v>160</v>
      </c>
      <c r="U42" s="157">
        <v>0</v>
      </c>
      <c r="V42" s="157">
        <f t="shared" si="13"/>
        <v>0</v>
      </c>
      <c r="W42" s="157"/>
      <c r="X42" s="157" t="s">
        <v>161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162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4">
        <v>34</v>
      </c>
      <c r="B43" s="175" t="s">
        <v>617</v>
      </c>
      <c r="C43" s="185" t="s">
        <v>562</v>
      </c>
      <c r="D43" s="176" t="s">
        <v>260</v>
      </c>
      <c r="E43" s="177">
        <v>6</v>
      </c>
      <c r="F43" s="178"/>
      <c r="G43" s="179">
        <f t="shared" si="7"/>
        <v>0</v>
      </c>
      <c r="H43" s="158"/>
      <c r="I43" s="157">
        <f t="shared" si="8"/>
        <v>0</v>
      </c>
      <c r="J43" s="158"/>
      <c r="K43" s="157">
        <f t="shared" si="9"/>
        <v>0</v>
      </c>
      <c r="L43" s="157">
        <v>15</v>
      </c>
      <c r="M43" s="157">
        <f t="shared" si="10"/>
        <v>0</v>
      </c>
      <c r="N43" s="157">
        <v>0</v>
      </c>
      <c r="O43" s="157">
        <f t="shared" si="11"/>
        <v>0</v>
      </c>
      <c r="P43" s="157">
        <v>0</v>
      </c>
      <c r="Q43" s="157">
        <f t="shared" si="12"/>
        <v>0</v>
      </c>
      <c r="R43" s="157"/>
      <c r="S43" s="157" t="s">
        <v>344</v>
      </c>
      <c r="T43" s="157" t="s">
        <v>160</v>
      </c>
      <c r="U43" s="157">
        <v>0</v>
      </c>
      <c r="V43" s="157">
        <f t="shared" si="13"/>
        <v>0</v>
      </c>
      <c r="W43" s="157"/>
      <c r="X43" s="157" t="s">
        <v>161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162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4">
        <v>35</v>
      </c>
      <c r="B44" s="175" t="s">
        <v>618</v>
      </c>
      <c r="C44" s="185" t="s">
        <v>576</v>
      </c>
      <c r="D44" s="176" t="s">
        <v>260</v>
      </c>
      <c r="E44" s="177">
        <v>27</v>
      </c>
      <c r="F44" s="178"/>
      <c r="G44" s="179">
        <f t="shared" si="7"/>
        <v>0</v>
      </c>
      <c r="H44" s="158"/>
      <c r="I44" s="157">
        <f t="shared" si="8"/>
        <v>0</v>
      </c>
      <c r="J44" s="158"/>
      <c r="K44" s="157">
        <f t="shared" si="9"/>
        <v>0</v>
      </c>
      <c r="L44" s="157">
        <v>15</v>
      </c>
      <c r="M44" s="157">
        <f t="shared" si="10"/>
        <v>0</v>
      </c>
      <c r="N44" s="157">
        <v>0</v>
      </c>
      <c r="O44" s="157">
        <f t="shared" si="11"/>
        <v>0</v>
      </c>
      <c r="P44" s="157">
        <v>0</v>
      </c>
      <c r="Q44" s="157">
        <f t="shared" si="12"/>
        <v>0</v>
      </c>
      <c r="R44" s="157"/>
      <c r="S44" s="157" t="s">
        <v>344</v>
      </c>
      <c r="T44" s="157" t="s">
        <v>160</v>
      </c>
      <c r="U44" s="157">
        <v>0</v>
      </c>
      <c r="V44" s="157">
        <f t="shared" si="13"/>
        <v>0</v>
      </c>
      <c r="W44" s="157"/>
      <c r="X44" s="157" t="s">
        <v>161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162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4">
        <v>36</v>
      </c>
      <c r="B45" s="175" t="s">
        <v>619</v>
      </c>
      <c r="C45" s="185" t="s">
        <v>577</v>
      </c>
      <c r="D45" s="176" t="s">
        <v>260</v>
      </c>
      <c r="E45" s="177">
        <v>1</v>
      </c>
      <c r="F45" s="178"/>
      <c r="G45" s="179">
        <f t="shared" si="7"/>
        <v>0</v>
      </c>
      <c r="H45" s="158"/>
      <c r="I45" s="157">
        <f t="shared" si="8"/>
        <v>0</v>
      </c>
      <c r="J45" s="158"/>
      <c r="K45" s="157">
        <f t="shared" si="9"/>
        <v>0</v>
      </c>
      <c r="L45" s="157">
        <v>15</v>
      </c>
      <c r="M45" s="157">
        <f t="shared" si="10"/>
        <v>0</v>
      </c>
      <c r="N45" s="157">
        <v>0</v>
      </c>
      <c r="O45" s="157">
        <f t="shared" si="11"/>
        <v>0</v>
      </c>
      <c r="P45" s="157">
        <v>0</v>
      </c>
      <c r="Q45" s="157">
        <f t="shared" si="12"/>
        <v>0</v>
      </c>
      <c r="R45" s="157"/>
      <c r="S45" s="157" t="s">
        <v>344</v>
      </c>
      <c r="T45" s="157" t="s">
        <v>160</v>
      </c>
      <c r="U45" s="157">
        <v>0</v>
      </c>
      <c r="V45" s="157">
        <f t="shared" si="13"/>
        <v>0</v>
      </c>
      <c r="W45" s="157"/>
      <c r="X45" s="157" t="s">
        <v>161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162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4">
        <v>37</v>
      </c>
      <c r="B46" s="175" t="s">
        <v>620</v>
      </c>
      <c r="C46" s="185" t="s">
        <v>578</v>
      </c>
      <c r="D46" s="176" t="s">
        <v>260</v>
      </c>
      <c r="E46" s="177">
        <v>6</v>
      </c>
      <c r="F46" s="178"/>
      <c r="G46" s="179">
        <f t="shared" si="7"/>
        <v>0</v>
      </c>
      <c r="H46" s="158"/>
      <c r="I46" s="157">
        <f t="shared" si="8"/>
        <v>0</v>
      </c>
      <c r="J46" s="158"/>
      <c r="K46" s="157">
        <f t="shared" si="9"/>
        <v>0</v>
      </c>
      <c r="L46" s="157">
        <v>15</v>
      </c>
      <c r="M46" s="157">
        <f t="shared" si="10"/>
        <v>0</v>
      </c>
      <c r="N46" s="157">
        <v>0</v>
      </c>
      <c r="O46" s="157">
        <f t="shared" si="11"/>
        <v>0</v>
      </c>
      <c r="P46" s="157">
        <v>0</v>
      </c>
      <c r="Q46" s="157">
        <f t="shared" si="12"/>
        <v>0</v>
      </c>
      <c r="R46" s="157"/>
      <c r="S46" s="157" t="s">
        <v>344</v>
      </c>
      <c r="T46" s="157" t="s">
        <v>160</v>
      </c>
      <c r="U46" s="157">
        <v>0</v>
      </c>
      <c r="V46" s="157">
        <f t="shared" si="13"/>
        <v>0</v>
      </c>
      <c r="W46" s="157"/>
      <c r="X46" s="157" t="s">
        <v>161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162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4">
        <v>38</v>
      </c>
      <c r="B47" s="175" t="s">
        <v>621</v>
      </c>
      <c r="C47" s="185" t="s">
        <v>580</v>
      </c>
      <c r="D47" s="176" t="s">
        <v>260</v>
      </c>
      <c r="E47" s="177">
        <v>8</v>
      </c>
      <c r="F47" s="178"/>
      <c r="G47" s="179">
        <f t="shared" si="7"/>
        <v>0</v>
      </c>
      <c r="H47" s="158"/>
      <c r="I47" s="157">
        <f t="shared" si="8"/>
        <v>0</v>
      </c>
      <c r="J47" s="158"/>
      <c r="K47" s="157">
        <f t="shared" si="9"/>
        <v>0</v>
      </c>
      <c r="L47" s="157">
        <v>15</v>
      </c>
      <c r="M47" s="157">
        <f t="shared" si="10"/>
        <v>0</v>
      </c>
      <c r="N47" s="157">
        <v>0</v>
      </c>
      <c r="O47" s="157">
        <f t="shared" si="11"/>
        <v>0</v>
      </c>
      <c r="P47" s="157">
        <v>0</v>
      </c>
      <c r="Q47" s="157">
        <f t="shared" si="12"/>
        <v>0</v>
      </c>
      <c r="R47" s="157"/>
      <c r="S47" s="157" t="s">
        <v>344</v>
      </c>
      <c r="T47" s="157" t="s">
        <v>160</v>
      </c>
      <c r="U47" s="157">
        <v>0</v>
      </c>
      <c r="V47" s="157">
        <f t="shared" si="13"/>
        <v>0</v>
      </c>
      <c r="W47" s="157"/>
      <c r="X47" s="157" t="s">
        <v>161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162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4">
        <v>39</v>
      </c>
      <c r="B48" s="175" t="s">
        <v>622</v>
      </c>
      <c r="C48" s="185" t="s">
        <v>582</v>
      </c>
      <c r="D48" s="176" t="s">
        <v>260</v>
      </c>
      <c r="E48" s="177">
        <v>37</v>
      </c>
      <c r="F48" s="178"/>
      <c r="G48" s="179">
        <f t="shared" si="7"/>
        <v>0</v>
      </c>
      <c r="H48" s="158"/>
      <c r="I48" s="157">
        <f t="shared" si="8"/>
        <v>0</v>
      </c>
      <c r="J48" s="158"/>
      <c r="K48" s="157">
        <f t="shared" si="9"/>
        <v>0</v>
      </c>
      <c r="L48" s="157">
        <v>15</v>
      </c>
      <c r="M48" s="157">
        <f t="shared" si="10"/>
        <v>0</v>
      </c>
      <c r="N48" s="157">
        <v>0</v>
      </c>
      <c r="O48" s="157">
        <f t="shared" si="11"/>
        <v>0</v>
      </c>
      <c r="P48" s="157">
        <v>0</v>
      </c>
      <c r="Q48" s="157">
        <f t="shared" si="12"/>
        <v>0</v>
      </c>
      <c r="R48" s="157"/>
      <c r="S48" s="157" t="s">
        <v>344</v>
      </c>
      <c r="T48" s="157" t="s">
        <v>160</v>
      </c>
      <c r="U48" s="157">
        <v>0</v>
      </c>
      <c r="V48" s="157">
        <f t="shared" si="13"/>
        <v>0</v>
      </c>
      <c r="W48" s="157"/>
      <c r="X48" s="157" t="s">
        <v>161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162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4">
        <v>40</v>
      </c>
      <c r="B49" s="175" t="s">
        <v>623</v>
      </c>
      <c r="C49" s="185" t="s">
        <v>584</v>
      </c>
      <c r="D49" s="176" t="s">
        <v>260</v>
      </c>
      <c r="E49" s="177">
        <v>4</v>
      </c>
      <c r="F49" s="178"/>
      <c r="G49" s="179">
        <f t="shared" si="7"/>
        <v>0</v>
      </c>
      <c r="H49" s="158"/>
      <c r="I49" s="157">
        <f t="shared" si="8"/>
        <v>0</v>
      </c>
      <c r="J49" s="158"/>
      <c r="K49" s="157">
        <f t="shared" si="9"/>
        <v>0</v>
      </c>
      <c r="L49" s="157">
        <v>15</v>
      </c>
      <c r="M49" s="157">
        <f t="shared" si="10"/>
        <v>0</v>
      </c>
      <c r="N49" s="157">
        <v>0</v>
      </c>
      <c r="O49" s="157">
        <f t="shared" si="11"/>
        <v>0</v>
      </c>
      <c r="P49" s="157">
        <v>0</v>
      </c>
      <c r="Q49" s="157">
        <f t="shared" si="12"/>
        <v>0</v>
      </c>
      <c r="R49" s="157"/>
      <c r="S49" s="157" t="s">
        <v>344</v>
      </c>
      <c r="T49" s="157" t="s">
        <v>160</v>
      </c>
      <c r="U49" s="157">
        <v>0</v>
      </c>
      <c r="V49" s="157">
        <f t="shared" si="13"/>
        <v>0</v>
      </c>
      <c r="W49" s="157"/>
      <c r="X49" s="157" t="s">
        <v>161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162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4">
        <v>41</v>
      </c>
      <c r="B50" s="175" t="s">
        <v>624</v>
      </c>
      <c r="C50" s="185" t="s">
        <v>586</v>
      </c>
      <c r="D50" s="176" t="s">
        <v>260</v>
      </c>
      <c r="E50" s="177">
        <v>5</v>
      </c>
      <c r="F50" s="178"/>
      <c r="G50" s="179">
        <f t="shared" si="7"/>
        <v>0</v>
      </c>
      <c r="H50" s="158"/>
      <c r="I50" s="157">
        <f t="shared" si="8"/>
        <v>0</v>
      </c>
      <c r="J50" s="158"/>
      <c r="K50" s="157">
        <f t="shared" si="9"/>
        <v>0</v>
      </c>
      <c r="L50" s="157">
        <v>15</v>
      </c>
      <c r="M50" s="157">
        <f t="shared" si="10"/>
        <v>0</v>
      </c>
      <c r="N50" s="157">
        <v>0</v>
      </c>
      <c r="O50" s="157">
        <f t="shared" si="11"/>
        <v>0</v>
      </c>
      <c r="P50" s="157">
        <v>0</v>
      </c>
      <c r="Q50" s="157">
        <f t="shared" si="12"/>
        <v>0</v>
      </c>
      <c r="R50" s="157"/>
      <c r="S50" s="157" t="s">
        <v>344</v>
      </c>
      <c r="T50" s="157" t="s">
        <v>160</v>
      </c>
      <c r="U50" s="157">
        <v>0</v>
      </c>
      <c r="V50" s="157">
        <f t="shared" si="13"/>
        <v>0</v>
      </c>
      <c r="W50" s="157"/>
      <c r="X50" s="157" t="s">
        <v>161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162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4">
        <v>42</v>
      </c>
      <c r="B51" s="175" t="s">
        <v>625</v>
      </c>
      <c r="C51" s="185" t="s">
        <v>588</v>
      </c>
      <c r="D51" s="176" t="s">
        <v>260</v>
      </c>
      <c r="E51" s="177">
        <v>8</v>
      </c>
      <c r="F51" s="178"/>
      <c r="G51" s="179">
        <f t="shared" si="7"/>
        <v>0</v>
      </c>
      <c r="H51" s="158"/>
      <c r="I51" s="157">
        <f t="shared" si="8"/>
        <v>0</v>
      </c>
      <c r="J51" s="158"/>
      <c r="K51" s="157">
        <f t="shared" si="9"/>
        <v>0</v>
      </c>
      <c r="L51" s="157">
        <v>15</v>
      </c>
      <c r="M51" s="157">
        <f t="shared" si="10"/>
        <v>0</v>
      </c>
      <c r="N51" s="157">
        <v>0</v>
      </c>
      <c r="O51" s="157">
        <f t="shared" si="11"/>
        <v>0</v>
      </c>
      <c r="P51" s="157">
        <v>0</v>
      </c>
      <c r="Q51" s="157">
        <f t="shared" si="12"/>
        <v>0</v>
      </c>
      <c r="R51" s="157"/>
      <c r="S51" s="157" t="s">
        <v>344</v>
      </c>
      <c r="T51" s="157" t="s">
        <v>160</v>
      </c>
      <c r="U51" s="157">
        <v>0</v>
      </c>
      <c r="V51" s="157">
        <f t="shared" si="13"/>
        <v>0</v>
      </c>
      <c r="W51" s="157"/>
      <c r="X51" s="157" t="s">
        <v>161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162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4">
        <v>43</v>
      </c>
      <c r="B52" s="175" t="s">
        <v>626</v>
      </c>
      <c r="C52" s="185" t="s">
        <v>590</v>
      </c>
      <c r="D52" s="176" t="s">
        <v>260</v>
      </c>
      <c r="E52" s="177">
        <v>4</v>
      </c>
      <c r="F52" s="178"/>
      <c r="G52" s="179">
        <f t="shared" si="7"/>
        <v>0</v>
      </c>
      <c r="H52" s="158"/>
      <c r="I52" s="157">
        <f t="shared" si="8"/>
        <v>0</v>
      </c>
      <c r="J52" s="158"/>
      <c r="K52" s="157">
        <f t="shared" si="9"/>
        <v>0</v>
      </c>
      <c r="L52" s="157">
        <v>15</v>
      </c>
      <c r="M52" s="157">
        <f t="shared" si="10"/>
        <v>0</v>
      </c>
      <c r="N52" s="157">
        <v>0</v>
      </c>
      <c r="O52" s="157">
        <f t="shared" si="11"/>
        <v>0</v>
      </c>
      <c r="P52" s="157">
        <v>0</v>
      </c>
      <c r="Q52" s="157">
        <f t="shared" si="12"/>
        <v>0</v>
      </c>
      <c r="R52" s="157"/>
      <c r="S52" s="157" t="s">
        <v>344</v>
      </c>
      <c r="T52" s="157" t="s">
        <v>160</v>
      </c>
      <c r="U52" s="157">
        <v>0</v>
      </c>
      <c r="V52" s="157">
        <f t="shared" si="13"/>
        <v>0</v>
      </c>
      <c r="W52" s="157"/>
      <c r="X52" s="157" t="s">
        <v>161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162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4">
        <v>44</v>
      </c>
      <c r="B53" s="175" t="s">
        <v>627</v>
      </c>
      <c r="C53" s="185" t="s">
        <v>592</v>
      </c>
      <c r="D53" s="176" t="s">
        <v>260</v>
      </c>
      <c r="E53" s="177">
        <v>2</v>
      </c>
      <c r="F53" s="178"/>
      <c r="G53" s="179">
        <f t="shared" si="7"/>
        <v>0</v>
      </c>
      <c r="H53" s="158"/>
      <c r="I53" s="157">
        <f t="shared" si="8"/>
        <v>0</v>
      </c>
      <c r="J53" s="158"/>
      <c r="K53" s="157">
        <f t="shared" si="9"/>
        <v>0</v>
      </c>
      <c r="L53" s="157">
        <v>15</v>
      </c>
      <c r="M53" s="157">
        <f t="shared" si="10"/>
        <v>0</v>
      </c>
      <c r="N53" s="157">
        <v>0</v>
      </c>
      <c r="O53" s="157">
        <f t="shared" si="11"/>
        <v>0</v>
      </c>
      <c r="P53" s="157">
        <v>0</v>
      </c>
      <c r="Q53" s="157">
        <f t="shared" si="12"/>
        <v>0</v>
      </c>
      <c r="R53" s="157"/>
      <c r="S53" s="157" t="s">
        <v>344</v>
      </c>
      <c r="T53" s="157" t="s">
        <v>160</v>
      </c>
      <c r="U53" s="157">
        <v>0</v>
      </c>
      <c r="V53" s="157">
        <f t="shared" si="13"/>
        <v>0</v>
      </c>
      <c r="W53" s="157"/>
      <c r="X53" s="157" t="s">
        <v>161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162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4">
        <v>45</v>
      </c>
      <c r="B54" s="175" t="s">
        <v>628</v>
      </c>
      <c r="C54" s="185" t="s">
        <v>594</v>
      </c>
      <c r="D54" s="176" t="s">
        <v>274</v>
      </c>
      <c r="E54" s="177">
        <v>80</v>
      </c>
      <c r="F54" s="178"/>
      <c r="G54" s="179">
        <f t="shared" si="7"/>
        <v>0</v>
      </c>
      <c r="H54" s="158"/>
      <c r="I54" s="157">
        <f t="shared" si="8"/>
        <v>0</v>
      </c>
      <c r="J54" s="158"/>
      <c r="K54" s="157">
        <f t="shared" si="9"/>
        <v>0</v>
      </c>
      <c r="L54" s="157">
        <v>15</v>
      </c>
      <c r="M54" s="157">
        <f t="shared" si="10"/>
        <v>0</v>
      </c>
      <c r="N54" s="157">
        <v>0</v>
      </c>
      <c r="O54" s="157">
        <f t="shared" si="11"/>
        <v>0</v>
      </c>
      <c r="P54" s="157">
        <v>0</v>
      </c>
      <c r="Q54" s="157">
        <f t="shared" si="12"/>
        <v>0</v>
      </c>
      <c r="R54" s="157"/>
      <c r="S54" s="157" t="s">
        <v>344</v>
      </c>
      <c r="T54" s="157" t="s">
        <v>160</v>
      </c>
      <c r="U54" s="157">
        <v>0</v>
      </c>
      <c r="V54" s="157">
        <f t="shared" si="13"/>
        <v>0</v>
      </c>
      <c r="W54" s="157"/>
      <c r="X54" s="157" t="s">
        <v>161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162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4">
        <v>46</v>
      </c>
      <c r="B55" s="175" t="s">
        <v>629</v>
      </c>
      <c r="C55" s="185" t="s">
        <v>596</v>
      </c>
      <c r="D55" s="176" t="s">
        <v>274</v>
      </c>
      <c r="E55" s="177">
        <v>156</v>
      </c>
      <c r="F55" s="178"/>
      <c r="G55" s="179">
        <f t="shared" si="7"/>
        <v>0</v>
      </c>
      <c r="H55" s="158"/>
      <c r="I55" s="157">
        <f t="shared" si="8"/>
        <v>0</v>
      </c>
      <c r="J55" s="158"/>
      <c r="K55" s="157">
        <f t="shared" si="9"/>
        <v>0</v>
      </c>
      <c r="L55" s="157">
        <v>15</v>
      </c>
      <c r="M55" s="157">
        <f t="shared" si="10"/>
        <v>0</v>
      </c>
      <c r="N55" s="157">
        <v>0</v>
      </c>
      <c r="O55" s="157">
        <f t="shared" si="11"/>
        <v>0</v>
      </c>
      <c r="P55" s="157">
        <v>0</v>
      </c>
      <c r="Q55" s="157">
        <f t="shared" si="12"/>
        <v>0</v>
      </c>
      <c r="R55" s="157"/>
      <c r="S55" s="157" t="s">
        <v>344</v>
      </c>
      <c r="T55" s="157" t="s">
        <v>160</v>
      </c>
      <c r="U55" s="157">
        <v>0</v>
      </c>
      <c r="V55" s="157">
        <f t="shared" si="13"/>
        <v>0</v>
      </c>
      <c r="W55" s="157"/>
      <c r="X55" s="157" t="s">
        <v>161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162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4">
        <v>47</v>
      </c>
      <c r="B56" s="175" t="s">
        <v>630</v>
      </c>
      <c r="C56" s="185" t="s">
        <v>598</v>
      </c>
      <c r="D56" s="176" t="s">
        <v>274</v>
      </c>
      <c r="E56" s="177">
        <v>232</v>
      </c>
      <c r="F56" s="178"/>
      <c r="G56" s="179">
        <f t="shared" si="7"/>
        <v>0</v>
      </c>
      <c r="H56" s="158"/>
      <c r="I56" s="157">
        <f t="shared" si="8"/>
        <v>0</v>
      </c>
      <c r="J56" s="158"/>
      <c r="K56" s="157">
        <f t="shared" si="9"/>
        <v>0</v>
      </c>
      <c r="L56" s="157">
        <v>15</v>
      </c>
      <c r="M56" s="157">
        <f t="shared" si="10"/>
        <v>0</v>
      </c>
      <c r="N56" s="157">
        <v>0</v>
      </c>
      <c r="O56" s="157">
        <f t="shared" si="11"/>
        <v>0</v>
      </c>
      <c r="P56" s="157">
        <v>0</v>
      </c>
      <c r="Q56" s="157">
        <f t="shared" si="12"/>
        <v>0</v>
      </c>
      <c r="R56" s="157"/>
      <c r="S56" s="157" t="s">
        <v>344</v>
      </c>
      <c r="T56" s="157" t="s">
        <v>160</v>
      </c>
      <c r="U56" s="157">
        <v>0</v>
      </c>
      <c r="V56" s="157">
        <f t="shared" si="13"/>
        <v>0</v>
      </c>
      <c r="W56" s="157"/>
      <c r="X56" s="157" t="s">
        <v>161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162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4">
        <v>48</v>
      </c>
      <c r="B57" s="175" t="s">
        <v>631</v>
      </c>
      <c r="C57" s="185" t="s">
        <v>600</v>
      </c>
      <c r="D57" s="176" t="s">
        <v>274</v>
      </c>
      <c r="E57" s="177">
        <v>12</v>
      </c>
      <c r="F57" s="178"/>
      <c r="G57" s="179">
        <f t="shared" si="7"/>
        <v>0</v>
      </c>
      <c r="H57" s="158"/>
      <c r="I57" s="157">
        <f t="shared" si="8"/>
        <v>0</v>
      </c>
      <c r="J57" s="158"/>
      <c r="K57" s="157">
        <f t="shared" si="9"/>
        <v>0</v>
      </c>
      <c r="L57" s="157">
        <v>15</v>
      </c>
      <c r="M57" s="157">
        <f t="shared" si="10"/>
        <v>0</v>
      </c>
      <c r="N57" s="157">
        <v>0</v>
      </c>
      <c r="O57" s="157">
        <f t="shared" si="11"/>
        <v>0</v>
      </c>
      <c r="P57" s="157">
        <v>0</v>
      </c>
      <c r="Q57" s="157">
        <f t="shared" si="12"/>
        <v>0</v>
      </c>
      <c r="R57" s="157"/>
      <c r="S57" s="157" t="s">
        <v>344</v>
      </c>
      <c r="T57" s="157" t="s">
        <v>160</v>
      </c>
      <c r="U57" s="157">
        <v>0</v>
      </c>
      <c r="V57" s="157">
        <f t="shared" si="13"/>
        <v>0</v>
      </c>
      <c r="W57" s="157"/>
      <c r="X57" s="157" t="s">
        <v>161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162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4">
        <v>49</v>
      </c>
      <c r="B58" s="175" t="s">
        <v>632</v>
      </c>
      <c r="C58" s="185" t="s">
        <v>602</v>
      </c>
      <c r="D58" s="176" t="s">
        <v>274</v>
      </c>
      <c r="E58" s="177">
        <v>28</v>
      </c>
      <c r="F58" s="178"/>
      <c r="G58" s="179">
        <f t="shared" si="7"/>
        <v>0</v>
      </c>
      <c r="H58" s="158"/>
      <c r="I58" s="157">
        <f t="shared" si="8"/>
        <v>0</v>
      </c>
      <c r="J58" s="158"/>
      <c r="K58" s="157">
        <f t="shared" si="9"/>
        <v>0</v>
      </c>
      <c r="L58" s="157">
        <v>15</v>
      </c>
      <c r="M58" s="157">
        <f t="shared" si="10"/>
        <v>0</v>
      </c>
      <c r="N58" s="157">
        <v>0</v>
      </c>
      <c r="O58" s="157">
        <f t="shared" si="11"/>
        <v>0</v>
      </c>
      <c r="P58" s="157">
        <v>0</v>
      </c>
      <c r="Q58" s="157">
        <f t="shared" si="12"/>
        <v>0</v>
      </c>
      <c r="R58" s="157"/>
      <c r="S58" s="157" t="s">
        <v>344</v>
      </c>
      <c r="T58" s="157" t="s">
        <v>160</v>
      </c>
      <c r="U58" s="157">
        <v>0</v>
      </c>
      <c r="V58" s="157">
        <f t="shared" si="13"/>
        <v>0</v>
      </c>
      <c r="W58" s="157"/>
      <c r="X58" s="157" t="s">
        <v>161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162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4">
        <v>50</v>
      </c>
      <c r="B59" s="175" t="s">
        <v>633</v>
      </c>
      <c r="C59" s="185" t="s">
        <v>604</v>
      </c>
      <c r="D59" s="176" t="s">
        <v>274</v>
      </c>
      <c r="E59" s="177">
        <v>34</v>
      </c>
      <c r="F59" s="178"/>
      <c r="G59" s="179">
        <f t="shared" si="7"/>
        <v>0</v>
      </c>
      <c r="H59" s="158"/>
      <c r="I59" s="157">
        <f t="shared" si="8"/>
        <v>0</v>
      </c>
      <c r="J59" s="158"/>
      <c r="K59" s="157">
        <f t="shared" si="9"/>
        <v>0</v>
      </c>
      <c r="L59" s="157">
        <v>15</v>
      </c>
      <c r="M59" s="157">
        <f t="shared" si="10"/>
        <v>0</v>
      </c>
      <c r="N59" s="157">
        <v>0</v>
      </c>
      <c r="O59" s="157">
        <f t="shared" si="11"/>
        <v>0</v>
      </c>
      <c r="P59" s="157">
        <v>0</v>
      </c>
      <c r="Q59" s="157">
        <f t="shared" si="12"/>
        <v>0</v>
      </c>
      <c r="R59" s="157"/>
      <c r="S59" s="157" t="s">
        <v>344</v>
      </c>
      <c r="T59" s="157" t="s">
        <v>160</v>
      </c>
      <c r="U59" s="157">
        <v>0</v>
      </c>
      <c r="V59" s="157">
        <f t="shared" si="13"/>
        <v>0</v>
      </c>
      <c r="W59" s="157"/>
      <c r="X59" s="157" t="s">
        <v>161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162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4">
        <v>51</v>
      </c>
      <c r="B60" s="175" t="s">
        <v>634</v>
      </c>
      <c r="C60" s="185" t="s">
        <v>606</v>
      </c>
      <c r="D60" s="176" t="s">
        <v>274</v>
      </c>
      <c r="E60" s="177">
        <v>28</v>
      </c>
      <c r="F60" s="178"/>
      <c r="G60" s="179">
        <f t="shared" si="7"/>
        <v>0</v>
      </c>
      <c r="H60" s="158"/>
      <c r="I60" s="157">
        <f t="shared" si="8"/>
        <v>0</v>
      </c>
      <c r="J60" s="158"/>
      <c r="K60" s="157">
        <f t="shared" si="9"/>
        <v>0</v>
      </c>
      <c r="L60" s="157">
        <v>15</v>
      </c>
      <c r="M60" s="157">
        <f t="shared" si="10"/>
        <v>0</v>
      </c>
      <c r="N60" s="157">
        <v>0</v>
      </c>
      <c r="O60" s="157">
        <f t="shared" si="11"/>
        <v>0</v>
      </c>
      <c r="P60" s="157">
        <v>0</v>
      </c>
      <c r="Q60" s="157">
        <f t="shared" si="12"/>
        <v>0</v>
      </c>
      <c r="R60" s="157"/>
      <c r="S60" s="157" t="s">
        <v>344</v>
      </c>
      <c r="T60" s="157" t="s">
        <v>160</v>
      </c>
      <c r="U60" s="157">
        <v>0</v>
      </c>
      <c r="V60" s="157">
        <f t="shared" si="13"/>
        <v>0</v>
      </c>
      <c r="W60" s="157"/>
      <c r="X60" s="157" t="s">
        <v>161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162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4">
        <v>52</v>
      </c>
      <c r="B61" s="175" t="s">
        <v>635</v>
      </c>
      <c r="C61" s="185" t="s">
        <v>608</v>
      </c>
      <c r="D61" s="176" t="s">
        <v>274</v>
      </c>
      <c r="E61" s="177">
        <v>24</v>
      </c>
      <c r="F61" s="178"/>
      <c r="G61" s="179">
        <f t="shared" si="7"/>
        <v>0</v>
      </c>
      <c r="H61" s="158"/>
      <c r="I61" s="157">
        <f t="shared" si="8"/>
        <v>0</v>
      </c>
      <c r="J61" s="158"/>
      <c r="K61" s="157">
        <f t="shared" si="9"/>
        <v>0</v>
      </c>
      <c r="L61" s="157">
        <v>15</v>
      </c>
      <c r="M61" s="157">
        <f t="shared" si="10"/>
        <v>0</v>
      </c>
      <c r="N61" s="157">
        <v>0</v>
      </c>
      <c r="O61" s="157">
        <f t="shared" si="11"/>
        <v>0</v>
      </c>
      <c r="P61" s="157">
        <v>0</v>
      </c>
      <c r="Q61" s="157">
        <f t="shared" si="12"/>
        <v>0</v>
      </c>
      <c r="R61" s="157"/>
      <c r="S61" s="157" t="s">
        <v>344</v>
      </c>
      <c r="T61" s="157" t="s">
        <v>160</v>
      </c>
      <c r="U61" s="157">
        <v>0</v>
      </c>
      <c r="V61" s="157">
        <f t="shared" si="13"/>
        <v>0</v>
      </c>
      <c r="W61" s="157"/>
      <c r="X61" s="157" t="s">
        <v>161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162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4">
        <v>53</v>
      </c>
      <c r="B62" s="175" t="s">
        <v>636</v>
      </c>
      <c r="C62" s="185" t="s">
        <v>610</v>
      </c>
      <c r="D62" s="176" t="s">
        <v>274</v>
      </c>
      <c r="E62" s="177">
        <v>4</v>
      </c>
      <c r="F62" s="178"/>
      <c r="G62" s="179">
        <f t="shared" si="7"/>
        <v>0</v>
      </c>
      <c r="H62" s="158"/>
      <c r="I62" s="157">
        <f t="shared" si="8"/>
        <v>0</v>
      </c>
      <c r="J62" s="158"/>
      <c r="K62" s="157">
        <f t="shared" si="9"/>
        <v>0</v>
      </c>
      <c r="L62" s="157">
        <v>15</v>
      </c>
      <c r="M62" s="157">
        <f t="shared" si="10"/>
        <v>0</v>
      </c>
      <c r="N62" s="157">
        <v>0</v>
      </c>
      <c r="O62" s="157">
        <f t="shared" si="11"/>
        <v>0</v>
      </c>
      <c r="P62" s="157">
        <v>0</v>
      </c>
      <c r="Q62" s="157">
        <f t="shared" si="12"/>
        <v>0</v>
      </c>
      <c r="R62" s="157"/>
      <c r="S62" s="157" t="s">
        <v>344</v>
      </c>
      <c r="T62" s="157" t="s">
        <v>160</v>
      </c>
      <c r="U62" s="157">
        <v>0</v>
      </c>
      <c r="V62" s="157">
        <f t="shared" si="13"/>
        <v>0</v>
      </c>
      <c r="W62" s="157"/>
      <c r="X62" s="157" t="s">
        <v>161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162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4">
        <v>54</v>
      </c>
      <c r="B63" s="175" t="s">
        <v>276</v>
      </c>
      <c r="C63" s="185" t="s">
        <v>612</v>
      </c>
      <c r="D63" s="176" t="s">
        <v>274</v>
      </c>
      <c r="E63" s="177">
        <v>32</v>
      </c>
      <c r="F63" s="178"/>
      <c r="G63" s="179">
        <f t="shared" si="7"/>
        <v>0</v>
      </c>
      <c r="H63" s="158"/>
      <c r="I63" s="157">
        <f t="shared" si="8"/>
        <v>0</v>
      </c>
      <c r="J63" s="158"/>
      <c r="K63" s="157">
        <f t="shared" si="9"/>
        <v>0</v>
      </c>
      <c r="L63" s="157">
        <v>15</v>
      </c>
      <c r="M63" s="157">
        <f t="shared" si="10"/>
        <v>0</v>
      </c>
      <c r="N63" s="157">
        <v>0</v>
      </c>
      <c r="O63" s="157">
        <f t="shared" si="11"/>
        <v>0</v>
      </c>
      <c r="P63" s="157">
        <v>0</v>
      </c>
      <c r="Q63" s="157">
        <f t="shared" si="12"/>
        <v>0</v>
      </c>
      <c r="R63" s="157"/>
      <c r="S63" s="157" t="s">
        <v>344</v>
      </c>
      <c r="T63" s="157" t="s">
        <v>160</v>
      </c>
      <c r="U63" s="157">
        <v>0</v>
      </c>
      <c r="V63" s="157">
        <f t="shared" si="13"/>
        <v>0</v>
      </c>
      <c r="W63" s="157"/>
      <c r="X63" s="157" t="s">
        <v>161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162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4">
        <v>55</v>
      </c>
      <c r="B64" s="175" t="s">
        <v>637</v>
      </c>
      <c r="C64" s="185" t="s">
        <v>638</v>
      </c>
      <c r="D64" s="176" t="s">
        <v>260</v>
      </c>
      <c r="E64" s="177">
        <v>56</v>
      </c>
      <c r="F64" s="178"/>
      <c r="G64" s="179">
        <f t="shared" si="7"/>
        <v>0</v>
      </c>
      <c r="H64" s="158"/>
      <c r="I64" s="157">
        <f t="shared" si="8"/>
        <v>0</v>
      </c>
      <c r="J64" s="158"/>
      <c r="K64" s="157">
        <f t="shared" si="9"/>
        <v>0</v>
      </c>
      <c r="L64" s="157">
        <v>15</v>
      </c>
      <c r="M64" s="157">
        <f t="shared" si="10"/>
        <v>0</v>
      </c>
      <c r="N64" s="157">
        <v>0</v>
      </c>
      <c r="O64" s="157">
        <f t="shared" si="11"/>
        <v>0</v>
      </c>
      <c r="P64" s="157">
        <v>0</v>
      </c>
      <c r="Q64" s="157">
        <f t="shared" si="12"/>
        <v>0</v>
      </c>
      <c r="R64" s="157"/>
      <c r="S64" s="157" t="s">
        <v>344</v>
      </c>
      <c r="T64" s="157" t="s">
        <v>160</v>
      </c>
      <c r="U64" s="157">
        <v>0</v>
      </c>
      <c r="V64" s="157">
        <f t="shared" si="13"/>
        <v>0</v>
      </c>
      <c r="W64" s="157"/>
      <c r="X64" s="157" t="s">
        <v>161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162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4">
        <v>56</v>
      </c>
      <c r="B65" s="175" t="s">
        <v>70</v>
      </c>
      <c r="C65" s="185" t="s">
        <v>639</v>
      </c>
      <c r="D65" s="176" t="s">
        <v>260</v>
      </c>
      <c r="E65" s="177">
        <v>3</v>
      </c>
      <c r="F65" s="178"/>
      <c r="G65" s="179">
        <f t="shared" si="7"/>
        <v>0</v>
      </c>
      <c r="H65" s="158"/>
      <c r="I65" s="157">
        <f t="shared" si="8"/>
        <v>0</v>
      </c>
      <c r="J65" s="158"/>
      <c r="K65" s="157">
        <f t="shared" si="9"/>
        <v>0</v>
      </c>
      <c r="L65" s="157">
        <v>15</v>
      </c>
      <c r="M65" s="157">
        <f t="shared" si="10"/>
        <v>0</v>
      </c>
      <c r="N65" s="157">
        <v>0</v>
      </c>
      <c r="O65" s="157">
        <f t="shared" si="11"/>
        <v>0</v>
      </c>
      <c r="P65" s="157">
        <v>0</v>
      </c>
      <c r="Q65" s="157">
        <f t="shared" si="12"/>
        <v>0</v>
      </c>
      <c r="R65" s="157"/>
      <c r="S65" s="157" t="s">
        <v>344</v>
      </c>
      <c r="T65" s="157" t="s">
        <v>160</v>
      </c>
      <c r="U65" s="157">
        <v>0</v>
      </c>
      <c r="V65" s="157">
        <f t="shared" si="13"/>
        <v>0</v>
      </c>
      <c r="W65" s="157"/>
      <c r="X65" s="157" t="s">
        <v>161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162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4">
        <v>57</v>
      </c>
      <c r="B66" s="175" t="s">
        <v>640</v>
      </c>
      <c r="C66" s="185" t="s">
        <v>641</v>
      </c>
      <c r="D66" s="176" t="s">
        <v>274</v>
      </c>
      <c r="E66" s="177">
        <v>120</v>
      </c>
      <c r="F66" s="178"/>
      <c r="G66" s="179">
        <f t="shared" si="7"/>
        <v>0</v>
      </c>
      <c r="H66" s="158"/>
      <c r="I66" s="157">
        <f t="shared" si="8"/>
        <v>0</v>
      </c>
      <c r="J66" s="158"/>
      <c r="K66" s="157">
        <f t="shared" si="9"/>
        <v>0</v>
      </c>
      <c r="L66" s="157">
        <v>15</v>
      </c>
      <c r="M66" s="157">
        <f t="shared" si="10"/>
        <v>0</v>
      </c>
      <c r="N66" s="157">
        <v>0</v>
      </c>
      <c r="O66" s="157">
        <f t="shared" si="11"/>
        <v>0</v>
      </c>
      <c r="P66" s="157">
        <v>0</v>
      </c>
      <c r="Q66" s="157">
        <f t="shared" si="12"/>
        <v>0</v>
      </c>
      <c r="R66" s="157"/>
      <c r="S66" s="157" t="s">
        <v>344</v>
      </c>
      <c r="T66" s="157" t="s">
        <v>160</v>
      </c>
      <c r="U66" s="157">
        <v>0</v>
      </c>
      <c r="V66" s="157">
        <f t="shared" si="13"/>
        <v>0</v>
      </c>
      <c r="W66" s="157"/>
      <c r="X66" s="157" t="s">
        <v>161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162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4">
        <v>58</v>
      </c>
      <c r="B67" s="175" t="s">
        <v>642</v>
      </c>
      <c r="C67" s="185" t="s">
        <v>643</v>
      </c>
      <c r="D67" s="176" t="s">
        <v>274</v>
      </c>
      <c r="E67" s="177">
        <v>24</v>
      </c>
      <c r="F67" s="178"/>
      <c r="G67" s="179">
        <f t="shared" si="7"/>
        <v>0</v>
      </c>
      <c r="H67" s="158"/>
      <c r="I67" s="157">
        <f t="shared" si="8"/>
        <v>0</v>
      </c>
      <c r="J67" s="158"/>
      <c r="K67" s="157">
        <f t="shared" si="9"/>
        <v>0</v>
      </c>
      <c r="L67" s="157">
        <v>15</v>
      </c>
      <c r="M67" s="157">
        <f t="shared" si="10"/>
        <v>0</v>
      </c>
      <c r="N67" s="157">
        <v>0</v>
      </c>
      <c r="O67" s="157">
        <f t="shared" si="11"/>
        <v>0</v>
      </c>
      <c r="P67" s="157">
        <v>0</v>
      </c>
      <c r="Q67" s="157">
        <f t="shared" si="12"/>
        <v>0</v>
      </c>
      <c r="R67" s="157"/>
      <c r="S67" s="157" t="s">
        <v>344</v>
      </c>
      <c r="T67" s="157" t="s">
        <v>160</v>
      </c>
      <c r="U67" s="157">
        <v>0</v>
      </c>
      <c r="V67" s="157">
        <f t="shared" si="13"/>
        <v>0</v>
      </c>
      <c r="W67" s="157"/>
      <c r="X67" s="157" t="s">
        <v>161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162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4">
        <v>59</v>
      </c>
      <c r="B68" s="175" t="s">
        <v>644</v>
      </c>
      <c r="C68" s="185" t="s">
        <v>645</v>
      </c>
      <c r="D68" s="176" t="s">
        <v>274</v>
      </c>
      <c r="E68" s="177">
        <v>288</v>
      </c>
      <c r="F68" s="178"/>
      <c r="G68" s="179">
        <f t="shared" si="7"/>
        <v>0</v>
      </c>
      <c r="H68" s="158"/>
      <c r="I68" s="157">
        <f t="shared" si="8"/>
        <v>0</v>
      </c>
      <c r="J68" s="158"/>
      <c r="K68" s="157">
        <f t="shared" si="9"/>
        <v>0</v>
      </c>
      <c r="L68" s="157">
        <v>15</v>
      </c>
      <c r="M68" s="157">
        <f t="shared" si="10"/>
        <v>0</v>
      </c>
      <c r="N68" s="157">
        <v>0</v>
      </c>
      <c r="O68" s="157">
        <f t="shared" si="11"/>
        <v>0</v>
      </c>
      <c r="P68" s="157">
        <v>0</v>
      </c>
      <c r="Q68" s="157">
        <f t="shared" si="12"/>
        <v>0</v>
      </c>
      <c r="R68" s="157"/>
      <c r="S68" s="157" t="s">
        <v>344</v>
      </c>
      <c r="T68" s="157" t="s">
        <v>160</v>
      </c>
      <c r="U68" s="157">
        <v>0</v>
      </c>
      <c r="V68" s="157">
        <f t="shared" si="13"/>
        <v>0</v>
      </c>
      <c r="W68" s="157"/>
      <c r="X68" s="157" t="s">
        <v>161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162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4">
        <v>60</v>
      </c>
      <c r="B69" s="175" t="s">
        <v>646</v>
      </c>
      <c r="C69" s="185" t="s">
        <v>647</v>
      </c>
      <c r="D69" s="176" t="s">
        <v>260</v>
      </c>
      <c r="E69" s="177">
        <v>1</v>
      </c>
      <c r="F69" s="178"/>
      <c r="G69" s="179">
        <f t="shared" si="7"/>
        <v>0</v>
      </c>
      <c r="H69" s="158"/>
      <c r="I69" s="157">
        <f t="shared" si="8"/>
        <v>0</v>
      </c>
      <c r="J69" s="158"/>
      <c r="K69" s="157">
        <f t="shared" si="9"/>
        <v>0</v>
      </c>
      <c r="L69" s="157">
        <v>15</v>
      </c>
      <c r="M69" s="157">
        <f t="shared" si="10"/>
        <v>0</v>
      </c>
      <c r="N69" s="157">
        <v>0</v>
      </c>
      <c r="O69" s="157">
        <f t="shared" si="11"/>
        <v>0</v>
      </c>
      <c r="P69" s="157">
        <v>0</v>
      </c>
      <c r="Q69" s="157">
        <f t="shared" si="12"/>
        <v>0</v>
      </c>
      <c r="R69" s="157"/>
      <c r="S69" s="157" t="s">
        <v>344</v>
      </c>
      <c r="T69" s="157" t="s">
        <v>160</v>
      </c>
      <c r="U69" s="157">
        <v>0</v>
      </c>
      <c r="V69" s="157">
        <f t="shared" si="13"/>
        <v>0</v>
      </c>
      <c r="W69" s="157"/>
      <c r="X69" s="157" t="s">
        <v>161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162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4">
        <v>61</v>
      </c>
      <c r="B70" s="175" t="s">
        <v>648</v>
      </c>
      <c r="C70" s="185" t="s">
        <v>649</v>
      </c>
      <c r="D70" s="176" t="s">
        <v>260</v>
      </c>
      <c r="E70" s="177">
        <v>2</v>
      </c>
      <c r="F70" s="178"/>
      <c r="G70" s="179">
        <f t="shared" si="7"/>
        <v>0</v>
      </c>
      <c r="H70" s="158"/>
      <c r="I70" s="157">
        <f t="shared" si="8"/>
        <v>0</v>
      </c>
      <c r="J70" s="158"/>
      <c r="K70" s="157">
        <f t="shared" si="9"/>
        <v>0</v>
      </c>
      <c r="L70" s="157">
        <v>15</v>
      </c>
      <c r="M70" s="157">
        <f t="shared" si="10"/>
        <v>0</v>
      </c>
      <c r="N70" s="157">
        <v>0</v>
      </c>
      <c r="O70" s="157">
        <f t="shared" si="11"/>
        <v>0</v>
      </c>
      <c r="P70" s="157">
        <v>0</v>
      </c>
      <c r="Q70" s="157">
        <f t="shared" si="12"/>
        <v>0</v>
      </c>
      <c r="R70" s="157"/>
      <c r="S70" s="157" t="s">
        <v>344</v>
      </c>
      <c r="T70" s="157" t="s">
        <v>160</v>
      </c>
      <c r="U70" s="157">
        <v>0</v>
      </c>
      <c r="V70" s="157">
        <f t="shared" si="13"/>
        <v>0</v>
      </c>
      <c r="W70" s="157"/>
      <c r="X70" s="157" t="s">
        <v>161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162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4">
        <v>62</v>
      </c>
      <c r="B71" s="175" t="s">
        <v>650</v>
      </c>
      <c r="C71" s="185" t="s">
        <v>651</v>
      </c>
      <c r="D71" s="176" t="s">
        <v>260</v>
      </c>
      <c r="E71" s="177">
        <v>4</v>
      </c>
      <c r="F71" s="178"/>
      <c r="G71" s="179">
        <f t="shared" si="7"/>
        <v>0</v>
      </c>
      <c r="H71" s="158"/>
      <c r="I71" s="157">
        <f t="shared" si="8"/>
        <v>0</v>
      </c>
      <c r="J71" s="158"/>
      <c r="K71" s="157">
        <f t="shared" si="9"/>
        <v>0</v>
      </c>
      <c r="L71" s="157">
        <v>15</v>
      </c>
      <c r="M71" s="157">
        <f t="shared" si="10"/>
        <v>0</v>
      </c>
      <c r="N71" s="157">
        <v>0</v>
      </c>
      <c r="O71" s="157">
        <f t="shared" si="11"/>
        <v>0</v>
      </c>
      <c r="P71" s="157">
        <v>0</v>
      </c>
      <c r="Q71" s="157">
        <f t="shared" si="12"/>
        <v>0</v>
      </c>
      <c r="R71" s="157"/>
      <c r="S71" s="157" t="s">
        <v>344</v>
      </c>
      <c r="T71" s="157" t="s">
        <v>160</v>
      </c>
      <c r="U71" s="157">
        <v>0</v>
      </c>
      <c r="V71" s="157">
        <f t="shared" si="13"/>
        <v>0</v>
      </c>
      <c r="W71" s="157"/>
      <c r="X71" s="157" t="s">
        <v>161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162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4">
        <v>63</v>
      </c>
      <c r="B72" s="175" t="s">
        <v>652</v>
      </c>
      <c r="C72" s="185" t="s">
        <v>653</v>
      </c>
      <c r="D72" s="176" t="s">
        <v>260</v>
      </c>
      <c r="E72" s="177">
        <v>4</v>
      </c>
      <c r="F72" s="178"/>
      <c r="G72" s="179">
        <f t="shared" si="7"/>
        <v>0</v>
      </c>
      <c r="H72" s="158"/>
      <c r="I72" s="157">
        <f t="shared" si="8"/>
        <v>0</v>
      </c>
      <c r="J72" s="158"/>
      <c r="K72" s="157">
        <f t="shared" si="9"/>
        <v>0</v>
      </c>
      <c r="L72" s="157">
        <v>15</v>
      </c>
      <c r="M72" s="157">
        <f t="shared" si="10"/>
        <v>0</v>
      </c>
      <c r="N72" s="157">
        <v>0</v>
      </c>
      <c r="O72" s="157">
        <f t="shared" si="11"/>
        <v>0</v>
      </c>
      <c r="P72" s="157">
        <v>0</v>
      </c>
      <c r="Q72" s="157">
        <f t="shared" si="12"/>
        <v>0</v>
      </c>
      <c r="R72" s="157"/>
      <c r="S72" s="157" t="s">
        <v>344</v>
      </c>
      <c r="T72" s="157" t="s">
        <v>160</v>
      </c>
      <c r="U72" s="157">
        <v>0</v>
      </c>
      <c r="V72" s="157">
        <f t="shared" si="13"/>
        <v>0</v>
      </c>
      <c r="W72" s="157"/>
      <c r="X72" s="157" t="s">
        <v>161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162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4">
        <v>64</v>
      </c>
      <c r="B73" s="175" t="s">
        <v>654</v>
      </c>
      <c r="C73" s="185" t="s">
        <v>655</v>
      </c>
      <c r="D73" s="176" t="s">
        <v>260</v>
      </c>
      <c r="E73" s="177">
        <v>72</v>
      </c>
      <c r="F73" s="178"/>
      <c r="G73" s="179">
        <f t="shared" si="7"/>
        <v>0</v>
      </c>
      <c r="H73" s="158"/>
      <c r="I73" s="157">
        <f t="shared" si="8"/>
        <v>0</v>
      </c>
      <c r="J73" s="158"/>
      <c r="K73" s="157">
        <f t="shared" si="9"/>
        <v>0</v>
      </c>
      <c r="L73" s="157">
        <v>15</v>
      </c>
      <c r="M73" s="157">
        <f t="shared" si="10"/>
        <v>0</v>
      </c>
      <c r="N73" s="157">
        <v>0</v>
      </c>
      <c r="O73" s="157">
        <f t="shared" si="11"/>
        <v>0</v>
      </c>
      <c r="P73" s="157">
        <v>0</v>
      </c>
      <c r="Q73" s="157">
        <f t="shared" si="12"/>
        <v>0</v>
      </c>
      <c r="R73" s="157"/>
      <c r="S73" s="157" t="s">
        <v>344</v>
      </c>
      <c r="T73" s="157" t="s">
        <v>160</v>
      </c>
      <c r="U73" s="157">
        <v>0</v>
      </c>
      <c r="V73" s="157">
        <f t="shared" si="13"/>
        <v>0</v>
      </c>
      <c r="W73" s="157"/>
      <c r="X73" s="157" t="s">
        <v>161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162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62" t="s">
        <v>154</v>
      </c>
      <c r="B74" s="163" t="s">
        <v>118</v>
      </c>
      <c r="C74" s="182" t="s">
        <v>119</v>
      </c>
      <c r="D74" s="164"/>
      <c r="E74" s="165"/>
      <c r="F74" s="166"/>
      <c r="G74" s="167">
        <f>SUMIF(AG75:AG78,"&lt;&gt;NOR",G75:G78)</f>
        <v>0</v>
      </c>
      <c r="H74" s="161"/>
      <c r="I74" s="161">
        <f>SUM(I75:I78)</f>
        <v>0</v>
      </c>
      <c r="J74" s="161"/>
      <c r="K74" s="161">
        <f>SUM(K75:K78)</f>
        <v>0</v>
      </c>
      <c r="L74" s="161"/>
      <c r="M74" s="161">
        <f>SUM(M75:M78)</f>
        <v>0</v>
      </c>
      <c r="N74" s="161"/>
      <c r="O74" s="161">
        <f>SUM(O75:O78)</f>
        <v>0</v>
      </c>
      <c r="P74" s="161"/>
      <c r="Q74" s="161">
        <f>SUM(Q75:Q78)</f>
        <v>0</v>
      </c>
      <c r="R74" s="161"/>
      <c r="S74" s="161"/>
      <c r="T74" s="161"/>
      <c r="U74" s="161"/>
      <c r="V74" s="161">
        <f>SUM(V75:V78)</f>
        <v>0</v>
      </c>
      <c r="W74" s="161"/>
      <c r="X74" s="161"/>
      <c r="AG74" t="s">
        <v>155</v>
      </c>
    </row>
    <row r="75" spans="1:60" outlineLevel="1" x14ac:dyDescent="0.2">
      <c r="A75" s="174">
        <v>65</v>
      </c>
      <c r="B75" s="175" t="s">
        <v>656</v>
      </c>
      <c r="C75" s="185" t="s">
        <v>657</v>
      </c>
      <c r="D75" s="176" t="s">
        <v>260</v>
      </c>
      <c r="E75" s="177">
        <v>1</v>
      </c>
      <c r="F75" s="178"/>
      <c r="G75" s="179">
        <f>ROUND(E75*F75,2)</f>
        <v>0</v>
      </c>
      <c r="H75" s="158"/>
      <c r="I75" s="157">
        <f>ROUND(E75*H75,2)</f>
        <v>0</v>
      </c>
      <c r="J75" s="158"/>
      <c r="K75" s="157">
        <f>ROUND(E75*J75,2)</f>
        <v>0</v>
      </c>
      <c r="L75" s="157">
        <v>15</v>
      </c>
      <c r="M75" s="157">
        <f>G75*(1+L75/100)</f>
        <v>0</v>
      </c>
      <c r="N75" s="157">
        <v>0</v>
      </c>
      <c r="O75" s="157">
        <f>ROUND(E75*N75,2)</f>
        <v>0</v>
      </c>
      <c r="P75" s="157">
        <v>0</v>
      </c>
      <c r="Q75" s="157">
        <f>ROUND(E75*P75,2)</f>
        <v>0</v>
      </c>
      <c r="R75" s="157"/>
      <c r="S75" s="157" t="s">
        <v>344</v>
      </c>
      <c r="T75" s="157" t="s">
        <v>160</v>
      </c>
      <c r="U75" s="157">
        <v>0</v>
      </c>
      <c r="V75" s="157">
        <f>ROUND(E75*U75,2)</f>
        <v>0</v>
      </c>
      <c r="W75" s="157"/>
      <c r="X75" s="157" t="s">
        <v>161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162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4">
        <v>66</v>
      </c>
      <c r="B76" s="175" t="s">
        <v>658</v>
      </c>
      <c r="C76" s="185" t="s">
        <v>659</v>
      </c>
      <c r="D76" s="176" t="s">
        <v>260</v>
      </c>
      <c r="E76" s="177">
        <v>1</v>
      </c>
      <c r="F76" s="178"/>
      <c r="G76" s="179">
        <f>ROUND(E76*F76,2)</f>
        <v>0</v>
      </c>
      <c r="H76" s="158"/>
      <c r="I76" s="157">
        <f>ROUND(E76*H76,2)</f>
        <v>0</v>
      </c>
      <c r="J76" s="158"/>
      <c r="K76" s="157">
        <f>ROUND(E76*J76,2)</f>
        <v>0</v>
      </c>
      <c r="L76" s="157">
        <v>15</v>
      </c>
      <c r="M76" s="157">
        <f>G76*(1+L76/100)</f>
        <v>0</v>
      </c>
      <c r="N76" s="157">
        <v>0</v>
      </c>
      <c r="O76" s="157">
        <f>ROUND(E76*N76,2)</f>
        <v>0</v>
      </c>
      <c r="P76" s="157">
        <v>0</v>
      </c>
      <c r="Q76" s="157">
        <f>ROUND(E76*P76,2)</f>
        <v>0</v>
      </c>
      <c r="R76" s="157"/>
      <c r="S76" s="157" t="s">
        <v>344</v>
      </c>
      <c r="T76" s="157" t="s">
        <v>160</v>
      </c>
      <c r="U76" s="157">
        <v>0</v>
      </c>
      <c r="V76" s="157">
        <f>ROUND(E76*U76,2)</f>
        <v>0</v>
      </c>
      <c r="W76" s="157"/>
      <c r="X76" s="157" t="s">
        <v>161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162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4">
        <v>67</v>
      </c>
      <c r="B77" s="175" t="s">
        <v>660</v>
      </c>
      <c r="C77" s="185" t="s">
        <v>661</v>
      </c>
      <c r="D77" s="176" t="s">
        <v>260</v>
      </c>
      <c r="E77" s="177">
        <v>3</v>
      </c>
      <c r="F77" s="178"/>
      <c r="G77" s="179">
        <f>ROUND(E77*F77,2)</f>
        <v>0</v>
      </c>
      <c r="H77" s="158"/>
      <c r="I77" s="157">
        <f>ROUND(E77*H77,2)</f>
        <v>0</v>
      </c>
      <c r="J77" s="158"/>
      <c r="K77" s="157">
        <f>ROUND(E77*J77,2)</f>
        <v>0</v>
      </c>
      <c r="L77" s="157">
        <v>15</v>
      </c>
      <c r="M77" s="157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7"/>
      <c r="S77" s="157" t="s">
        <v>344</v>
      </c>
      <c r="T77" s="157" t="s">
        <v>160</v>
      </c>
      <c r="U77" s="157">
        <v>0</v>
      </c>
      <c r="V77" s="157">
        <f>ROUND(E77*U77,2)</f>
        <v>0</v>
      </c>
      <c r="W77" s="157"/>
      <c r="X77" s="157" t="s">
        <v>161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162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4">
        <v>68</v>
      </c>
      <c r="B78" s="175" t="s">
        <v>662</v>
      </c>
      <c r="C78" s="185" t="s">
        <v>663</v>
      </c>
      <c r="D78" s="176" t="s">
        <v>260</v>
      </c>
      <c r="E78" s="177">
        <v>3</v>
      </c>
      <c r="F78" s="178"/>
      <c r="G78" s="179">
        <f>ROUND(E78*F78,2)</f>
        <v>0</v>
      </c>
      <c r="H78" s="158"/>
      <c r="I78" s="157">
        <f>ROUND(E78*H78,2)</f>
        <v>0</v>
      </c>
      <c r="J78" s="158"/>
      <c r="K78" s="157">
        <f>ROUND(E78*J78,2)</f>
        <v>0</v>
      </c>
      <c r="L78" s="157">
        <v>15</v>
      </c>
      <c r="M78" s="157">
        <f>G78*(1+L78/100)</f>
        <v>0</v>
      </c>
      <c r="N78" s="157">
        <v>0</v>
      </c>
      <c r="O78" s="157">
        <f>ROUND(E78*N78,2)</f>
        <v>0</v>
      </c>
      <c r="P78" s="157">
        <v>0</v>
      </c>
      <c r="Q78" s="157">
        <f>ROUND(E78*P78,2)</f>
        <v>0</v>
      </c>
      <c r="R78" s="157"/>
      <c r="S78" s="157" t="s">
        <v>344</v>
      </c>
      <c r="T78" s="157" t="s">
        <v>160</v>
      </c>
      <c r="U78" s="157">
        <v>0</v>
      </c>
      <c r="V78" s="157">
        <f>ROUND(E78*U78,2)</f>
        <v>0</v>
      </c>
      <c r="W78" s="157"/>
      <c r="X78" s="157" t="s">
        <v>161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162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62" t="s">
        <v>154</v>
      </c>
      <c r="B79" s="163" t="s">
        <v>120</v>
      </c>
      <c r="C79" s="182" t="s">
        <v>121</v>
      </c>
      <c r="D79" s="164"/>
      <c r="E79" s="165"/>
      <c r="F79" s="166"/>
      <c r="G79" s="167">
        <f>SUMIF(AG80:AG90,"&lt;&gt;NOR",G80:G90)</f>
        <v>0</v>
      </c>
      <c r="H79" s="161"/>
      <c r="I79" s="161">
        <f>SUM(I80:I90)</f>
        <v>0</v>
      </c>
      <c r="J79" s="161"/>
      <c r="K79" s="161">
        <f>SUM(K80:K90)</f>
        <v>0</v>
      </c>
      <c r="L79" s="161"/>
      <c r="M79" s="161">
        <f>SUM(M80:M90)</f>
        <v>0</v>
      </c>
      <c r="N79" s="161"/>
      <c r="O79" s="161">
        <f>SUM(O80:O90)</f>
        <v>0</v>
      </c>
      <c r="P79" s="161"/>
      <c r="Q79" s="161">
        <f>SUM(Q80:Q90)</f>
        <v>0</v>
      </c>
      <c r="R79" s="161"/>
      <c r="S79" s="161"/>
      <c r="T79" s="161"/>
      <c r="U79" s="161"/>
      <c r="V79" s="161">
        <f>SUM(V80:V90)</f>
        <v>0</v>
      </c>
      <c r="W79" s="161"/>
      <c r="X79" s="161"/>
      <c r="AG79" t="s">
        <v>155</v>
      </c>
    </row>
    <row r="80" spans="1:60" outlineLevel="1" x14ac:dyDescent="0.2">
      <c r="A80" s="174">
        <v>69</v>
      </c>
      <c r="B80" s="175" t="s">
        <v>664</v>
      </c>
      <c r="C80" s="185" t="s">
        <v>665</v>
      </c>
      <c r="D80" s="176" t="s">
        <v>260</v>
      </c>
      <c r="E80" s="177">
        <v>1</v>
      </c>
      <c r="F80" s="178"/>
      <c r="G80" s="179">
        <f t="shared" ref="G80:G90" si="14">ROUND(E80*F80,2)</f>
        <v>0</v>
      </c>
      <c r="H80" s="158"/>
      <c r="I80" s="157">
        <f t="shared" ref="I80:I90" si="15">ROUND(E80*H80,2)</f>
        <v>0</v>
      </c>
      <c r="J80" s="158"/>
      <c r="K80" s="157">
        <f t="shared" ref="K80:K90" si="16">ROUND(E80*J80,2)</f>
        <v>0</v>
      </c>
      <c r="L80" s="157">
        <v>15</v>
      </c>
      <c r="M80" s="157">
        <f t="shared" ref="M80:M90" si="17">G80*(1+L80/100)</f>
        <v>0</v>
      </c>
      <c r="N80" s="157">
        <v>0</v>
      </c>
      <c r="O80" s="157">
        <f t="shared" ref="O80:O90" si="18">ROUND(E80*N80,2)</f>
        <v>0</v>
      </c>
      <c r="P80" s="157">
        <v>0</v>
      </c>
      <c r="Q80" s="157">
        <f t="shared" ref="Q80:Q90" si="19">ROUND(E80*P80,2)</f>
        <v>0</v>
      </c>
      <c r="R80" s="157"/>
      <c r="S80" s="157" t="s">
        <v>344</v>
      </c>
      <c r="T80" s="157" t="s">
        <v>160</v>
      </c>
      <c r="U80" s="157">
        <v>0</v>
      </c>
      <c r="V80" s="157">
        <f t="shared" ref="V80:V90" si="20">ROUND(E80*U80,2)</f>
        <v>0</v>
      </c>
      <c r="W80" s="157"/>
      <c r="X80" s="157" t="s">
        <v>161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162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4">
        <v>70</v>
      </c>
      <c r="B81" s="175" t="s">
        <v>666</v>
      </c>
      <c r="C81" s="185" t="s">
        <v>667</v>
      </c>
      <c r="D81" s="176" t="s">
        <v>274</v>
      </c>
      <c r="E81" s="177">
        <v>0.5</v>
      </c>
      <c r="F81" s="178"/>
      <c r="G81" s="179">
        <f t="shared" si="14"/>
        <v>0</v>
      </c>
      <c r="H81" s="158"/>
      <c r="I81" s="157">
        <f t="shared" si="15"/>
        <v>0</v>
      </c>
      <c r="J81" s="158"/>
      <c r="K81" s="157">
        <f t="shared" si="16"/>
        <v>0</v>
      </c>
      <c r="L81" s="157">
        <v>15</v>
      </c>
      <c r="M81" s="157">
        <f t="shared" si="17"/>
        <v>0</v>
      </c>
      <c r="N81" s="157">
        <v>0</v>
      </c>
      <c r="O81" s="157">
        <f t="shared" si="18"/>
        <v>0</v>
      </c>
      <c r="P81" s="157">
        <v>0</v>
      </c>
      <c r="Q81" s="157">
        <f t="shared" si="19"/>
        <v>0</v>
      </c>
      <c r="R81" s="157"/>
      <c r="S81" s="157" t="s">
        <v>344</v>
      </c>
      <c r="T81" s="157" t="s">
        <v>160</v>
      </c>
      <c r="U81" s="157">
        <v>0</v>
      </c>
      <c r="V81" s="157">
        <f t="shared" si="20"/>
        <v>0</v>
      </c>
      <c r="W81" s="157"/>
      <c r="X81" s="157" t="s">
        <v>161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162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4">
        <v>71</v>
      </c>
      <c r="B82" s="175" t="s">
        <v>668</v>
      </c>
      <c r="C82" s="185" t="s">
        <v>669</v>
      </c>
      <c r="D82" s="176" t="s">
        <v>260</v>
      </c>
      <c r="E82" s="177">
        <v>1</v>
      </c>
      <c r="F82" s="178"/>
      <c r="G82" s="179">
        <f t="shared" si="14"/>
        <v>0</v>
      </c>
      <c r="H82" s="158"/>
      <c r="I82" s="157">
        <f t="shared" si="15"/>
        <v>0</v>
      </c>
      <c r="J82" s="158"/>
      <c r="K82" s="157">
        <f t="shared" si="16"/>
        <v>0</v>
      </c>
      <c r="L82" s="157">
        <v>15</v>
      </c>
      <c r="M82" s="157">
        <f t="shared" si="17"/>
        <v>0</v>
      </c>
      <c r="N82" s="157">
        <v>0</v>
      </c>
      <c r="O82" s="157">
        <f t="shared" si="18"/>
        <v>0</v>
      </c>
      <c r="P82" s="157">
        <v>0</v>
      </c>
      <c r="Q82" s="157">
        <f t="shared" si="19"/>
        <v>0</v>
      </c>
      <c r="R82" s="157"/>
      <c r="S82" s="157" t="s">
        <v>344</v>
      </c>
      <c r="T82" s="157" t="s">
        <v>160</v>
      </c>
      <c r="U82" s="157">
        <v>0</v>
      </c>
      <c r="V82" s="157">
        <f t="shared" si="20"/>
        <v>0</v>
      </c>
      <c r="W82" s="157"/>
      <c r="X82" s="157" t="s">
        <v>161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162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4">
        <v>72</v>
      </c>
      <c r="B83" s="175" t="s">
        <v>670</v>
      </c>
      <c r="C83" s="185" t="s">
        <v>671</v>
      </c>
      <c r="D83" s="176" t="s">
        <v>260</v>
      </c>
      <c r="E83" s="177">
        <v>2</v>
      </c>
      <c r="F83" s="178"/>
      <c r="G83" s="179">
        <f t="shared" si="14"/>
        <v>0</v>
      </c>
      <c r="H83" s="158"/>
      <c r="I83" s="157">
        <f t="shared" si="15"/>
        <v>0</v>
      </c>
      <c r="J83" s="158"/>
      <c r="K83" s="157">
        <f t="shared" si="16"/>
        <v>0</v>
      </c>
      <c r="L83" s="157">
        <v>15</v>
      </c>
      <c r="M83" s="157">
        <f t="shared" si="17"/>
        <v>0</v>
      </c>
      <c r="N83" s="157">
        <v>0</v>
      </c>
      <c r="O83" s="157">
        <f t="shared" si="18"/>
        <v>0</v>
      </c>
      <c r="P83" s="157">
        <v>0</v>
      </c>
      <c r="Q83" s="157">
        <f t="shared" si="19"/>
        <v>0</v>
      </c>
      <c r="R83" s="157"/>
      <c r="S83" s="157" t="s">
        <v>344</v>
      </c>
      <c r="T83" s="157" t="s">
        <v>160</v>
      </c>
      <c r="U83" s="157">
        <v>0</v>
      </c>
      <c r="V83" s="157">
        <f t="shared" si="20"/>
        <v>0</v>
      </c>
      <c r="W83" s="157"/>
      <c r="X83" s="157" t="s">
        <v>161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162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4">
        <v>73</v>
      </c>
      <c r="B84" s="175" t="s">
        <v>672</v>
      </c>
      <c r="C84" s="185" t="s">
        <v>673</v>
      </c>
      <c r="D84" s="176" t="s">
        <v>260</v>
      </c>
      <c r="E84" s="177">
        <v>9</v>
      </c>
      <c r="F84" s="178"/>
      <c r="G84" s="179">
        <f t="shared" si="14"/>
        <v>0</v>
      </c>
      <c r="H84" s="158"/>
      <c r="I84" s="157">
        <f t="shared" si="15"/>
        <v>0</v>
      </c>
      <c r="J84" s="158"/>
      <c r="K84" s="157">
        <f t="shared" si="16"/>
        <v>0</v>
      </c>
      <c r="L84" s="157">
        <v>15</v>
      </c>
      <c r="M84" s="157">
        <f t="shared" si="17"/>
        <v>0</v>
      </c>
      <c r="N84" s="157">
        <v>0</v>
      </c>
      <c r="O84" s="157">
        <f t="shared" si="18"/>
        <v>0</v>
      </c>
      <c r="P84" s="157">
        <v>0</v>
      </c>
      <c r="Q84" s="157">
        <f t="shared" si="19"/>
        <v>0</v>
      </c>
      <c r="R84" s="157"/>
      <c r="S84" s="157" t="s">
        <v>344</v>
      </c>
      <c r="T84" s="157" t="s">
        <v>160</v>
      </c>
      <c r="U84" s="157">
        <v>0</v>
      </c>
      <c r="V84" s="157">
        <f t="shared" si="20"/>
        <v>0</v>
      </c>
      <c r="W84" s="157"/>
      <c r="X84" s="157" t="s">
        <v>161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162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4">
        <v>74</v>
      </c>
      <c r="B85" s="175" t="s">
        <v>674</v>
      </c>
      <c r="C85" s="185" t="s">
        <v>675</v>
      </c>
      <c r="D85" s="176" t="s">
        <v>260</v>
      </c>
      <c r="E85" s="177">
        <v>2</v>
      </c>
      <c r="F85" s="178"/>
      <c r="G85" s="179">
        <f t="shared" si="14"/>
        <v>0</v>
      </c>
      <c r="H85" s="158"/>
      <c r="I85" s="157">
        <f t="shared" si="15"/>
        <v>0</v>
      </c>
      <c r="J85" s="158"/>
      <c r="K85" s="157">
        <f t="shared" si="16"/>
        <v>0</v>
      </c>
      <c r="L85" s="157">
        <v>15</v>
      </c>
      <c r="M85" s="157">
        <f t="shared" si="17"/>
        <v>0</v>
      </c>
      <c r="N85" s="157">
        <v>0</v>
      </c>
      <c r="O85" s="157">
        <f t="shared" si="18"/>
        <v>0</v>
      </c>
      <c r="P85" s="157">
        <v>0</v>
      </c>
      <c r="Q85" s="157">
        <f t="shared" si="19"/>
        <v>0</v>
      </c>
      <c r="R85" s="157"/>
      <c r="S85" s="157" t="s">
        <v>344</v>
      </c>
      <c r="T85" s="157" t="s">
        <v>160</v>
      </c>
      <c r="U85" s="157">
        <v>0</v>
      </c>
      <c r="V85" s="157">
        <f t="shared" si="20"/>
        <v>0</v>
      </c>
      <c r="W85" s="157"/>
      <c r="X85" s="157" t="s">
        <v>161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162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4">
        <v>75</v>
      </c>
      <c r="B86" s="175" t="s">
        <v>676</v>
      </c>
      <c r="C86" s="185" t="s">
        <v>677</v>
      </c>
      <c r="D86" s="176" t="s">
        <v>260</v>
      </c>
      <c r="E86" s="177">
        <v>1</v>
      </c>
      <c r="F86" s="178"/>
      <c r="G86" s="179">
        <f t="shared" si="14"/>
        <v>0</v>
      </c>
      <c r="H86" s="158"/>
      <c r="I86" s="157">
        <f t="shared" si="15"/>
        <v>0</v>
      </c>
      <c r="J86" s="158"/>
      <c r="K86" s="157">
        <f t="shared" si="16"/>
        <v>0</v>
      </c>
      <c r="L86" s="157">
        <v>15</v>
      </c>
      <c r="M86" s="157">
        <f t="shared" si="17"/>
        <v>0</v>
      </c>
      <c r="N86" s="157">
        <v>0</v>
      </c>
      <c r="O86" s="157">
        <f t="shared" si="18"/>
        <v>0</v>
      </c>
      <c r="P86" s="157">
        <v>0</v>
      </c>
      <c r="Q86" s="157">
        <f t="shared" si="19"/>
        <v>0</v>
      </c>
      <c r="R86" s="157"/>
      <c r="S86" s="157" t="s">
        <v>344</v>
      </c>
      <c r="T86" s="157" t="s">
        <v>160</v>
      </c>
      <c r="U86" s="157">
        <v>0</v>
      </c>
      <c r="V86" s="157">
        <f t="shared" si="20"/>
        <v>0</v>
      </c>
      <c r="W86" s="157"/>
      <c r="X86" s="157" t="s">
        <v>161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162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4">
        <v>76</v>
      </c>
      <c r="B87" s="175" t="s">
        <v>678</v>
      </c>
      <c r="C87" s="185" t="s">
        <v>679</v>
      </c>
      <c r="D87" s="176" t="s">
        <v>260</v>
      </c>
      <c r="E87" s="177">
        <v>2</v>
      </c>
      <c r="F87" s="178"/>
      <c r="G87" s="179">
        <f t="shared" si="14"/>
        <v>0</v>
      </c>
      <c r="H87" s="158"/>
      <c r="I87" s="157">
        <f t="shared" si="15"/>
        <v>0</v>
      </c>
      <c r="J87" s="158"/>
      <c r="K87" s="157">
        <f t="shared" si="16"/>
        <v>0</v>
      </c>
      <c r="L87" s="157">
        <v>15</v>
      </c>
      <c r="M87" s="157">
        <f t="shared" si="17"/>
        <v>0</v>
      </c>
      <c r="N87" s="157">
        <v>0</v>
      </c>
      <c r="O87" s="157">
        <f t="shared" si="18"/>
        <v>0</v>
      </c>
      <c r="P87" s="157">
        <v>0</v>
      </c>
      <c r="Q87" s="157">
        <f t="shared" si="19"/>
        <v>0</v>
      </c>
      <c r="R87" s="157"/>
      <c r="S87" s="157" t="s">
        <v>344</v>
      </c>
      <c r="T87" s="157" t="s">
        <v>160</v>
      </c>
      <c r="U87" s="157">
        <v>0</v>
      </c>
      <c r="V87" s="157">
        <f t="shared" si="20"/>
        <v>0</v>
      </c>
      <c r="W87" s="157"/>
      <c r="X87" s="157" t="s">
        <v>161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162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4">
        <v>77</v>
      </c>
      <c r="B88" s="175" t="s">
        <v>680</v>
      </c>
      <c r="C88" s="185" t="s">
        <v>681</v>
      </c>
      <c r="D88" s="176" t="s">
        <v>260</v>
      </c>
      <c r="E88" s="177">
        <v>1</v>
      </c>
      <c r="F88" s="178"/>
      <c r="G88" s="179">
        <f t="shared" si="14"/>
        <v>0</v>
      </c>
      <c r="H88" s="158"/>
      <c r="I88" s="157">
        <f t="shared" si="15"/>
        <v>0</v>
      </c>
      <c r="J88" s="158"/>
      <c r="K88" s="157">
        <f t="shared" si="16"/>
        <v>0</v>
      </c>
      <c r="L88" s="157">
        <v>15</v>
      </c>
      <c r="M88" s="157">
        <f t="shared" si="17"/>
        <v>0</v>
      </c>
      <c r="N88" s="157">
        <v>0</v>
      </c>
      <c r="O88" s="157">
        <f t="shared" si="18"/>
        <v>0</v>
      </c>
      <c r="P88" s="157">
        <v>0</v>
      </c>
      <c r="Q88" s="157">
        <f t="shared" si="19"/>
        <v>0</v>
      </c>
      <c r="R88" s="157"/>
      <c r="S88" s="157" t="s">
        <v>344</v>
      </c>
      <c r="T88" s="157" t="s">
        <v>160</v>
      </c>
      <c r="U88" s="157">
        <v>0</v>
      </c>
      <c r="V88" s="157">
        <f t="shared" si="20"/>
        <v>0</v>
      </c>
      <c r="W88" s="157"/>
      <c r="X88" s="157" t="s">
        <v>161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162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4">
        <v>78</v>
      </c>
      <c r="B89" s="175" t="s">
        <v>682</v>
      </c>
      <c r="C89" s="185" t="s">
        <v>683</v>
      </c>
      <c r="D89" s="176" t="s">
        <v>260</v>
      </c>
      <c r="E89" s="177">
        <v>1</v>
      </c>
      <c r="F89" s="178"/>
      <c r="G89" s="179">
        <f t="shared" si="14"/>
        <v>0</v>
      </c>
      <c r="H89" s="158"/>
      <c r="I89" s="157">
        <f t="shared" si="15"/>
        <v>0</v>
      </c>
      <c r="J89" s="158"/>
      <c r="K89" s="157">
        <f t="shared" si="16"/>
        <v>0</v>
      </c>
      <c r="L89" s="157">
        <v>15</v>
      </c>
      <c r="M89" s="157">
        <f t="shared" si="17"/>
        <v>0</v>
      </c>
      <c r="N89" s="157">
        <v>0</v>
      </c>
      <c r="O89" s="157">
        <f t="shared" si="18"/>
        <v>0</v>
      </c>
      <c r="P89" s="157">
        <v>0</v>
      </c>
      <c r="Q89" s="157">
        <f t="shared" si="19"/>
        <v>0</v>
      </c>
      <c r="R89" s="157"/>
      <c r="S89" s="157" t="s">
        <v>344</v>
      </c>
      <c r="T89" s="157" t="s">
        <v>160</v>
      </c>
      <c r="U89" s="157">
        <v>0</v>
      </c>
      <c r="V89" s="157">
        <f t="shared" si="20"/>
        <v>0</v>
      </c>
      <c r="W89" s="157"/>
      <c r="X89" s="157" t="s">
        <v>161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162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4">
        <v>79</v>
      </c>
      <c r="B90" s="175" t="s">
        <v>684</v>
      </c>
      <c r="C90" s="185" t="s">
        <v>663</v>
      </c>
      <c r="D90" s="176" t="s">
        <v>260</v>
      </c>
      <c r="E90" s="177">
        <v>3</v>
      </c>
      <c r="F90" s="178"/>
      <c r="G90" s="179">
        <f t="shared" si="14"/>
        <v>0</v>
      </c>
      <c r="H90" s="158"/>
      <c r="I90" s="157">
        <f t="shared" si="15"/>
        <v>0</v>
      </c>
      <c r="J90" s="158"/>
      <c r="K90" s="157">
        <f t="shared" si="16"/>
        <v>0</v>
      </c>
      <c r="L90" s="157">
        <v>15</v>
      </c>
      <c r="M90" s="157">
        <f t="shared" si="17"/>
        <v>0</v>
      </c>
      <c r="N90" s="157">
        <v>0</v>
      </c>
      <c r="O90" s="157">
        <f t="shared" si="18"/>
        <v>0</v>
      </c>
      <c r="P90" s="157">
        <v>0</v>
      </c>
      <c r="Q90" s="157">
        <f t="shared" si="19"/>
        <v>0</v>
      </c>
      <c r="R90" s="157"/>
      <c r="S90" s="157" t="s">
        <v>344</v>
      </c>
      <c r="T90" s="157" t="s">
        <v>160</v>
      </c>
      <c r="U90" s="157">
        <v>0</v>
      </c>
      <c r="V90" s="157">
        <f t="shared" si="20"/>
        <v>0</v>
      </c>
      <c r="W90" s="157"/>
      <c r="X90" s="157" t="s">
        <v>161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162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x14ac:dyDescent="0.2">
      <c r="A91" s="162" t="s">
        <v>154</v>
      </c>
      <c r="B91" s="163" t="s">
        <v>122</v>
      </c>
      <c r="C91" s="182" t="s">
        <v>123</v>
      </c>
      <c r="D91" s="164"/>
      <c r="E91" s="165"/>
      <c r="F91" s="166"/>
      <c r="G91" s="167">
        <f>SUMIF(AG92:AG96,"&lt;&gt;NOR",G92:G96)</f>
        <v>0</v>
      </c>
      <c r="H91" s="161"/>
      <c r="I91" s="161">
        <f>SUM(I92:I96)</f>
        <v>0</v>
      </c>
      <c r="J91" s="161"/>
      <c r="K91" s="161">
        <f>SUM(K92:K96)</f>
        <v>0</v>
      </c>
      <c r="L91" s="161"/>
      <c r="M91" s="161">
        <f>SUM(M92:M96)</f>
        <v>0</v>
      </c>
      <c r="N91" s="161"/>
      <c r="O91" s="161">
        <f>SUM(O92:O96)</f>
        <v>0</v>
      </c>
      <c r="P91" s="161"/>
      <c r="Q91" s="161">
        <f>SUM(Q92:Q96)</f>
        <v>0</v>
      </c>
      <c r="R91" s="161"/>
      <c r="S91" s="161"/>
      <c r="T91" s="161"/>
      <c r="U91" s="161"/>
      <c r="V91" s="161">
        <f>SUM(V92:V96)</f>
        <v>0</v>
      </c>
      <c r="W91" s="161"/>
      <c r="X91" s="161"/>
      <c r="AG91" t="s">
        <v>155</v>
      </c>
    </row>
    <row r="92" spans="1:60" outlineLevel="1" x14ac:dyDescent="0.2">
      <c r="A92" s="174">
        <v>80</v>
      </c>
      <c r="B92" s="175" t="s">
        <v>685</v>
      </c>
      <c r="C92" s="185" t="s">
        <v>686</v>
      </c>
      <c r="D92" s="176" t="s">
        <v>687</v>
      </c>
      <c r="E92" s="177">
        <v>10</v>
      </c>
      <c r="F92" s="178"/>
      <c r="G92" s="179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15</v>
      </c>
      <c r="M92" s="157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7"/>
      <c r="S92" s="157" t="s">
        <v>344</v>
      </c>
      <c r="T92" s="157" t="s">
        <v>160</v>
      </c>
      <c r="U92" s="157">
        <v>0</v>
      </c>
      <c r="V92" s="157">
        <f>ROUND(E92*U92,2)</f>
        <v>0</v>
      </c>
      <c r="W92" s="157"/>
      <c r="X92" s="157" t="s">
        <v>161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162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4">
        <v>81</v>
      </c>
      <c r="B93" s="175" t="s">
        <v>688</v>
      </c>
      <c r="C93" s="185" t="s">
        <v>689</v>
      </c>
      <c r="D93" s="176" t="s">
        <v>0</v>
      </c>
      <c r="E93" s="177">
        <v>3</v>
      </c>
      <c r="F93" s="178"/>
      <c r="G93" s="179">
        <f>ROUND(E93*F93,2)</f>
        <v>0</v>
      </c>
      <c r="H93" s="158"/>
      <c r="I93" s="157">
        <f>ROUND(E93*H93,2)</f>
        <v>0</v>
      </c>
      <c r="J93" s="158"/>
      <c r="K93" s="157">
        <f>ROUND(E93*J93,2)</f>
        <v>0</v>
      </c>
      <c r="L93" s="157">
        <v>15</v>
      </c>
      <c r="M93" s="157">
        <f>G93*(1+L93/100)</f>
        <v>0</v>
      </c>
      <c r="N93" s="157">
        <v>0</v>
      </c>
      <c r="O93" s="157">
        <f>ROUND(E93*N93,2)</f>
        <v>0</v>
      </c>
      <c r="P93" s="157">
        <v>0</v>
      </c>
      <c r="Q93" s="157">
        <f>ROUND(E93*P93,2)</f>
        <v>0</v>
      </c>
      <c r="R93" s="157"/>
      <c r="S93" s="157" t="s">
        <v>344</v>
      </c>
      <c r="T93" s="157" t="s">
        <v>160</v>
      </c>
      <c r="U93" s="157">
        <v>0</v>
      </c>
      <c r="V93" s="157">
        <f>ROUND(E93*U93,2)</f>
        <v>0</v>
      </c>
      <c r="W93" s="157"/>
      <c r="X93" s="157" t="s">
        <v>161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162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4">
        <v>82</v>
      </c>
      <c r="B94" s="175" t="s">
        <v>690</v>
      </c>
      <c r="C94" s="185" t="s">
        <v>691</v>
      </c>
      <c r="D94" s="176" t="s">
        <v>0</v>
      </c>
      <c r="E94" s="177">
        <v>5</v>
      </c>
      <c r="F94" s="178"/>
      <c r="G94" s="179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15</v>
      </c>
      <c r="M94" s="157">
        <f>G94*(1+L94/100)</f>
        <v>0</v>
      </c>
      <c r="N94" s="157">
        <v>0</v>
      </c>
      <c r="O94" s="157">
        <f>ROUND(E94*N94,2)</f>
        <v>0</v>
      </c>
      <c r="P94" s="157">
        <v>0</v>
      </c>
      <c r="Q94" s="157">
        <f>ROUND(E94*P94,2)</f>
        <v>0</v>
      </c>
      <c r="R94" s="157"/>
      <c r="S94" s="157" t="s">
        <v>344</v>
      </c>
      <c r="T94" s="157" t="s">
        <v>160</v>
      </c>
      <c r="U94" s="157">
        <v>0</v>
      </c>
      <c r="V94" s="157">
        <f>ROUND(E94*U94,2)</f>
        <v>0</v>
      </c>
      <c r="W94" s="157"/>
      <c r="X94" s="157" t="s">
        <v>161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162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4">
        <v>83</v>
      </c>
      <c r="B95" s="175" t="s">
        <v>692</v>
      </c>
      <c r="C95" s="185" t="s">
        <v>693</v>
      </c>
      <c r="D95" s="176" t="s">
        <v>0</v>
      </c>
      <c r="E95" s="177">
        <v>6</v>
      </c>
      <c r="F95" s="178"/>
      <c r="G95" s="179">
        <f>ROUND(E95*F95,2)</f>
        <v>0</v>
      </c>
      <c r="H95" s="158"/>
      <c r="I95" s="157">
        <f>ROUND(E95*H95,2)</f>
        <v>0</v>
      </c>
      <c r="J95" s="158"/>
      <c r="K95" s="157">
        <f>ROUND(E95*J95,2)</f>
        <v>0</v>
      </c>
      <c r="L95" s="157">
        <v>15</v>
      </c>
      <c r="M95" s="157">
        <f>G95*(1+L95/100)</f>
        <v>0</v>
      </c>
      <c r="N95" s="157">
        <v>0</v>
      </c>
      <c r="O95" s="157">
        <f>ROUND(E95*N95,2)</f>
        <v>0</v>
      </c>
      <c r="P95" s="157">
        <v>0</v>
      </c>
      <c r="Q95" s="157">
        <f>ROUND(E95*P95,2)</f>
        <v>0</v>
      </c>
      <c r="R95" s="157"/>
      <c r="S95" s="157" t="s">
        <v>344</v>
      </c>
      <c r="T95" s="157" t="s">
        <v>160</v>
      </c>
      <c r="U95" s="157">
        <v>0</v>
      </c>
      <c r="V95" s="157">
        <f>ROUND(E95*U95,2)</f>
        <v>0</v>
      </c>
      <c r="W95" s="157"/>
      <c r="X95" s="157" t="s">
        <v>161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162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4">
        <v>84</v>
      </c>
      <c r="B96" s="175" t="s">
        <v>694</v>
      </c>
      <c r="C96" s="185" t="s">
        <v>695</v>
      </c>
      <c r="D96" s="176" t="s">
        <v>696</v>
      </c>
      <c r="E96" s="177">
        <v>1</v>
      </c>
      <c r="F96" s="178"/>
      <c r="G96" s="179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15</v>
      </c>
      <c r="M96" s="157">
        <f>G96*(1+L96/100)</f>
        <v>0</v>
      </c>
      <c r="N96" s="157">
        <v>0</v>
      </c>
      <c r="O96" s="157">
        <f>ROUND(E96*N96,2)</f>
        <v>0</v>
      </c>
      <c r="P96" s="157">
        <v>0</v>
      </c>
      <c r="Q96" s="157">
        <f>ROUND(E96*P96,2)</f>
        <v>0</v>
      </c>
      <c r="R96" s="157"/>
      <c r="S96" s="157" t="s">
        <v>344</v>
      </c>
      <c r="T96" s="157" t="s">
        <v>160</v>
      </c>
      <c r="U96" s="157">
        <v>0</v>
      </c>
      <c r="V96" s="157">
        <f>ROUND(E96*U96,2)</f>
        <v>0</v>
      </c>
      <c r="W96" s="157"/>
      <c r="X96" s="157" t="s">
        <v>161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162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x14ac:dyDescent="0.2">
      <c r="A97" s="162" t="s">
        <v>154</v>
      </c>
      <c r="B97" s="163" t="s">
        <v>114</v>
      </c>
      <c r="C97" s="182" t="s">
        <v>115</v>
      </c>
      <c r="D97" s="164"/>
      <c r="E97" s="165"/>
      <c r="F97" s="166"/>
      <c r="G97" s="167">
        <f>SUMIF(AG98:AG98,"&lt;&gt;NOR",G98:G98)</f>
        <v>0</v>
      </c>
      <c r="H97" s="161"/>
      <c r="I97" s="161">
        <f>SUM(I98:I98)</f>
        <v>0</v>
      </c>
      <c r="J97" s="161"/>
      <c r="K97" s="161">
        <f>SUM(K98:K98)</f>
        <v>0</v>
      </c>
      <c r="L97" s="161"/>
      <c r="M97" s="161">
        <f>SUM(M98:M98)</f>
        <v>0</v>
      </c>
      <c r="N97" s="161"/>
      <c r="O97" s="161">
        <f>SUM(O98:O98)</f>
        <v>0</v>
      </c>
      <c r="P97" s="161"/>
      <c r="Q97" s="161">
        <f>SUM(Q98:Q98)</f>
        <v>0</v>
      </c>
      <c r="R97" s="161"/>
      <c r="S97" s="161"/>
      <c r="T97" s="161"/>
      <c r="U97" s="161"/>
      <c r="V97" s="161">
        <f>SUM(V98:V98)</f>
        <v>0</v>
      </c>
      <c r="W97" s="161"/>
      <c r="X97" s="161"/>
      <c r="AG97" t="s">
        <v>155</v>
      </c>
    </row>
    <row r="98" spans="1:60" outlineLevel="1" x14ac:dyDescent="0.2">
      <c r="A98" s="174">
        <v>85</v>
      </c>
      <c r="B98" s="175" t="s">
        <v>697</v>
      </c>
      <c r="C98" s="185" t="s">
        <v>698</v>
      </c>
      <c r="D98" s="176" t="s">
        <v>260</v>
      </c>
      <c r="E98" s="177">
        <v>9</v>
      </c>
      <c r="F98" s="178"/>
      <c r="G98" s="179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15</v>
      </c>
      <c r="M98" s="157">
        <f>G98*(1+L98/100)</f>
        <v>0</v>
      </c>
      <c r="N98" s="157">
        <v>0</v>
      </c>
      <c r="O98" s="157">
        <f>ROUND(E98*N98,2)</f>
        <v>0</v>
      </c>
      <c r="P98" s="157">
        <v>0</v>
      </c>
      <c r="Q98" s="157">
        <f>ROUND(E98*P98,2)</f>
        <v>0</v>
      </c>
      <c r="R98" s="157"/>
      <c r="S98" s="157" t="s">
        <v>344</v>
      </c>
      <c r="T98" s="157" t="s">
        <v>160</v>
      </c>
      <c r="U98" s="157">
        <v>0</v>
      </c>
      <c r="V98" s="157">
        <f>ROUND(E98*U98,2)</f>
        <v>0</v>
      </c>
      <c r="W98" s="157"/>
      <c r="X98" s="157" t="s">
        <v>543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699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x14ac:dyDescent="0.2">
      <c r="A99" s="162" t="s">
        <v>154</v>
      </c>
      <c r="B99" s="163" t="s">
        <v>116</v>
      </c>
      <c r="C99" s="182" t="s">
        <v>117</v>
      </c>
      <c r="D99" s="164"/>
      <c r="E99" s="165"/>
      <c r="F99" s="166"/>
      <c r="G99" s="167">
        <f>SUMIF(AG100:AG100,"&lt;&gt;NOR",G100:G100)</f>
        <v>0</v>
      </c>
      <c r="H99" s="161"/>
      <c r="I99" s="161">
        <f>SUM(I100:I100)</f>
        <v>0</v>
      </c>
      <c r="J99" s="161"/>
      <c r="K99" s="161">
        <f>SUM(K100:K100)</f>
        <v>0</v>
      </c>
      <c r="L99" s="161"/>
      <c r="M99" s="161">
        <f>SUM(M100:M100)</f>
        <v>0</v>
      </c>
      <c r="N99" s="161"/>
      <c r="O99" s="161">
        <f>SUM(O100:O100)</f>
        <v>0</v>
      </c>
      <c r="P99" s="161"/>
      <c r="Q99" s="161">
        <f>SUM(Q100:Q100)</f>
        <v>0</v>
      </c>
      <c r="R99" s="161"/>
      <c r="S99" s="161"/>
      <c r="T99" s="161"/>
      <c r="U99" s="161"/>
      <c r="V99" s="161">
        <f>SUM(V100:V100)</f>
        <v>0</v>
      </c>
      <c r="W99" s="161"/>
      <c r="X99" s="161"/>
      <c r="AG99" t="s">
        <v>155</v>
      </c>
    </row>
    <row r="100" spans="1:60" outlineLevel="1" x14ac:dyDescent="0.2">
      <c r="A100" s="168">
        <v>86</v>
      </c>
      <c r="B100" s="169" t="s">
        <v>700</v>
      </c>
      <c r="C100" s="183" t="s">
        <v>698</v>
      </c>
      <c r="D100" s="170" t="s">
        <v>260</v>
      </c>
      <c r="E100" s="171">
        <v>9</v>
      </c>
      <c r="F100" s="172"/>
      <c r="G100" s="173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15</v>
      </c>
      <c r="M100" s="157">
        <f>G100*(1+L100/100)</f>
        <v>0</v>
      </c>
      <c r="N100" s="157">
        <v>0</v>
      </c>
      <c r="O100" s="157">
        <f>ROUND(E100*N100,2)</f>
        <v>0</v>
      </c>
      <c r="P100" s="157">
        <v>0</v>
      </c>
      <c r="Q100" s="157">
        <f>ROUND(E100*P100,2)</f>
        <v>0</v>
      </c>
      <c r="R100" s="157"/>
      <c r="S100" s="157" t="s">
        <v>344</v>
      </c>
      <c r="T100" s="157" t="s">
        <v>160</v>
      </c>
      <c r="U100" s="157">
        <v>0</v>
      </c>
      <c r="V100" s="157">
        <f>ROUND(E100*U100,2)</f>
        <v>0</v>
      </c>
      <c r="W100" s="157"/>
      <c r="X100" s="157" t="s">
        <v>543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699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3"/>
      <c r="B101" s="4"/>
      <c r="C101" s="186"/>
      <c r="D101" s="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AE101">
        <v>15</v>
      </c>
      <c r="AF101">
        <v>21</v>
      </c>
      <c r="AG101" t="s">
        <v>141</v>
      </c>
    </row>
    <row r="102" spans="1:60" x14ac:dyDescent="0.2">
      <c r="A102" s="151"/>
      <c r="B102" s="152" t="s">
        <v>31</v>
      </c>
      <c r="C102" s="187"/>
      <c r="D102" s="153"/>
      <c r="E102" s="154"/>
      <c r="F102" s="154"/>
      <c r="G102" s="181">
        <f>G8+G39+G74+G79+G91+G97+G99</f>
        <v>0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AE102">
        <f>SUMIF(L7:L100,AE101,G7:G100)</f>
        <v>0</v>
      </c>
      <c r="AF102">
        <f>SUMIF(L7:L100,AF101,G7:G100)</f>
        <v>0</v>
      </c>
      <c r="AG102" t="s">
        <v>553</v>
      </c>
    </row>
    <row r="103" spans="1:60" x14ac:dyDescent="0.2">
      <c r="A103" s="3"/>
      <c r="B103" s="4"/>
      <c r="C103" s="186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60" x14ac:dyDescent="0.2">
      <c r="A104" s="3"/>
      <c r="B104" s="4"/>
      <c r="C104" s="186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60" x14ac:dyDescent="0.2">
      <c r="A105" s="256" t="s">
        <v>554</v>
      </c>
      <c r="B105" s="256"/>
      <c r="C105" s="257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60" x14ac:dyDescent="0.2">
      <c r="A106" s="258"/>
      <c r="B106" s="259"/>
      <c r="C106" s="260"/>
      <c r="D106" s="259"/>
      <c r="E106" s="259"/>
      <c r="F106" s="259"/>
      <c r="G106" s="261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G106" t="s">
        <v>555</v>
      </c>
    </row>
    <row r="107" spans="1:60" x14ac:dyDescent="0.2">
      <c r="A107" s="262"/>
      <c r="B107" s="263"/>
      <c r="C107" s="264"/>
      <c r="D107" s="263"/>
      <c r="E107" s="263"/>
      <c r="F107" s="263"/>
      <c r="G107" s="265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60" x14ac:dyDescent="0.2">
      <c r="A108" s="262"/>
      <c r="B108" s="263"/>
      <c r="C108" s="264"/>
      <c r="D108" s="263"/>
      <c r="E108" s="263"/>
      <c r="F108" s="263"/>
      <c r="G108" s="265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60" x14ac:dyDescent="0.2">
      <c r="A109" s="262"/>
      <c r="B109" s="263"/>
      <c r="C109" s="264"/>
      <c r="D109" s="263"/>
      <c r="E109" s="263"/>
      <c r="F109" s="263"/>
      <c r="G109" s="265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60" x14ac:dyDescent="0.2">
      <c r="A110" s="266"/>
      <c r="B110" s="267"/>
      <c r="C110" s="268"/>
      <c r="D110" s="267"/>
      <c r="E110" s="267"/>
      <c r="F110" s="267"/>
      <c r="G110" s="269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60" x14ac:dyDescent="0.2">
      <c r="A111" s="3"/>
      <c r="B111" s="4"/>
      <c r="C111" s="186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C112" s="188"/>
      <c r="D112" s="10"/>
      <c r="AG112" t="s">
        <v>556</v>
      </c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106:G110"/>
    <mergeCell ref="A1:G1"/>
    <mergeCell ref="C2:G2"/>
    <mergeCell ref="C3:G3"/>
    <mergeCell ref="C4:G4"/>
    <mergeCell ref="A105:C10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129</v>
      </c>
    </row>
    <row r="2" spans="1:60" ht="24.95" customHeight="1" x14ac:dyDescent="0.2">
      <c r="A2" s="140" t="s">
        <v>8</v>
      </c>
      <c r="B2" s="49" t="s">
        <v>43</v>
      </c>
      <c r="C2" s="250" t="s">
        <v>44</v>
      </c>
      <c r="D2" s="251"/>
      <c r="E2" s="251"/>
      <c r="F2" s="251"/>
      <c r="G2" s="252"/>
      <c r="AG2" t="s">
        <v>130</v>
      </c>
    </row>
    <row r="3" spans="1:60" ht="24.95" customHeight="1" x14ac:dyDescent="0.2">
      <c r="A3" s="140" t="s">
        <v>9</v>
      </c>
      <c r="B3" s="49" t="s">
        <v>57</v>
      </c>
      <c r="C3" s="250" t="s">
        <v>58</v>
      </c>
      <c r="D3" s="251"/>
      <c r="E3" s="251"/>
      <c r="F3" s="251"/>
      <c r="G3" s="252"/>
      <c r="AC3" s="122" t="s">
        <v>130</v>
      </c>
      <c r="AG3" t="s">
        <v>131</v>
      </c>
    </row>
    <row r="4" spans="1:60" ht="24.95" customHeight="1" x14ac:dyDescent="0.2">
      <c r="A4" s="141" t="s">
        <v>10</v>
      </c>
      <c r="B4" s="142" t="s">
        <v>62</v>
      </c>
      <c r="C4" s="253" t="s">
        <v>63</v>
      </c>
      <c r="D4" s="254"/>
      <c r="E4" s="254"/>
      <c r="F4" s="254"/>
      <c r="G4" s="255"/>
      <c r="AG4" t="s">
        <v>132</v>
      </c>
    </row>
    <row r="5" spans="1:60" x14ac:dyDescent="0.2">
      <c r="D5" s="10"/>
    </row>
    <row r="6" spans="1:60" ht="38.25" x14ac:dyDescent="0.2">
      <c r="A6" s="144" t="s">
        <v>133</v>
      </c>
      <c r="B6" s="146" t="s">
        <v>134</v>
      </c>
      <c r="C6" s="146" t="s">
        <v>135</v>
      </c>
      <c r="D6" s="145" t="s">
        <v>136</v>
      </c>
      <c r="E6" s="144" t="s">
        <v>137</v>
      </c>
      <c r="F6" s="143" t="s">
        <v>138</v>
      </c>
      <c r="G6" s="144" t="s">
        <v>31</v>
      </c>
      <c r="H6" s="147" t="s">
        <v>32</v>
      </c>
      <c r="I6" s="147" t="s">
        <v>139</v>
      </c>
      <c r="J6" s="147" t="s">
        <v>33</v>
      </c>
      <c r="K6" s="147" t="s">
        <v>140</v>
      </c>
      <c r="L6" s="147" t="s">
        <v>141</v>
      </c>
      <c r="M6" s="147" t="s">
        <v>142</v>
      </c>
      <c r="N6" s="147" t="s">
        <v>143</v>
      </c>
      <c r="O6" s="147" t="s">
        <v>144</v>
      </c>
      <c r="P6" s="147" t="s">
        <v>145</v>
      </c>
      <c r="Q6" s="147" t="s">
        <v>146</v>
      </c>
      <c r="R6" s="147" t="s">
        <v>147</v>
      </c>
      <c r="S6" s="147" t="s">
        <v>148</v>
      </c>
      <c r="T6" s="147" t="s">
        <v>149</v>
      </c>
      <c r="U6" s="147" t="s">
        <v>150</v>
      </c>
      <c r="V6" s="147" t="s">
        <v>151</v>
      </c>
      <c r="W6" s="147" t="s">
        <v>152</v>
      </c>
      <c r="X6" s="147" t="s">
        <v>153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2" t="s">
        <v>154</v>
      </c>
      <c r="B8" s="163" t="s">
        <v>96</v>
      </c>
      <c r="C8" s="182" t="s">
        <v>97</v>
      </c>
      <c r="D8" s="164"/>
      <c r="E8" s="165"/>
      <c r="F8" s="166"/>
      <c r="G8" s="167">
        <f>SUMIF(AG9:AG21,"&lt;&gt;NOR",G9:G21)</f>
        <v>0</v>
      </c>
      <c r="H8" s="161"/>
      <c r="I8" s="161">
        <f>SUM(I9:I21)</f>
        <v>0</v>
      </c>
      <c r="J8" s="161"/>
      <c r="K8" s="161">
        <f>SUM(K9:K21)</f>
        <v>0</v>
      </c>
      <c r="L8" s="161"/>
      <c r="M8" s="161">
        <f>SUM(M9:M21)</f>
        <v>0</v>
      </c>
      <c r="N8" s="161"/>
      <c r="O8" s="161">
        <f>SUM(O9:O21)</f>
        <v>0</v>
      </c>
      <c r="P8" s="161"/>
      <c r="Q8" s="161">
        <f>SUM(Q9:Q21)</f>
        <v>0</v>
      </c>
      <c r="R8" s="161"/>
      <c r="S8" s="161"/>
      <c r="T8" s="161"/>
      <c r="U8" s="161"/>
      <c r="V8" s="161">
        <f>SUM(V9:V21)</f>
        <v>0</v>
      </c>
      <c r="W8" s="161"/>
      <c r="X8" s="161"/>
      <c r="AG8" t="s">
        <v>155</v>
      </c>
    </row>
    <row r="9" spans="1:60" outlineLevel="1" x14ac:dyDescent="0.2">
      <c r="A9" s="174">
        <v>1</v>
      </c>
      <c r="B9" s="175" t="s">
        <v>701</v>
      </c>
      <c r="C9" s="185" t="s">
        <v>702</v>
      </c>
      <c r="D9" s="176" t="s">
        <v>260</v>
      </c>
      <c r="E9" s="177">
        <v>2</v>
      </c>
      <c r="F9" s="178"/>
      <c r="G9" s="179">
        <f t="shared" ref="G9:G21" si="0">ROUND(E9*F9,2)</f>
        <v>0</v>
      </c>
      <c r="H9" s="158"/>
      <c r="I9" s="157">
        <f t="shared" ref="I9:I21" si="1">ROUND(E9*H9,2)</f>
        <v>0</v>
      </c>
      <c r="J9" s="158"/>
      <c r="K9" s="157">
        <f t="shared" ref="K9:K21" si="2">ROUND(E9*J9,2)</f>
        <v>0</v>
      </c>
      <c r="L9" s="157">
        <v>15</v>
      </c>
      <c r="M9" s="157">
        <f t="shared" ref="M9:M21" si="3">G9*(1+L9/100)</f>
        <v>0</v>
      </c>
      <c r="N9" s="157">
        <v>6.0000000000000002E-5</v>
      </c>
      <c r="O9" s="157">
        <f t="shared" ref="O9:O21" si="4">ROUND(E9*N9,2)</f>
        <v>0</v>
      </c>
      <c r="P9" s="157">
        <v>0</v>
      </c>
      <c r="Q9" s="157">
        <f t="shared" ref="Q9:Q21" si="5">ROUND(E9*P9,2)</f>
        <v>0</v>
      </c>
      <c r="R9" s="157"/>
      <c r="S9" s="157" t="s">
        <v>344</v>
      </c>
      <c r="T9" s="157" t="s">
        <v>160</v>
      </c>
      <c r="U9" s="157">
        <v>0</v>
      </c>
      <c r="V9" s="157">
        <f t="shared" ref="V9:V21" si="6">ROUND(E9*U9,2)</f>
        <v>0</v>
      </c>
      <c r="W9" s="157"/>
      <c r="X9" s="157" t="s">
        <v>161</v>
      </c>
      <c r="Y9" s="148"/>
      <c r="Z9" s="148"/>
      <c r="AA9" s="148"/>
      <c r="AB9" s="148"/>
      <c r="AC9" s="148"/>
      <c r="AD9" s="148"/>
      <c r="AE9" s="148"/>
      <c r="AF9" s="148"/>
      <c r="AG9" s="148" t="s">
        <v>387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4">
        <v>2</v>
      </c>
      <c r="B10" s="175" t="s">
        <v>703</v>
      </c>
      <c r="C10" s="185" t="s">
        <v>704</v>
      </c>
      <c r="D10" s="176" t="s">
        <v>260</v>
      </c>
      <c r="E10" s="177">
        <v>2</v>
      </c>
      <c r="F10" s="178"/>
      <c r="G10" s="179">
        <f t="shared" si="0"/>
        <v>0</v>
      </c>
      <c r="H10" s="158"/>
      <c r="I10" s="157">
        <f t="shared" si="1"/>
        <v>0</v>
      </c>
      <c r="J10" s="158"/>
      <c r="K10" s="157">
        <f t="shared" si="2"/>
        <v>0</v>
      </c>
      <c r="L10" s="157">
        <v>15</v>
      </c>
      <c r="M10" s="157">
        <f t="shared" si="3"/>
        <v>0</v>
      </c>
      <c r="N10" s="157">
        <v>3.8000000000000002E-4</v>
      </c>
      <c r="O10" s="157">
        <f t="shared" si="4"/>
        <v>0</v>
      </c>
      <c r="P10" s="157">
        <v>0</v>
      </c>
      <c r="Q10" s="157">
        <f t="shared" si="5"/>
        <v>0</v>
      </c>
      <c r="R10" s="157"/>
      <c r="S10" s="157" t="s">
        <v>344</v>
      </c>
      <c r="T10" s="157" t="s">
        <v>160</v>
      </c>
      <c r="U10" s="157">
        <v>0</v>
      </c>
      <c r="V10" s="157">
        <f t="shared" si="6"/>
        <v>0</v>
      </c>
      <c r="W10" s="157"/>
      <c r="X10" s="157" t="s">
        <v>300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705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3</v>
      </c>
      <c r="B11" s="175" t="s">
        <v>706</v>
      </c>
      <c r="C11" s="185" t="s">
        <v>707</v>
      </c>
      <c r="D11" s="176" t="s">
        <v>260</v>
      </c>
      <c r="E11" s="177">
        <v>1</v>
      </c>
      <c r="F11" s="178"/>
      <c r="G11" s="179">
        <f t="shared" si="0"/>
        <v>0</v>
      </c>
      <c r="H11" s="158"/>
      <c r="I11" s="157">
        <f t="shared" si="1"/>
        <v>0</v>
      </c>
      <c r="J11" s="158"/>
      <c r="K11" s="157">
        <f t="shared" si="2"/>
        <v>0</v>
      </c>
      <c r="L11" s="157">
        <v>15</v>
      </c>
      <c r="M11" s="157">
        <f t="shared" si="3"/>
        <v>0</v>
      </c>
      <c r="N11" s="157">
        <v>3.0000000000000001E-5</v>
      </c>
      <c r="O11" s="157">
        <f t="shared" si="4"/>
        <v>0</v>
      </c>
      <c r="P11" s="157">
        <v>0</v>
      </c>
      <c r="Q11" s="157">
        <f t="shared" si="5"/>
        <v>0</v>
      </c>
      <c r="R11" s="157"/>
      <c r="S11" s="157" t="s">
        <v>344</v>
      </c>
      <c r="T11" s="157" t="s">
        <v>160</v>
      </c>
      <c r="U11" s="157">
        <v>0</v>
      </c>
      <c r="V11" s="157">
        <f t="shared" si="6"/>
        <v>0</v>
      </c>
      <c r="W11" s="157"/>
      <c r="X11" s="157" t="s">
        <v>161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387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4">
        <v>4</v>
      </c>
      <c r="B12" s="175" t="s">
        <v>708</v>
      </c>
      <c r="C12" s="185" t="s">
        <v>709</v>
      </c>
      <c r="D12" s="176" t="s">
        <v>260</v>
      </c>
      <c r="E12" s="177">
        <v>1</v>
      </c>
      <c r="F12" s="178"/>
      <c r="G12" s="179">
        <f t="shared" si="0"/>
        <v>0</v>
      </c>
      <c r="H12" s="158"/>
      <c r="I12" s="157">
        <f t="shared" si="1"/>
        <v>0</v>
      </c>
      <c r="J12" s="158"/>
      <c r="K12" s="157">
        <f t="shared" si="2"/>
        <v>0</v>
      </c>
      <c r="L12" s="157">
        <v>15</v>
      </c>
      <c r="M12" s="157">
        <f t="shared" si="3"/>
        <v>0</v>
      </c>
      <c r="N12" s="157">
        <v>1.6000000000000001E-4</v>
      </c>
      <c r="O12" s="157">
        <f t="shared" si="4"/>
        <v>0</v>
      </c>
      <c r="P12" s="157">
        <v>0</v>
      </c>
      <c r="Q12" s="157">
        <f t="shared" si="5"/>
        <v>0</v>
      </c>
      <c r="R12" s="157"/>
      <c r="S12" s="157" t="s">
        <v>344</v>
      </c>
      <c r="T12" s="157" t="s">
        <v>160</v>
      </c>
      <c r="U12" s="157">
        <v>0</v>
      </c>
      <c r="V12" s="157">
        <f t="shared" si="6"/>
        <v>0</v>
      </c>
      <c r="W12" s="157"/>
      <c r="X12" s="157" t="s">
        <v>300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705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4">
        <v>5</v>
      </c>
      <c r="B13" s="175" t="s">
        <v>710</v>
      </c>
      <c r="C13" s="185" t="s">
        <v>711</v>
      </c>
      <c r="D13" s="176" t="s">
        <v>260</v>
      </c>
      <c r="E13" s="177">
        <v>4</v>
      </c>
      <c r="F13" s="178"/>
      <c r="G13" s="179">
        <f t="shared" si="0"/>
        <v>0</v>
      </c>
      <c r="H13" s="158"/>
      <c r="I13" s="157">
        <f t="shared" si="1"/>
        <v>0</v>
      </c>
      <c r="J13" s="158"/>
      <c r="K13" s="157">
        <f t="shared" si="2"/>
        <v>0</v>
      </c>
      <c r="L13" s="157">
        <v>15</v>
      </c>
      <c r="M13" s="157">
        <f t="shared" si="3"/>
        <v>0</v>
      </c>
      <c r="N13" s="157">
        <v>1.2E-4</v>
      </c>
      <c r="O13" s="157">
        <f t="shared" si="4"/>
        <v>0</v>
      </c>
      <c r="P13" s="157">
        <v>0</v>
      </c>
      <c r="Q13" s="157">
        <f t="shared" si="5"/>
        <v>0</v>
      </c>
      <c r="R13" s="157"/>
      <c r="S13" s="157" t="s">
        <v>344</v>
      </c>
      <c r="T13" s="157" t="s">
        <v>160</v>
      </c>
      <c r="U13" s="157">
        <v>0</v>
      </c>
      <c r="V13" s="157">
        <f t="shared" si="6"/>
        <v>0</v>
      </c>
      <c r="W13" s="157"/>
      <c r="X13" s="157" t="s">
        <v>161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387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4">
        <v>6</v>
      </c>
      <c r="B14" s="175" t="s">
        <v>712</v>
      </c>
      <c r="C14" s="185" t="s">
        <v>713</v>
      </c>
      <c r="D14" s="176" t="s">
        <v>260</v>
      </c>
      <c r="E14" s="177">
        <v>1</v>
      </c>
      <c r="F14" s="178"/>
      <c r="G14" s="179">
        <f t="shared" si="0"/>
        <v>0</v>
      </c>
      <c r="H14" s="158"/>
      <c r="I14" s="157">
        <f t="shared" si="1"/>
        <v>0</v>
      </c>
      <c r="J14" s="158"/>
      <c r="K14" s="157">
        <f t="shared" si="2"/>
        <v>0</v>
      </c>
      <c r="L14" s="157">
        <v>15</v>
      </c>
      <c r="M14" s="157">
        <f t="shared" si="3"/>
        <v>0</v>
      </c>
      <c r="N14" s="157">
        <v>2E-3</v>
      </c>
      <c r="O14" s="157">
        <f t="shared" si="4"/>
        <v>0</v>
      </c>
      <c r="P14" s="157">
        <v>0</v>
      </c>
      <c r="Q14" s="157">
        <f t="shared" si="5"/>
        <v>0</v>
      </c>
      <c r="R14" s="157"/>
      <c r="S14" s="157" t="s">
        <v>344</v>
      </c>
      <c r="T14" s="157" t="s">
        <v>160</v>
      </c>
      <c r="U14" s="157">
        <v>0</v>
      </c>
      <c r="V14" s="157">
        <f t="shared" si="6"/>
        <v>0</v>
      </c>
      <c r="W14" s="157"/>
      <c r="X14" s="157" t="s">
        <v>161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387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74">
        <v>7</v>
      </c>
      <c r="B15" s="175" t="s">
        <v>714</v>
      </c>
      <c r="C15" s="185" t="s">
        <v>715</v>
      </c>
      <c r="D15" s="176" t="s">
        <v>260</v>
      </c>
      <c r="E15" s="177">
        <v>3</v>
      </c>
      <c r="F15" s="178"/>
      <c r="G15" s="179">
        <f t="shared" si="0"/>
        <v>0</v>
      </c>
      <c r="H15" s="158"/>
      <c r="I15" s="157">
        <f t="shared" si="1"/>
        <v>0</v>
      </c>
      <c r="J15" s="158"/>
      <c r="K15" s="157">
        <f t="shared" si="2"/>
        <v>0</v>
      </c>
      <c r="L15" s="157">
        <v>15</v>
      </c>
      <c r="M15" s="157">
        <f t="shared" si="3"/>
        <v>0</v>
      </c>
      <c r="N15" s="157">
        <v>9.8999999999999999E-4</v>
      </c>
      <c r="O15" s="157">
        <f t="shared" si="4"/>
        <v>0</v>
      </c>
      <c r="P15" s="157">
        <v>0</v>
      </c>
      <c r="Q15" s="157">
        <f t="shared" si="5"/>
        <v>0</v>
      </c>
      <c r="R15" s="157"/>
      <c r="S15" s="157" t="s">
        <v>344</v>
      </c>
      <c r="T15" s="157" t="s">
        <v>160</v>
      </c>
      <c r="U15" s="157">
        <v>0</v>
      </c>
      <c r="V15" s="157">
        <f t="shared" si="6"/>
        <v>0</v>
      </c>
      <c r="W15" s="157"/>
      <c r="X15" s="157" t="s">
        <v>300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705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4">
        <v>8</v>
      </c>
      <c r="B16" s="175" t="s">
        <v>716</v>
      </c>
      <c r="C16" s="185" t="s">
        <v>717</v>
      </c>
      <c r="D16" s="176" t="s">
        <v>260</v>
      </c>
      <c r="E16" s="177">
        <v>3</v>
      </c>
      <c r="F16" s="178"/>
      <c r="G16" s="179">
        <f t="shared" si="0"/>
        <v>0</v>
      </c>
      <c r="H16" s="158"/>
      <c r="I16" s="157">
        <f t="shared" si="1"/>
        <v>0</v>
      </c>
      <c r="J16" s="158"/>
      <c r="K16" s="157">
        <f t="shared" si="2"/>
        <v>0</v>
      </c>
      <c r="L16" s="157">
        <v>15</v>
      </c>
      <c r="M16" s="157">
        <f t="shared" si="3"/>
        <v>0</v>
      </c>
      <c r="N16" s="157">
        <v>1.1999999999999999E-3</v>
      </c>
      <c r="O16" s="157">
        <f t="shared" si="4"/>
        <v>0</v>
      </c>
      <c r="P16" s="157">
        <v>0</v>
      </c>
      <c r="Q16" s="157">
        <f t="shared" si="5"/>
        <v>0</v>
      </c>
      <c r="R16" s="157"/>
      <c r="S16" s="157" t="s">
        <v>344</v>
      </c>
      <c r="T16" s="157" t="s">
        <v>160</v>
      </c>
      <c r="U16" s="157">
        <v>0</v>
      </c>
      <c r="V16" s="157">
        <f t="shared" si="6"/>
        <v>0</v>
      </c>
      <c r="W16" s="157"/>
      <c r="X16" s="157" t="s">
        <v>161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387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4">
        <v>9</v>
      </c>
      <c r="B17" s="175" t="s">
        <v>718</v>
      </c>
      <c r="C17" s="185" t="s">
        <v>719</v>
      </c>
      <c r="D17" s="176" t="s">
        <v>720</v>
      </c>
      <c r="E17" s="177">
        <v>4</v>
      </c>
      <c r="F17" s="178"/>
      <c r="G17" s="179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15</v>
      </c>
      <c r="M17" s="157">
        <f t="shared" si="3"/>
        <v>0</v>
      </c>
      <c r="N17" s="157">
        <v>8.0000000000000004E-4</v>
      </c>
      <c r="O17" s="157">
        <f t="shared" si="4"/>
        <v>0</v>
      </c>
      <c r="P17" s="157">
        <v>0</v>
      </c>
      <c r="Q17" s="157">
        <f t="shared" si="5"/>
        <v>0</v>
      </c>
      <c r="R17" s="157"/>
      <c r="S17" s="157" t="s">
        <v>344</v>
      </c>
      <c r="T17" s="157" t="s">
        <v>160</v>
      </c>
      <c r="U17" s="157">
        <v>0</v>
      </c>
      <c r="V17" s="157">
        <f t="shared" si="6"/>
        <v>0</v>
      </c>
      <c r="W17" s="157"/>
      <c r="X17" s="157" t="s">
        <v>161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387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74">
        <v>10</v>
      </c>
      <c r="B18" s="175" t="s">
        <v>721</v>
      </c>
      <c r="C18" s="185" t="s">
        <v>722</v>
      </c>
      <c r="D18" s="176" t="s">
        <v>260</v>
      </c>
      <c r="E18" s="177">
        <v>1</v>
      </c>
      <c r="F18" s="178"/>
      <c r="G18" s="179">
        <f t="shared" si="0"/>
        <v>0</v>
      </c>
      <c r="H18" s="158"/>
      <c r="I18" s="157">
        <f t="shared" si="1"/>
        <v>0</v>
      </c>
      <c r="J18" s="158"/>
      <c r="K18" s="157">
        <f t="shared" si="2"/>
        <v>0</v>
      </c>
      <c r="L18" s="157">
        <v>15</v>
      </c>
      <c r="M18" s="157">
        <f t="shared" si="3"/>
        <v>0</v>
      </c>
      <c r="N18" s="157">
        <v>0</v>
      </c>
      <c r="O18" s="157">
        <f t="shared" si="4"/>
        <v>0</v>
      </c>
      <c r="P18" s="157">
        <v>0</v>
      </c>
      <c r="Q18" s="157">
        <f t="shared" si="5"/>
        <v>0</v>
      </c>
      <c r="R18" s="157"/>
      <c r="S18" s="157" t="s">
        <v>344</v>
      </c>
      <c r="T18" s="157" t="s">
        <v>160</v>
      </c>
      <c r="U18" s="157">
        <v>0</v>
      </c>
      <c r="V18" s="157">
        <f t="shared" si="6"/>
        <v>0</v>
      </c>
      <c r="W18" s="157"/>
      <c r="X18" s="157" t="s">
        <v>161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387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4">
        <v>11</v>
      </c>
      <c r="B19" s="175" t="s">
        <v>723</v>
      </c>
      <c r="C19" s="185" t="s">
        <v>724</v>
      </c>
      <c r="D19" s="176" t="s">
        <v>260</v>
      </c>
      <c r="E19" s="177">
        <v>2</v>
      </c>
      <c r="F19" s="178"/>
      <c r="G19" s="179">
        <f t="shared" si="0"/>
        <v>0</v>
      </c>
      <c r="H19" s="158"/>
      <c r="I19" s="157">
        <f t="shared" si="1"/>
        <v>0</v>
      </c>
      <c r="J19" s="158"/>
      <c r="K19" s="157">
        <f t="shared" si="2"/>
        <v>0</v>
      </c>
      <c r="L19" s="157">
        <v>15</v>
      </c>
      <c r="M19" s="157">
        <f t="shared" si="3"/>
        <v>0</v>
      </c>
      <c r="N19" s="157">
        <v>8.8000000000000003E-4</v>
      </c>
      <c r="O19" s="157">
        <f t="shared" si="4"/>
        <v>0</v>
      </c>
      <c r="P19" s="157">
        <v>0</v>
      </c>
      <c r="Q19" s="157">
        <f t="shared" si="5"/>
        <v>0</v>
      </c>
      <c r="R19" s="157"/>
      <c r="S19" s="157" t="s">
        <v>344</v>
      </c>
      <c r="T19" s="157" t="s">
        <v>160</v>
      </c>
      <c r="U19" s="157">
        <v>0</v>
      </c>
      <c r="V19" s="157">
        <f t="shared" si="6"/>
        <v>0</v>
      </c>
      <c r="W19" s="157"/>
      <c r="X19" s="157" t="s">
        <v>161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387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12</v>
      </c>
      <c r="B20" s="175" t="s">
        <v>725</v>
      </c>
      <c r="C20" s="185" t="s">
        <v>726</v>
      </c>
      <c r="D20" s="176" t="s">
        <v>260</v>
      </c>
      <c r="E20" s="177">
        <v>1</v>
      </c>
      <c r="F20" s="178"/>
      <c r="G20" s="179">
        <f t="shared" si="0"/>
        <v>0</v>
      </c>
      <c r="H20" s="158"/>
      <c r="I20" s="157">
        <f t="shared" si="1"/>
        <v>0</v>
      </c>
      <c r="J20" s="158"/>
      <c r="K20" s="157">
        <f t="shared" si="2"/>
        <v>0</v>
      </c>
      <c r="L20" s="157">
        <v>15</v>
      </c>
      <c r="M20" s="157">
        <f t="shared" si="3"/>
        <v>0</v>
      </c>
      <c r="N20" s="157">
        <v>0</v>
      </c>
      <c r="O20" s="157">
        <f t="shared" si="4"/>
        <v>0</v>
      </c>
      <c r="P20" s="157">
        <v>0</v>
      </c>
      <c r="Q20" s="157">
        <f t="shared" si="5"/>
        <v>0</v>
      </c>
      <c r="R20" s="157"/>
      <c r="S20" s="157" t="s">
        <v>344</v>
      </c>
      <c r="T20" s="157" t="s">
        <v>160</v>
      </c>
      <c r="U20" s="157">
        <v>0</v>
      </c>
      <c r="V20" s="157">
        <f t="shared" si="6"/>
        <v>0</v>
      </c>
      <c r="W20" s="157"/>
      <c r="X20" s="157" t="s">
        <v>161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387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4">
        <v>13</v>
      </c>
      <c r="B21" s="175" t="s">
        <v>727</v>
      </c>
      <c r="C21" s="185" t="s">
        <v>728</v>
      </c>
      <c r="D21" s="176" t="s">
        <v>158</v>
      </c>
      <c r="E21" s="177">
        <v>7.0000000000000001E-3</v>
      </c>
      <c r="F21" s="178"/>
      <c r="G21" s="179">
        <f t="shared" si="0"/>
        <v>0</v>
      </c>
      <c r="H21" s="158"/>
      <c r="I21" s="157">
        <f t="shared" si="1"/>
        <v>0</v>
      </c>
      <c r="J21" s="158"/>
      <c r="K21" s="157">
        <f t="shared" si="2"/>
        <v>0</v>
      </c>
      <c r="L21" s="157">
        <v>15</v>
      </c>
      <c r="M21" s="157">
        <f t="shared" si="3"/>
        <v>0</v>
      </c>
      <c r="N21" s="157">
        <v>0</v>
      </c>
      <c r="O21" s="157">
        <f t="shared" si="4"/>
        <v>0</v>
      </c>
      <c r="P21" s="157">
        <v>0</v>
      </c>
      <c r="Q21" s="157">
        <f t="shared" si="5"/>
        <v>0</v>
      </c>
      <c r="R21" s="157"/>
      <c r="S21" s="157" t="s">
        <v>344</v>
      </c>
      <c r="T21" s="157" t="s">
        <v>160</v>
      </c>
      <c r="U21" s="157">
        <v>0</v>
      </c>
      <c r="V21" s="157">
        <f t="shared" si="6"/>
        <v>0</v>
      </c>
      <c r="W21" s="157"/>
      <c r="X21" s="157" t="s">
        <v>161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387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2" t="s">
        <v>154</v>
      </c>
      <c r="B22" s="163" t="s">
        <v>82</v>
      </c>
      <c r="C22" s="182" t="s">
        <v>83</v>
      </c>
      <c r="D22" s="164"/>
      <c r="E22" s="165"/>
      <c r="F22" s="166"/>
      <c r="G22" s="167">
        <f>SUMIF(AG23:AG24,"&lt;&gt;NOR",G23:G24)</f>
        <v>0</v>
      </c>
      <c r="H22" s="161"/>
      <c r="I22" s="161">
        <f>SUM(I23:I24)</f>
        <v>0</v>
      </c>
      <c r="J22" s="161"/>
      <c r="K22" s="161">
        <f>SUM(K23:K24)</f>
        <v>0</v>
      </c>
      <c r="L22" s="161"/>
      <c r="M22" s="161">
        <f>SUM(M23:M24)</f>
        <v>0</v>
      </c>
      <c r="N22" s="161"/>
      <c r="O22" s="161">
        <f>SUM(O23:O24)</f>
        <v>0.09</v>
      </c>
      <c r="P22" s="161"/>
      <c r="Q22" s="161">
        <f>SUM(Q23:Q24)</f>
        <v>0</v>
      </c>
      <c r="R22" s="161"/>
      <c r="S22" s="161"/>
      <c r="T22" s="161"/>
      <c r="U22" s="161"/>
      <c r="V22" s="161">
        <f>SUM(V23:V24)</f>
        <v>0</v>
      </c>
      <c r="W22" s="161"/>
      <c r="X22" s="161"/>
      <c r="AG22" t="s">
        <v>155</v>
      </c>
    </row>
    <row r="23" spans="1:60" ht="22.5" outlineLevel="1" x14ac:dyDescent="0.2">
      <c r="A23" s="174">
        <v>14</v>
      </c>
      <c r="B23" s="175" t="s">
        <v>729</v>
      </c>
      <c r="C23" s="185" t="s">
        <v>730</v>
      </c>
      <c r="D23" s="176" t="s">
        <v>274</v>
      </c>
      <c r="E23" s="177">
        <v>54</v>
      </c>
      <c r="F23" s="178"/>
      <c r="G23" s="179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15</v>
      </c>
      <c r="M23" s="157">
        <f>G23*(1+L23/100)</f>
        <v>0</v>
      </c>
      <c r="N23" s="157">
        <v>1.6199999999999999E-3</v>
      </c>
      <c r="O23" s="157">
        <f>ROUND(E23*N23,2)</f>
        <v>0.09</v>
      </c>
      <c r="P23" s="157">
        <v>0</v>
      </c>
      <c r="Q23" s="157">
        <f>ROUND(E23*P23,2)</f>
        <v>0</v>
      </c>
      <c r="R23" s="157"/>
      <c r="S23" s="157" t="s">
        <v>344</v>
      </c>
      <c r="T23" s="157" t="s">
        <v>160</v>
      </c>
      <c r="U23" s="157">
        <v>0</v>
      </c>
      <c r="V23" s="157">
        <f>ROUND(E23*U23,2)</f>
        <v>0</v>
      </c>
      <c r="W23" s="157"/>
      <c r="X23" s="157" t="s">
        <v>161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387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4">
        <v>15</v>
      </c>
      <c r="B24" s="175" t="s">
        <v>731</v>
      </c>
      <c r="C24" s="185" t="s">
        <v>732</v>
      </c>
      <c r="D24" s="176" t="s">
        <v>274</v>
      </c>
      <c r="E24" s="177">
        <v>4</v>
      </c>
      <c r="F24" s="178"/>
      <c r="G24" s="179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15</v>
      </c>
      <c r="M24" s="157">
        <f>G24*(1+L24/100)</f>
        <v>0</v>
      </c>
      <c r="N24" s="157">
        <v>1.2E-4</v>
      </c>
      <c r="O24" s="157">
        <f>ROUND(E24*N24,2)</f>
        <v>0</v>
      </c>
      <c r="P24" s="157">
        <v>0</v>
      </c>
      <c r="Q24" s="157">
        <f>ROUND(E24*P24,2)</f>
        <v>0</v>
      </c>
      <c r="R24" s="157"/>
      <c r="S24" s="157" t="s">
        <v>344</v>
      </c>
      <c r="T24" s="157" t="s">
        <v>160</v>
      </c>
      <c r="U24" s="157">
        <v>0</v>
      </c>
      <c r="V24" s="157">
        <f>ROUND(E24*U24,2)</f>
        <v>0</v>
      </c>
      <c r="W24" s="157"/>
      <c r="X24" s="157" t="s">
        <v>161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387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62" t="s">
        <v>154</v>
      </c>
      <c r="B25" s="163" t="s">
        <v>92</v>
      </c>
      <c r="C25" s="182" t="s">
        <v>93</v>
      </c>
      <c r="D25" s="164"/>
      <c r="E25" s="165"/>
      <c r="F25" s="166"/>
      <c r="G25" s="167">
        <f>SUMIF(AG26:AG29,"&lt;&gt;NOR",G26:G29)</f>
        <v>0</v>
      </c>
      <c r="H25" s="161"/>
      <c r="I25" s="161">
        <f>SUM(I26:I29)</f>
        <v>0</v>
      </c>
      <c r="J25" s="161"/>
      <c r="K25" s="161">
        <f>SUM(K26:K29)</f>
        <v>0</v>
      </c>
      <c r="L25" s="161"/>
      <c r="M25" s="161">
        <f>SUM(M26:M29)</f>
        <v>0</v>
      </c>
      <c r="N25" s="161"/>
      <c r="O25" s="161">
        <f>SUM(O26:O29)</f>
        <v>0.03</v>
      </c>
      <c r="P25" s="161"/>
      <c r="Q25" s="161">
        <f>SUM(Q26:Q29)</f>
        <v>0</v>
      </c>
      <c r="R25" s="161"/>
      <c r="S25" s="161"/>
      <c r="T25" s="161"/>
      <c r="U25" s="161"/>
      <c r="V25" s="161">
        <f>SUM(V26:V29)</f>
        <v>0</v>
      </c>
      <c r="W25" s="161"/>
      <c r="X25" s="161"/>
      <c r="AG25" t="s">
        <v>155</v>
      </c>
    </row>
    <row r="26" spans="1:60" outlineLevel="1" x14ac:dyDescent="0.2">
      <c r="A26" s="174">
        <v>16</v>
      </c>
      <c r="B26" s="175" t="s">
        <v>733</v>
      </c>
      <c r="C26" s="185" t="s">
        <v>734</v>
      </c>
      <c r="D26" s="176" t="s">
        <v>687</v>
      </c>
      <c r="E26" s="177">
        <v>24</v>
      </c>
      <c r="F26" s="178"/>
      <c r="G26" s="179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15</v>
      </c>
      <c r="M26" s="157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7"/>
      <c r="S26" s="157" t="s">
        <v>344</v>
      </c>
      <c r="T26" s="157" t="s">
        <v>160</v>
      </c>
      <c r="U26" s="157">
        <v>0</v>
      </c>
      <c r="V26" s="157">
        <f>ROUND(E26*U26,2)</f>
        <v>0</v>
      </c>
      <c r="W26" s="157"/>
      <c r="X26" s="157" t="s">
        <v>161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387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4">
        <v>17</v>
      </c>
      <c r="B27" s="175" t="s">
        <v>735</v>
      </c>
      <c r="C27" s="185" t="s">
        <v>736</v>
      </c>
      <c r="D27" s="176" t="s">
        <v>260</v>
      </c>
      <c r="E27" s="177">
        <v>1</v>
      </c>
      <c r="F27" s="178"/>
      <c r="G27" s="179">
        <f>ROUND(E27*F27,2)</f>
        <v>0</v>
      </c>
      <c r="H27" s="158"/>
      <c r="I27" s="157">
        <f>ROUND(E27*H27,2)</f>
        <v>0</v>
      </c>
      <c r="J27" s="158"/>
      <c r="K27" s="157">
        <f>ROUND(E27*J27,2)</f>
        <v>0</v>
      </c>
      <c r="L27" s="157">
        <v>15</v>
      </c>
      <c r="M27" s="157">
        <f>G27*(1+L27/100)</f>
        <v>0</v>
      </c>
      <c r="N27" s="157">
        <v>3.2599999999999997E-2</v>
      </c>
      <c r="O27" s="157">
        <f>ROUND(E27*N27,2)</f>
        <v>0.03</v>
      </c>
      <c r="P27" s="157">
        <v>0</v>
      </c>
      <c r="Q27" s="157">
        <f>ROUND(E27*P27,2)</f>
        <v>0</v>
      </c>
      <c r="R27" s="157"/>
      <c r="S27" s="157" t="s">
        <v>344</v>
      </c>
      <c r="T27" s="157" t="s">
        <v>160</v>
      </c>
      <c r="U27" s="157">
        <v>0</v>
      </c>
      <c r="V27" s="157">
        <f>ROUND(E27*U27,2)</f>
        <v>0</v>
      </c>
      <c r="W27" s="157"/>
      <c r="X27" s="157" t="s">
        <v>161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387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74">
        <v>18</v>
      </c>
      <c r="B28" s="175" t="s">
        <v>737</v>
      </c>
      <c r="C28" s="185" t="s">
        <v>738</v>
      </c>
      <c r="D28" s="176" t="s">
        <v>339</v>
      </c>
      <c r="E28" s="177">
        <v>1</v>
      </c>
      <c r="F28" s="178"/>
      <c r="G28" s="179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15</v>
      </c>
      <c r="M28" s="157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7"/>
      <c r="S28" s="157" t="s">
        <v>344</v>
      </c>
      <c r="T28" s="157" t="s">
        <v>160</v>
      </c>
      <c r="U28" s="157">
        <v>0</v>
      </c>
      <c r="V28" s="157">
        <f>ROUND(E28*U28,2)</f>
        <v>0</v>
      </c>
      <c r="W28" s="157"/>
      <c r="X28" s="157" t="s">
        <v>161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387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4">
        <v>19</v>
      </c>
      <c r="B29" s="175" t="s">
        <v>739</v>
      </c>
      <c r="C29" s="185" t="s">
        <v>740</v>
      </c>
      <c r="D29" s="176" t="s">
        <v>158</v>
      </c>
      <c r="E29" s="177">
        <v>3.3000000000000002E-2</v>
      </c>
      <c r="F29" s="178"/>
      <c r="G29" s="179">
        <f>ROUND(E29*F29,2)</f>
        <v>0</v>
      </c>
      <c r="H29" s="158"/>
      <c r="I29" s="157">
        <f>ROUND(E29*H29,2)</f>
        <v>0</v>
      </c>
      <c r="J29" s="158"/>
      <c r="K29" s="157">
        <f>ROUND(E29*J29,2)</f>
        <v>0</v>
      </c>
      <c r="L29" s="157">
        <v>15</v>
      </c>
      <c r="M29" s="157">
        <f>G29*(1+L29/100)</f>
        <v>0</v>
      </c>
      <c r="N29" s="157">
        <v>0</v>
      </c>
      <c r="O29" s="157">
        <f>ROUND(E29*N29,2)</f>
        <v>0</v>
      </c>
      <c r="P29" s="157">
        <v>0</v>
      </c>
      <c r="Q29" s="157">
        <f>ROUND(E29*P29,2)</f>
        <v>0</v>
      </c>
      <c r="R29" s="157"/>
      <c r="S29" s="157" t="s">
        <v>344</v>
      </c>
      <c r="T29" s="157" t="s">
        <v>160</v>
      </c>
      <c r="U29" s="157">
        <v>0</v>
      </c>
      <c r="V29" s="157">
        <f>ROUND(E29*U29,2)</f>
        <v>0</v>
      </c>
      <c r="W29" s="157"/>
      <c r="X29" s="157" t="s">
        <v>161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387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162" t="s">
        <v>154</v>
      </c>
      <c r="B30" s="163" t="s">
        <v>94</v>
      </c>
      <c r="C30" s="182" t="s">
        <v>95</v>
      </c>
      <c r="D30" s="164"/>
      <c r="E30" s="165"/>
      <c r="F30" s="166"/>
      <c r="G30" s="167">
        <f>SUMIF(AG31:AG34,"&lt;&gt;NOR",G31:G34)</f>
        <v>0</v>
      </c>
      <c r="H30" s="161"/>
      <c r="I30" s="161">
        <f>SUM(I31:I34)</f>
        <v>0</v>
      </c>
      <c r="J30" s="161"/>
      <c r="K30" s="161">
        <f>SUM(K31:K34)</f>
        <v>0</v>
      </c>
      <c r="L30" s="161"/>
      <c r="M30" s="161">
        <f>SUM(M31:M34)</f>
        <v>0</v>
      </c>
      <c r="N30" s="161"/>
      <c r="O30" s="161">
        <f>SUM(O31:O34)</f>
        <v>1.97</v>
      </c>
      <c r="P30" s="161"/>
      <c r="Q30" s="161">
        <f>SUM(Q31:Q34)</f>
        <v>0</v>
      </c>
      <c r="R30" s="161"/>
      <c r="S30" s="161"/>
      <c r="T30" s="161"/>
      <c r="U30" s="161"/>
      <c r="V30" s="161">
        <f>SUM(V31:V34)</f>
        <v>0</v>
      </c>
      <c r="W30" s="161"/>
      <c r="X30" s="161"/>
      <c r="AG30" t="s">
        <v>155</v>
      </c>
    </row>
    <row r="31" spans="1:60" ht="22.5" outlineLevel="1" x14ac:dyDescent="0.2">
      <c r="A31" s="174">
        <v>20</v>
      </c>
      <c r="B31" s="175" t="s">
        <v>741</v>
      </c>
      <c r="C31" s="185" t="s">
        <v>742</v>
      </c>
      <c r="D31" s="176" t="s">
        <v>274</v>
      </c>
      <c r="E31" s="177">
        <v>54</v>
      </c>
      <c r="F31" s="178"/>
      <c r="G31" s="179">
        <f>ROUND(E31*F31,2)</f>
        <v>0</v>
      </c>
      <c r="H31" s="158"/>
      <c r="I31" s="157">
        <f>ROUND(E31*H31,2)</f>
        <v>0</v>
      </c>
      <c r="J31" s="158"/>
      <c r="K31" s="157">
        <f>ROUND(E31*J31,2)</f>
        <v>0</v>
      </c>
      <c r="L31" s="157">
        <v>15</v>
      </c>
      <c r="M31" s="157">
        <f>G31*(1+L31/100)</f>
        <v>0</v>
      </c>
      <c r="N31" s="157">
        <v>3.6179999999999997E-2</v>
      </c>
      <c r="O31" s="157">
        <f>ROUND(E31*N31,2)</f>
        <v>1.95</v>
      </c>
      <c r="P31" s="157">
        <v>0</v>
      </c>
      <c r="Q31" s="157">
        <f>ROUND(E31*P31,2)</f>
        <v>0</v>
      </c>
      <c r="R31" s="157"/>
      <c r="S31" s="157" t="s">
        <v>344</v>
      </c>
      <c r="T31" s="157" t="s">
        <v>160</v>
      </c>
      <c r="U31" s="157">
        <v>0</v>
      </c>
      <c r="V31" s="157">
        <f>ROUND(E31*U31,2)</f>
        <v>0</v>
      </c>
      <c r="W31" s="157"/>
      <c r="X31" s="157" t="s">
        <v>161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387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4">
        <v>21</v>
      </c>
      <c r="B32" s="175" t="s">
        <v>743</v>
      </c>
      <c r="C32" s="185" t="s">
        <v>744</v>
      </c>
      <c r="D32" s="176" t="s">
        <v>274</v>
      </c>
      <c r="E32" s="177">
        <v>4</v>
      </c>
      <c r="F32" s="178"/>
      <c r="G32" s="179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15</v>
      </c>
      <c r="M32" s="157">
        <f>G32*(1+L32/100)</f>
        <v>0</v>
      </c>
      <c r="N32" s="157">
        <v>4.8399999999999997E-3</v>
      </c>
      <c r="O32" s="157">
        <f>ROUND(E32*N32,2)</f>
        <v>0.02</v>
      </c>
      <c r="P32" s="157">
        <v>0</v>
      </c>
      <c r="Q32" s="157">
        <f>ROUND(E32*P32,2)</f>
        <v>0</v>
      </c>
      <c r="R32" s="157"/>
      <c r="S32" s="157" t="s">
        <v>344</v>
      </c>
      <c r="T32" s="157" t="s">
        <v>160</v>
      </c>
      <c r="U32" s="157">
        <v>0</v>
      </c>
      <c r="V32" s="157">
        <f>ROUND(E32*U32,2)</f>
        <v>0</v>
      </c>
      <c r="W32" s="157"/>
      <c r="X32" s="157" t="s">
        <v>161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387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4">
        <v>22</v>
      </c>
      <c r="B33" s="175" t="s">
        <v>745</v>
      </c>
      <c r="C33" s="185" t="s">
        <v>746</v>
      </c>
      <c r="D33" s="176" t="s">
        <v>274</v>
      </c>
      <c r="E33" s="177">
        <v>58</v>
      </c>
      <c r="F33" s="178"/>
      <c r="G33" s="179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15</v>
      </c>
      <c r="M33" s="157">
        <f>G33*(1+L33/100)</f>
        <v>0</v>
      </c>
      <c r="N33" s="157">
        <v>0</v>
      </c>
      <c r="O33" s="157">
        <f>ROUND(E33*N33,2)</f>
        <v>0</v>
      </c>
      <c r="P33" s="157">
        <v>0</v>
      </c>
      <c r="Q33" s="157">
        <f>ROUND(E33*P33,2)</f>
        <v>0</v>
      </c>
      <c r="R33" s="157"/>
      <c r="S33" s="157" t="s">
        <v>344</v>
      </c>
      <c r="T33" s="157" t="s">
        <v>160</v>
      </c>
      <c r="U33" s="157">
        <v>0</v>
      </c>
      <c r="V33" s="157">
        <f>ROUND(E33*U33,2)</f>
        <v>0</v>
      </c>
      <c r="W33" s="157"/>
      <c r="X33" s="157" t="s">
        <v>161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387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74">
        <v>23</v>
      </c>
      <c r="B34" s="175" t="s">
        <v>747</v>
      </c>
      <c r="C34" s="185" t="s">
        <v>748</v>
      </c>
      <c r="D34" s="176" t="s">
        <v>158</v>
      </c>
      <c r="E34" s="177">
        <v>4.1000000000000002E-2</v>
      </c>
      <c r="F34" s="178"/>
      <c r="G34" s="179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15</v>
      </c>
      <c r="M34" s="157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7"/>
      <c r="S34" s="157" t="s">
        <v>344</v>
      </c>
      <c r="T34" s="157" t="s">
        <v>160</v>
      </c>
      <c r="U34" s="157">
        <v>0</v>
      </c>
      <c r="V34" s="157">
        <f>ROUND(E34*U34,2)</f>
        <v>0</v>
      </c>
      <c r="W34" s="157"/>
      <c r="X34" s="157" t="s">
        <v>161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387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2" t="s">
        <v>154</v>
      </c>
      <c r="B35" s="163" t="s">
        <v>98</v>
      </c>
      <c r="C35" s="182" t="s">
        <v>99</v>
      </c>
      <c r="D35" s="164"/>
      <c r="E35" s="165"/>
      <c r="F35" s="166"/>
      <c r="G35" s="167">
        <f>SUMIF(AG36:AG47,"&lt;&gt;NOR",G36:G47)</f>
        <v>0</v>
      </c>
      <c r="H35" s="161"/>
      <c r="I35" s="161">
        <f>SUM(I36:I47)</f>
        <v>0</v>
      </c>
      <c r="J35" s="161"/>
      <c r="K35" s="161">
        <f>SUM(K36:K47)</f>
        <v>0</v>
      </c>
      <c r="L35" s="161"/>
      <c r="M35" s="161">
        <f>SUM(M36:M47)</f>
        <v>0</v>
      </c>
      <c r="N35" s="161"/>
      <c r="O35" s="161">
        <f>SUM(O36:O47)</f>
        <v>0.15999999999999998</v>
      </c>
      <c r="P35" s="161"/>
      <c r="Q35" s="161">
        <f>SUM(Q36:Q47)</f>
        <v>0</v>
      </c>
      <c r="R35" s="161"/>
      <c r="S35" s="161"/>
      <c r="T35" s="161"/>
      <c r="U35" s="161"/>
      <c r="V35" s="161">
        <f>SUM(V36:V47)</f>
        <v>0</v>
      </c>
      <c r="W35" s="161"/>
      <c r="X35" s="161"/>
      <c r="AG35" t="s">
        <v>155</v>
      </c>
    </row>
    <row r="36" spans="1:60" ht="22.5" outlineLevel="1" x14ac:dyDescent="0.2">
      <c r="A36" s="174">
        <v>24</v>
      </c>
      <c r="B36" s="175" t="s">
        <v>749</v>
      </c>
      <c r="C36" s="185" t="s">
        <v>750</v>
      </c>
      <c r="D36" s="176" t="s">
        <v>260</v>
      </c>
      <c r="E36" s="177">
        <v>1</v>
      </c>
      <c r="F36" s="178"/>
      <c r="G36" s="179">
        <f t="shared" ref="G36:G47" si="7">ROUND(E36*F36,2)</f>
        <v>0</v>
      </c>
      <c r="H36" s="158"/>
      <c r="I36" s="157">
        <f t="shared" ref="I36:I47" si="8">ROUND(E36*H36,2)</f>
        <v>0</v>
      </c>
      <c r="J36" s="158"/>
      <c r="K36" s="157">
        <f t="shared" ref="K36:K47" si="9">ROUND(E36*J36,2)</f>
        <v>0</v>
      </c>
      <c r="L36" s="157">
        <v>15</v>
      </c>
      <c r="M36" s="157">
        <f t="shared" ref="M36:M47" si="10">G36*(1+L36/100)</f>
        <v>0</v>
      </c>
      <c r="N36" s="157">
        <v>0</v>
      </c>
      <c r="O36" s="157">
        <f t="shared" ref="O36:O47" si="11">ROUND(E36*N36,2)</f>
        <v>0</v>
      </c>
      <c r="P36" s="157">
        <v>0</v>
      </c>
      <c r="Q36" s="157">
        <f t="shared" ref="Q36:Q47" si="12">ROUND(E36*P36,2)</f>
        <v>0</v>
      </c>
      <c r="R36" s="157"/>
      <c r="S36" s="157" t="s">
        <v>344</v>
      </c>
      <c r="T36" s="157" t="s">
        <v>160</v>
      </c>
      <c r="U36" s="157">
        <v>0</v>
      </c>
      <c r="V36" s="157">
        <f t="shared" ref="V36:V47" si="13">ROUND(E36*U36,2)</f>
        <v>0</v>
      </c>
      <c r="W36" s="157"/>
      <c r="X36" s="157" t="s">
        <v>161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387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4">
        <v>25</v>
      </c>
      <c r="B37" s="175" t="s">
        <v>751</v>
      </c>
      <c r="C37" s="185" t="s">
        <v>752</v>
      </c>
      <c r="D37" s="176" t="s">
        <v>260</v>
      </c>
      <c r="E37" s="177">
        <v>3</v>
      </c>
      <c r="F37" s="178"/>
      <c r="G37" s="179">
        <f t="shared" si="7"/>
        <v>0</v>
      </c>
      <c r="H37" s="158"/>
      <c r="I37" s="157">
        <f t="shared" si="8"/>
        <v>0</v>
      </c>
      <c r="J37" s="158"/>
      <c r="K37" s="157">
        <f t="shared" si="9"/>
        <v>0</v>
      </c>
      <c r="L37" s="157">
        <v>15</v>
      </c>
      <c r="M37" s="157">
        <f t="shared" si="10"/>
        <v>0</v>
      </c>
      <c r="N37" s="157">
        <v>0</v>
      </c>
      <c r="O37" s="157">
        <f t="shared" si="11"/>
        <v>0</v>
      </c>
      <c r="P37" s="157">
        <v>0</v>
      </c>
      <c r="Q37" s="157">
        <f t="shared" si="12"/>
        <v>0</v>
      </c>
      <c r="R37" s="157"/>
      <c r="S37" s="157" t="s">
        <v>344</v>
      </c>
      <c r="T37" s="157" t="s">
        <v>160</v>
      </c>
      <c r="U37" s="157">
        <v>0</v>
      </c>
      <c r="V37" s="157">
        <f t="shared" si="13"/>
        <v>0</v>
      </c>
      <c r="W37" s="157"/>
      <c r="X37" s="157" t="s">
        <v>161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387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4">
        <v>26</v>
      </c>
      <c r="B38" s="175" t="s">
        <v>753</v>
      </c>
      <c r="C38" s="185" t="s">
        <v>754</v>
      </c>
      <c r="D38" s="176" t="s">
        <v>260</v>
      </c>
      <c r="E38" s="177">
        <v>1</v>
      </c>
      <c r="F38" s="178"/>
      <c r="G38" s="179">
        <f t="shared" si="7"/>
        <v>0</v>
      </c>
      <c r="H38" s="158"/>
      <c r="I38" s="157">
        <f t="shared" si="8"/>
        <v>0</v>
      </c>
      <c r="J38" s="158"/>
      <c r="K38" s="157">
        <f t="shared" si="9"/>
        <v>0</v>
      </c>
      <c r="L38" s="157">
        <v>15</v>
      </c>
      <c r="M38" s="157">
        <f t="shared" si="10"/>
        <v>0</v>
      </c>
      <c r="N38" s="157">
        <v>3.6639999999999999E-2</v>
      </c>
      <c r="O38" s="157">
        <f t="shared" si="11"/>
        <v>0.04</v>
      </c>
      <c r="P38" s="157">
        <v>0</v>
      </c>
      <c r="Q38" s="157">
        <f t="shared" si="12"/>
        <v>0</v>
      </c>
      <c r="R38" s="157"/>
      <c r="S38" s="157" t="s">
        <v>344</v>
      </c>
      <c r="T38" s="157" t="s">
        <v>160</v>
      </c>
      <c r="U38" s="157">
        <v>0</v>
      </c>
      <c r="V38" s="157">
        <f t="shared" si="13"/>
        <v>0</v>
      </c>
      <c r="W38" s="157"/>
      <c r="X38" s="157" t="s">
        <v>161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387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74">
        <v>27</v>
      </c>
      <c r="B39" s="175" t="s">
        <v>755</v>
      </c>
      <c r="C39" s="185" t="s">
        <v>756</v>
      </c>
      <c r="D39" s="176" t="s">
        <v>260</v>
      </c>
      <c r="E39" s="177">
        <v>1</v>
      </c>
      <c r="F39" s="178"/>
      <c r="G39" s="179">
        <f t="shared" si="7"/>
        <v>0</v>
      </c>
      <c r="H39" s="158"/>
      <c r="I39" s="157">
        <f t="shared" si="8"/>
        <v>0</v>
      </c>
      <c r="J39" s="158"/>
      <c r="K39" s="157">
        <f t="shared" si="9"/>
        <v>0</v>
      </c>
      <c r="L39" s="157">
        <v>15</v>
      </c>
      <c r="M39" s="157">
        <f t="shared" si="10"/>
        <v>0</v>
      </c>
      <c r="N39" s="157">
        <v>4.2380000000000001E-2</v>
      </c>
      <c r="O39" s="157">
        <f t="shared" si="11"/>
        <v>0.04</v>
      </c>
      <c r="P39" s="157">
        <v>0</v>
      </c>
      <c r="Q39" s="157">
        <f t="shared" si="12"/>
        <v>0</v>
      </c>
      <c r="R39" s="157"/>
      <c r="S39" s="157" t="s">
        <v>344</v>
      </c>
      <c r="T39" s="157" t="s">
        <v>160</v>
      </c>
      <c r="U39" s="157">
        <v>0</v>
      </c>
      <c r="V39" s="157">
        <f t="shared" si="13"/>
        <v>0</v>
      </c>
      <c r="W39" s="157"/>
      <c r="X39" s="157" t="s">
        <v>161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387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4">
        <v>28</v>
      </c>
      <c r="B40" s="175" t="s">
        <v>757</v>
      </c>
      <c r="C40" s="185" t="s">
        <v>758</v>
      </c>
      <c r="D40" s="176" t="s">
        <v>260</v>
      </c>
      <c r="E40" s="177">
        <v>1</v>
      </c>
      <c r="F40" s="178"/>
      <c r="G40" s="179">
        <f t="shared" si="7"/>
        <v>0</v>
      </c>
      <c r="H40" s="158"/>
      <c r="I40" s="157">
        <f t="shared" si="8"/>
        <v>0</v>
      </c>
      <c r="J40" s="158"/>
      <c r="K40" s="157">
        <f t="shared" si="9"/>
        <v>0</v>
      </c>
      <c r="L40" s="157">
        <v>15</v>
      </c>
      <c r="M40" s="157">
        <f t="shared" si="10"/>
        <v>0</v>
      </c>
      <c r="N40" s="157">
        <v>3.5680000000000003E-2</v>
      </c>
      <c r="O40" s="157">
        <f t="shared" si="11"/>
        <v>0.04</v>
      </c>
      <c r="P40" s="157">
        <v>0</v>
      </c>
      <c r="Q40" s="157">
        <f t="shared" si="12"/>
        <v>0</v>
      </c>
      <c r="R40" s="157"/>
      <c r="S40" s="157" t="s">
        <v>344</v>
      </c>
      <c r="T40" s="157" t="s">
        <v>160</v>
      </c>
      <c r="U40" s="157">
        <v>0</v>
      </c>
      <c r="V40" s="157">
        <f t="shared" si="13"/>
        <v>0</v>
      </c>
      <c r="W40" s="157"/>
      <c r="X40" s="157" t="s">
        <v>161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387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4">
        <v>29</v>
      </c>
      <c r="B41" s="175" t="s">
        <v>759</v>
      </c>
      <c r="C41" s="185" t="s">
        <v>760</v>
      </c>
      <c r="D41" s="176" t="s">
        <v>260</v>
      </c>
      <c r="E41" s="177">
        <v>5</v>
      </c>
      <c r="F41" s="178"/>
      <c r="G41" s="179">
        <f t="shared" si="7"/>
        <v>0</v>
      </c>
      <c r="H41" s="158"/>
      <c r="I41" s="157">
        <f t="shared" si="8"/>
        <v>0</v>
      </c>
      <c r="J41" s="158"/>
      <c r="K41" s="157">
        <f t="shared" si="9"/>
        <v>0</v>
      </c>
      <c r="L41" s="157">
        <v>15</v>
      </c>
      <c r="M41" s="157">
        <f t="shared" si="10"/>
        <v>0</v>
      </c>
      <c r="N41" s="157">
        <v>0</v>
      </c>
      <c r="O41" s="157">
        <f t="shared" si="11"/>
        <v>0</v>
      </c>
      <c r="P41" s="157">
        <v>0</v>
      </c>
      <c r="Q41" s="157">
        <f t="shared" si="12"/>
        <v>0</v>
      </c>
      <c r="R41" s="157"/>
      <c r="S41" s="157" t="s">
        <v>344</v>
      </c>
      <c r="T41" s="157" t="s">
        <v>160</v>
      </c>
      <c r="U41" s="157">
        <v>0</v>
      </c>
      <c r="V41" s="157">
        <f t="shared" si="13"/>
        <v>0</v>
      </c>
      <c r="W41" s="157"/>
      <c r="X41" s="157" t="s">
        <v>161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387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74">
        <v>30</v>
      </c>
      <c r="B42" s="175" t="s">
        <v>761</v>
      </c>
      <c r="C42" s="185" t="s">
        <v>762</v>
      </c>
      <c r="D42" s="176" t="s">
        <v>260</v>
      </c>
      <c r="E42" s="177">
        <v>1</v>
      </c>
      <c r="F42" s="178"/>
      <c r="G42" s="179">
        <f t="shared" si="7"/>
        <v>0</v>
      </c>
      <c r="H42" s="158"/>
      <c r="I42" s="157">
        <f t="shared" si="8"/>
        <v>0</v>
      </c>
      <c r="J42" s="158"/>
      <c r="K42" s="157">
        <f t="shared" si="9"/>
        <v>0</v>
      </c>
      <c r="L42" s="157">
        <v>15</v>
      </c>
      <c r="M42" s="157">
        <f t="shared" si="10"/>
        <v>0</v>
      </c>
      <c r="N42" s="157">
        <v>0</v>
      </c>
      <c r="O42" s="157">
        <f t="shared" si="11"/>
        <v>0</v>
      </c>
      <c r="P42" s="157">
        <v>0</v>
      </c>
      <c r="Q42" s="157">
        <f t="shared" si="12"/>
        <v>0</v>
      </c>
      <c r="R42" s="157"/>
      <c r="S42" s="157" t="s">
        <v>344</v>
      </c>
      <c r="T42" s="157" t="s">
        <v>160</v>
      </c>
      <c r="U42" s="157">
        <v>0</v>
      </c>
      <c r="V42" s="157">
        <f t="shared" si="13"/>
        <v>0</v>
      </c>
      <c r="W42" s="157"/>
      <c r="X42" s="157" t="s">
        <v>161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387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4">
        <v>31</v>
      </c>
      <c r="B43" s="175" t="s">
        <v>763</v>
      </c>
      <c r="C43" s="185" t="s">
        <v>764</v>
      </c>
      <c r="D43" s="176" t="s">
        <v>260</v>
      </c>
      <c r="E43" s="177">
        <v>1</v>
      </c>
      <c r="F43" s="178"/>
      <c r="G43" s="179">
        <f t="shared" si="7"/>
        <v>0</v>
      </c>
      <c r="H43" s="158"/>
      <c r="I43" s="157">
        <f t="shared" si="8"/>
        <v>0</v>
      </c>
      <c r="J43" s="158"/>
      <c r="K43" s="157">
        <f t="shared" si="9"/>
        <v>0</v>
      </c>
      <c r="L43" s="157">
        <v>15</v>
      </c>
      <c r="M43" s="157">
        <f t="shared" si="10"/>
        <v>0</v>
      </c>
      <c r="N43" s="157">
        <v>2.46E-2</v>
      </c>
      <c r="O43" s="157">
        <f t="shared" si="11"/>
        <v>0.02</v>
      </c>
      <c r="P43" s="157">
        <v>0</v>
      </c>
      <c r="Q43" s="157">
        <f t="shared" si="12"/>
        <v>0</v>
      </c>
      <c r="R43" s="157"/>
      <c r="S43" s="157" t="s">
        <v>344</v>
      </c>
      <c r="T43" s="157" t="s">
        <v>160</v>
      </c>
      <c r="U43" s="157">
        <v>0</v>
      </c>
      <c r="V43" s="157">
        <f t="shared" si="13"/>
        <v>0</v>
      </c>
      <c r="W43" s="157"/>
      <c r="X43" s="157" t="s">
        <v>161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387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4">
        <v>32</v>
      </c>
      <c r="B44" s="175" t="s">
        <v>765</v>
      </c>
      <c r="C44" s="185" t="s">
        <v>766</v>
      </c>
      <c r="D44" s="176" t="s">
        <v>260</v>
      </c>
      <c r="E44" s="177">
        <v>1</v>
      </c>
      <c r="F44" s="178"/>
      <c r="G44" s="179">
        <f t="shared" si="7"/>
        <v>0</v>
      </c>
      <c r="H44" s="158"/>
      <c r="I44" s="157">
        <f t="shared" si="8"/>
        <v>0</v>
      </c>
      <c r="J44" s="158"/>
      <c r="K44" s="157">
        <f t="shared" si="9"/>
        <v>0</v>
      </c>
      <c r="L44" s="157">
        <v>15</v>
      </c>
      <c r="M44" s="157">
        <f t="shared" si="10"/>
        <v>0</v>
      </c>
      <c r="N44" s="157">
        <v>1.6500000000000001E-2</v>
      </c>
      <c r="O44" s="157">
        <f t="shared" si="11"/>
        <v>0.02</v>
      </c>
      <c r="P44" s="157">
        <v>0</v>
      </c>
      <c r="Q44" s="157">
        <f t="shared" si="12"/>
        <v>0</v>
      </c>
      <c r="R44" s="157"/>
      <c r="S44" s="157" t="s">
        <v>344</v>
      </c>
      <c r="T44" s="157" t="s">
        <v>160</v>
      </c>
      <c r="U44" s="157">
        <v>0</v>
      </c>
      <c r="V44" s="157">
        <f t="shared" si="13"/>
        <v>0</v>
      </c>
      <c r="W44" s="157"/>
      <c r="X44" s="157" t="s">
        <v>161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387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74">
        <v>33</v>
      </c>
      <c r="B45" s="175" t="s">
        <v>767</v>
      </c>
      <c r="C45" s="185" t="s">
        <v>768</v>
      </c>
      <c r="D45" s="176" t="s">
        <v>260</v>
      </c>
      <c r="E45" s="177">
        <v>1</v>
      </c>
      <c r="F45" s="178"/>
      <c r="G45" s="179">
        <f t="shared" si="7"/>
        <v>0</v>
      </c>
      <c r="H45" s="158"/>
      <c r="I45" s="157">
        <f t="shared" si="8"/>
        <v>0</v>
      </c>
      <c r="J45" s="158"/>
      <c r="K45" s="157">
        <f t="shared" si="9"/>
        <v>0</v>
      </c>
      <c r="L45" s="157">
        <v>15</v>
      </c>
      <c r="M45" s="157">
        <f t="shared" si="10"/>
        <v>0</v>
      </c>
      <c r="N45" s="157">
        <v>0</v>
      </c>
      <c r="O45" s="157">
        <f t="shared" si="11"/>
        <v>0</v>
      </c>
      <c r="P45" s="157">
        <v>0</v>
      </c>
      <c r="Q45" s="157">
        <f t="shared" si="12"/>
        <v>0</v>
      </c>
      <c r="R45" s="157"/>
      <c r="S45" s="157" t="s">
        <v>344</v>
      </c>
      <c r="T45" s="157" t="s">
        <v>160</v>
      </c>
      <c r="U45" s="157">
        <v>0</v>
      </c>
      <c r="V45" s="157">
        <f t="shared" si="13"/>
        <v>0</v>
      </c>
      <c r="W45" s="157"/>
      <c r="X45" s="157" t="s">
        <v>161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387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4">
        <v>34</v>
      </c>
      <c r="B46" s="175" t="s">
        <v>769</v>
      </c>
      <c r="C46" s="185" t="s">
        <v>770</v>
      </c>
      <c r="D46" s="176" t="s">
        <v>260</v>
      </c>
      <c r="E46" s="177">
        <v>4</v>
      </c>
      <c r="F46" s="178"/>
      <c r="G46" s="179">
        <f t="shared" si="7"/>
        <v>0</v>
      </c>
      <c r="H46" s="158"/>
      <c r="I46" s="157">
        <f t="shared" si="8"/>
        <v>0</v>
      </c>
      <c r="J46" s="158"/>
      <c r="K46" s="157">
        <f t="shared" si="9"/>
        <v>0</v>
      </c>
      <c r="L46" s="157">
        <v>15</v>
      </c>
      <c r="M46" s="157">
        <f t="shared" si="10"/>
        <v>0</v>
      </c>
      <c r="N46" s="157">
        <v>0</v>
      </c>
      <c r="O46" s="157">
        <f t="shared" si="11"/>
        <v>0</v>
      </c>
      <c r="P46" s="157">
        <v>0</v>
      </c>
      <c r="Q46" s="157">
        <f t="shared" si="12"/>
        <v>0</v>
      </c>
      <c r="R46" s="157"/>
      <c r="S46" s="157" t="s">
        <v>344</v>
      </c>
      <c r="T46" s="157" t="s">
        <v>160</v>
      </c>
      <c r="U46" s="157">
        <v>0</v>
      </c>
      <c r="V46" s="157">
        <f t="shared" si="13"/>
        <v>0</v>
      </c>
      <c r="W46" s="157"/>
      <c r="X46" s="157" t="s">
        <v>161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387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8">
        <v>35</v>
      </c>
      <c r="B47" s="169" t="s">
        <v>771</v>
      </c>
      <c r="C47" s="183" t="s">
        <v>772</v>
      </c>
      <c r="D47" s="170" t="s">
        <v>158</v>
      </c>
      <c r="E47" s="171">
        <v>0.156</v>
      </c>
      <c r="F47" s="172"/>
      <c r="G47" s="173">
        <f t="shared" si="7"/>
        <v>0</v>
      </c>
      <c r="H47" s="158"/>
      <c r="I47" s="157">
        <f t="shared" si="8"/>
        <v>0</v>
      </c>
      <c r="J47" s="158"/>
      <c r="K47" s="157">
        <f t="shared" si="9"/>
        <v>0</v>
      </c>
      <c r="L47" s="157">
        <v>15</v>
      </c>
      <c r="M47" s="157">
        <f t="shared" si="10"/>
        <v>0</v>
      </c>
      <c r="N47" s="157">
        <v>0</v>
      </c>
      <c r="O47" s="157">
        <f t="shared" si="11"/>
        <v>0</v>
      </c>
      <c r="P47" s="157">
        <v>0</v>
      </c>
      <c r="Q47" s="157">
        <f t="shared" si="12"/>
        <v>0</v>
      </c>
      <c r="R47" s="157"/>
      <c r="S47" s="157" t="s">
        <v>344</v>
      </c>
      <c r="T47" s="157" t="s">
        <v>160</v>
      </c>
      <c r="U47" s="157">
        <v>0</v>
      </c>
      <c r="V47" s="157">
        <f t="shared" si="13"/>
        <v>0</v>
      </c>
      <c r="W47" s="157"/>
      <c r="X47" s="157" t="s">
        <v>161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387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3"/>
      <c r="B48" s="4"/>
      <c r="C48" s="186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AE48">
        <v>15</v>
      </c>
      <c r="AF48">
        <v>21</v>
      </c>
      <c r="AG48" t="s">
        <v>141</v>
      </c>
    </row>
    <row r="49" spans="1:33" x14ac:dyDescent="0.2">
      <c r="A49" s="151"/>
      <c r="B49" s="152" t="s">
        <v>31</v>
      </c>
      <c r="C49" s="187"/>
      <c r="D49" s="153"/>
      <c r="E49" s="154"/>
      <c r="F49" s="154"/>
      <c r="G49" s="181">
        <f>G8+G22+G25+G30+G35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AE49">
        <f>SUMIF(L7:L47,AE48,G7:G47)</f>
        <v>0</v>
      </c>
      <c r="AF49">
        <f>SUMIF(L7:L47,AF48,G7:G47)</f>
        <v>0</v>
      </c>
      <c r="AG49" t="s">
        <v>553</v>
      </c>
    </row>
    <row r="50" spans="1:33" x14ac:dyDescent="0.2">
      <c r="A50" s="3"/>
      <c r="B50" s="4"/>
      <c r="C50" s="186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33" x14ac:dyDescent="0.2">
      <c r="A51" s="3"/>
      <c r="B51" s="4"/>
      <c r="C51" s="186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33" x14ac:dyDescent="0.2">
      <c r="A52" s="256" t="s">
        <v>554</v>
      </c>
      <c r="B52" s="256"/>
      <c r="C52" s="257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33" x14ac:dyDescent="0.2">
      <c r="A53" s="258"/>
      <c r="B53" s="259"/>
      <c r="C53" s="260"/>
      <c r="D53" s="259"/>
      <c r="E53" s="259"/>
      <c r="F53" s="259"/>
      <c r="G53" s="261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AG53" t="s">
        <v>555</v>
      </c>
    </row>
    <row r="54" spans="1:33" x14ac:dyDescent="0.2">
      <c r="A54" s="262"/>
      <c r="B54" s="263"/>
      <c r="C54" s="264"/>
      <c r="D54" s="263"/>
      <c r="E54" s="263"/>
      <c r="F54" s="263"/>
      <c r="G54" s="265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33" x14ac:dyDescent="0.2">
      <c r="A55" s="262"/>
      <c r="B55" s="263"/>
      <c r="C55" s="264"/>
      <c r="D55" s="263"/>
      <c r="E55" s="263"/>
      <c r="F55" s="263"/>
      <c r="G55" s="265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33" x14ac:dyDescent="0.2">
      <c r="A56" s="262"/>
      <c r="B56" s="263"/>
      <c r="C56" s="264"/>
      <c r="D56" s="263"/>
      <c r="E56" s="263"/>
      <c r="F56" s="263"/>
      <c r="G56" s="265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33" x14ac:dyDescent="0.2">
      <c r="A57" s="266"/>
      <c r="B57" s="267"/>
      <c r="C57" s="268"/>
      <c r="D57" s="267"/>
      <c r="E57" s="267"/>
      <c r="F57" s="267"/>
      <c r="G57" s="269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33" x14ac:dyDescent="0.2">
      <c r="A58" s="3"/>
      <c r="B58" s="4"/>
      <c r="C58" s="186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33" x14ac:dyDescent="0.2">
      <c r="C59" s="188"/>
      <c r="D59" s="10"/>
      <c r="AG59" t="s">
        <v>556</v>
      </c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6">
    <mergeCell ref="A53:G57"/>
    <mergeCell ref="A1:G1"/>
    <mergeCell ref="C2:G2"/>
    <mergeCell ref="C3:G3"/>
    <mergeCell ref="C4:G4"/>
    <mergeCell ref="A52:C5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02 01 Pol</vt:lpstr>
      <vt:lpstr>02 02 Pol</vt:lpstr>
      <vt:lpstr>02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'02 02 Pol'!Názvy_tisku</vt:lpstr>
      <vt:lpstr>'02 03 Pol'!Názvy_tisku</vt:lpstr>
      <vt:lpstr>oadresa</vt:lpstr>
      <vt:lpstr>Stavba!Objednatel</vt:lpstr>
      <vt:lpstr>Stavba!Objekt</vt:lpstr>
      <vt:lpstr>'02 01 Pol'!Oblast_tisku</vt:lpstr>
      <vt:lpstr>'02 02 Pol'!Oblast_tisku</vt:lpstr>
      <vt:lpstr>'02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2019-03-19T12:27:02Z</cp:lastPrinted>
  <dcterms:created xsi:type="dcterms:W3CDTF">2009-04-08T07:15:50Z</dcterms:created>
  <dcterms:modified xsi:type="dcterms:W3CDTF">2020-12-15T12:41:26Z</dcterms:modified>
</cp:coreProperties>
</file>