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Pol'!$A$1:$U$133</definedName>
    <definedName name="_xlnm.Print_Area" localSheetId="1">Stavba!$A$1:$J$67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6" i="1" l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39" i="1"/>
  <c r="F39" i="1"/>
  <c r="G123" i="12"/>
  <c r="AC123" i="12"/>
  <c r="AD123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U9" i="12"/>
  <c r="U8" i="12" s="1"/>
  <c r="G10" i="12"/>
  <c r="I10" i="12"/>
  <c r="K10" i="12"/>
  <c r="M10" i="12"/>
  <c r="O10" i="12"/>
  <c r="Q10" i="12"/>
  <c r="U10" i="12"/>
  <c r="G11" i="12"/>
  <c r="K11" i="12"/>
  <c r="O11" i="12"/>
  <c r="G12" i="12"/>
  <c r="M12" i="12" s="1"/>
  <c r="M11" i="12" s="1"/>
  <c r="I12" i="12"/>
  <c r="I11" i="12" s="1"/>
  <c r="K12" i="12"/>
  <c r="O12" i="12"/>
  <c r="Q12" i="12"/>
  <c r="Q11" i="12" s="1"/>
  <c r="U12" i="12"/>
  <c r="U11" i="12" s="1"/>
  <c r="K13" i="12"/>
  <c r="U13" i="12"/>
  <c r="G14" i="12"/>
  <c r="I14" i="12"/>
  <c r="I13" i="12" s="1"/>
  <c r="K14" i="12"/>
  <c r="M14" i="12"/>
  <c r="O14" i="12"/>
  <c r="Q14" i="12"/>
  <c r="Q13" i="12" s="1"/>
  <c r="U14" i="12"/>
  <c r="G15" i="12"/>
  <c r="M15" i="12" s="1"/>
  <c r="I15" i="12"/>
  <c r="K15" i="12"/>
  <c r="O15" i="12"/>
  <c r="O13" i="12" s="1"/>
  <c r="Q15" i="12"/>
  <c r="U15" i="12"/>
  <c r="G16" i="12"/>
  <c r="I16" i="12"/>
  <c r="K16" i="12"/>
  <c r="M16" i="12"/>
  <c r="O16" i="12"/>
  <c r="Q16" i="12"/>
  <c r="U16" i="12"/>
  <c r="G19" i="12"/>
  <c r="I19" i="12"/>
  <c r="I18" i="12" s="1"/>
  <c r="K19" i="12"/>
  <c r="M19" i="12"/>
  <c r="O19" i="12"/>
  <c r="Q19" i="12"/>
  <c r="Q18" i="12" s="1"/>
  <c r="U19" i="12"/>
  <c r="G20" i="12"/>
  <c r="M20" i="12" s="1"/>
  <c r="I20" i="12"/>
  <c r="K20" i="12"/>
  <c r="K18" i="12" s="1"/>
  <c r="O20" i="12"/>
  <c r="O18" i="12" s="1"/>
  <c r="Q20" i="12"/>
  <c r="U20" i="12"/>
  <c r="U18" i="12" s="1"/>
  <c r="G22" i="12"/>
  <c r="I22" i="12"/>
  <c r="K22" i="12"/>
  <c r="M22" i="12"/>
  <c r="O22" i="12"/>
  <c r="Q22" i="12"/>
  <c r="U22" i="12"/>
  <c r="G25" i="12"/>
  <c r="I25" i="12"/>
  <c r="I24" i="12" s="1"/>
  <c r="K25" i="12"/>
  <c r="M25" i="12"/>
  <c r="O25" i="12"/>
  <c r="Q25" i="12"/>
  <c r="Q24" i="12" s="1"/>
  <c r="U25" i="12"/>
  <c r="G26" i="12"/>
  <c r="M26" i="12" s="1"/>
  <c r="I26" i="12"/>
  <c r="K26" i="12"/>
  <c r="K24" i="12" s="1"/>
  <c r="O26" i="12"/>
  <c r="Q26" i="12"/>
  <c r="U26" i="12"/>
  <c r="U24" i="12" s="1"/>
  <c r="G27" i="12"/>
  <c r="I27" i="12"/>
  <c r="K27" i="12"/>
  <c r="M27" i="12"/>
  <c r="O27" i="12"/>
  <c r="Q27" i="12"/>
  <c r="U27" i="12"/>
  <c r="G31" i="12"/>
  <c r="M31" i="12" s="1"/>
  <c r="I31" i="12"/>
  <c r="K31" i="12"/>
  <c r="O31" i="12"/>
  <c r="O24" i="12" s="1"/>
  <c r="Q31" i="12"/>
  <c r="U31" i="12"/>
  <c r="G32" i="12"/>
  <c r="I32" i="12"/>
  <c r="K32" i="12"/>
  <c r="M32" i="12"/>
  <c r="O32" i="12"/>
  <c r="Q32" i="12"/>
  <c r="U32" i="12"/>
  <c r="G33" i="12"/>
  <c r="M33" i="12" s="1"/>
  <c r="I33" i="12"/>
  <c r="K33" i="12"/>
  <c r="O33" i="12"/>
  <c r="Q33" i="12"/>
  <c r="U33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6" i="12"/>
  <c r="I36" i="12"/>
  <c r="K36" i="12"/>
  <c r="M36" i="12"/>
  <c r="O36" i="12"/>
  <c r="Q36" i="12"/>
  <c r="U36" i="12"/>
  <c r="G37" i="12"/>
  <c r="M37" i="12" s="1"/>
  <c r="I37" i="12"/>
  <c r="K37" i="12"/>
  <c r="O37" i="12"/>
  <c r="Q37" i="12"/>
  <c r="U37" i="12"/>
  <c r="I38" i="12"/>
  <c r="Q38" i="12"/>
  <c r="G39" i="12"/>
  <c r="G38" i="12" s="1"/>
  <c r="I39" i="12"/>
  <c r="K39" i="12"/>
  <c r="K38" i="12" s="1"/>
  <c r="O39" i="12"/>
  <c r="O38" i="12" s="1"/>
  <c r="Q39" i="12"/>
  <c r="U39" i="12"/>
  <c r="U38" i="12" s="1"/>
  <c r="G41" i="12"/>
  <c r="M41" i="12" s="1"/>
  <c r="I41" i="12"/>
  <c r="I40" i="12" s="1"/>
  <c r="K41" i="12"/>
  <c r="K40" i="12" s="1"/>
  <c r="O41" i="12"/>
  <c r="Q41" i="12"/>
  <c r="Q40" i="12" s="1"/>
  <c r="U41" i="12"/>
  <c r="U40" i="12" s="1"/>
  <c r="G43" i="12"/>
  <c r="I43" i="12"/>
  <c r="K43" i="12"/>
  <c r="M43" i="12"/>
  <c r="O43" i="12"/>
  <c r="Q43" i="12"/>
  <c r="U43" i="12"/>
  <c r="G46" i="12"/>
  <c r="I46" i="12"/>
  <c r="K46" i="12"/>
  <c r="M46" i="12"/>
  <c r="O46" i="12"/>
  <c r="O40" i="12" s="1"/>
  <c r="Q46" i="12"/>
  <c r="U46" i="12"/>
  <c r="G48" i="12"/>
  <c r="M48" i="12" s="1"/>
  <c r="I48" i="12"/>
  <c r="K48" i="12"/>
  <c r="O48" i="12"/>
  <c r="Q48" i="12"/>
  <c r="U48" i="12"/>
  <c r="G49" i="12"/>
  <c r="M49" i="12" s="1"/>
  <c r="I49" i="12"/>
  <c r="K49" i="12"/>
  <c r="O49" i="12"/>
  <c r="Q49" i="12"/>
  <c r="U49" i="12"/>
  <c r="G51" i="12"/>
  <c r="I51" i="12"/>
  <c r="K51" i="12"/>
  <c r="M51" i="12"/>
  <c r="O51" i="12"/>
  <c r="Q51" i="12"/>
  <c r="U51" i="12"/>
  <c r="G52" i="12"/>
  <c r="I52" i="12"/>
  <c r="K52" i="12"/>
  <c r="M52" i="12"/>
  <c r="O52" i="12"/>
  <c r="Q52" i="12"/>
  <c r="U52" i="12"/>
  <c r="G53" i="12"/>
  <c r="M53" i="12" s="1"/>
  <c r="I53" i="12"/>
  <c r="K53" i="12"/>
  <c r="O53" i="12"/>
  <c r="Q53" i="12"/>
  <c r="U53" i="12"/>
  <c r="G54" i="12"/>
  <c r="O54" i="12"/>
  <c r="G55" i="12"/>
  <c r="I55" i="12"/>
  <c r="I54" i="12" s="1"/>
  <c r="K55" i="12"/>
  <c r="K54" i="12" s="1"/>
  <c r="M55" i="12"/>
  <c r="M54" i="12" s="1"/>
  <c r="O55" i="12"/>
  <c r="Q55" i="12"/>
  <c r="Q54" i="12" s="1"/>
  <c r="U55" i="12"/>
  <c r="U54" i="12" s="1"/>
  <c r="G56" i="12"/>
  <c r="K56" i="12"/>
  <c r="O56" i="12"/>
  <c r="U56" i="12"/>
  <c r="G57" i="12"/>
  <c r="I57" i="12"/>
  <c r="I56" i="12" s="1"/>
  <c r="K57" i="12"/>
  <c r="M57" i="12"/>
  <c r="M56" i="12" s="1"/>
  <c r="O57" i="12"/>
  <c r="Q57" i="12"/>
  <c r="Q56" i="12" s="1"/>
  <c r="U57" i="12"/>
  <c r="G58" i="12"/>
  <c r="K58" i="12"/>
  <c r="O58" i="12"/>
  <c r="U58" i="12"/>
  <c r="G59" i="12"/>
  <c r="I59" i="12"/>
  <c r="I58" i="12" s="1"/>
  <c r="K59" i="12"/>
  <c r="M59" i="12"/>
  <c r="M58" i="12" s="1"/>
  <c r="O59" i="12"/>
  <c r="Q59" i="12"/>
  <c r="Q58" i="12" s="1"/>
  <c r="U59" i="12"/>
  <c r="G62" i="12"/>
  <c r="I62" i="12"/>
  <c r="I61" i="12" s="1"/>
  <c r="K62" i="12"/>
  <c r="M62" i="12"/>
  <c r="O62" i="12"/>
  <c r="Q62" i="12"/>
  <c r="Q61" i="12" s="1"/>
  <c r="U62" i="12"/>
  <c r="G63" i="12"/>
  <c r="M63" i="12" s="1"/>
  <c r="I63" i="12"/>
  <c r="K63" i="12"/>
  <c r="O63" i="12"/>
  <c r="O61" i="12" s="1"/>
  <c r="Q63" i="12"/>
  <c r="U63" i="12"/>
  <c r="U61" i="12" s="1"/>
  <c r="G64" i="12"/>
  <c r="I64" i="12"/>
  <c r="K64" i="12"/>
  <c r="M64" i="12"/>
  <c r="O64" i="12"/>
  <c r="Q64" i="12"/>
  <c r="U64" i="12"/>
  <c r="G65" i="12"/>
  <c r="M65" i="12" s="1"/>
  <c r="I65" i="12"/>
  <c r="K65" i="12"/>
  <c r="K61" i="12" s="1"/>
  <c r="O65" i="12"/>
  <c r="Q65" i="12"/>
  <c r="U65" i="12"/>
  <c r="G66" i="12"/>
  <c r="I66" i="12"/>
  <c r="K66" i="12"/>
  <c r="M66" i="12"/>
  <c r="O66" i="12"/>
  <c r="Q66" i="12"/>
  <c r="U66" i="12"/>
  <c r="G67" i="12"/>
  <c r="M67" i="12" s="1"/>
  <c r="I67" i="12"/>
  <c r="K67" i="12"/>
  <c r="O67" i="12"/>
  <c r="Q67" i="12"/>
  <c r="U67" i="12"/>
  <c r="G68" i="12"/>
  <c r="I68" i="12"/>
  <c r="K68" i="12"/>
  <c r="M68" i="12"/>
  <c r="O68" i="12"/>
  <c r="Q68" i="12"/>
  <c r="U68" i="12"/>
  <c r="G69" i="12"/>
  <c r="M69" i="12" s="1"/>
  <c r="I69" i="12"/>
  <c r="K69" i="12"/>
  <c r="O69" i="12"/>
  <c r="Q69" i="12"/>
  <c r="U69" i="12"/>
  <c r="G70" i="12"/>
  <c r="I70" i="12"/>
  <c r="K70" i="12"/>
  <c r="M70" i="12"/>
  <c r="O70" i="12"/>
  <c r="Q70" i="12"/>
  <c r="U70" i="12"/>
  <c r="G71" i="12"/>
  <c r="M71" i="12" s="1"/>
  <c r="I71" i="12"/>
  <c r="K71" i="12"/>
  <c r="O71" i="12"/>
  <c r="Q71" i="12"/>
  <c r="U71" i="12"/>
  <c r="G72" i="12"/>
  <c r="I72" i="12"/>
  <c r="K72" i="12"/>
  <c r="M72" i="12"/>
  <c r="O72" i="12"/>
  <c r="Q72" i="12"/>
  <c r="U72" i="12"/>
  <c r="G73" i="12"/>
  <c r="M73" i="12" s="1"/>
  <c r="I73" i="12"/>
  <c r="K73" i="12"/>
  <c r="O73" i="12"/>
  <c r="Q73" i="12"/>
  <c r="U73" i="12"/>
  <c r="G74" i="12"/>
  <c r="I74" i="12"/>
  <c r="K74" i="12"/>
  <c r="M74" i="12"/>
  <c r="O74" i="12"/>
  <c r="Q74" i="12"/>
  <c r="U74" i="12"/>
  <c r="G75" i="12"/>
  <c r="M75" i="12" s="1"/>
  <c r="I75" i="12"/>
  <c r="K75" i="12"/>
  <c r="O75" i="12"/>
  <c r="Q75" i="12"/>
  <c r="U75" i="12"/>
  <c r="G76" i="12"/>
  <c r="I76" i="12"/>
  <c r="K76" i="12"/>
  <c r="M76" i="12"/>
  <c r="O76" i="12"/>
  <c r="Q76" i="12"/>
  <c r="U76" i="12"/>
  <c r="G78" i="12"/>
  <c r="I78" i="12"/>
  <c r="I77" i="12" s="1"/>
  <c r="K78" i="12"/>
  <c r="M78" i="12"/>
  <c r="O78" i="12"/>
  <c r="Q78" i="12"/>
  <c r="Q77" i="12" s="1"/>
  <c r="U78" i="12"/>
  <c r="G79" i="12"/>
  <c r="M79" i="12" s="1"/>
  <c r="I79" i="12"/>
  <c r="K79" i="12"/>
  <c r="K77" i="12" s="1"/>
  <c r="O79" i="12"/>
  <c r="O77" i="12" s="1"/>
  <c r="Q79" i="12"/>
  <c r="U79" i="12"/>
  <c r="U77" i="12" s="1"/>
  <c r="G80" i="12"/>
  <c r="I80" i="12"/>
  <c r="K80" i="12"/>
  <c r="M80" i="12"/>
  <c r="O80" i="12"/>
  <c r="Q80" i="12"/>
  <c r="U80" i="12"/>
  <c r="G81" i="12"/>
  <c r="M81" i="12" s="1"/>
  <c r="I81" i="12"/>
  <c r="K81" i="12"/>
  <c r="O81" i="12"/>
  <c r="Q81" i="12"/>
  <c r="U81" i="12"/>
  <c r="G83" i="12"/>
  <c r="M83" i="12" s="1"/>
  <c r="I83" i="12"/>
  <c r="K83" i="12"/>
  <c r="K82" i="12" s="1"/>
  <c r="O83" i="12"/>
  <c r="O82" i="12" s="1"/>
  <c r="Q83" i="12"/>
  <c r="U83" i="12"/>
  <c r="U82" i="12" s="1"/>
  <c r="G84" i="12"/>
  <c r="I84" i="12"/>
  <c r="I82" i="12" s="1"/>
  <c r="K84" i="12"/>
  <c r="M84" i="12"/>
  <c r="O84" i="12"/>
  <c r="Q84" i="12"/>
  <c r="Q82" i="12" s="1"/>
  <c r="U84" i="12"/>
  <c r="G85" i="12"/>
  <c r="M85" i="12" s="1"/>
  <c r="I85" i="12"/>
  <c r="K85" i="12"/>
  <c r="O85" i="12"/>
  <c r="Q85" i="12"/>
  <c r="U85" i="12"/>
  <c r="G87" i="12"/>
  <c r="M87" i="12" s="1"/>
  <c r="M86" i="12" s="1"/>
  <c r="I87" i="12"/>
  <c r="K87" i="12"/>
  <c r="K86" i="12" s="1"/>
  <c r="O87" i="12"/>
  <c r="O86" i="12" s="1"/>
  <c r="Q87" i="12"/>
  <c r="U87" i="12"/>
  <c r="U86" i="12" s="1"/>
  <c r="G88" i="12"/>
  <c r="I88" i="12"/>
  <c r="I86" i="12" s="1"/>
  <c r="K88" i="12"/>
  <c r="M88" i="12"/>
  <c r="O88" i="12"/>
  <c r="Q88" i="12"/>
  <c r="Q86" i="12" s="1"/>
  <c r="U88" i="12"/>
  <c r="G89" i="12"/>
  <c r="O89" i="12"/>
  <c r="G90" i="12"/>
  <c r="I90" i="12"/>
  <c r="I89" i="12" s="1"/>
  <c r="K90" i="12"/>
  <c r="M90" i="12"/>
  <c r="O90" i="12"/>
  <c r="Q90" i="12"/>
  <c r="Q89" i="12" s="1"/>
  <c r="U90" i="12"/>
  <c r="G96" i="12"/>
  <c r="M96" i="12" s="1"/>
  <c r="I96" i="12"/>
  <c r="K96" i="12"/>
  <c r="K89" i="12" s="1"/>
  <c r="O96" i="12"/>
  <c r="Q96" i="12"/>
  <c r="U96" i="12"/>
  <c r="U89" i="12" s="1"/>
  <c r="G98" i="12"/>
  <c r="G97" i="12" s="1"/>
  <c r="I98" i="12"/>
  <c r="K98" i="12"/>
  <c r="K97" i="12" s="1"/>
  <c r="O98" i="12"/>
  <c r="O97" i="12" s="1"/>
  <c r="Q98" i="12"/>
  <c r="U98" i="12"/>
  <c r="U97" i="12" s="1"/>
  <c r="G100" i="12"/>
  <c r="I100" i="12"/>
  <c r="I97" i="12" s="1"/>
  <c r="K100" i="12"/>
  <c r="M100" i="12"/>
  <c r="O100" i="12"/>
  <c r="Q100" i="12"/>
  <c r="Q97" i="12" s="1"/>
  <c r="U100" i="12"/>
  <c r="G101" i="12"/>
  <c r="M101" i="12" s="1"/>
  <c r="I101" i="12"/>
  <c r="K101" i="12"/>
  <c r="O101" i="12"/>
  <c r="Q101" i="12"/>
  <c r="U101" i="12"/>
  <c r="G102" i="12"/>
  <c r="I102" i="12"/>
  <c r="K102" i="12"/>
  <c r="M102" i="12"/>
  <c r="O102" i="12"/>
  <c r="Q102" i="12"/>
  <c r="U102" i="12"/>
  <c r="G104" i="12"/>
  <c r="M104" i="12" s="1"/>
  <c r="I104" i="12"/>
  <c r="K104" i="12"/>
  <c r="O104" i="12"/>
  <c r="Q104" i="12"/>
  <c r="U104" i="12"/>
  <c r="G106" i="12"/>
  <c r="I106" i="12"/>
  <c r="K106" i="12"/>
  <c r="M106" i="12"/>
  <c r="O106" i="12"/>
  <c r="Q106" i="12"/>
  <c r="U106" i="12"/>
  <c r="G108" i="12"/>
  <c r="M108" i="12" s="1"/>
  <c r="I108" i="12"/>
  <c r="K108" i="12"/>
  <c r="O108" i="12"/>
  <c r="Q108" i="12"/>
  <c r="U108" i="12"/>
  <c r="G109" i="12"/>
  <c r="I109" i="12"/>
  <c r="K109" i="12"/>
  <c r="M109" i="12"/>
  <c r="O109" i="12"/>
  <c r="Q109" i="12"/>
  <c r="U109" i="12"/>
  <c r="G110" i="12"/>
  <c r="M110" i="12" s="1"/>
  <c r="I110" i="12"/>
  <c r="K110" i="12"/>
  <c r="O110" i="12"/>
  <c r="Q110" i="12"/>
  <c r="U110" i="12"/>
  <c r="G112" i="12"/>
  <c r="I112" i="12"/>
  <c r="K112" i="12"/>
  <c r="M112" i="12"/>
  <c r="O112" i="12"/>
  <c r="Q112" i="12"/>
  <c r="U112" i="12"/>
  <c r="G114" i="12"/>
  <c r="I114" i="12"/>
  <c r="I113" i="12" s="1"/>
  <c r="K114" i="12"/>
  <c r="M114" i="12"/>
  <c r="O114" i="12"/>
  <c r="Q114" i="12"/>
  <c r="Q113" i="12" s="1"/>
  <c r="U114" i="12"/>
  <c r="G116" i="12"/>
  <c r="G113" i="12" s="1"/>
  <c r="I116" i="12"/>
  <c r="K116" i="12"/>
  <c r="O116" i="12"/>
  <c r="O113" i="12" s="1"/>
  <c r="Q116" i="12"/>
  <c r="U116" i="12"/>
  <c r="G117" i="12"/>
  <c r="I117" i="12"/>
  <c r="K117" i="12"/>
  <c r="M117" i="12"/>
  <c r="O117" i="12"/>
  <c r="Q117" i="12"/>
  <c r="U117" i="12"/>
  <c r="G118" i="12"/>
  <c r="M118" i="12" s="1"/>
  <c r="I118" i="12"/>
  <c r="K118" i="12"/>
  <c r="K113" i="12" s="1"/>
  <c r="O118" i="12"/>
  <c r="Q118" i="12"/>
  <c r="U118" i="12"/>
  <c r="U113" i="12" s="1"/>
  <c r="I119" i="12"/>
  <c r="Q119" i="12"/>
  <c r="G120" i="12"/>
  <c r="G119" i="12" s="1"/>
  <c r="I120" i="12"/>
  <c r="K120" i="12"/>
  <c r="K119" i="12" s="1"/>
  <c r="O120" i="12"/>
  <c r="O119" i="12" s="1"/>
  <c r="Q120" i="12"/>
  <c r="U120" i="12"/>
  <c r="U119" i="12" s="1"/>
  <c r="I20" i="1"/>
  <c r="I19" i="1"/>
  <c r="I18" i="1"/>
  <c r="I17" i="1"/>
  <c r="I16" i="1"/>
  <c r="I67" i="1"/>
  <c r="AZ43" i="1"/>
  <c r="G27" i="1"/>
  <c r="F40" i="1"/>
  <c r="G28" i="1" s="1"/>
  <c r="G40" i="1"/>
  <c r="G25" i="1" s="1"/>
  <c r="G26" i="1" s="1"/>
  <c r="H39" i="1"/>
  <c r="H40" i="1" s="1"/>
  <c r="J28" i="1"/>
  <c r="J26" i="1"/>
  <c r="G38" i="1"/>
  <c r="F38" i="1"/>
  <c r="H32" i="1"/>
  <c r="J23" i="1"/>
  <c r="J24" i="1"/>
  <c r="J25" i="1"/>
  <c r="J27" i="1"/>
  <c r="E24" i="1"/>
  <c r="E26" i="1"/>
  <c r="G23" i="1" l="1"/>
  <c r="M89" i="12"/>
  <c r="M77" i="12"/>
  <c r="M40" i="12"/>
  <c r="M82" i="12"/>
  <c r="M61" i="12"/>
  <c r="M24" i="12"/>
  <c r="M18" i="12"/>
  <c r="M13" i="12"/>
  <c r="G77" i="12"/>
  <c r="G61" i="12"/>
  <c r="G24" i="12"/>
  <c r="G18" i="12"/>
  <c r="G13" i="12"/>
  <c r="M120" i="12"/>
  <c r="M119" i="12" s="1"/>
  <c r="M116" i="12"/>
  <c r="M113" i="12" s="1"/>
  <c r="M98" i="12"/>
  <c r="M97" i="12" s="1"/>
  <c r="G86" i="12"/>
  <c r="G82" i="12"/>
  <c r="G40" i="12"/>
  <c r="M39" i="12"/>
  <c r="M38" i="12" s="1"/>
  <c r="I21" i="1"/>
  <c r="I39" i="1"/>
  <c r="I40" i="1" s="1"/>
  <c r="J39" i="1" s="1"/>
  <c r="J40" i="1" s="1"/>
  <c r="G24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<sst xmlns="http://schemas.openxmlformats.org/spreadsheetml/2006/main" count="586" uniqueCount="307">
  <si>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</si>
  <si>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</si>
  <si>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</si>
  <si>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</si>
  <si>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</si>
  <si>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</si>
  <si>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</si>
  <si>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</si>
  <si>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</si>
  <si>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</si>
  <si>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</si>
  <si>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</si>
  <si>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</si>
  <si>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</si>
  <si>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</si>
  <si>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</si>
  <si>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</si>
  <si>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</si>
  <si>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</si>
  <si>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</si>
  <si>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</si>
  <si>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</si>
  <si>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</si>
  <si>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</si>
  <si>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</si>
  <si>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</si>
  <si>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</si>
  <si>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</si>
  <si>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</si>
  <si>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</si>
  <si>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</si>
  <si>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</si>
  <si>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</si>
  <si>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</si>
  <si>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</si>
  <si>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</si>
  <si>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</si>
  <si>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</si>
  <si>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</si>
  <si>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</si>
  <si>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</si>
  <si>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</si>
  <si>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</si>
  <si>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Brno</t>
  </si>
  <si>
    <t>Rozpočet:</t>
  </si>
  <si>
    <t>Misto</t>
  </si>
  <si>
    <t>Oprava bytu Moravské náměstí 14 A, byt 16</t>
  </si>
  <si>
    <t>Statutární město Brno</t>
  </si>
  <si>
    <t>Dominikánské náměstí 196/1</t>
  </si>
  <si>
    <t>Brno-Brno město</t>
  </si>
  <si>
    <t>602 00</t>
  </si>
  <si>
    <t xml:space="preserve"> 44992785</t>
  </si>
  <si>
    <t>CZ 44992785</t>
  </si>
  <si>
    <t xml:space="preserve"> </t>
  </si>
  <si>
    <t>Rozpočet</t>
  </si>
  <si>
    <t>Celkem za stavbu</t>
  </si>
  <si>
    <t>CZK</t>
  </si>
  <si>
    <t xml:space="preserve">Popis rozpočtu:  - </t>
  </si>
  <si>
    <t>Oprava koupelny a topení</t>
  </si>
  <si>
    <t>Rekapitulace dílů</t>
  </si>
  <si>
    <t>Typ dílu</t>
  </si>
  <si>
    <t>61</t>
  </si>
  <si>
    <t>Upravy povrchů vnitřní</t>
  </si>
  <si>
    <t>90</t>
  </si>
  <si>
    <t>Přípočty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</si>
  <si>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</si>
  <si>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</si>
  <si>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</si>
  <si>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</si>
  <si>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</si>
  <si>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</si>
  <si>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</si>
  <si>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</si>
  <si>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</si>
  <si>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</si>
  <si>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</si>
  <si>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</si>
  <si>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</si>
  <si>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</si>
  <si>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</si>
  <si>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</si>
  <si>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</si>
  <si>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</si>
  <si>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731</t>
  </si>
  <si>
    <t>Kotelny</t>
  </si>
  <si>
    <t>733</t>
  </si>
  <si>
    <t>Rozvod potrubí</t>
  </si>
  <si>
    <t>734</t>
  </si>
  <si>
    <t>Armatury</t>
  </si>
  <si>
    <t>735</t>
  </si>
  <si>
    <t>Otopná tělesa</t>
  </si>
  <si>
    <t>771</t>
  </si>
  <si>
    <t>Podlahy z dlaždic a obklady</t>
  </si>
  <si>
    <t>781</t>
  </si>
  <si>
    <t>Obklady keramické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</si>
  <si>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</si>
  <si>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</si>
  <si>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</si>
  <si>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</si>
  <si>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</si>
  <si>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</si>
  <si>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</si>
  <si>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</si>
  <si>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</si>
  <si>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</si>
  <si>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</si>
  <si>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</si>
  <si>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</si>
  <si>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</si>
  <si>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</si>
  <si>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</si>
  <si>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</si>
  <si>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</si>
  <si>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</si>
  <si>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</si>
  <si>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</si>
  <si>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</si>
  <si>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</si>
  <si>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</si>
  <si>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</si>
  <si>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</si>
  <si>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</si>
  <si>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</si>
  <si>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</si>
  <si>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</si>
  <si>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</si>
  <si>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612401291R00</t>
  </si>
  <si>
    <t>Omítka malých ploch vnitřních stěn do 0,25 m2</t>
  </si>
  <si>
    <t>kus</t>
  </si>
  <si>
    <t>POL1_0</t>
  </si>
  <si>
    <t>612403385R00</t>
  </si>
  <si>
    <t>Hrubá výplň rýh ve stěnách do 10x5 cm maltou z SMS</t>
  </si>
  <si>
    <t>m</t>
  </si>
  <si>
    <t>904      R02</t>
  </si>
  <si>
    <t>Hzs-zkousky v ramci montaz.praci, Topná zkouška</t>
  </si>
  <si>
    <t>h</t>
  </si>
  <si>
    <t>952901110R00</t>
  </si>
  <si>
    <t>Čištění mytím vnějších ploch oken a dveří</t>
  </si>
  <si>
    <t>m2</t>
  </si>
  <si>
    <t>952902110R00</t>
  </si>
  <si>
    <t>Čištění zametáním v místnostech a chodbách</t>
  </si>
  <si>
    <t>Denní úklid vstupních prostor, schodiště a chdby</t>
  </si>
  <si>
    <t>dnů:48*5</t>
  </si>
  <si>
    <t>VV</t>
  </si>
  <si>
    <t>969011121R00</t>
  </si>
  <si>
    <t>Vybourání vodovod., plynového vedení DN do 52 mm</t>
  </si>
  <si>
    <t>965041331RT1</t>
  </si>
  <si>
    <t>Bourání lehčených mazanin tl.10 cm, pl. 4 m2, ručně, tl. mazaniny 5 - 8 cm</t>
  </si>
  <si>
    <t>m3</t>
  </si>
  <si>
    <t>1,8*2,1*0,08</t>
  </si>
  <si>
    <t>965100032RAA</t>
  </si>
  <si>
    <t>Bourání dlažeb keramických, bez podkladních vrstev, tloušťka do 10 mm</t>
  </si>
  <si>
    <t>POL2_0</t>
  </si>
  <si>
    <t>1,8*2,1</t>
  </si>
  <si>
    <t>971033251R00</t>
  </si>
  <si>
    <t>Vybourání otv. zeď cihel. 0,0225 m2, tl. 45cm, MVC</t>
  </si>
  <si>
    <t>971033231R00</t>
  </si>
  <si>
    <t>Vybourání otv. zeď cihel. 0,0225 m2, tl. 15cm, MVC</t>
  </si>
  <si>
    <t>978059531R00</t>
  </si>
  <si>
    <t>Odsekání vnitřních obkladů stěn nad 2 m2</t>
  </si>
  <si>
    <t>1,8*2</t>
  </si>
  <si>
    <t>2,1*2*2</t>
  </si>
  <si>
    <t>0,9*2</t>
  </si>
  <si>
    <t>979990107R00</t>
  </si>
  <si>
    <t>Poplatek za skládku suti - směs betonu,cihel,dřeva</t>
  </si>
  <si>
    <t>t</t>
  </si>
  <si>
    <t>979011211R00</t>
  </si>
  <si>
    <t>Svislá doprava suti a vybour. hmot za 2.NP nošením</t>
  </si>
  <si>
    <t>979011219R00</t>
  </si>
  <si>
    <t>Přípl.k svislé dopr.suti za každé další NP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</si>
  <si>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</si>
  <si>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</si>
  <si>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</si>
  <si>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</si>
  <si>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</si>
  <si>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</si>
  <si>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</si>
  <si>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</si>
  <si>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999281112R00</t>
  </si>
  <si>
    <t>Přesun hmot pro opravy a údržbu do výšky 36 m</t>
  </si>
  <si>
    <t>711140102R00</t>
  </si>
  <si>
    <t>Odstr.izolace proti vlhk.vodor. pásy přitav.,2vrst</t>
  </si>
  <si>
    <t>2,1*1,8</t>
  </si>
  <si>
    <t>711140202R00</t>
  </si>
  <si>
    <t>Odstr.izolace proti vlhk.svis. pásy přitav.,2vrs</t>
  </si>
  <si>
    <t>2,1*1,8*2</t>
  </si>
  <si>
    <t>1,85*1,8</t>
  </si>
  <si>
    <t>711212201R00</t>
  </si>
  <si>
    <t>Penetrace hloubková FERMACELL 0,20 l/m2</t>
  </si>
  <si>
    <t>3,78+10,89</t>
  </si>
  <si>
    <t>711212001RT1</t>
  </si>
  <si>
    <t>Hydroizolační povlak - nátěr, Saniflex (fa Schömburg), proti vlhkosti</t>
  </si>
  <si>
    <t>711212231R00</t>
  </si>
  <si>
    <t>Těsnicí pás do spoje podlaha - stěna FERMACELL</t>
  </si>
  <si>
    <t>2,1*2+1,85</t>
  </si>
  <si>
    <t>711212241R00</t>
  </si>
  <si>
    <t>Těsnění prostupů těsnicí manžetou FERMACELL</t>
  </si>
  <si>
    <t>711212611R00</t>
  </si>
  <si>
    <t>Těsnicí pás do svislých koutů</t>
  </si>
  <si>
    <t>998711103R00</t>
  </si>
  <si>
    <t>Přesun hmot pro izolace proti vodě, výšky do 60 m</t>
  </si>
  <si>
    <t>72117</t>
  </si>
  <si>
    <t>výměna odpadů koupelna</t>
  </si>
  <si>
    <t>soubor</t>
  </si>
  <si>
    <t>72217</t>
  </si>
  <si>
    <t>Výměna rozvodů koupena, + napojení nového kotle</t>
  </si>
  <si>
    <t>723150802R00</t>
  </si>
  <si>
    <t>Demontáž potrubí ocel.hladkého svařovaného D 44</t>
  </si>
  <si>
    <t>4+6+2+6+3,7+2,8+1</t>
  </si>
  <si>
    <t>725017123R00</t>
  </si>
  <si>
    <t>Umyvadlo na šrouby CUBITO 60 x 45 cm, bílé</t>
  </si>
  <si>
    <t>725249102R00</t>
  </si>
  <si>
    <t>Montáž sprchových mís a vaniček</t>
  </si>
  <si>
    <t>642938126R</t>
  </si>
  <si>
    <t>Vanička sprchová keramická obdéln. 100x80cm, bílá, v. 10 cm, protiskluzová</t>
  </si>
  <si>
    <t>POL3_0</t>
  </si>
  <si>
    <t>725845111R00</t>
  </si>
  <si>
    <t>Baterie sprchová nástěnná ruční, bez příslušenství</t>
  </si>
  <si>
    <t>72561</t>
  </si>
  <si>
    <t>Montáž demontovaných spotřebičů</t>
  </si>
  <si>
    <t>725530116R00</t>
  </si>
  <si>
    <t>Zásobník elektrický přepadový EO 994 10 l</t>
  </si>
  <si>
    <t>725210821R00</t>
  </si>
  <si>
    <t>Demontáž umyvadel bez výtokových armatur</t>
  </si>
  <si>
    <t>725220851R00</t>
  </si>
  <si>
    <t>Demontáž van včetně vybourání obezdezdívky</t>
  </si>
  <si>
    <t>725514802R00</t>
  </si>
  <si>
    <t>Demontáž ohřívače plynového 16 litrů</t>
  </si>
  <si>
    <t>725650805R00</t>
  </si>
  <si>
    <t>Demontáž těles otopných plynových podokenních</t>
  </si>
  <si>
    <t>725662800R00</t>
  </si>
  <si>
    <t>Demontáž infrazářiče plynového</t>
  </si>
  <si>
    <t>725820801R00</t>
  </si>
  <si>
    <t>Demontáž baterie nástěnné do G 3/4</t>
  </si>
  <si>
    <t>725991811R00</t>
  </si>
  <si>
    <t>Demontáž konzol jednoduchých</t>
  </si>
  <si>
    <t>725840850R00</t>
  </si>
  <si>
    <t>Demontáž baterie sprch.diferenciální G 3/4x1</t>
  </si>
  <si>
    <t>998725104R00</t>
  </si>
  <si>
    <t>Přesun hmot pro zařizovací předměty, výšky do 36 m</t>
  </si>
  <si>
    <t>731249124R00</t>
  </si>
  <si>
    <t>Montáž kotle ocel.teplov.,kapalina/plyn do 29 kW</t>
  </si>
  <si>
    <t>48417311011R</t>
  </si>
  <si>
    <t>l Baxi DUO-TEC COMPACT E 24 doporučeno!</t>
  </si>
  <si>
    <t>731412121R00</t>
  </si>
  <si>
    <t>Odkouření dle použitého kotle</t>
  </si>
  <si>
    <t>998731102R00</t>
  </si>
  <si>
    <t>Přesun hmot pro kotelny, výšky do 12 m</t>
  </si>
  <si>
    <t>733163103R00</t>
  </si>
  <si>
    <t xml:space="preserve">Potrubí z měděných trubek vytápění </t>
  </si>
  <si>
    <t>733190106R00</t>
  </si>
  <si>
    <t>Tlaková zkouška potrubí  DN 32</t>
  </si>
  <si>
    <t>998733204R00</t>
  </si>
  <si>
    <t>Přesun hmot pro rozvody potrubí, výšky do 36 m</t>
  </si>
  <si>
    <t>734231612R00</t>
  </si>
  <si>
    <t>ventily</t>
  </si>
  <si>
    <t>998734204R00</t>
  </si>
  <si>
    <t>Přesun hmot pro armatury, výšky do 36 m</t>
  </si>
  <si>
    <t>73515</t>
  </si>
  <si>
    <t>Montáž panelových těles , viz plochy a objem místnosti</t>
  </si>
  <si>
    <t>pokoj 3,5*6*2,9=60,9m3:1</t>
  </si>
  <si>
    <t>pokoj 3,7*6*2,9=64,38m3:1</t>
  </si>
  <si>
    <t>kuchyně 2,9*6*2,9=50,46m3:1</t>
  </si>
  <si>
    <t>chodba4,2*2,17*2,9=35,32m3:1</t>
  </si>
  <si>
    <t>žebřík . koupelna:1</t>
  </si>
  <si>
    <t>998735204R00</t>
  </si>
  <si>
    <t>Přesun hmot pro otopná tělesa, výšky do 36 m</t>
  </si>
  <si>
    <t>771101111R00</t>
  </si>
  <si>
    <t>Vyrovnání podkladů maltou ze SMS tl. do 10 mm</t>
  </si>
  <si>
    <t>2,1*1,85</t>
  </si>
  <si>
    <t>771101121R00</t>
  </si>
  <si>
    <t>Provedení penetrace podkladu pod dlažby</t>
  </si>
  <si>
    <t>771101115R00</t>
  </si>
  <si>
    <t>Vyrovnání podkladů samonivel. hmotou tl. do 10 mm</t>
  </si>
  <si>
    <t>771101147R00</t>
  </si>
  <si>
    <t>Bandáž koutů - provedení</t>
  </si>
  <si>
    <t>2,1*2+1,8+2*2</t>
  </si>
  <si>
    <t>771212112R00</t>
  </si>
  <si>
    <t>Kladení dlažby keramické do TM, vel. do 200x200 mm</t>
  </si>
  <si>
    <t>59764210R</t>
  </si>
  <si>
    <t>Dlažba Taurus Granit hladká protiskl. 300x300x9 mm, Nordic</t>
  </si>
  <si>
    <t>2,1*1,85*1,1</t>
  </si>
  <si>
    <t>771579791R00</t>
  </si>
  <si>
    <t>Příplatek za plochu podlah keram. do 5 m2 jednotl.</t>
  </si>
  <si>
    <t>771578011R00</t>
  </si>
  <si>
    <t>Spára podlaha - stěna, silikonem</t>
  </si>
  <si>
    <t>597813660R</t>
  </si>
  <si>
    <t>Obkládačka 20x25 bílá mat, Color One</t>
  </si>
  <si>
    <t>12,1*1,1</t>
  </si>
  <si>
    <t>998771104R00</t>
  </si>
  <si>
    <t>Přesun hmot pro podlahy z dlaždic, výšky do 36 m</t>
  </si>
  <si>
    <t>781101111R00</t>
  </si>
  <si>
    <t>Vyrovnání podkladu maltou ze SMS tl. do 7 mm</t>
  </si>
  <si>
    <t>2,1*2*2+1,85*2</t>
  </si>
  <si>
    <t>781101121R00</t>
  </si>
  <si>
    <t>Provedení penetrace podkladu - práce</t>
  </si>
  <si>
    <t>781230121R00</t>
  </si>
  <si>
    <t>Obkládání stěn vnitř.keram. do tmele do 300x300 mm</t>
  </si>
  <si>
    <t>998781204R00</t>
  </si>
  <si>
    <t>Přesun hmot pro obklady keramické, výšky do 36 m</t>
  </si>
  <si>
    <t>784452911R00</t>
  </si>
  <si>
    <t>Oprava,malba směsí tekut.2x,1bar+obrus míst. 3,8 m</t>
  </si>
  <si>
    <t>65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</si>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</sst>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8" fillId="0" borderId="34" xfId="0" applyNumberFormat="1" applyFont="1" applyBorder="1" applyAlignment="1">
      <alignment vertical="top" wrapText="1" shrinkToFit="1"/>
    </xf>
    <xf numFmtId="172" fontId="17" fillId="0" borderId="33" xfId="0" applyNumberFormat="1" applyFont="1" applyBorder="1" applyAlignment="1">
      <alignment vertical="top" shrinkToFit="1"/>
    </xf>
    <xf numFmtId="172" fontId="0" fillId="3" borderId="39" xfId="0" applyNumberFormat="1" applyFill="1" applyBorder="1" applyAlignment="1">
      <alignment vertical="top" shrinkToFit="1"/>
    </xf>
    <xf numFmtId="172" fontId="18" fillId="0" borderId="33" xfId="0" applyNumberFormat="1" applyFont="1" applyBorder="1" applyAlignment="1">
      <alignment vertical="top" wrapText="1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8" fillId="0" borderId="38" xfId="0" applyNumberFormat="1" applyFont="1" applyBorder="1" applyAlignment="1">
      <alignment vertical="top" wrapText="1" shrinkToFit="1"/>
    </xf>
    <xf numFmtId="172" fontId="18" fillId="0" borderId="39" xfId="0" applyNumberFormat="1" applyFont="1" applyBorder="1" applyAlignment="1">
      <alignment vertical="top" wrapText="1" shrinkToFit="1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8" fillId="0" borderId="39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70"/>
  <sheetViews>
    <sheetView showGridLines="0" tabSelected="1" topLeftCell="B18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 x14ac:dyDescent="0.2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 t="s">
        <v>52</v>
      </c>
      <c r="J6" s="11"/>
    </row>
    <row r="7" spans="1:15" ht="15.75" customHeight="1" x14ac:dyDescent="0.2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 t="s">
        <v>53</v>
      </c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 t="s">
        <v>53</v>
      </c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SUMIF(F49:F66,A16,I49:I66)+SUMIF(F49:F66,"PSU",I49:I66)</f>
        <v>0</v>
      </c>
      <c r="J16" s="93"/>
    </row>
    <row r="17" spans="1:10" ht="23.25" customHeight="1" x14ac:dyDescent="0.2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SUMIF(F49:F66,A17,I49:I66)</f>
        <v>0</v>
      </c>
      <c r="J17" s="93"/>
    </row>
    <row r="18" spans="1:10" ht="23.25" customHeight="1" x14ac:dyDescent="0.2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SUMIF(F49:F66,A18,I49:I66)</f>
        <v>0</v>
      </c>
      <c r="J18" s="93"/>
    </row>
    <row r="19" spans="1:10" ht="23.25" customHeight="1" x14ac:dyDescent="0.2">
      <c r="A19" s="195" t="s">
        <v>97</v>
      </c>
      <c r="B19" s="196" t="s">
        <v>26</v>
      </c>
      <c r="C19" s="58"/>
      <c r="D19" s="59"/>
      <c r="E19" s="83"/>
      <c r="F19" s="84"/>
      <c r="G19" s="83"/>
      <c r="H19" s="84"/>
      <c r="I19" s="83">
        <f>SUMIF(F49:F66,A19,I49:I66)</f>
        <v>0</v>
      </c>
      <c r="J19" s="93"/>
    </row>
    <row r="20" spans="1:10" ht="23.25" customHeight="1" x14ac:dyDescent="0.2">
      <c r="A20" s="195" t="s">
        <v>98</v>
      </c>
      <c r="B20" s="196" t="s">
        <v>27</v>
      </c>
      <c r="C20" s="58"/>
      <c r="D20" s="59"/>
      <c r="E20" s="83"/>
      <c r="F20" s="84"/>
      <c r="G20" s="83"/>
      <c r="H20" s="84"/>
      <c r="I20" s="83">
        <f>SUMIF(F49:F66,A20,I49:I66)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56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44256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52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52" ht="25.5" hidden="1" customHeight="1" x14ac:dyDescent="0.2">
      <c r="A39" s="131">
        <v>1</v>
      </c>
      <c r="B39" s="137" t="s">
        <v>54</v>
      </c>
      <c r="C39" s="138" t="s">
        <v>46</v>
      </c>
      <c r="D39" s="139"/>
      <c r="E39" s="139"/>
      <c r="F39" s="147">
        <f>'Rozpočet Pol'!AC123</f>
        <v>0</v>
      </c>
      <c r="G39" s="148">
        <f>'Rozpočet Pol'!AD123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52" ht="25.5" hidden="1" customHeight="1" x14ac:dyDescent="0.2">
      <c r="A40" s="131"/>
      <c r="B40" s="141" t="s">
        <v>55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2" spans="1:52" x14ac:dyDescent="0.2">
      <c r="B42" t="s">
        <v>57</v>
      </c>
    </row>
    <row r="43" spans="1:52" x14ac:dyDescent="0.2">
      <c r="B43" s="162" t="s">
        <v>58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Oprava koupelny a topení</v>
      </c>
    </row>
    <row r="46" spans="1:52" ht="15.75" x14ac:dyDescent="0.25">
      <c r="B46" s="163" t="s">
        <v>59</v>
      </c>
    </row>
    <row r="48" spans="1:52" ht="25.5" customHeight="1" x14ac:dyDescent="0.2">
      <c r="A48" s="164"/>
      <c r="B48" s="170" t="s">
        <v>16</v>
      </c>
      <c r="C48" s="170" t="s">
        <v>5</v>
      </c>
      <c r="D48" s="171"/>
      <c r="E48" s="171"/>
      <c r="F48" s="174" t="s">
        <v>60</v>
      </c>
      <c r="G48" s="174"/>
      <c r="H48" s="174"/>
      <c r="I48" s="175" t="s">
        <v>28</v>
      </c>
      <c r="J48" s="175"/>
    </row>
    <row r="49" spans="1:10" ht="25.5" customHeight="1" x14ac:dyDescent="0.2">
      <c r="A49" s="165"/>
      <c r="B49" s="176" t="s">
        <v>61</v>
      </c>
      <c r="C49" s="177" t="s">
        <v>62</v>
      </c>
      <c r="D49" s="178"/>
      <c r="E49" s="178"/>
      <c r="F49" s="182" t="s">
        <v>23</v>
      </c>
      <c r="G49" s="183"/>
      <c r="H49" s="183"/>
      <c r="I49" s="184">
        <f>'Rozpočet Pol'!G8</f>
        <v>0</v>
      </c>
      <c r="J49" s="184"/>
    </row>
    <row r="50" spans="1:10" ht="25.5" customHeight="1" x14ac:dyDescent="0.2">
      <c r="A50" s="165"/>
      <c r="B50" s="168" t="s">
        <v>63</v>
      </c>
      <c r="C50" s="167" t="s">
        <v>64</v>
      </c>
      <c r="D50" s="169"/>
      <c r="E50" s="169"/>
      <c r="F50" s="185" t="s">
        <v>23</v>
      </c>
      <c r="G50" s="186"/>
      <c r="H50" s="186"/>
      <c r="I50" s="187">
        <f>'Rozpočet Pol'!G11</f>
        <v>0</v>
      </c>
      <c r="J50" s="187"/>
    </row>
    <row r="51" spans="1:10" ht="25.5" customHeight="1" x14ac:dyDescent="0.2">
      <c r="A51" s="165"/>
      <c r="B51" s="168" t="s">
        <v>65</v>
      </c>
      <c r="C51" s="167" t="s">
        <v>66</v>
      </c>
      <c r="D51" s="169"/>
      <c r="E51" s="169"/>
      <c r="F51" s="185" t="s">
        <v>23</v>
      </c>
      <c r="G51" s="186"/>
      <c r="H51" s="186"/>
      <c r="I51" s="187">
        <f>'Rozpočet Pol'!G13</f>
        <v>0</v>
      </c>
      <c r="J51" s="187"/>
    </row>
    <row r="52" spans="1:10" ht="25.5" customHeight="1" x14ac:dyDescent="0.2">
      <c r="A52" s="165"/>
      <c r="B52" s="168" t="s">
        <v>67</v>
      </c>
      <c r="C52" s="167" t="s">
        <v>68</v>
      </c>
      <c r="D52" s="169"/>
      <c r="E52" s="169"/>
      <c r="F52" s="185" t="s">
        <v>23</v>
      </c>
      <c r="G52" s="186"/>
      <c r="H52" s="186"/>
      <c r="I52" s="187">
        <f>'Rozpočet Pol'!G18</f>
        <v>0</v>
      </c>
      <c r="J52" s="187"/>
    </row>
    <row r="53" spans="1:10" ht="25.5" customHeight="1" x14ac:dyDescent="0.2">
      <c r="A53" s="165"/>
      <c r="B53" s="168" t="s">
        <v>69</v>
      </c>
      <c r="C53" s="167" t="s">
        <v>70</v>
      </c>
      <c r="D53" s="169"/>
      <c r="E53" s="169"/>
      <c r="F53" s="185" t="s">
        <v>23</v>
      </c>
      <c r="G53" s="186"/>
      <c r="H53" s="186"/>
      <c r="I53" s="187">
        <f>'Rozpočet Pol'!G24</f>
        <v>0</v>
      </c>
      <c r="J53" s="187"/>
    </row>
    <row r="54" spans="1:10" ht="25.5" customHeight="1" x14ac:dyDescent="0.2">
      <c r="A54" s="165"/>
      <c r="B54" s="168" t="s">
        <v>71</v>
      </c>
      <c r="C54" s="167" t="s">
        <v>72</v>
      </c>
      <c r="D54" s="169"/>
      <c r="E54" s="169"/>
      <c r="F54" s="185" t="s">
        <v>23</v>
      </c>
      <c r="G54" s="186"/>
      <c r="H54" s="186"/>
      <c r="I54" s="187">
        <f>'Rozpočet Pol'!G38</f>
        <v>0</v>
      </c>
      <c r="J54" s="187"/>
    </row>
    <row r="55" spans="1:10" ht="25.5" customHeight="1" x14ac:dyDescent="0.2">
      <c r="A55" s="165"/>
      <c r="B55" s="168" t="s">
        <v>73</v>
      </c>
      <c r="C55" s="167" t="s">
        <v>74</v>
      </c>
      <c r="D55" s="169"/>
      <c r="E55" s="169"/>
      <c r="F55" s="185" t="s">
        <v>24</v>
      </c>
      <c r="G55" s="186"/>
      <c r="H55" s="186"/>
      <c r="I55" s="187">
        <f>'Rozpočet Pol'!G40</f>
        <v>0</v>
      </c>
      <c r="J55" s="187"/>
    </row>
    <row r="56" spans="1:10" ht="25.5" customHeight="1" x14ac:dyDescent="0.2">
      <c r="A56" s="165"/>
      <c r="B56" s="168" t="s">
        <v>75</v>
      </c>
      <c r="C56" s="167" t="s">
        <v>76</v>
      </c>
      <c r="D56" s="169"/>
      <c r="E56" s="169"/>
      <c r="F56" s="185" t="s">
        <v>24</v>
      </c>
      <c r="G56" s="186"/>
      <c r="H56" s="186"/>
      <c r="I56" s="187">
        <f>'Rozpočet Pol'!G54</f>
        <v>0</v>
      </c>
      <c r="J56" s="187"/>
    </row>
    <row r="57" spans="1:10" ht="25.5" customHeight="1" x14ac:dyDescent="0.2">
      <c r="A57" s="165"/>
      <c r="B57" s="168" t="s">
        <v>77</v>
      </c>
      <c r="C57" s="167" t="s">
        <v>78</v>
      </c>
      <c r="D57" s="169"/>
      <c r="E57" s="169"/>
      <c r="F57" s="185" t="s">
        <v>24</v>
      </c>
      <c r="G57" s="186"/>
      <c r="H57" s="186"/>
      <c r="I57" s="187">
        <f>'Rozpočet Pol'!G56</f>
        <v>0</v>
      </c>
      <c r="J57" s="187"/>
    </row>
    <row r="58" spans="1:10" ht="25.5" customHeight="1" x14ac:dyDescent="0.2">
      <c r="A58" s="165"/>
      <c r="B58" s="168" t="s">
        <v>79</v>
      </c>
      <c r="C58" s="167" t="s">
        <v>80</v>
      </c>
      <c r="D58" s="169"/>
      <c r="E58" s="169"/>
      <c r="F58" s="185" t="s">
        <v>24</v>
      </c>
      <c r="G58" s="186"/>
      <c r="H58" s="186"/>
      <c r="I58" s="187">
        <f>'Rozpočet Pol'!G58</f>
        <v>0</v>
      </c>
      <c r="J58" s="187"/>
    </row>
    <row r="59" spans="1:10" ht="25.5" customHeight="1" x14ac:dyDescent="0.2">
      <c r="A59" s="165"/>
      <c r="B59" s="168" t="s">
        <v>81</v>
      </c>
      <c r="C59" s="167" t="s">
        <v>82</v>
      </c>
      <c r="D59" s="169"/>
      <c r="E59" s="169"/>
      <c r="F59" s="185" t="s">
        <v>24</v>
      </c>
      <c r="G59" s="186"/>
      <c r="H59" s="186"/>
      <c r="I59" s="187">
        <f>'Rozpočet Pol'!G61</f>
        <v>0</v>
      </c>
      <c r="J59" s="187"/>
    </row>
    <row r="60" spans="1:10" ht="25.5" customHeight="1" x14ac:dyDescent="0.2">
      <c r="A60" s="165"/>
      <c r="B60" s="168" t="s">
        <v>83</v>
      </c>
      <c r="C60" s="167" t="s">
        <v>84</v>
      </c>
      <c r="D60" s="169"/>
      <c r="E60" s="169"/>
      <c r="F60" s="185" t="s">
        <v>24</v>
      </c>
      <c r="G60" s="186"/>
      <c r="H60" s="186"/>
      <c r="I60" s="187">
        <f>'Rozpočet Pol'!G77</f>
        <v>0</v>
      </c>
      <c r="J60" s="187"/>
    </row>
    <row r="61" spans="1:10" ht="25.5" customHeight="1" x14ac:dyDescent="0.2">
      <c r="A61" s="165"/>
      <c r="B61" s="168" t="s">
        <v>85</v>
      </c>
      <c r="C61" s="167" t="s">
        <v>86</v>
      </c>
      <c r="D61" s="169"/>
      <c r="E61" s="169"/>
      <c r="F61" s="185" t="s">
        <v>24</v>
      </c>
      <c r="G61" s="186"/>
      <c r="H61" s="186"/>
      <c r="I61" s="187">
        <f>'Rozpočet Pol'!G82</f>
        <v>0</v>
      </c>
      <c r="J61" s="187"/>
    </row>
    <row r="62" spans="1:10" ht="25.5" customHeight="1" x14ac:dyDescent="0.2">
      <c r="A62" s="165"/>
      <c r="B62" s="168" t="s">
        <v>87</v>
      </c>
      <c r="C62" s="167" t="s">
        <v>88</v>
      </c>
      <c r="D62" s="169"/>
      <c r="E62" s="169"/>
      <c r="F62" s="185" t="s">
        <v>24</v>
      </c>
      <c r="G62" s="186"/>
      <c r="H62" s="186"/>
      <c r="I62" s="187">
        <f>'Rozpočet Pol'!G86</f>
        <v>0</v>
      </c>
      <c r="J62" s="187"/>
    </row>
    <row r="63" spans="1:10" ht="25.5" customHeight="1" x14ac:dyDescent="0.2">
      <c r="A63" s="165"/>
      <c r="B63" s="168" t="s">
        <v>89</v>
      </c>
      <c r="C63" s="167" t="s">
        <v>90</v>
      </c>
      <c r="D63" s="169"/>
      <c r="E63" s="169"/>
      <c r="F63" s="185" t="s">
        <v>24</v>
      </c>
      <c r="G63" s="186"/>
      <c r="H63" s="186"/>
      <c r="I63" s="187">
        <f>'Rozpočet Pol'!G89</f>
        <v>0</v>
      </c>
      <c r="J63" s="187"/>
    </row>
    <row r="64" spans="1:10" ht="25.5" customHeight="1" x14ac:dyDescent="0.2">
      <c r="A64" s="165"/>
      <c r="B64" s="168" t="s">
        <v>91</v>
      </c>
      <c r="C64" s="167" t="s">
        <v>92</v>
      </c>
      <c r="D64" s="169"/>
      <c r="E64" s="169"/>
      <c r="F64" s="185" t="s">
        <v>24</v>
      </c>
      <c r="G64" s="186"/>
      <c r="H64" s="186"/>
      <c r="I64" s="187">
        <f>'Rozpočet Pol'!G97</f>
        <v>0</v>
      </c>
      <c r="J64" s="187"/>
    </row>
    <row r="65" spans="1:10" ht="25.5" customHeight="1" x14ac:dyDescent="0.2">
      <c r="A65" s="165"/>
      <c r="B65" s="168" t="s">
        <v>93</v>
      </c>
      <c r="C65" s="167" t="s">
        <v>94</v>
      </c>
      <c r="D65" s="169"/>
      <c r="E65" s="169"/>
      <c r="F65" s="185" t="s">
        <v>24</v>
      </c>
      <c r="G65" s="186"/>
      <c r="H65" s="186"/>
      <c r="I65" s="187">
        <f>'Rozpočet Pol'!G113</f>
        <v>0</v>
      </c>
      <c r="J65" s="187"/>
    </row>
    <row r="66" spans="1:10" ht="25.5" customHeight="1" x14ac:dyDescent="0.2">
      <c r="A66" s="165"/>
      <c r="B66" s="179" t="s">
        <v>95</v>
      </c>
      <c r="C66" s="180" t="s">
        <v>96</v>
      </c>
      <c r="D66" s="181"/>
      <c r="E66" s="181"/>
      <c r="F66" s="188" t="s">
        <v>24</v>
      </c>
      <c r="G66" s="189"/>
      <c r="H66" s="189"/>
      <c r="I66" s="190">
        <f>'Rozpočet Pol'!G119</f>
        <v>0</v>
      </c>
      <c r="J66" s="190"/>
    </row>
    <row r="67" spans="1:10" ht="25.5" customHeight="1" x14ac:dyDescent="0.2">
      <c r="A67" s="166"/>
      <c r="B67" s="172" t="s">
        <v>1</v>
      </c>
      <c r="C67" s="172"/>
      <c r="D67" s="173"/>
      <c r="E67" s="173"/>
      <c r="F67" s="191"/>
      <c r="G67" s="192"/>
      <c r="H67" s="192"/>
      <c r="I67" s="193">
        <f>SUM(I49:I66)</f>
        <v>0</v>
      </c>
      <c r="J67" s="193"/>
    </row>
    <row r="68" spans="1:10" x14ac:dyDescent="0.2">
      <c r="F68" s="194"/>
      <c r="G68" s="130"/>
      <c r="H68" s="194"/>
      <c r="I68" s="130"/>
      <c r="J68" s="130"/>
    </row>
    <row r="69" spans="1:10" x14ac:dyDescent="0.2">
      <c r="F69" s="194"/>
      <c r="G69" s="130"/>
      <c r="H69" s="194"/>
      <c r="I69" s="130"/>
      <c r="J69" s="130"/>
    </row>
    <row r="70" spans="1:10" x14ac:dyDescent="0.2">
      <c r="F70" s="194"/>
      <c r="G70" s="130"/>
      <c r="H70" s="194"/>
      <c r="I70" s="130"/>
      <c r="J70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6">
    <mergeCell ref="I65:J65"/>
    <mergeCell ref="C65:E65"/>
    <mergeCell ref="I66:J66"/>
    <mergeCell ref="C66:E66"/>
    <mergeCell ref="I67:J67"/>
    <mergeCell ref="I62:J62"/>
    <mergeCell ref="C62:E62"/>
    <mergeCell ref="I63:J63"/>
    <mergeCell ref="C63:E63"/>
    <mergeCell ref="I64:J64"/>
    <mergeCell ref="C64:E64"/>
    <mergeCell ref="I59:J59"/>
    <mergeCell ref="C59:E59"/>
    <mergeCell ref="I60:J60"/>
    <mergeCell ref="C60:E60"/>
    <mergeCell ref="I61:J61"/>
    <mergeCell ref="C61:E61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C39:E39"/>
    <mergeCell ref="B40:E40"/>
    <mergeCell ref="B43:J43"/>
    <mergeCell ref="I48:J48"/>
    <mergeCell ref="I49:J49"/>
    <mergeCell ref="C49:E49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3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7" t="s">
        <v>6</v>
      </c>
      <c r="B1" s="197"/>
      <c r="C1" s="197"/>
      <c r="D1" s="197"/>
      <c r="E1" s="197"/>
      <c r="F1" s="197"/>
      <c r="G1" s="197"/>
      <c r="AE1" t="s">
        <v>100</v>
      </c>
    </row>
    <row r="2" spans="1:60" ht="24.95" customHeight="1" x14ac:dyDescent="0.2">
      <c r="A2" s="204" t="s">
        <v>99</v>
      </c>
      <c r="B2" s="198"/>
      <c r="C2" s="199" t="s">
        <v>46</v>
      </c>
      <c r="D2" s="200"/>
      <c r="E2" s="200"/>
      <c r="F2" s="200"/>
      <c r="G2" s="206"/>
      <c r="AE2" t="s">
        <v>101</v>
      </c>
    </row>
    <row r="3" spans="1:60" ht="24.95" customHeight="1" x14ac:dyDescent="0.2">
      <c r="A3" s="205" t="s">
        <v>7</v>
      </c>
      <c r="B3" s="203"/>
      <c r="C3" s="201" t="s">
        <v>43</v>
      </c>
      <c r="D3" s="202"/>
      <c r="E3" s="202"/>
      <c r="F3" s="202"/>
      <c r="G3" s="207"/>
      <c r="AE3" t="s">
        <v>102</v>
      </c>
    </row>
    <row r="4" spans="1:60" ht="24.95" hidden="1" customHeight="1" x14ac:dyDescent="0.2">
      <c r="A4" s="205" t="s">
        <v>8</v>
      </c>
      <c r="B4" s="203"/>
      <c r="C4" s="201"/>
      <c r="D4" s="202"/>
      <c r="E4" s="202"/>
      <c r="F4" s="202"/>
      <c r="G4" s="207"/>
      <c r="AE4" t="s">
        <v>103</v>
      </c>
    </row>
    <row r="5" spans="1:60" hidden="1" x14ac:dyDescent="0.2">
      <c r="A5" s="208" t="s">
        <v>104</v>
      </c>
      <c r="B5" s="209"/>
      <c r="C5" s="210"/>
      <c r="D5" s="211"/>
      <c r="E5" s="211"/>
      <c r="F5" s="211"/>
      <c r="G5" s="212"/>
      <c r="AE5" t="s">
        <v>105</v>
      </c>
    </row>
    <row r="7" spans="1:60" ht="38.25" x14ac:dyDescent="0.2">
      <c r="A7" s="217" t="s">
        <v>106</v>
      </c>
      <c r="B7" s="218" t="s">
        <v>107</v>
      </c>
      <c r="C7" s="218" t="s">
        <v>108</v>
      </c>
      <c r="D7" s="217" t="s">
        <v>109</v>
      </c>
      <c r="E7" s="217" t="s">
        <v>110</v>
      </c>
      <c r="F7" s="213" t="s">
        <v>111</v>
      </c>
      <c r="G7" s="236" t="s">
        <v>28</v>
      </c>
      <c r="H7" s="237" t="s">
        <v>29</v>
      </c>
      <c r="I7" s="237" t="s">
        <v>112</v>
      </c>
      <c r="J7" s="237" t="s">
        <v>30</v>
      </c>
      <c r="K7" s="237" t="s">
        <v>113</v>
      </c>
      <c r="L7" s="237" t="s">
        <v>114</v>
      </c>
      <c r="M7" s="237" t="s">
        <v>115</v>
      </c>
      <c r="N7" s="237" t="s">
        <v>116</v>
      </c>
      <c r="O7" s="237" t="s">
        <v>117</v>
      </c>
      <c r="P7" s="237" t="s">
        <v>118</v>
      </c>
      <c r="Q7" s="237" t="s">
        <v>119</v>
      </c>
      <c r="R7" s="237" t="s">
        <v>120</v>
      </c>
      <c r="S7" s="237" t="s">
        <v>121</v>
      </c>
      <c r="T7" s="237" t="s">
        <v>122</v>
      </c>
      <c r="U7" s="220" t="s">
        <v>123</v>
      </c>
    </row>
    <row r="8" spans="1:60" x14ac:dyDescent="0.2">
      <c r="A8" s="238" t="s">
        <v>124</v>
      </c>
      <c r="B8" s="239" t="s">
        <v>61</v>
      </c>
      <c r="C8" s="240" t="s">
        <v>62</v>
      </c>
      <c r="D8" s="241"/>
      <c r="E8" s="242"/>
      <c r="F8" s="243"/>
      <c r="G8" s="243">
        <f>SUMIF(AE9:AE10,"&lt;&gt;NOR",G9:G10)</f>
        <v>0</v>
      </c>
      <c r="H8" s="243"/>
      <c r="I8" s="243">
        <f>SUM(I9:I10)</f>
        <v>0</v>
      </c>
      <c r="J8" s="243"/>
      <c r="K8" s="243">
        <f>SUM(K9:K10)</f>
        <v>0</v>
      </c>
      <c r="L8" s="243"/>
      <c r="M8" s="243">
        <f>SUM(M9:M10)</f>
        <v>0</v>
      </c>
      <c r="N8" s="219"/>
      <c r="O8" s="219">
        <f>SUM(O9:O10)</f>
        <v>0.13772000000000001</v>
      </c>
      <c r="P8" s="219"/>
      <c r="Q8" s="219">
        <f>SUM(Q9:Q10)</f>
        <v>0</v>
      </c>
      <c r="R8" s="219"/>
      <c r="S8" s="219"/>
      <c r="T8" s="238"/>
      <c r="U8" s="219">
        <f>SUM(U9:U10)</f>
        <v>3.29</v>
      </c>
      <c r="AE8" t="s">
        <v>125</v>
      </c>
    </row>
    <row r="9" spans="1:60" outlineLevel="1" x14ac:dyDescent="0.2">
      <c r="A9" s="215">
        <v>1</v>
      </c>
      <c r="B9" s="221" t="s">
        <v>126</v>
      </c>
      <c r="C9" s="265" t="s">
        <v>127</v>
      </c>
      <c r="D9" s="223" t="s">
        <v>128</v>
      </c>
      <c r="E9" s="230">
        <v>4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15</v>
      </c>
      <c r="M9" s="234">
        <f>G9*(1+L9/100)</f>
        <v>0</v>
      </c>
      <c r="N9" s="224">
        <v>1.278E-2</v>
      </c>
      <c r="O9" s="224">
        <f>ROUND(E9*N9,5)</f>
        <v>5.1119999999999999E-2</v>
      </c>
      <c r="P9" s="224">
        <v>0</v>
      </c>
      <c r="Q9" s="224">
        <f>ROUND(E9*P9,5)</f>
        <v>0</v>
      </c>
      <c r="R9" s="224"/>
      <c r="S9" s="224"/>
      <c r="T9" s="225">
        <v>0.35813</v>
      </c>
      <c r="U9" s="224">
        <f>ROUND(E9*T9,2)</f>
        <v>1.43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129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22.5" outlineLevel="1" x14ac:dyDescent="0.2">
      <c r="A10" s="215">
        <v>2</v>
      </c>
      <c r="B10" s="221" t="s">
        <v>130</v>
      </c>
      <c r="C10" s="265" t="s">
        <v>131</v>
      </c>
      <c r="D10" s="223" t="s">
        <v>132</v>
      </c>
      <c r="E10" s="230">
        <v>10</v>
      </c>
      <c r="F10" s="233"/>
      <c r="G10" s="234">
        <f>ROUND(E10*F10,2)</f>
        <v>0</v>
      </c>
      <c r="H10" s="233"/>
      <c r="I10" s="234">
        <f>ROUND(E10*H10,2)</f>
        <v>0</v>
      </c>
      <c r="J10" s="233"/>
      <c r="K10" s="234">
        <f>ROUND(E10*J10,2)</f>
        <v>0</v>
      </c>
      <c r="L10" s="234">
        <v>15</v>
      </c>
      <c r="M10" s="234">
        <f>G10*(1+L10/100)</f>
        <v>0</v>
      </c>
      <c r="N10" s="224">
        <v>8.6599999999999993E-3</v>
      </c>
      <c r="O10" s="224">
        <f>ROUND(E10*N10,5)</f>
        <v>8.6599999999999996E-2</v>
      </c>
      <c r="P10" s="224">
        <v>0</v>
      </c>
      <c r="Q10" s="224">
        <f>ROUND(E10*P10,5)</f>
        <v>0</v>
      </c>
      <c r="R10" s="224"/>
      <c r="S10" s="224"/>
      <c r="T10" s="225">
        <v>0.186</v>
      </c>
      <c r="U10" s="224">
        <f>ROUND(E10*T10,2)</f>
        <v>1.86</v>
      </c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129</v>
      </c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x14ac:dyDescent="0.2">
      <c r="A11" s="216" t="s">
        <v>124</v>
      </c>
      <c r="B11" s="222" t="s">
        <v>63</v>
      </c>
      <c r="C11" s="266" t="s">
        <v>64</v>
      </c>
      <c r="D11" s="226"/>
      <c r="E11" s="231"/>
      <c r="F11" s="235"/>
      <c r="G11" s="235">
        <f>SUMIF(AE12:AE12,"&lt;&gt;NOR",G12:G12)</f>
        <v>0</v>
      </c>
      <c r="H11" s="235"/>
      <c r="I11" s="235">
        <f>SUM(I12:I12)</f>
        <v>0</v>
      </c>
      <c r="J11" s="235"/>
      <c r="K11" s="235">
        <f>SUM(K12:K12)</f>
        <v>0</v>
      </c>
      <c r="L11" s="235"/>
      <c r="M11" s="235">
        <f>SUM(M12:M12)</f>
        <v>0</v>
      </c>
      <c r="N11" s="227"/>
      <c r="O11" s="227">
        <f>SUM(O12:O12)</f>
        <v>0</v>
      </c>
      <c r="P11" s="227"/>
      <c r="Q11" s="227">
        <f>SUM(Q12:Q12)</f>
        <v>0</v>
      </c>
      <c r="R11" s="227"/>
      <c r="S11" s="227"/>
      <c r="T11" s="228"/>
      <c r="U11" s="227">
        <f>SUM(U12:U12)</f>
        <v>3</v>
      </c>
      <c r="AE11" t="s">
        <v>125</v>
      </c>
    </row>
    <row r="12" spans="1:60" outlineLevel="1" x14ac:dyDescent="0.2">
      <c r="A12" s="215">
        <v>3</v>
      </c>
      <c r="B12" s="221" t="s">
        <v>133</v>
      </c>
      <c r="C12" s="265" t="s">
        <v>134</v>
      </c>
      <c r="D12" s="223" t="s">
        <v>135</v>
      </c>
      <c r="E12" s="230">
        <v>3</v>
      </c>
      <c r="F12" s="233"/>
      <c r="G12" s="234">
        <f>ROUND(E12*F12,2)</f>
        <v>0</v>
      </c>
      <c r="H12" s="233"/>
      <c r="I12" s="234">
        <f>ROUND(E12*H12,2)</f>
        <v>0</v>
      </c>
      <c r="J12" s="233"/>
      <c r="K12" s="234">
        <f>ROUND(E12*J12,2)</f>
        <v>0</v>
      </c>
      <c r="L12" s="234">
        <v>15</v>
      </c>
      <c r="M12" s="234">
        <f>G12*(1+L12/100)</f>
        <v>0</v>
      </c>
      <c r="N12" s="224">
        <v>0</v>
      </c>
      <c r="O12" s="224">
        <f>ROUND(E12*N12,5)</f>
        <v>0</v>
      </c>
      <c r="P12" s="224">
        <v>0</v>
      </c>
      <c r="Q12" s="224">
        <f>ROUND(E12*P12,5)</f>
        <v>0</v>
      </c>
      <c r="R12" s="224"/>
      <c r="S12" s="224"/>
      <c r="T12" s="225">
        <v>1</v>
      </c>
      <c r="U12" s="224">
        <f>ROUND(E12*T12,2)</f>
        <v>3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129</v>
      </c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x14ac:dyDescent="0.2">
      <c r="A13" s="216" t="s">
        <v>124</v>
      </c>
      <c r="B13" s="222" t="s">
        <v>65</v>
      </c>
      <c r="C13" s="266" t="s">
        <v>66</v>
      </c>
      <c r="D13" s="226"/>
      <c r="E13" s="231"/>
      <c r="F13" s="235"/>
      <c r="G13" s="235">
        <f>SUMIF(AE14:AE17,"&lt;&gt;NOR",G14:G17)</f>
        <v>0</v>
      </c>
      <c r="H13" s="235"/>
      <c r="I13" s="235">
        <f>SUM(I14:I17)</f>
        <v>0</v>
      </c>
      <c r="J13" s="235"/>
      <c r="K13" s="235">
        <f>SUM(K14:K17)</f>
        <v>0</v>
      </c>
      <c r="L13" s="235"/>
      <c r="M13" s="235">
        <f>SUM(M14:M17)</f>
        <v>0</v>
      </c>
      <c r="N13" s="227"/>
      <c r="O13" s="227">
        <f>SUM(O14:O17)</f>
        <v>7.9000000000000001E-4</v>
      </c>
      <c r="P13" s="227"/>
      <c r="Q13" s="227">
        <f>SUM(Q14:Q17)</f>
        <v>0</v>
      </c>
      <c r="R13" s="227"/>
      <c r="S13" s="227"/>
      <c r="T13" s="228"/>
      <c r="U13" s="227">
        <f>SUM(U14:U17)</f>
        <v>14.55</v>
      </c>
      <c r="AE13" t="s">
        <v>125</v>
      </c>
    </row>
    <row r="14" spans="1:60" outlineLevel="1" x14ac:dyDescent="0.2">
      <c r="A14" s="215">
        <v>4</v>
      </c>
      <c r="B14" s="221" t="s">
        <v>136</v>
      </c>
      <c r="C14" s="265" t="s">
        <v>137</v>
      </c>
      <c r="D14" s="223" t="s">
        <v>138</v>
      </c>
      <c r="E14" s="230">
        <v>78.7</v>
      </c>
      <c r="F14" s="233"/>
      <c r="G14" s="234">
        <f>ROUND(E14*F14,2)</f>
        <v>0</v>
      </c>
      <c r="H14" s="233"/>
      <c r="I14" s="234">
        <f>ROUND(E14*H14,2)</f>
        <v>0</v>
      </c>
      <c r="J14" s="233"/>
      <c r="K14" s="234">
        <f>ROUND(E14*J14,2)</f>
        <v>0</v>
      </c>
      <c r="L14" s="234">
        <v>15</v>
      </c>
      <c r="M14" s="234">
        <f>G14*(1+L14/100)</f>
        <v>0</v>
      </c>
      <c r="N14" s="224">
        <v>1.0000000000000001E-5</v>
      </c>
      <c r="O14" s="224">
        <f>ROUND(E14*N14,5)</f>
        <v>7.9000000000000001E-4</v>
      </c>
      <c r="P14" s="224">
        <v>0</v>
      </c>
      <c r="Q14" s="224">
        <f>ROUND(E14*P14,5)</f>
        <v>0</v>
      </c>
      <c r="R14" s="224"/>
      <c r="S14" s="224"/>
      <c r="T14" s="225">
        <v>0.13</v>
      </c>
      <c r="U14" s="224">
        <f>ROUND(E14*T14,2)</f>
        <v>10.23</v>
      </c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129</v>
      </c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15">
        <v>5</v>
      </c>
      <c r="B15" s="221" t="s">
        <v>139</v>
      </c>
      <c r="C15" s="265" t="s">
        <v>140</v>
      </c>
      <c r="D15" s="223" t="s">
        <v>138</v>
      </c>
      <c r="E15" s="230">
        <v>48</v>
      </c>
      <c r="F15" s="233"/>
      <c r="G15" s="234">
        <f>ROUND(E15*F15,2)</f>
        <v>0</v>
      </c>
      <c r="H15" s="233"/>
      <c r="I15" s="234">
        <f>ROUND(E15*H15,2)</f>
        <v>0</v>
      </c>
      <c r="J15" s="233"/>
      <c r="K15" s="234">
        <f>ROUND(E15*J15,2)</f>
        <v>0</v>
      </c>
      <c r="L15" s="234">
        <v>15</v>
      </c>
      <c r="M15" s="234">
        <f>G15*(1+L15/100)</f>
        <v>0</v>
      </c>
      <c r="N15" s="224">
        <v>0</v>
      </c>
      <c r="O15" s="224">
        <f>ROUND(E15*N15,5)</f>
        <v>0</v>
      </c>
      <c r="P15" s="224">
        <v>0</v>
      </c>
      <c r="Q15" s="224">
        <f>ROUND(E15*P15,5)</f>
        <v>0</v>
      </c>
      <c r="R15" s="224"/>
      <c r="S15" s="224"/>
      <c r="T15" s="225">
        <v>1.4999999999999999E-2</v>
      </c>
      <c r="U15" s="224">
        <f>ROUND(E15*T15,2)</f>
        <v>0.72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129</v>
      </c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15">
        <v>6</v>
      </c>
      <c r="B16" s="221" t="s">
        <v>139</v>
      </c>
      <c r="C16" s="265" t="s">
        <v>141</v>
      </c>
      <c r="D16" s="223" t="s">
        <v>138</v>
      </c>
      <c r="E16" s="230">
        <v>240</v>
      </c>
      <c r="F16" s="233"/>
      <c r="G16" s="234">
        <f>ROUND(E16*F16,2)</f>
        <v>0</v>
      </c>
      <c r="H16" s="233"/>
      <c r="I16" s="234">
        <f>ROUND(E16*H16,2)</f>
        <v>0</v>
      </c>
      <c r="J16" s="233"/>
      <c r="K16" s="234">
        <f>ROUND(E16*J16,2)</f>
        <v>0</v>
      </c>
      <c r="L16" s="234">
        <v>15</v>
      </c>
      <c r="M16" s="234">
        <f>G16*(1+L16/100)</f>
        <v>0</v>
      </c>
      <c r="N16" s="224">
        <v>0</v>
      </c>
      <c r="O16" s="224">
        <f>ROUND(E16*N16,5)</f>
        <v>0</v>
      </c>
      <c r="P16" s="224">
        <v>0</v>
      </c>
      <c r="Q16" s="224">
        <f>ROUND(E16*P16,5)</f>
        <v>0</v>
      </c>
      <c r="R16" s="224"/>
      <c r="S16" s="224"/>
      <c r="T16" s="225">
        <v>1.4999999999999999E-2</v>
      </c>
      <c r="U16" s="224">
        <f>ROUND(E16*T16,2)</f>
        <v>3.6</v>
      </c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129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15"/>
      <c r="B17" s="221"/>
      <c r="C17" s="267" t="s">
        <v>142</v>
      </c>
      <c r="D17" s="229"/>
      <c r="E17" s="232">
        <v>240</v>
      </c>
      <c r="F17" s="234"/>
      <c r="G17" s="234"/>
      <c r="H17" s="234"/>
      <c r="I17" s="234"/>
      <c r="J17" s="234"/>
      <c r="K17" s="234"/>
      <c r="L17" s="234"/>
      <c r="M17" s="234"/>
      <c r="N17" s="224"/>
      <c r="O17" s="224"/>
      <c r="P17" s="224"/>
      <c r="Q17" s="224"/>
      <c r="R17" s="224"/>
      <c r="S17" s="224"/>
      <c r="T17" s="225"/>
      <c r="U17" s="224"/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143</v>
      </c>
      <c r="AF17" s="214">
        <v>0</v>
      </c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x14ac:dyDescent="0.2">
      <c r="A18" s="216" t="s">
        <v>124</v>
      </c>
      <c r="B18" s="222" t="s">
        <v>67</v>
      </c>
      <c r="C18" s="266" t="s">
        <v>68</v>
      </c>
      <c r="D18" s="226"/>
      <c r="E18" s="231"/>
      <c r="F18" s="235"/>
      <c r="G18" s="235">
        <f>SUMIF(AE19:AE23,"&lt;&gt;NOR",G19:G23)</f>
        <v>0</v>
      </c>
      <c r="H18" s="235"/>
      <c r="I18" s="235">
        <f>SUM(I19:I23)</f>
        <v>0</v>
      </c>
      <c r="J18" s="235"/>
      <c r="K18" s="235">
        <f>SUM(K19:K23)</f>
        <v>0</v>
      </c>
      <c r="L18" s="235"/>
      <c r="M18" s="235">
        <f>SUM(M19:M23)</f>
        <v>0</v>
      </c>
      <c r="N18" s="227"/>
      <c r="O18" s="227">
        <f>SUM(O19:O23)</f>
        <v>2.66E-3</v>
      </c>
      <c r="P18" s="227"/>
      <c r="Q18" s="227">
        <f>SUM(Q19:Q23)</f>
        <v>0.65044000000000002</v>
      </c>
      <c r="R18" s="227"/>
      <c r="S18" s="227"/>
      <c r="T18" s="228"/>
      <c r="U18" s="227">
        <f>SUM(U19:U23)</f>
        <v>4.09</v>
      </c>
      <c r="AE18" t="s">
        <v>125</v>
      </c>
    </row>
    <row r="19" spans="1:60" ht="22.5" outlineLevel="1" x14ac:dyDescent="0.2">
      <c r="A19" s="215">
        <v>7</v>
      </c>
      <c r="B19" s="221" t="s">
        <v>144</v>
      </c>
      <c r="C19" s="265" t="s">
        <v>145</v>
      </c>
      <c r="D19" s="223" t="s">
        <v>132</v>
      </c>
      <c r="E19" s="230">
        <v>7</v>
      </c>
      <c r="F19" s="233"/>
      <c r="G19" s="234">
        <f>ROUND(E19*F19,2)</f>
        <v>0</v>
      </c>
      <c r="H19" s="233"/>
      <c r="I19" s="234">
        <f>ROUND(E19*H19,2)</f>
        <v>0</v>
      </c>
      <c r="J19" s="233"/>
      <c r="K19" s="234">
        <f>ROUND(E19*J19,2)</f>
        <v>0</v>
      </c>
      <c r="L19" s="234">
        <v>15</v>
      </c>
      <c r="M19" s="234">
        <f>G19*(1+L19/100)</f>
        <v>0</v>
      </c>
      <c r="N19" s="224">
        <v>3.8000000000000002E-4</v>
      </c>
      <c r="O19" s="224">
        <f>ROUND(E19*N19,5)</f>
        <v>2.66E-3</v>
      </c>
      <c r="P19" s="224">
        <v>1.2999999999999999E-2</v>
      </c>
      <c r="Q19" s="224">
        <f>ROUND(E19*P19,5)</f>
        <v>9.0999999999999998E-2</v>
      </c>
      <c r="R19" s="224"/>
      <c r="S19" s="224"/>
      <c r="T19" s="225">
        <v>0.107</v>
      </c>
      <c r="U19" s="224">
        <f>ROUND(E19*T19,2)</f>
        <v>0.75</v>
      </c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129</v>
      </c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ht="22.5" outlineLevel="1" x14ac:dyDescent="0.2">
      <c r="A20" s="215">
        <v>8</v>
      </c>
      <c r="B20" s="221" t="s">
        <v>146</v>
      </c>
      <c r="C20" s="265" t="s">
        <v>147</v>
      </c>
      <c r="D20" s="223" t="s">
        <v>148</v>
      </c>
      <c r="E20" s="230">
        <v>0.3024</v>
      </c>
      <c r="F20" s="233"/>
      <c r="G20" s="234">
        <f>ROUND(E20*F20,2)</f>
        <v>0</v>
      </c>
      <c r="H20" s="233"/>
      <c r="I20" s="234">
        <f>ROUND(E20*H20,2)</f>
        <v>0</v>
      </c>
      <c r="J20" s="233"/>
      <c r="K20" s="234">
        <f>ROUND(E20*J20,2)</f>
        <v>0</v>
      </c>
      <c r="L20" s="234">
        <v>15</v>
      </c>
      <c r="M20" s="234">
        <f>G20*(1+L20/100)</f>
        <v>0</v>
      </c>
      <c r="N20" s="224">
        <v>0</v>
      </c>
      <c r="O20" s="224">
        <f>ROUND(E20*N20,5)</f>
        <v>0</v>
      </c>
      <c r="P20" s="224">
        <v>1.6</v>
      </c>
      <c r="Q20" s="224">
        <f>ROUND(E20*P20,5)</f>
        <v>0.48383999999999999</v>
      </c>
      <c r="R20" s="224"/>
      <c r="S20" s="224"/>
      <c r="T20" s="225">
        <v>7.35</v>
      </c>
      <c r="U20" s="224">
        <f>ROUND(E20*T20,2)</f>
        <v>2.2200000000000002</v>
      </c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129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">
      <c r="A21" s="215"/>
      <c r="B21" s="221"/>
      <c r="C21" s="267" t="s">
        <v>149</v>
      </c>
      <c r="D21" s="229"/>
      <c r="E21" s="232">
        <v>0.3024</v>
      </c>
      <c r="F21" s="234"/>
      <c r="G21" s="234"/>
      <c r="H21" s="234"/>
      <c r="I21" s="234"/>
      <c r="J21" s="234"/>
      <c r="K21" s="234"/>
      <c r="L21" s="234"/>
      <c r="M21" s="234"/>
      <c r="N21" s="224"/>
      <c r="O21" s="224"/>
      <c r="P21" s="224"/>
      <c r="Q21" s="224"/>
      <c r="R21" s="224"/>
      <c r="S21" s="224"/>
      <c r="T21" s="225"/>
      <c r="U21" s="224"/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143</v>
      </c>
      <c r="AF21" s="214">
        <v>0</v>
      </c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ht="22.5" outlineLevel="1" x14ac:dyDescent="0.2">
      <c r="A22" s="215">
        <v>9</v>
      </c>
      <c r="B22" s="221" t="s">
        <v>150</v>
      </c>
      <c r="C22" s="265" t="s">
        <v>151</v>
      </c>
      <c r="D22" s="223" t="s">
        <v>138</v>
      </c>
      <c r="E22" s="230">
        <v>3.7800000000000002</v>
      </c>
      <c r="F22" s="233"/>
      <c r="G22" s="234">
        <f>ROUND(E22*F22,2)</f>
        <v>0</v>
      </c>
      <c r="H22" s="233"/>
      <c r="I22" s="234">
        <f>ROUND(E22*H22,2)</f>
        <v>0</v>
      </c>
      <c r="J22" s="233"/>
      <c r="K22" s="234">
        <f>ROUND(E22*J22,2)</f>
        <v>0</v>
      </c>
      <c r="L22" s="234">
        <v>15</v>
      </c>
      <c r="M22" s="234">
        <f>G22*(1+L22/100)</f>
        <v>0</v>
      </c>
      <c r="N22" s="224">
        <v>0</v>
      </c>
      <c r="O22" s="224">
        <f>ROUND(E22*N22,5)</f>
        <v>0</v>
      </c>
      <c r="P22" s="224">
        <v>0.02</v>
      </c>
      <c r="Q22" s="224">
        <f>ROUND(E22*P22,5)</f>
        <v>7.5600000000000001E-2</v>
      </c>
      <c r="R22" s="224"/>
      <c r="S22" s="224"/>
      <c r="T22" s="225">
        <v>0.29570000000000002</v>
      </c>
      <c r="U22" s="224">
        <f>ROUND(E22*T22,2)</f>
        <v>1.1200000000000001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152</v>
      </c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15"/>
      <c r="B23" s="221"/>
      <c r="C23" s="267" t="s">
        <v>153</v>
      </c>
      <c r="D23" s="229"/>
      <c r="E23" s="232">
        <v>3.78</v>
      </c>
      <c r="F23" s="234"/>
      <c r="G23" s="234"/>
      <c r="H23" s="234"/>
      <c r="I23" s="234"/>
      <c r="J23" s="234"/>
      <c r="K23" s="234"/>
      <c r="L23" s="234"/>
      <c r="M23" s="234"/>
      <c r="N23" s="224"/>
      <c r="O23" s="224"/>
      <c r="P23" s="224"/>
      <c r="Q23" s="224"/>
      <c r="R23" s="224"/>
      <c r="S23" s="224"/>
      <c r="T23" s="225"/>
      <c r="U23" s="224"/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143</v>
      </c>
      <c r="AF23" s="214">
        <v>0</v>
      </c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x14ac:dyDescent="0.2">
      <c r="A24" s="216" t="s">
        <v>124</v>
      </c>
      <c r="B24" s="222" t="s">
        <v>69</v>
      </c>
      <c r="C24" s="266" t="s">
        <v>70</v>
      </c>
      <c r="D24" s="226"/>
      <c r="E24" s="231"/>
      <c r="F24" s="235"/>
      <c r="G24" s="235">
        <f>SUMIF(AE25:AE37,"&lt;&gt;NOR",G25:G37)</f>
        <v>0</v>
      </c>
      <c r="H24" s="235"/>
      <c r="I24" s="235">
        <f>SUM(I25:I37)</f>
        <v>0</v>
      </c>
      <c r="J24" s="235"/>
      <c r="K24" s="235">
        <f>SUM(K25:K37)</f>
        <v>0</v>
      </c>
      <c r="L24" s="235"/>
      <c r="M24" s="235">
        <f>SUM(M25:M37)</f>
        <v>0</v>
      </c>
      <c r="N24" s="227"/>
      <c r="O24" s="227">
        <f>SUM(O25:O37)</f>
        <v>1.34E-3</v>
      </c>
      <c r="P24" s="227"/>
      <c r="Q24" s="227">
        <f>SUM(Q25:Q37)</f>
        <v>0.98640000000000005</v>
      </c>
      <c r="R24" s="227"/>
      <c r="S24" s="227"/>
      <c r="T24" s="228"/>
      <c r="U24" s="227">
        <f>SUM(U25:U37)</f>
        <v>29.070000000000004</v>
      </c>
      <c r="AE24" t="s">
        <v>125</v>
      </c>
    </row>
    <row r="25" spans="1:60" outlineLevel="1" x14ac:dyDescent="0.2">
      <c r="A25" s="215">
        <v>10</v>
      </c>
      <c r="B25" s="221" t="s">
        <v>154</v>
      </c>
      <c r="C25" s="265" t="s">
        <v>155</v>
      </c>
      <c r="D25" s="223" t="s">
        <v>128</v>
      </c>
      <c r="E25" s="230">
        <v>2</v>
      </c>
      <c r="F25" s="233"/>
      <c r="G25" s="234">
        <f>ROUND(E25*F25,2)</f>
        <v>0</v>
      </c>
      <c r="H25" s="233"/>
      <c r="I25" s="234">
        <f>ROUND(E25*H25,2)</f>
        <v>0</v>
      </c>
      <c r="J25" s="233"/>
      <c r="K25" s="234">
        <f>ROUND(E25*J25,2)</f>
        <v>0</v>
      </c>
      <c r="L25" s="234">
        <v>15</v>
      </c>
      <c r="M25" s="234">
        <f>G25*(1+L25/100)</f>
        <v>0</v>
      </c>
      <c r="N25" s="224">
        <v>6.7000000000000002E-4</v>
      </c>
      <c r="O25" s="224">
        <f>ROUND(E25*N25,5)</f>
        <v>1.34E-3</v>
      </c>
      <c r="P25" s="224">
        <v>1.2E-2</v>
      </c>
      <c r="Q25" s="224">
        <f>ROUND(E25*P25,5)</f>
        <v>2.4E-2</v>
      </c>
      <c r="R25" s="224"/>
      <c r="S25" s="224"/>
      <c r="T25" s="225">
        <v>0.61399999999999999</v>
      </c>
      <c r="U25" s="224">
        <f>ROUND(E25*T25,2)</f>
        <v>1.23</v>
      </c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129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15">
        <v>11</v>
      </c>
      <c r="B26" s="221" t="s">
        <v>156</v>
      </c>
      <c r="C26" s="265" t="s">
        <v>157</v>
      </c>
      <c r="D26" s="223" t="s">
        <v>128</v>
      </c>
      <c r="E26" s="230">
        <v>6</v>
      </c>
      <c r="F26" s="233"/>
      <c r="G26" s="234">
        <f>ROUND(E26*F26,2)</f>
        <v>0</v>
      </c>
      <c r="H26" s="233"/>
      <c r="I26" s="234">
        <f>ROUND(E26*H26,2)</f>
        <v>0</v>
      </c>
      <c r="J26" s="233"/>
      <c r="K26" s="234">
        <f>ROUND(E26*J26,2)</f>
        <v>0</v>
      </c>
      <c r="L26" s="234">
        <v>15</v>
      </c>
      <c r="M26" s="234">
        <f>G26*(1+L26/100)</f>
        <v>0</v>
      </c>
      <c r="N26" s="224">
        <v>0</v>
      </c>
      <c r="O26" s="224">
        <f>ROUND(E26*N26,5)</f>
        <v>0</v>
      </c>
      <c r="P26" s="224">
        <v>4.0000000000000001E-3</v>
      </c>
      <c r="Q26" s="224">
        <f>ROUND(E26*P26,5)</f>
        <v>2.4E-2</v>
      </c>
      <c r="R26" s="224"/>
      <c r="S26" s="224"/>
      <c r="T26" s="225">
        <v>0.16</v>
      </c>
      <c r="U26" s="224">
        <f>ROUND(E26*T26,2)</f>
        <v>0.96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129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15">
        <v>12</v>
      </c>
      <c r="B27" s="221" t="s">
        <v>158</v>
      </c>
      <c r="C27" s="265" t="s">
        <v>159</v>
      </c>
      <c r="D27" s="223" t="s">
        <v>138</v>
      </c>
      <c r="E27" s="230">
        <v>13.8</v>
      </c>
      <c r="F27" s="233"/>
      <c r="G27" s="234">
        <f>ROUND(E27*F27,2)</f>
        <v>0</v>
      </c>
      <c r="H27" s="233"/>
      <c r="I27" s="234">
        <f>ROUND(E27*H27,2)</f>
        <v>0</v>
      </c>
      <c r="J27" s="233"/>
      <c r="K27" s="234">
        <f>ROUND(E27*J27,2)</f>
        <v>0</v>
      </c>
      <c r="L27" s="234">
        <v>15</v>
      </c>
      <c r="M27" s="234">
        <f>G27*(1+L27/100)</f>
        <v>0</v>
      </c>
      <c r="N27" s="224">
        <v>0</v>
      </c>
      <c r="O27" s="224">
        <f>ROUND(E27*N27,5)</f>
        <v>0</v>
      </c>
      <c r="P27" s="224">
        <v>6.8000000000000005E-2</v>
      </c>
      <c r="Q27" s="224">
        <f>ROUND(E27*P27,5)</f>
        <v>0.93840000000000001</v>
      </c>
      <c r="R27" s="224"/>
      <c r="S27" s="224"/>
      <c r="T27" s="225">
        <v>0.3</v>
      </c>
      <c r="U27" s="224">
        <f>ROUND(E27*T27,2)</f>
        <v>4.1399999999999997</v>
      </c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129</v>
      </c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15"/>
      <c r="B28" s="221"/>
      <c r="C28" s="267" t="s">
        <v>160</v>
      </c>
      <c r="D28" s="229"/>
      <c r="E28" s="232">
        <v>3.6</v>
      </c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  <c r="S28" s="224"/>
      <c r="T28" s="225"/>
      <c r="U28" s="224"/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143</v>
      </c>
      <c r="AF28" s="214">
        <v>0</v>
      </c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15"/>
      <c r="B29" s="221"/>
      <c r="C29" s="267" t="s">
        <v>161</v>
      </c>
      <c r="D29" s="229"/>
      <c r="E29" s="232">
        <v>8.4</v>
      </c>
      <c r="F29" s="234"/>
      <c r="G29" s="234"/>
      <c r="H29" s="234"/>
      <c r="I29" s="234"/>
      <c r="J29" s="234"/>
      <c r="K29" s="234"/>
      <c r="L29" s="234"/>
      <c r="M29" s="234"/>
      <c r="N29" s="224"/>
      <c r="O29" s="224"/>
      <c r="P29" s="224"/>
      <c r="Q29" s="224"/>
      <c r="R29" s="224"/>
      <c r="S29" s="224"/>
      <c r="T29" s="225"/>
      <c r="U29" s="224"/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143</v>
      </c>
      <c r="AF29" s="214">
        <v>0</v>
      </c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15"/>
      <c r="B30" s="221"/>
      <c r="C30" s="267" t="s">
        <v>162</v>
      </c>
      <c r="D30" s="229"/>
      <c r="E30" s="232">
        <v>1.8</v>
      </c>
      <c r="F30" s="234"/>
      <c r="G30" s="234"/>
      <c r="H30" s="234"/>
      <c r="I30" s="234"/>
      <c r="J30" s="234"/>
      <c r="K30" s="234"/>
      <c r="L30" s="234"/>
      <c r="M30" s="234"/>
      <c r="N30" s="224"/>
      <c r="O30" s="224"/>
      <c r="P30" s="224"/>
      <c r="Q30" s="224"/>
      <c r="R30" s="224"/>
      <c r="S30" s="224"/>
      <c r="T30" s="225"/>
      <c r="U30" s="224"/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143</v>
      </c>
      <c r="AF30" s="214">
        <v>0</v>
      </c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15">
        <v>13</v>
      </c>
      <c r="B31" s="221" t="s">
        <v>163</v>
      </c>
      <c r="C31" s="265" t="s">
        <v>164</v>
      </c>
      <c r="D31" s="223" t="s">
        <v>165</v>
      </c>
      <c r="E31" s="230">
        <v>2.2000000000000002</v>
      </c>
      <c r="F31" s="233"/>
      <c r="G31" s="234">
        <f>ROUND(E31*F31,2)</f>
        <v>0</v>
      </c>
      <c r="H31" s="233"/>
      <c r="I31" s="234">
        <f>ROUND(E31*H31,2)</f>
        <v>0</v>
      </c>
      <c r="J31" s="233"/>
      <c r="K31" s="234">
        <f>ROUND(E31*J31,2)</f>
        <v>0</v>
      </c>
      <c r="L31" s="234">
        <v>15</v>
      </c>
      <c r="M31" s="234">
        <f>G31*(1+L31/100)</f>
        <v>0</v>
      </c>
      <c r="N31" s="224">
        <v>0</v>
      </c>
      <c r="O31" s="224">
        <f>ROUND(E31*N31,5)</f>
        <v>0</v>
      </c>
      <c r="P31" s="224">
        <v>0</v>
      </c>
      <c r="Q31" s="224">
        <f>ROUND(E31*P31,5)</f>
        <v>0</v>
      </c>
      <c r="R31" s="224"/>
      <c r="S31" s="224"/>
      <c r="T31" s="225">
        <v>0</v>
      </c>
      <c r="U31" s="224">
        <f>ROUND(E31*T31,2)</f>
        <v>0</v>
      </c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129</v>
      </c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15">
        <v>14</v>
      </c>
      <c r="B32" s="221" t="s">
        <v>166</v>
      </c>
      <c r="C32" s="265" t="s">
        <v>167</v>
      </c>
      <c r="D32" s="223" t="s">
        <v>165</v>
      </c>
      <c r="E32" s="230">
        <v>2.2000000000000002</v>
      </c>
      <c r="F32" s="233"/>
      <c r="G32" s="234">
        <f>ROUND(E32*F32,2)</f>
        <v>0</v>
      </c>
      <c r="H32" s="233"/>
      <c r="I32" s="234">
        <f>ROUND(E32*H32,2)</f>
        <v>0</v>
      </c>
      <c r="J32" s="233"/>
      <c r="K32" s="234">
        <f>ROUND(E32*J32,2)</f>
        <v>0</v>
      </c>
      <c r="L32" s="234">
        <v>15</v>
      </c>
      <c r="M32" s="234">
        <f>G32*(1+L32/100)</f>
        <v>0</v>
      </c>
      <c r="N32" s="224">
        <v>0</v>
      </c>
      <c r="O32" s="224">
        <f>ROUND(E32*N32,5)</f>
        <v>0</v>
      </c>
      <c r="P32" s="224">
        <v>0</v>
      </c>
      <c r="Q32" s="224">
        <f>ROUND(E32*P32,5)</f>
        <v>0</v>
      </c>
      <c r="R32" s="224"/>
      <c r="S32" s="224"/>
      <c r="T32" s="225">
        <v>2.0089999999999999</v>
      </c>
      <c r="U32" s="224">
        <f>ROUND(E32*T32,2)</f>
        <v>4.42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129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15">
        <v>15</v>
      </c>
      <c r="B33" s="221" t="s">
        <v>168</v>
      </c>
      <c r="C33" s="265" t="s">
        <v>169</v>
      </c>
      <c r="D33" s="223" t="s">
        <v>165</v>
      </c>
      <c r="E33" s="230">
        <v>11</v>
      </c>
      <c r="F33" s="233"/>
      <c r="G33" s="234">
        <f>ROUND(E33*F33,2)</f>
        <v>0</v>
      </c>
      <c r="H33" s="233"/>
      <c r="I33" s="234">
        <f>ROUND(E33*H33,2)</f>
        <v>0</v>
      </c>
      <c r="J33" s="233"/>
      <c r="K33" s="234">
        <f>ROUND(E33*J33,2)</f>
        <v>0</v>
      </c>
      <c r="L33" s="234">
        <v>15</v>
      </c>
      <c r="M33" s="234">
        <f>G33*(1+L33/100)</f>
        <v>0</v>
      </c>
      <c r="N33" s="224">
        <v>0</v>
      </c>
      <c r="O33" s="224">
        <f>ROUND(E33*N33,5)</f>
        <v>0</v>
      </c>
      <c r="P33" s="224">
        <v>0</v>
      </c>
      <c r="Q33" s="224">
        <f>ROUND(E33*P33,5)</f>
        <v>0</v>
      </c>
      <c r="R33" s="224"/>
      <c r="S33" s="224"/>
      <c r="T33" s="225">
        <v>0.95899999999999996</v>
      </c>
      <c r="U33" s="224">
        <f>ROUND(E33*T33,2)</f>
        <v>10.55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129</v>
      </c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15">
        <v>16</v>
      </c>
      <c r="B34" s="221" t="s">
        <v>170</v>
      </c>
      <c r="C34" s="265" t="s">
        <v>171</v>
      </c>
      <c r="D34" s="223" t="s">
        <v>165</v>
      </c>
      <c r="E34" s="230">
        <v>2.2000000000000002</v>
      </c>
      <c r="F34" s="233"/>
      <c r="G34" s="234">
        <f>ROUND(E34*F34,2)</f>
        <v>0</v>
      </c>
      <c r="H34" s="233"/>
      <c r="I34" s="234">
        <f>ROUND(E34*H34,2)</f>
        <v>0</v>
      </c>
      <c r="J34" s="233"/>
      <c r="K34" s="234">
        <f>ROUND(E34*J34,2)</f>
        <v>0</v>
      </c>
      <c r="L34" s="234">
        <v>15</v>
      </c>
      <c r="M34" s="234">
        <f>G34*(1+L34/100)</f>
        <v>0</v>
      </c>
      <c r="N34" s="224">
        <v>0</v>
      </c>
      <c r="O34" s="224">
        <f>ROUND(E34*N34,5)</f>
        <v>0</v>
      </c>
      <c r="P34" s="224">
        <v>0</v>
      </c>
      <c r="Q34" s="224">
        <f>ROUND(E34*P34,5)</f>
        <v>0</v>
      </c>
      <c r="R34" s="224"/>
      <c r="S34" s="224"/>
      <c r="T34" s="225">
        <v>0.49</v>
      </c>
      <c r="U34" s="224">
        <f>ROUND(E34*T34,2)</f>
        <v>1.08</v>
      </c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129</v>
      </c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15">
        <v>17</v>
      </c>
      <c r="B35" s="221" t="s">
        <v>172</v>
      </c>
      <c r="C35" s="265" t="s">
        <v>173</v>
      </c>
      <c r="D35" s="223" t="s">
        <v>165</v>
      </c>
      <c r="E35" s="230">
        <v>11</v>
      </c>
      <c r="F35" s="233"/>
      <c r="G35" s="234">
        <f>ROUND(E35*F35,2)</f>
        <v>0</v>
      </c>
      <c r="H35" s="233"/>
      <c r="I35" s="234">
        <f>ROUND(E35*H35,2)</f>
        <v>0</v>
      </c>
      <c r="J35" s="233"/>
      <c r="K35" s="234">
        <f>ROUND(E35*J35,2)</f>
        <v>0</v>
      </c>
      <c r="L35" s="234">
        <v>15</v>
      </c>
      <c r="M35" s="234">
        <f>G35*(1+L35/100)</f>
        <v>0</v>
      </c>
      <c r="N35" s="224">
        <v>0</v>
      </c>
      <c r="O35" s="224">
        <f>ROUND(E35*N35,5)</f>
        <v>0</v>
      </c>
      <c r="P35" s="224">
        <v>0</v>
      </c>
      <c r="Q35" s="224">
        <f>ROUND(E35*P35,5)</f>
        <v>0</v>
      </c>
      <c r="R35" s="224"/>
      <c r="S35" s="224"/>
      <c r="T35" s="225">
        <v>0</v>
      </c>
      <c r="U35" s="224">
        <f>ROUND(E35*T35,2)</f>
        <v>0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129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15">
        <v>18</v>
      </c>
      <c r="B36" s="221" t="s">
        <v>174</v>
      </c>
      <c r="C36" s="265" t="s">
        <v>175</v>
      </c>
      <c r="D36" s="223" t="s">
        <v>165</v>
      </c>
      <c r="E36" s="230">
        <v>2.2000000000000002</v>
      </c>
      <c r="F36" s="233"/>
      <c r="G36" s="234">
        <f>ROUND(E36*F36,2)</f>
        <v>0</v>
      </c>
      <c r="H36" s="233"/>
      <c r="I36" s="234">
        <f>ROUND(E36*H36,2)</f>
        <v>0</v>
      </c>
      <c r="J36" s="233"/>
      <c r="K36" s="234">
        <f>ROUND(E36*J36,2)</f>
        <v>0</v>
      </c>
      <c r="L36" s="234">
        <v>15</v>
      </c>
      <c r="M36" s="234">
        <f>G36*(1+L36/100)</f>
        <v>0</v>
      </c>
      <c r="N36" s="224">
        <v>0</v>
      </c>
      <c r="O36" s="224">
        <f>ROUND(E36*N36,5)</f>
        <v>0</v>
      </c>
      <c r="P36" s="224">
        <v>0</v>
      </c>
      <c r="Q36" s="224">
        <f>ROUND(E36*P36,5)</f>
        <v>0</v>
      </c>
      <c r="R36" s="224"/>
      <c r="S36" s="224"/>
      <c r="T36" s="225">
        <v>0.94199999999999995</v>
      </c>
      <c r="U36" s="224">
        <f>ROUND(E36*T36,2)</f>
        <v>2.0699999999999998</v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129</v>
      </c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15">
        <v>19</v>
      </c>
      <c r="B37" s="221" t="s">
        <v>176</v>
      </c>
      <c r="C37" s="265" t="s">
        <v>177</v>
      </c>
      <c r="D37" s="223" t="s">
        <v>165</v>
      </c>
      <c r="E37" s="230">
        <v>44</v>
      </c>
      <c r="F37" s="233"/>
      <c r="G37" s="234">
        <f>ROUND(E37*F37,2)</f>
        <v>0</v>
      </c>
      <c r="H37" s="233"/>
      <c r="I37" s="234">
        <f>ROUND(E37*H37,2)</f>
        <v>0</v>
      </c>
      <c r="J37" s="233"/>
      <c r="K37" s="234">
        <f>ROUND(E37*J37,2)</f>
        <v>0</v>
      </c>
      <c r="L37" s="234">
        <v>15</v>
      </c>
      <c r="M37" s="234">
        <f>G37*(1+L37/100)</f>
        <v>0</v>
      </c>
      <c r="N37" s="224">
        <v>0</v>
      </c>
      <c r="O37" s="224">
        <f>ROUND(E37*N37,5)</f>
        <v>0</v>
      </c>
      <c r="P37" s="224">
        <v>0</v>
      </c>
      <c r="Q37" s="224">
        <f>ROUND(E37*P37,5)</f>
        <v>0</v>
      </c>
      <c r="R37" s="224"/>
      <c r="S37" s="224"/>
      <c r="T37" s="225">
        <v>0.105</v>
      </c>
      <c r="U37" s="224">
        <f>ROUND(E37*T37,2)</f>
        <v>4.62</v>
      </c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129</v>
      </c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x14ac:dyDescent="0.2">
      <c r="A38" s="216" t="s">
        <v>124</v>
      </c>
      <c r="B38" s="222" t="s">
        <v>71</v>
      </c>
      <c r="C38" s="266" t="s">
        <v>72</v>
      </c>
      <c r="D38" s="226"/>
      <c r="E38" s="231"/>
      <c r="F38" s="235"/>
      <c r="G38" s="235">
        <f>SUMIF(AE39:AE39,"&lt;&gt;NOR",G39:G39)</f>
        <v>0</v>
      </c>
      <c r="H38" s="235"/>
      <c r="I38" s="235">
        <f>SUM(I39:I39)</f>
        <v>0</v>
      </c>
      <c r="J38" s="235"/>
      <c r="K38" s="235">
        <f>SUM(K39:K39)</f>
        <v>0</v>
      </c>
      <c r="L38" s="235"/>
      <c r="M38" s="235">
        <f>SUM(M39:M39)</f>
        <v>0</v>
      </c>
      <c r="N38" s="227"/>
      <c r="O38" s="227">
        <f>SUM(O39:O39)</f>
        <v>0</v>
      </c>
      <c r="P38" s="227"/>
      <c r="Q38" s="227">
        <f>SUM(Q39:Q39)</f>
        <v>0</v>
      </c>
      <c r="R38" s="227"/>
      <c r="S38" s="227"/>
      <c r="T38" s="228"/>
      <c r="U38" s="227">
        <f>SUM(U39:U39)</f>
        <v>1.5</v>
      </c>
      <c r="AE38" t="s">
        <v>125</v>
      </c>
    </row>
    <row r="39" spans="1:60" outlineLevel="1" x14ac:dyDescent="0.2">
      <c r="A39" s="215">
        <v>20</v>
      </c>
      <c r="B39" s="221" t="s">
        <v>178</v>
      </c>
      <c r="C39" s="265" t="s">
        <v>179</v>
      </c>
      <c r="D39" s="223" t="s">
        <v>165</v>
      </c>
      <c r="E39" s="230">
        <v>0.5</v>
      </c>
      <c r="F39" s="233"/>
      <c r="G39" s="234">
        <f>ROUND(E39*F39,2)</f>
        <v>0</v>
      </c>
      <c r="H39" s="233"/>
      <c r="I39" s="234">
        <f>ROUND(E39*H39,2)</f>
        <v>0</v>
      </c>
      <c r="J39" s="233"/>
      <c r="K39" s="234">
        <f>ROUND(E39*J39,2)</f>
        <v>0</v>
      </c>
      <c r="L39" s="234">
        <v>15</v>
      </c>
      <c r="M39" s="234">
        <f>G39*(1+L39/100)</f>
        <v>0</v>
      </c>
      <c r="N39" s="224">
        <v>0</v>
      </c>
      <c r="O39" s="224">
        <f>ROUND(E39*N39,5)</f>
        <v>0</v>
      </c>
      <c r="P39" s="224">
        <v>0</v>
      </c>
      <c r="Q39" s="224">
        <f>ROUND(E39*P39,5)</f>
        <v>0</v>
      </c>
      <c r="R39" s="224"/>
      <c r="S39" s="224"/>
      <c r="T39" s="225">
        <v>3.0049999999999999</v>
      </c>
      <c r="U39" s="224">
        <f>ROUND(E39*T39,2)</f>
        <v>1.5</v>
      </c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129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x14ac:dyDescent="0.2">
      <c r="A40" s="216" t="s">
        <v>124</v>
      </c>
      <c r="B40" s="222" t="s">
        <v>73</v>
      </c>
      <c r="C40" s="266" t="s">
        <v>74</v>
      </c>
      <c r="D40" s="226"/>
      <c r="E40" s="231"/>
      <c r="F40" s="235"/>
      <c r="G40" s="235">
        <f>SUMIF(AE41:AE53,"&lt;&gt;NOR",G41:G53)</f>
        <v>0</v>
      </c>
      <c r="H40" s="235"/>
      <c r="I40" s="235">
        <f>SUM(I41:I53)</f>
        <v>0</v>
      </c>
      <c r="J40" s="235"/>
      <c r="K40" s="235">
        <f>SUM(K41:K53)</f>
        <v>0</v>
      </c>
      <c r="L40" s="235"/>
      <c r="M40" s="235">
        <f>SUM(M41:M53)</f>
        <v>0</v>
      </c>
      <c r="N40" s="227"/>
      <c r="O40" s="227">
        <f>SUM(O41:O53)</f>
        <v>2.3820000000000001E-2</v>
      </c>
      <c r="P40" s="227"/>
      <c r="Q40" s="227">
        <f>SUM(Q41:Q53)</f>
        <v>0.14899000000000001</v>
      </c>
      <c r="R40" s="227"/>
      <c r="S40" s="227"/>
      <c r="T40" s="228"/>
      <c r="U40" s="227">
        <f>SUM(U41:U53)</f>
        <v>6.7299999999999995</v>
      </c>
      <c r="AE40" t="s">
        <v>125</v>
      </c>
    </row>
    <row r="41" spans="1:60" outlineLevel="1" x14ac:dyDescent="0.2">
      <c r="A41" s="215">
        <v>21</v>
      </c>
      <c r="B41" s="221" t="s">
        <v>180</v>
      </c>
      <c r="C41" s="265" t="s">
        <v>181</v>
      </c>
      <c r="D41" s="223" t="s">
        <v>138</v>
      </c>
      <c r="E41" s="230">
        <v>3.78</v>
      </c>
      <c r="F41" s="233"/>
      <c r="G41" s="234">
        <f>ROUND(E41*F41,2)</f>
        <v>0</v>
      </c>
      <c r="H41" s="233"/>
      <c r="I41" s="234">
        <f>ROUND(E41*H41,2)</f>
        <v>0</v>
      </c>
      <c r="J41" s="233"/>
      <c r="K41" s="234">
        <f>ROUND(E41*J41,2)</f>
        <v>0</v>
      </c>
      <c r="L41" s="234">
        <v>15</v>
      </c>
      <c r="M41" s="234">
        <f>G41*(1+L41/100)</f>
        <v>0</v>
      </c>
      <c r="N41" s="224">
        <v>0</v>
      </c>
      <c r="O41" s="224">
        <f>ROUND(E41*N41,5)</f>
        <v>0</v>
      </c>
      <c r="P41" s="224">
        <v>9.7400000000000004E-3</v>
      </c>
      <c r="Q41" s="224">
        <f>ROUND(E41*P41,5)</f>
        <v>3.6819999999999999E-2</v>
      </c>
      <c r="R41" s="224"/>
      <c r="S41" s="224"/>
      <c r="T41" s="225">
        <v>4.3999999999999997E-2</v>
      </c>
      <c r="U41" s="224">
        <f>ROUND(E41*T41,2)</f>
        <v>0.17</v>
      </c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129</v>
      </c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15"/>
      <c r="B42" s="221"/>
      <c r="C42" s="267" t="s">
        <v>182</v>
      </c>
      <c r="D42" s="229"/>
      <c r="E42" s="232">
        <v>3.78</v>
      </c>
      <c r="F42" s="234"/>
      <c r="G42" s="234"/>
      <c r="H42" s="234"/>
      <c r="I42" s="234"/>
      <c r="J42" s="234"/>
      <c r="K42" s="234"/>
      <c r="L42" s="234"/>
      <c r="M42" s="234"/>
      <c r="N42" s="224"/>
      <c r="O42" s="224"/>
      <c r="P42" s="224"/>
      <c r="Q42" s="224"/>
      <c r="R42" s="224"/>
      <c r="S42" s="224"/>
      <c r="T42" s="225"/>
      <c r="U42" s="224"/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143</v>
      </c>
      <c r="AF42" s="214">
        <v>0</v>
      </c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15">
        <v>22</v>
      </c>
      <c r="B43" s="221" t="s">
        <v>183</v>
      </c>
      <c r="C43" s="265" t="s">
        <v>184</v>
      </c>
      <c r="D43" s="223" t="s">
        <v>138</v>
      </c>
      <c r="E43" s="230">
        <v>10.89</v>
      </c>
      <c r="F43" s="233"/>
      <c r="G43" s="234">
        <f>ROUND(E43*F43,2)</f>
        <v>0</v>
      </c>
      <c r="H43" s="233"/>
      <c r="I43" s="234">
        <f>ROUND(E43*H43,2)</f>
        <v>0</v>
      </c>
      <c r="J43" s="233"/>
      <c r="K43" s="234">
        <f>ROUND(E43*J43,2)</f>
        <v>0</v>
      </c>
      <c r="L43" s="234">
        <v>15</v>
      </c>
      <c r="M43" s="234">
        <f>G43*(1+L43/100)</f>
        <v>0</v>
      </c>
      <c r="N43" s="224">
        <v>0</v>
      </c>
      <c r="O43" s="224">
        <f>ROUND(E43*N43,5)</f>
        <v>0</v>
      </c>
      <c r="P43" s="224">
        <v>1.03E-2</v>
      </c>
      <c r="Q43" s="224">
        <f>ROUND(E43*P43,5)</f>
        <v>0.11217000000000001</v>
      </c>
      <c r="R43" s="224"/>
      <c r="S43" s="224"/>
      <c r="T43" s="225">
        <v>4.4999999999999998E-2</v>
      </c>
      <c r="U43" s="224">
        <f>ROUND(E43*T43,2)</f>
        <v>0.49</v>
      </c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129</v>
      </c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1" x14ac:dyDescent="0.2">
      <c r="A44" s="215"/>
      <c r="B44" s="221"/>
      <c r="C44" s="267" t="s">
        <v>185</v>
      </c>
      <c r="D44" s="229"/>
      <c r="E44" s="232">
        <v>7.56</v>
      </c>
      <c r="F44" s="234"/>
      <c r="G44" s="234"/>
      <c r="H44" s="234"/>
      <c r="I44" s="234"/>
      <c r="J44" s="234"/>
      <c r="K44" s="234"/>
      <c r="L44" s="234"/>
      <c r="M44" s="234"/>
      <c r="N44" s="224"/>
      <c r="O44" s="224"/>
      <c r="P44" s="224"/>
      <c r="Q44" s="224"/>
      <c r="R44" s="224"/>
      <c r="S44" s="224"/>
      <c r="T44" s="225"/>
      <c r="U44" s="224"/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143</v>
      </c>
      <c r="AF44" s="214">
        <v>0</v>
      </c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15"/>
      <c r="B45" s="221"/>
      <c r="C45" s="267" t="s">
        <v>186</v>
      </c>
      <c r="D45" s="229"/>
      <c r="E45" s="232">
        <v>3.33</v>
      </c>
      <c r="F45" s="234"/>
      <c r="G45" s="234"/>
      <c r="H45" s="234"/>
      <c r="I45" s="234"/>
      <c r="J45" s="234"/>
      <c r="K45" s="234"/>
      <c r="L45" s="234"/>
      <c r="M45" s="234"/>
      <c r="N45" s="224"/>
      <c r="O45" s="224"/>
      <c r="P45" s="224"/>
      <c r="Q45" s="224"/>
      <c r="R45" s="224"/>
      <c r="S45" s="224"/>
      <c r="T45" s="225"/>
      <c r="U45" s="224"/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143</v>
      </c>
      <c r="AF45" s="214">
        <v>0</v>
      </c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15">
        <v>23</v>
      </c>
      <c r="B46" s="221" t="s">
        <v>187</v>
      </c>
      <c r="C46" s="265" t="s">
        <v>188</v>
      </c>
      <c r="D46" s="223" t="s">
        <v>138</v>
      </c>
      <c r="E46" s="230">
        <v>14.67</v>
      </c>
      <c r="F46" s="233"/>
      <c r="G46" s="234">
        <f>ROUND(E46*F46,2)</f>
        <v>0</v>
      </c>
      <c r="H46" s="233"/>
      <c r="I46" s="234">
        <f>ROUND(E46*H46,2)</f>
        <v>0</v>
      </c>
      <c r="J46" s="233"/>
      <c r="K46" s="234">
        <f>ROUND(E46*J46,2)</f>
        <v>0</v>
      </c>
      <c r="L46" s="234">
        <v>15</v>
      </c>
      <c r="M46" s="234">
        <f>G46*(1+L46/100)</f>
        <v>0</v>
      </c>
      <c r="N46" s="224">
        <v>2.1000000000000001E-4</v>
      </c>
      <c r="O46" s="224">
        <f>ROUND(E46*N46,5)</f>
        <v>3.0799999999999998E-3</v>
      </c>
      <c r="P46" s="224">
        <v>0</v>
      </c>
      <c r="Q46" s="224">
        <f>ROUND(E46*P46,5)</f>
        <v>0</v>
      </c>
      <c r="R46" s="224"/>
      <c r="S46" s="224"/>
      <c r="T46" s="225">
        <v>0.09</v>
      </c>
      <c r="U46" s="224">
        <f>ROUND(E46*T46,2)</f>
        <v>1.32</v>
      </c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129</v>
      </c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15"/>
      <c r="B47" s="221"/>
      <c r="C47" s="267" t="s">
        <v>189</v>
      </c>
      <c r="D47" s="229"/>
      <c r="E47" s="232">
        <v>14.67</v>
      </c>
      <c r="F47" s="234"/>
      <c r="G47" s="234"/>
      <c r="H47" s="234"/>
      <c r="I47" s="234"/>
      <c r="J47" s="234"/>
      <c r="K47" s="234"/>
      <c r="L47" s="234"/>
      <c r="M47" s="234"/>
      <c r="N47" s="224"/>
      <c r="O47" s="224"/>
      <c r="P47" s="224"/>
      <c r="Q47" s="224"/>
      <c r="R47" s="224"/>
      <c r="S47" s="224"/>
      <c r="T47" s="225"/>
      <c r="U47" s="224"/>
      <c r="V47" s="214"/>
      <c r="W47" s="214"/>
      <c r="X47" s="214"/>
      <c r="Y47" s="214"/>
      <c r="Z47" s="214"/>
      <c r="AA47" s="214"/>
      <c r="AB47" s="214"/>
      <c r="AC47" s="214"/>
      <c r="AD47" s="214"/>
      <c r="AE47" s="214" t="s">
        <v>143</v>
      </c>
      <c r="AF47" s="214">
        <v>0</v>
      </c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ht="22.5" outlineLevel="1" x14ac:dyDescent="0.2">
      <c r="A48" s="215">
        <v>24</v>
      </c>
      <c r="B48" s="221" t="s">
        <v>190</v>
      </c>
      <c r="C48" s="265" t="s">
        <v>191</v>
      </c>
      <c r="D48" s="223" t="s">
        <v>138</v>
      </c>
      <c r="E48" s="230">
        <v>14.67</v>
      </c>
      <c r="F48" s="233"/>
      <c r="G48" s="234">
        <f>ROUND(E48*F48,2)</f>
        <v>0</v>
      </c>
      <c r="H48" s="233"/>
      <c r="I48" s="234">
        <f>ROUND(E48*H48,2)</f>
        <v>0</v>
      </c>
      <c r="J48" s="233"/>
      <c r="K48" s="234">
        <f>ROUND(E48*J48,2)</f>
        <v>0</v>
      </c>
      <c r="L48" s="234">
        <v>15</v>
      </c>
      <c r="M48" s="234">
        <f>G48*(1+L48/100)</f>
        <v>0</v>
      </c>
      <c r="N48" s="224">
        <v>1.2600000000000001E-3</v>
      </c>
      <c r="O48" s="224">
        <f>ROUND(E48*N48,5)</f>
        <v>1.848E-2</v>
      </c>
      <c r="P48" s="224">
        <v>0</v>
      </c>
      <c r="Q48" s="224">
        <f>ROUND(E48*P48,5)</f>
        <v>0</v>
      </c>
      <c r="R48" s="224"/>
      <c r="S48" s="224"/>
      <c r="T48" s="225">
        <v>0.24</v>
      </c>
      <c r="U48" s="224">
        <f>ROUND(E48*T48,2)</f>
        <v>3.52</v>
      </c>
      <c r="V48" s="214"/>
      <c r="W48" s="214"/>
      <c r="X48" s="214"/>
      <c r="Y48" s="214"/>
      <c r="Z48" s="214"/>
      <c r="AA48" s="214"/>
      <c r="AB48" s="214"/>
      <c r="AC48" s="214"/>
      <c r="AD48" s="214"/>
      <c r="AE48" s="214" t="s">
        <v>129</v>
      </c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15">
        <v>25</v>
      </c>
      <c r="B49" s="221" t="s">
        <v>192</v>
      </c>
      <c r="C49" s="265" t="s">
        <v>193</v>
      </c>
      <c r="D49" s="223" t="s">
        <v>132</v>
      </c>
      <c r="E49" s="230">
        <v>6.05</v>
      </c>
      <c r="F49" s="233"/>
      <c r="G49" s="234">
        <f>ROUND(E49*F49,2)</f>
        <v>0</v>
      </c>
      <c r="H49" s="233"/>
      <c r="I49" s="234">
        <f>ROUND(E49*H49,2)</f>
        <v>0</v>
      </c>
      <c r="J49" s="233"/>
      <c r="K49" s="234">
        <f>ROUND(E49*J49,2)</f>
        <v>0</v>
      </c>
      <c r="L49" s="234">
        <v>15</v>
      </c>
      <c r="M49" s="234">
        <f>G49*(1+L49/100)</f>
        <v>0</v>
      </c>
      <c r="N49" s="224">
        <v>1.4999999999999999E-4</v>
      </c>
      <c r="O49" s="224">
        <f>ROUND(E49*N49,5)</f>
        <v>9.1E-4</v>
      </c>
      <c r="P49" s="224">
        <v>0</v>
      </c>
      <c r="Q49" s="224">
        <f>ROUND(E49*P49,5)</f>
        <v>0</v>
      </c>
      <c r="R49" s="224"/>
      <c r="S49" s="224"/>
      <c r="T49" s="225">
        <v>0.09</v>
      </c>
      <c r="U49" s="224">
        <f>ROUND(E49*T49,2)</f>
        <v>0.54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129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15"/>
      <c r="B50" s="221"/>
      <c r="C50" s="267" t="s">
        <v>194</v>
      </c>
      <c r="D50" s="229"/>
      <c r="E50" s="232">
        <v>6.05</v>
      </c>
      <c r="F50" s="234"/>
      <c r="G50" s="234"/>
      <c r="H50" s="234"/>
      <c r="I50" s="234"/>
      <c r="J50" s="234"/>
      <c r="K50" s="234"/>
      <c r="L50" s="234"/>
      <c r="M50" s="234"/>
      <c r="N50" s="224"/>
      <c r="O50" s="224"/>
      <c r="P50" s="224"/>
      <c r="Q50" s="224"/>
      <c r="R50" s="224"/>
      <c r="S50" s="224"/>
      <c r="T50" s="225"/>
      <c r="U50" s="224"/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143</v>
      </c>
      <c r="AF50" s="214">
        <v>0</v>
      </c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15">
        <v>26</v>
      </c>
      <c r="B51" s="221" t="s">
        <v>195</v>
      </c>
      <c r="C51" s="265" t="s">
        <v>196</v>
      </c>
      <c r="D51" s="223" t="s">
        <v>128</v>
      </c>
      <c r="E51" s="230">
        <v>1</v>
      </c>
      <c r="F51" s="233"/>
      <c r="G51" s="234">
        <f>ROUND(E51*F51,2)</f>
        <v>0</v>
      </c>
      <c r="H51" s="233"/>
      <c r="I51" s="234">
        <f>ROUND(E51*H51,2)</f>
        <v>0</v>
      </c>
      <c r="J51" s="233"/>
      <c r="K51" s="234">
        <f>ROUND(E51*J51,2)</f>
        <v>0</v>
      </c>
      <c r="L51" s="234">
        <v>15</v>
      </c>
      <c r="M51" s="234">
        <f>G51*(1+L51/100)</f>
        <v>0</v>
      </c>
      <c r="N51" s="224">
        <v>6.9999999999999994E-5</v>
      </c>
      <c r="O51" s="224">
        <f>ROUND(E51*N51,5)</f>
        <v>6.9999999999999994E-5</v>
      </c>
      <c r="P51" s="224">
        <v>0</v>
      </c>
      <c r="Q51" s="224">
        <f>ROUND(E51*P51,5)</f>
        <v>0</v>
      </c>
      <c r="R51" s="224"/>
      <c r="S51" s="224"/>
      <c r="T51" s="225">
        <v>0.09</v>
      </c>
      <c r="U51" s="224">
        <f>ROUND(E51*T51,2)</f>
        <v>0.09</v>
      </c>
      <c r="V51" s="214"/>
      <c r="W51" s="214"/>
      <c r="X51" s="214"/>
      <c r="Y51" s="214"/>
      <c r="Z51" s="214"/>
      <c r="AA51" s="214"/>
      <c r="AB51" s="214"/>
      <c r="AC51" s="214"/>
      <c r="AD51" s="214"/>
      <c r="AE51" s="214" t="s">
        <v>129</v>
      </c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15">
        <v>27</v>
      </c>
      <c r="B52" s="221" t="s">
        <v>197</v>
      </c>
      <c r="C52" s="265" t="s">
        <v>198</v>
      </c>
      <c r="D52" s="223" t="s">
        <v>132</v>
      </c>
      <c r="E52" s="230">
        <v>4</v>
      </c>
      <c r="F52" s="233"/>
      <c r="G52" s="234">
        <f>ROUND(E52*F52,2)</f>
        <v>0</v>
      </c>
      <c r="H52" s="233"/>
      <c r="I52" s="234">
        <f>ROUND(E52*H52,2)</f>
        <v>0</v>
      </c>
      <c r="J52" s="233"/>
      <c r="K52" s="234">
        <f>ROUND(E52*J52,2)</f>
        <v>0</v>
      </c>
      <c r="L52" s="234">
        <v>15</v>
      </c>
      <c r="M52" s="234">
        <f>G52*(1+L52/100)</f>
        <v>0</v>
      </c>
      <c r="N52" s="224">
        <v>3.2000000000000003E-4</v>
      </c>
      <c r="O52" s="224">
        <f>ROUND(E52*N52,5)</f>
        <v>1.2800000000000001E-3</v>
      </c>
      <c r="P52" s="224">
        <v>0</v>
      </c>
      <c r="Q52" s="224">
        <f>ROUND(E52*P52,5)</f>
        <v>0</v>
      </c>
      <c r="R52" s="224"/>
      <c r="S52" s="224"/>
      <c r="T52" s="225">
        <v>0.14000000000000001</v>
      </c>
      <c r="U52" s="224">
        <f>ROUND(E52*T52,2)</f>
        <v>0.56000000000000005</v>
      </c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129</v>
      </c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15">
        <v>28</v>
      </c>
      <c r="B53" s="221" t="s">
        <v>199</v>
      </c>
      <c r="C53" s="265" t="s">
        <v>200</v>
      </c>
      <c r="D53" s="223" t="s">
        <v>165</v>
      </c>
      <c r="E53" s="230">
        <v>2.3800000000000002E-2</v>
      </c>
      <c r="F53" s="233"/>
      <c r="G53" s="234">
        <f>ROUND(E53*F53,2)</f>
        <v>0</v>
      </c>
      <c r="H53" s="233"/>
      <c r="I53" s="234">
        <f>ROUND(E53*H53,2)</f>
        <v>0</v>
      </c>
      <c r="J53" s="233"/>
      <c r="K53" s="234">
        <f>ROUND(E53*J53,2)</f>
        <v>0</v>
      </c>
      <c r="L53" s="234">
        <v>15</v>
      </c>
      <c r="M53" s="234">
        <f>G53*(1+L53/100)</f>
        <v>0</v>
      </c>
      <c r="N53" s="224">
        <v>0</v>
      </c>
      <c r="O53" s="224">
        <f>ROUND(E53*N53,5)</f>
        <v>0</v>
      </c>
      <c r="P53" s="224">
        <v>0</v>
      </c>
      <c r="Q53" s="224">
        <f>ROUND(E53*P53,5)</f>
        <v>0</v>
      </c>
      <c r="R53" s="224"/>
      <c r="S53" s="224"/>
      <c r="T53" s="225">
        <v>1.637</v>
      </c>
      <c r="U53" s="224">
        <f>ROUND(E53*T53,2)</f>
        <v>0.04</v>
      </c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129</v>
      </c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x14ac:dyDescent="0.2">
      <c r="A54" s="216" t="s">
        <v>124</v>
      </c>
      <c r="B54" s="222" t="s">
        <v>75</v>
      </c>
      <c r="C54" s="266" t="s">
        <v>76</v>
      </c>
      <c r="D54" s="226"/>
      <c r="E54" s="231"/>
      <c r="F54" s="235"/>
      <c r="G54" s="235">
        <f>SUMIF(AE55:AE55,"&lt;&gt;NOR",G55:G55)</f>
        <v>0</v>
      </c>
      <c r="H54" s="235"/>
      <c r="I54" s="235">
        <f>SUM(I55:I55)</f>
        <v>0</v>
      </c>
      <c r="J54" s="235"/>
      <c r="K54" s="235">
        <f>SUM(K55:K55)</f>
        <v>0</v>
      </c>
      <c r="L54" s="235"/>
      <c r="M54" s="235">
        <f>SUM(M55:M55)</f>
        <v>0</v>
      </c>
      <c r="N54" s="227"/>
      <c r="O54" s="227">
        <f>SUM(O55:O55)</f>
        <v>4.6999999999999999E-4</v>
      </c>
      <c r="P54" s="227"/>
      <c r="Q54" s="227">
        <f>SUM(Q55:Q55)</f>
        <v>0</v>
      </c>
      <c r="R54" s="227"/>
      <c r="S54" s="227"/>
      <c r="T54" s="228"/>
      <c r="U54" s="227">
        <f>SUM(U55:U55)</f>
        <v>0.36</v>
      </c>
      <c r="AE54" t="s">
        <v>125</v>
      </c>
    </row>
    <row r="55" spans="1:60" outlineLevel="1" x14ac:dyDescent="0.2">
      <c r="A55" s="215">
        <v>29</v>
      </c>
      <c r="B55" s="221" t="s">
        <v>201</v>
      </c>
      <c r="C55" s="265" t="s">
        <v>202</v>
      </c>
      <c r="D55" s="223" t="s">
        <v>203</v>
      </c>
      <c r="E55" s="230">
        <v>1</v>
      </c>
      <c r="F55" s="233"/>
      <c r="G55" s="234">
        <f>ROUND(E55*F55,2)</f>
        <v>0</v>
      </c>
      <c r="H55" s="233"/>
      <c r="I55" s="234">
        <f>ROUND(E55*H55,2)</f>
        <v>0</v>
      </c>
      <c r="J55" s="233"/>
      <c r="K55" s="234">
        <f>ROUND(E55*J55,2)</f>
        <v>0</v>
      </c>
      <c r="L55" s="234">
        <v>15</v>
      </c>
      <c r="M55" s="234">
        <f>G55*(1+L55/100)</f>
        <v>0</v>
      </c>
      <c r="N55" s="224">
        <v>4.6999999999999999E-4</v>
      </c>
      <c r="O55" s="224">
        <f>ROUND(E55*N55,5)</f>
        <v>4.6999999999999999E-4</v>
      </c>
      <c r="P55" s="224">
        <v>0</v>
      </c>
      <c r="Q55" s="224">
        <f>ROUND(E55*P55,5)</f>
        <v>0</v>
      </c>
      <c r="R55" s="224"/>
      <c r="S55" s="224"/>
      <c r="T55" s="225">
        <v>0.35899999999999999</v>
      </c>
      <c r="U55" s="224">
        <f>ROUND(E55*T55,2)</f>
        <v>0.36</v>
      </c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129</v>
      </c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x14ac:dyDescent="0.2">
      <c r="A56" s="216" t="s">
        <v>124</v>
      </c>
      <c r="B56" s="222" t="s">
        <v>77</v>
      </c>
      <c r="C56" s="266" t="s">
        <v>78</v>
      </c>
      <c r="D56" s="226"/>
      <c r="E56" s="231"/>
      <c r="F56" s="235"/>
      <c r="G56" s="235">
        <f>SUMIF(AE57:AE57,"&lt;&gt;NOR",G57:G57)</f>
        <v>0</v>
      </c>
      <c r="H56" s="235"/>
      <c r="I56" s="235">
        <f>SUM(I57:I57)</f>
        <v>0</v>
      </c>
      <c r="J56" s="235"/>
      <c r="K56" s="235">
        <f>SUM(K57:K57)</f>
        <v>0</v>
      </c>
      <c r="L56" s="235"/>
      <c r="M56" s="235">
        <f>SUM(M57:M57)</f>
        <v>0</v>
      </c>
      <c r="N56" s="227"/>
      <c r="O56" s="227">
        <f>SUM(O57:O57)</f>
        <v>0</v>
      </c>
      <c r="P56" s="227"/>
      <c r="Q56" s="227">
        <f>SUM(Q57:Q57)</f>
        <v>0</v>
      </c>
      <c r="R56" s="227"/>
      <c r="S56" s="227"/>
      <c r="T56" s="228"/>
      <c r="U56" s="227">
        <f>SUM(U57:U57)</f>
        <v>0.66</v>
      </c>
      <c r="AE56" t="s">
        <v>125</v>
      </c>
    </row>
    <row r="57" spans="1:60" outlineLevel="1" x14ac:dyDescent="0.2">
      <c r="A57" s="215">
        <v>30</v>
      </c>
      <c r="B57" s="221" t="s">
        <v>204</v>
      </c>
      <c r="C57" s="265" t="s">
        <v>205</v>
      </c>
      <c r="D57" s="223" t="s">
        <v>203</v>
      </c>
      <c r="E57" s="230">
        <v>1</v>
      </c>
      <c r="F57" s="233"/>
      <c r="G57" s="234">
        <f>ROUND(E57*F57,2)</f>
        <v>0</v>
      </c>
      <c r="H57" s="233"/>
      <c r="I57" s="234">
        <f>ROUND(E57*H57,2)</f>
        <v>0</v>
      </c>
      <c r="J57" s="233"/>
      <c r="K57" s="234">
        <f>ROUND(E57*J57,2)</f>
        <v>0</v>
      </c>
      <c r="L57" s="234">
        <v>15</v>
      </c>
      <c r="M57" s="234">
        <f>G57*(1+L57/100)</f>
        <v>0</v>
      </c>
      <c r="N57" s="224">
        <v>0</v>
      </c>
      <c r="O57" s="224">
        <f>ROUND(E57*N57,5)</f>
        <v>0</v>
      </c>
      <c r="P57" s="224">
        <v>0</v>
      </c>
      <c r="Q57" s="224">
        <f>ROUND(E57*P57,5)</f>
        <v>0</v>
      </c>
      <c r="R57" s="224"/>
      <c r="S57" s="224"/>
      <c r="T57" s="225">
        <v>0.65566000000000002</v>
      </c>
      <c r="U57" s="224">
        <f>ROUND(E57*T57,2)</f>
        <v>0.66</v>
      </c>
      <c r="V57" s="214"/>
      <c r="W57" s="214"/>
      <c r="X57" s="214"/>
      <c r="Y57" s="214"/>
      <c r="Z57" s="214"/>
      <c r="AA57" s="214"/>
      <c r="AB57" s="214"/>
      <c r="AC57" s="214"/>
      <c r="AD57" s="214"/>
      <c r="AE57" s="214" t="s">
        <v>129</v>
      </c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x14ac:dyDescent="0.2">
      <c r="A58" s="216" t="s">
        <v>124</v>
      </c>
      <c r="B58" s="222" t="s">
        <v>79</v>
      </c>
      <c r="C58" s="266" t="s">
        <v>80</v>
      </c>
      <c r="D58" s="226"/>
      <c r="E58" s="231"/>
      <c r="F58" s="235"/>
      <c r="G58" s="235">
        <f>SUMIF(AE59:AE60,"&lt;&gt;NOR",G59:G60)</f>
        <v>0</v>
      </c>
      <c r="H58" s="235"/>
      <c r="I58" s="235">
        <f>SUM(I59:I60)</f>
        <v>0</v>
      </c>
      <c r="J58" s="235"/>
      <c r="K58" s="235">
        <f>SUM(K59:K60)</f>
        <v>0</v>
      </c>
      <c r="L58" s="235"/>
      <c r="M58" s="235">
        <f>SUM(M59:M60)</f>
        <v>0</v>
      </c>
      <c r="N58" s="227"/>
      <c r="O58" s="227">
        <f>SUM(O59:O60)</f>
        <v>6.3800000000000003E-3</v>
      </c>
      <c r="P58" s="227"/>
      <c r="Q58" s="227">
        <f>SUM(Q59:Q60)</f>
        <v>0.12062</v>
      </c>
      <c r="R58" s="227"/>
      <c r="S58" s="227"/>
      <c r="T58" s="228"/>
      <c r="U58" s="227">
        <f>SUM(U59:U60)</f>
        <v>0.97</v>
      </c>
      <c r="AE58" t="s">
        <v>125</v>
      </c>
    </row>
    <row r="59" spans="1:60" outlineLevel="1" x14ac:dyDescent="0.2">
      <c r="A59" s="215">
        <v>31</v>
      </c>
      <c r="B59" s="221" t="s">
        <v>206</v>
      </c>
      <c r="C59" s="265" t="s">
        <v>207</v>
      </c>
      <c r="D59" s="223" t="s">
        <v>132</v>
      </c>
      <c r="E59" s="230">
        <v>25.5</v>
      </c>
      <c r="F59" s="233"/>
      <c r="G59" s="234">
        <f>ROUND(E59*F59,2)</f>
        <v>0</v>
      </c>
      <c r="H59" s="233"/>
      <c r="I59" s="234">
        <f>ROUND(E59*H59,2)</f>
        <v>0</v>
      </c>
      <c r="J59" s="233"/>
      <c r="K59" s="234">
        <f>ROUND(E59*J59,2)</f>
        <v>0</v>
      </c>
      <c r="L59" s="234">
        <v>15</v>
      </c>
      <c r="M59" s="234">
        <f>G59*(1+L59/100)</f>
        <v>0</v>
      </c>
      <c r="N59" s="224">
        <v>2.5000000000000001E-4</v>
      </c>
      <c r="O59" s="224">
        <f>ROUND(E59*N59,5)</f>
        <v>6.3800000000000003E-3</v>
      </c>
      <c r="P59" s="224">
        <v>4.7299999999999998E-3</v>
      </c>
      <c r="Q59" s="224">
        <f>ROUND(E59*P59,5)</f>
        <v>0.12062</v>
      </c>
      <c r="R59" s="224"/>
      <c r="S59" s="224"/>
      <c r="T59" s="225">
        <v>3.7999999999999999E-2</v>
      </c>
      <c r="U59" s="224">
        <f>ROUND(E59*T59,2)</f>
        <v>0.97</v>
      </c>
      <c r="V59" s="214"/>
      <c r="W59" s="214"/>
      <c r="X59" s="214"/>
      <c r="Y59" s="214"/>
      <c r="Z59" s="214"/>
      <c r="AA59" s="214"/>
      <c r="AB59" s="214"/>
      <c r="AC59" s="214"/>
      <c r="AD59" s="214"/>
      <c r="AE59" s="214" t="s">
        <v>129</v>
      </c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15"/>
      <c r="B60" s="221"/>
      <c r="C60" s="267" t="s">
        <v>208</v>
      </c>
      <c r="D60" s="229"/>
      <c r="E60" s="232">
        <v>25.5</v>
      </c>
      <c r="F60" s="234"/>
      <c r="G60" s="234"/>
      <c r="H60" s="234"/>
      <c r="I60" s="234"/>
      <c r="J60" s="234"/>
      <c r="K60" s="234"/>
      <c r="L60" s="234"/>
      <c r="M60" s="234"/>
      <c r="N60" s="224"/>
      <c r="O60" s="224"/>
      <c r="P60" s="224"/>
      <c r="Q60" s="224"/>
      <c r="R60" s="224"/>
      <c r="S60" s="224"/>
      <c r="T60" s="225"/>
      <c r="U60" s="224"/>
      <c r="V60" s="214"/>
      <c r="W60" s="214"/>
      <c r="X60" s="214"/>
      <c r="Y60" s="214"/>
      <c r="Z60" s="214"/>
      <c r="AA60" s="214"/>
      <c r="AB60" s="214"/>
      <c r="AC60" s="214"/>
      <c r="AD60" s="214"/>
      <c r="AE60" s="214" t="s">
        <v>143</v>
      </c>
      <c r="AF60" s="214">
        <v>0</v>
      </c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x14ac:dyDescent="0.2">
      <c r="A61" s="216" t="s">
        <v>124</v>
      </c>
      <c r="B61" s="222" t="s">
        <v>81</v>
      </c>
      <c r="C61" s="266" t="s">
        <v>82</v>
      </c>
      <c r="D61" s="226"/>
      <c r="E61" s="231"/>
      <c r="F61" s="235"/>
      <c r="G61" s="235">
        <f>SUMIF(AE62:AE76,"&lt;&gt;NOR",G62:G76)</f>
        <v>0</v>
      </c>
      <c r="H61" s="235"/>
      <c r="I61" s="235">
        <f>SUM(I62:I76)</f>
        <v>0</v>
      </c>
      <c r="J61" s="235"/>
      <c r="K61" s="235">
        <f>SUM(K62:K76)</f>
        <v>0</v>
      </c>
      <c r="L61" s="235"/>
      <c r="M61" s="235">
        <f>SUM(M62:M76)</f>
        <v>0</v>
      </c>
      <c r="N61" s="227"/>
      <c r="O61" s="227">
        <f>SUM(O62:O76)</f>
        <v>6.8540000000000004E-2</v>
      </c>
      <c r="P61" s="227"/>
      <c r="Q61" s="227">
        <f>SUM(Q62:Q76)</f>
        <v>0.30297000000000002</v>
      </c>
      <c r="R61" s="227"/>
      <c r="S61" s="227"/>
      <c r="T61" s="228"/>
      <c r="U61" s="227">
        <f>SUM(U62:U76)</f>
        <v>12.85</v>
      </c>
      <c r="AE61" t="s">
        <v>125</v>
      </c>
    </row>
    <row r="62" spans="1:60" outlineLevel="1" x14ac:dyDescent="0.2">
      <c r="A62" s="215">
        <v>32</v>
      </c>
      <c r="B62" s="221" t="s">
        <v>209</v>
      </c>
      <c r="C62" s="265" t="s">
        <v>210</v>
      </c>
      <c r="D62" s="223" t="s">
        <v>203</v>
      </c>
      <c r="E62" s="230">
        <v>1</v>
      </c>
      <c r="F62" s="233"/>
      <c r="G62" s="234">
        <f>ROUND(E62*F62,2)</f>
        <v>0</v>
      </c>
      <c r="H62" s="233"/>
      <c r="I62" s="234">
        <f>ROUND(E62*H62,2)</f>
        <v>0</v>
      </c>
      <c r="J62" s="233"/>
      <c r="K62" s="234">
        <f>ROUND(E62*J62,2)</f>
        <v>0</v>
      </c>
      <c r="L62" s="234">
        <v>15</v>
      </c>
      <c r="M62" s="234">
        <f>G62*(1+L62/100)</f>
        <v>0</v>
      </c>
      <c r="N62" s="224">
        <v>1.521E-2</v>
      </c>
      <c r="O62" s="224">
        <f>ROUND(E62*N62,5)</f>
        <v>1.521E-2</v>
      </c>
      <c r="P62" s="224">
        <v>0</v>
      </c>
      <c r="Q62" s="224">
        <f>ROUND(E62*P62,5)</f>
        <v>0</v>
      </c>
      <c r="R62" s="224"/>
      <c r="S62" s="224"/>
      <c r="T62" s="225">
        <v>1.1890000000000001</v>
      </c>
      <c r="U62" s="224">
        <f>ROUND(E62*T62,2)</f>
        <v>1.19</v>
      </c>
      <c r="V62" s="214"/>
      <c r="W62" s="214"/>
      <c r="X62" s="214"/>
      <c r="Y62" s="214"/>
      <c r="Z62" s="214"/>
      <c r="AA62" s="214"/>
      <c r="AB62" s="214"/>
      <c r="AC62" s="214"/>
      <c r="AD62" s="214"/>
      <c r="AE62" s="214" t="s">
        <v>129</v>
      </c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 x14ac:dyDescent="0.2">
      <c r="A63" s="215">
        <v>33</v>
      </c>
      <c r="B63" s="221" t="s">
        <v>211</v>
      </c>
      <c r="C63" s="265" t="s">
        <v>212</v>
      </c>
      <c r="D63" s="223" t="s">
        <v>203</v>
      </c>
      <c r="E63" s="230">
        <v>1</v>
      </c>
      <c r="F63" s="233"/>
      <c r="G63" s="234">
        <f>ROUND(E63*F63,2)</f>
        <v>0</v>
      </c>
      <c r="H63" s="233"/>
      <c r="I63" s="234">
        <f>ROUND(E63*H63,2)</f>
        <v>0</v>
      </c>
      <c r="J63" s="233"/>
      <c r="K63" s="234">
        <f>ROUND(E63*J63,2)</f>
        <v>0</v>
      </c>
      <c r="L63" s="234">
        <v>15</v>
      </c>
      <c r="M63" s="234">
        <f>G63*(1+L63/100)</f>
        <v>0</v>
      </c>
      <c r="N63" s="224">
        <v>6.2E-4</v>
      </c>
      <c r="O63" s="224">
        <f>ROUND(E63*N63,5)</f>
        <v>6.2E-4</v>
      </c>
      <c r="P63" s="224">
        <v>0</v>
      </c>
      <c r="Q63" s="224">
        <f>ROUND(E63*P63,5)</f>
        <v>0</v>
      </c>
      <c r="R63" s="224"/>
      <c r="S63" s="224"/>
      <c r="T63" s="225">
        <v>2.6</v>
      </c>
      <c r="U63" s="224">
        <f>ROUND(E63*T63,2)</f>
        <v>2.6</v>
      </c>
      <c r="V63" s="214"/>
      <c r="W63" s="214"/>
      <c r="X63" s="214"/>
      <c r="Y63" s="214"/>
      <c r="Z63" s="214"/>
      <c r="AA63" s="214"/>
      <c r="AB63" s="214"/>
      <c r="AC63" s="214"/>
      <c r="AD63" s="214"/>
      <c r="AE63" s="214" t="s">
        <v>129</v>
      </c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22.5" outlineLevel="1" x14ac:dyDescent="0.2">
      <c r="A64" s="215">
        <v>34</v>
      </c>
      <c r="B64" s="221" t="s">
        <v>213</v>
      </c>
      <c r="C64" s="265" t="s">
        <v>214</v>
      </c>
      <c r="D64" s="223" t="s">
        <v>128</v>
      </c>
      <c r="E64" s="230">
        <v>1</v>
      </c>
      <c r="F64" s="233"/>
      <c r="G64" s="234">
        <f>ROUND(E64*F64,2)</f>
        <v>0</v>
      </c>
      <c r="H64" s="233"/>
      <c r="I64" s="234">
        <f>ROUND(E64*H64,2)</f>
        <v>0</v>
      </c>
      <c r="J64" s="233"/>
      <c r="K64" s="234">
        <f>ROUND(E64*J64,2)</f>
        <v>0</v>
      </c>
      <c r="L64" s="234">
        <v>15</v>
      </c>
      <c r="M64" s="234">
        <f>G64*(1+L64/100)</f>
        <v>0</v>
      </c>
      <c r="N64" s="224">
        <v>3.9E-2</v>
      </c>
      <c r="O64" s="224">
        <f>ROUND(E64*N64,5)</f>
        <v>3.9E-2</v>
      </c>
      <c r="P64" s="224">
        <v>0</v>
      </c>
      <c r="Q64" s="224">
        <f>ROUND(E64*P64,5)</f>
        <v>0</v>
      </c>
      <c r="R64" s="224"/>
      <c r="S64" s="224"/>
      <c r="T64" s="225">
        <v>0</v>
      </c>
      <c r="U64" s="224">
        <f>ROUND(E64*T64,2)</f>
        <v>0</v>
      </c>
      <c r="V64" s="214"/>
      <c r="W64" s="214"/>
      <c r="X64" s="214"/>
      <c r="Y64" s="214"/>
      <c r="Z64" s="214"/>
      <c r="AA64" s="214"/>
      <c r="AB64" s="214"/>
      <c r="AC64" s="214"/>
      <c r="AD64" s="214"/>
      <c r="AE64" s="214" t="s">
        <v>215</v>
      </c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15">
        <v>35</v>
      </c>
      <c r="B65" s="221" t="s">
        <v>216</v>
      </c>
      <c r="C65" s="265" t="s">
        <v>217</v>
      </c>
      <c r="D65" s="223" t="s">
        <v>128</v>
      </c>
      <c r="E65" s="230">
        <v>1</v>
      </c>
      <c r="F65" s="233"/>
      <c r="G65" s="234">
        <f>ROUND(E65*F65,2)</f>
        <v>0</v>
      </c>
      <c r="H65" s="233"/>
      <c r="I65" s="234">
        <f>ROUND(E65*H65,2)</f>
        <v>0</v>
      </c>
      <c r="J65" s="233"/>
      <c r="K65" s="234">
        <f>ROUND(E65*J65,2)</f>
        <v>0</v>
      </c>
      <c r="L65" s="234">
        <v>15</v>
      </c>
      <c r="M65" s="234">
        <f>G65*(1+L65/100)</f>
        <v>0</v>
      </c>
      <c r="N65" s="224">
        <v>1.5200000000000001E-3</v>
      </c>
      <c r="O65" s="224">
        <f>ROUND(E65*N65,5)</f>
        <v>1.5200000000000001E-3</v>
      </c>
      <c r="P65" s="224">
        <v>0</v>
      </c>
      <c r="Q65" s="224">
        <f>ROUND(E65*P65,5)</f>
        <v>0</v>
      </c>
      <c r="R65" s="224"/>
      <c r="S65" s="224"/>
      <c r="T65" s="225">
        <v>0.58699999999999997</v>
      </c>
      <c r="U65" s="224">
        <f>ROUND(E65*T65,2)</f>
        <v>0.59</v>
      </c>
      <c r="V65" s="214"/>
      <c r="W65" s="214"/>
      <c r="X65" s="214"/>
      <c r="Y65" s="214"/>
      <c r="Z65" s="214"/>
      <c r="AA65" s="214"/>
      <c r="AB65" s="214"/>
      <c r="AC65" s="214"/>
      <c r="AD65" s="214"/>
      <c r="AE65" s="214" t="s">
        <v>129</v>
      </c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">
      <c r="A66" s="215">
        <v>36</v>
      </c>
      <c r="B66" s="221" t="s">
        <v>218</v>
      </c>
      <c r="C66" s="265" t="s">
        <v>219</v>
      </c>
      <c r="D66" s="223" t="s">
        <v>203</v>
      </c>
      <c r="E66" s="230">
        <v>1</v>
      </c>
      <c r="F66" s="233"/>
      <c r="G66" s="234">
        <f>ROUND(E66*F66,2)</f>
        <v>0</v>
      </c>
      <c r="H66" s="233"/>
      <c r="I66" s="234">
        <f>ROUND(E66*H66,2)</f>
        <v>0</v>
      </c>
      <c r="J66" s="233"/>
      <c r="K66" s="234">
        <f>ROUND(E66*J66,2)</f>
        <v>0</v>
      </c>
      <c r="L66" s="234">
        <v>15</v>
      </c>
      <c r="M66" s="234">
        <f>G66*(1+L66/100)</f>
        <v>0</v>
      </c>
      <c r="N66" s="224">
        <v>1.82E-3</v>
      </c>
      <c r="O66" s="224">
        <f>ROUND(E66*N66,5)</f>
        <v>1.82E-3</v>
      </c>
      <c r="P66" s="224">
        <v>0</v>
      </c>
      <c r="Q66" s="224">
        <f>ROUND(E66*P66,5)</f>
        <v>0</v>
      </c>
      <c r="R66" s="224"/>
      <c r="S66" s="224"/>
      <c r="T66" s="225">
        <v>1.262</v>
      </c>
      <c r="U66" s="224">
        <f>ROUND(E66*T66,2)</f>
        <v>1.26</v>
      </c>
      <c r="V66" s="214"/>
      <c r="W66" s="214"/>
      <c r="X66" s="214"/>
      <c r="Y66" s="214"/>
      <c r="Z66" s="214"/>
      <c r="AA66" s="214"/>
      <c r="AB66" s="214"/>
      <c r="AC66" s="214"/>
      <c r="AD66" s="214"/>
      <c r="AE66" s="214" t="s">
        <v>129</v>
      </c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15">
        <v>37</v>
      </c>
      <c r="B67" s="221" t="s">
        <v>220</v>
      </c>
      <c r="C67" s="265" t="s">
        <v>221</v>
      </c>
      <c r="D67" s="223" t="s">
        <v>203</v>
      </c>
      <c r="E67" s="230">
        <v>1</v>
      </c>
      <c r="F67" s="233"/>
      <c r="G67" s="234">
        <f>ROUND(E67*F67,2)</f>
        <v>0</v>
      </c>
      <c r="H67" s="233"/>
      <c r="I67" s="234">
        <f>ROUND(E67*H67,2)</f>
        <v>0</v>
      </c>
      <c r="J67" s="233"/>
      <c r="K67" s="234">
        <f>ROUND(E67*J67,2)</f>
        <v>0</v>
      </c>
      <c r="L67" s="234">
        <v>15</v>
      </c>
      <c r="M67" s="234">
        <f>G67*(1+L67/100)</f>
        <v>0</v>
      </c>
      <c r="N67" s="224">
        <v>1.0370000000000001E-2</v>
      </c>
      <c r="O67" s="224">
        <f>ROUND(E67*N67,5)</f>
        <v>1.0370000000000001E-2</v>
      </c>
      <c r="P67" s="224">
        <v>0</v>
      </c>
      <c r="Q67" s="224">
        <f>ROUND(E67*P67,5)</f>
        <v>0</v>
      </c>
      <c r="R67" s="224"/>
      <c r="S67" s="224"/>
      <c r="T67" s="225">
        <v>0.50700000000000001</v>
      </c>
      <c r="U67" s="224">
        <f>ROUND(E67*T67,2)</f>
        <v>0.51</v>
      </c>
      <c r="V67" s="214"/>
      <c r="W67" s="214"/>
      <c r="X67" s="214"/>
      <c r="Y67" s="214"/>
      <c r="Z67" s="214"/>
      <c r="AA67" s="214"/>
      <c r="AB67" s="214"/>
      <c r="AC67" s="214"/>
      <c r="AD67" s="214"/>
      <c r="AE67" s="214" t="s">
        <v>129</v>
      </c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15">
        <v>38</v>
      </c>
      <c r="B68" s="221" t="s">
        <v>222</v>
      </c>
      <c r="C68" s="265" t="s">
        <v>223</v>
      </c>
      <c r="D68" s="223" t="s">
        <v>203</v>
      </c>
      <c r="E68" s="230">
        <v>1</v>
      </c>
      <c r="F68" s="233"/>
      <c r="G68" s="234">
        <f>ROUND(E68*F68,2)</f>
        <v>0</v>
      </c>
      <c r="H68" s="233"/>
      <c r="I68" s="234">
        <f>ROUND(E68*H68,2)</f>
        <v>0</v>
      </c>
      <c r="J68" s="233"/>
      <c r="K68" s="234">
        <f>ROUND(E68*J68,2)</f>
        <v>0</v>
      </c>
      <c r="L68" s="234">
        <v>15</v>
      </c>
      <c r="M68" s="234">
        <f>G68*(1+L68/100)</f>
        <v>0</v>
      </c>
      <c r="N68" s="224">
        <v>0</v>
      </c>
      <c r="O68" s="224">
        <f>ROUND(E68*N68,5)</f>
        <v>0</v>
      </c>
      <c r="P68" s="224">
        <v>1.9460000000000002E-2</v>
      </c>
      <c r="Q68" s="224">
        <f>ROUND(E68*P68,5)</f>
        <v>1.9460000000000002E-2</v>
      </c>
      <c r="R68" s="224"/>
      <c r="S68" s="224"/>
      <c r="T68" s="225">
        <v>0.38200000000000001</v>
      </c>
      <c r="U68" s="224">
        <f>ROUND(E68*T68,2)</f>
        <v>0.38</v>
      </c>
      <c r="V68" s="214"/>
      <c r="W68" s="214"/>
      <c r="X68" s="214"/>
      <c r="Y68" s="214"/>
      <c r="Z68" s="214"/>
      <c r="AA68" s="214"/>
      <c r="AB68" s="214"/>
      <c r="AC68" s="214"/>
      <c r="AD68" s="214"/>
      <c r="AE68" s="214" t="s">
        <v>129</v>
      </c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">
      <c r="A69" s="215">
        <v>39</v>
      </c>
      <c r="B69" s="221" t="s">
        <v>224</v>
      </c>
      <c r="C69" s="265" t="s">
        <v>225</v>
      </c>
      <c r="D69" s="223" t="s">
        <v>203</v>
      </c>
      <c r="E69" s="230">
        <v>1</v>
      </c>
      <c r="F69" s="233"/>
      <c r="G69" s="234">
        <f>ROUND(E69*F69,2)</f>
        <v>0</v>
      </c>
      <c r="H69" s="233"/>
      <c r="I69" s="234">
        <f>ROUND(E69*H69,2)</f>
        <v>0</v>
      </c>
      <c r="J69" s="233"/>
      <c r="K69" s="234">
        <f>ROUND(E69*J69,2)</f>
        <v>0</v>
      </c>
      <c r="L69" s="234">
        <v>15</v>
      </c>
      <c r="M69" s="234">
        <f>G69*(1+L69/100)</f>
        <v>0</v>
      </c>
      <c r="N69" s="224">
        <v>0</v>
      </c>
      <c r="O69" s="224">
        <f>ROUND(E69*N69,5)</f>
        <v>0</v>
      </c>
      <c r="P69" s="224">
        <v>0.125</v>
      </c>
      <c r="Q69" s="224">
        <f>ROUND(E69*P69,5)</f>
        <v>0.125</v>
      </c>
      <c r="R69" s="224"/>
      <c r="S69" s="224"/>
      <c r="T69" s="225">
        <v>1.1499999999999999</v>
      </c>
      <c r="U69" s="224">
        <f>ROUND(E69*T69,2)</f>
        <v>1.1499999999999999</v>
      </c>
      <c r="V69" s="214"/>
      <c r="W69" s="214"/>
      <c r="X69" s="214"/>
      <c r="Y69" s="214"/>
      <c r="Z69" s="214"/>
      <c r="AA69" s="214"/>
      <c r="AB69" s="214"/>
      <c r="AC69" s="214"/>
      <c r="AD69" s="214"/>
      <c r="AE69" s="214" t="s">
        <v>129</v>
      </c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1" x14ac:dyDescent="0.2">
      <c r="A70" s="215">
        <v>40</v>
      </c>
      <c r="B70" s="221" t="s">
        <v>226</v>
      </c>
      <c r="C70" s="265" t="s">
        <v>227</v>
      </c>
      <c r="D70" s="223" t="s">
        <v>203</v>
      </c>
      <c r="E70" s="230">
        <v>1</v>
      </c>
      <c r="F70" s="233"/>
      <c r="G70" s="234">
        <f>ROUND(E70*F70,2)</f>
        <v>0</v>
      </c>
      <c r="H70" s="233"/>
      <c r="I70" s="234">
        <f>ROUND(E70*H70,2)</f>
        <v>0</v>
      </c>
      <c r="J70" s="233"/>
      <c r="K70" s="234">
        <f>ROUND(E70*J70,2)</f>
        <v>0</v>
      </c>
      <c r="L70" s="234">
        <v>15</v>
      </c>
      <c r="M70" s="234">
        <f>G70*(1+L70/100)</f>
        <v>0</v>
      </c>
      <c r="N70" s="224">
        <v>0</v>
      </c>
      <c r="O70" s="224">
        <f>ROUND(E70*N70,5)</f>
        <v>0</v>
      </c>
      <c r="P70" s="224">
        <v>2.2800000000000001E-2</v>
      </c>
      <c r="Q70" s="224">
        <f>ROUND(E70*P70,5)</f>
        <v>2.2800000000000001E-2</v>
      </c>
      <c r="R70" s="224"/>
      <c r="S70" s="224"/>
      <c r="T70" s="225">
        <v>0.42399999999999999</v>
      </c>
      <c r="U70" s="224">
        <f>ROUND(E70*T70,2)</f>
        <v>0.42</v>
      </c>
      <c r="V70" s="214"/>
      <c r="W70" s="214"/>
      <c r="X70" s="214"/>
      <c r="Y70" s="214"/>
      <c r="Z70" s="214"/>
      <c r="AA70" s="214"/>
      <c r="AB70" s="214"/>
      <c r="AC70" s="214"/>
      <c r="AD70" s="214"/>
      <c r="AE70" s="214" t="s">
        <v>129</v>
      </c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15">
        <v>41</v>
      </c>
      <c r="B71" s="221" t="s">
        <v>228</v>
      </c>
      <c r="C71" s="265" t="s">
        <v>229</v>
      </c>
      <c r="D71" s="223" t="s">
        <v>203</v>
      </c>
      <c r="E71" s="230">
        <v>2</v>
      </c>
      <c r="F71" s="233"/>
      <c r="G71" s="234">
        <f>ROUND(E71*F71,2)</f>
        <v>0</v>
      </c>
      <c r="H71" s="233"/>
      <c r="I71" s="234">
        <f>ROUND(E71*H71,2)</f>
        <v>0</v>
      </c>
      <c r="J71" s="233"/>
      <c r="K71" s="234">
        <f>ROUND(E71*J71,2)</f>
        <v>0</v>
      </c>
      <c r="L71" s="234">
        <v>15</v>
      </c>
      <c r="M71" s="234">
        <f>G71*(1+L71/100)</f>
        <v>0</v>
      </c>
      <c r="N71" s="224">
        <v>0</v>
      </c>
      <c r="O71" s="224">
        <f>ROUND(E71*N71,5)</f>
        <v>0</v>
      </c>
      <c r="P71" s="224">
        <v>4.3499999999999997E-2</v>
      </c>
      <c r="Q71" s="224">
        <f>ROUND(E71*P71,5)</f>
        <v>8.6999999999999994E-2</v>
      </c>
      <c r="R71" s="224"/>
      <c r="S71" s="224"/>
      <c r="T71" s="225">
        <v>0.71299999999999997</v>
      </c>
      <c r="U71" s="224">
        <f>ROUND(E71*T71,2)</f>
        <v>1.43</v>
      </c>
      <c r="V71" s="214"/>
      <c r="W71" s="214"/>
      <c r="X71" s="214"/>
      <c r="Y71" s="214"/>
      <c r="Z71" s="214"/>
      <c r="AA71" s="214"/>
      <c r="AB71" s="214"/>
      <c r="AC71" s="214"/>
      <c r="AD71" s="214"/>
      <c r="AE71" s="214" t="s">
        <v>129</v>
      </c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1" x14ac:dyDescent="0.2">
      <c r="A72" s="215">
        <v>42</v>
      </c>
      <c r="B72" s="221" t="s">
        <v>230</v>
      </c>
      <c r="C72" s="265" t="s">
        <v>231</v>
      </c>
      <c r="D72" s="223" t="s">
        <v>203</v>
      </c>
      <c r="E72" s="230">
        <v>1</v>
      </c>
      <c r="F72" s="233"/>
      <c r="G72" s="234">
        <f>ROUND(E72*F72,2)</f>
        <v>0</v>
      </c>
      <c r="H72" s="233"/>
      <c r="I72" s="234">
        <f>ROUND(E72*H72,2)</f>
        <v>0</v>
      </c>
      <c r="J72" s="233"/>
      <c r="K72" s="234">
        <f>ROUND(E72*J72,2)</f>
        <v>0</v>
      </c>
      <c r="L72" s="234">
        <v>15</v>
      </c>
      <c r="M72" s="234">
        <f>G72*(1+L72/100)</f>
        <v>0</v>
      </c>
      <c r="N72" s="224">
        <v>0</v>
      </c>
      <c r="O72" s="224">
        <f>ROUND(E72*N72,5)</f>
        <v>0</v>
      </c>
      <c r="P72" s="224">
        <v>1.9300000000000001E-2</v>
      </c>
      <c r="Q72" s="224">
        <f>ROUND(E72*P72,5)</f>
        <v>1.9300000000000001E-2</v>
      </c>
      <c r="R72" s="224"/>
      <c r="S72" s="224"/>
      <c r="T72" s="225">
        <v>0.25900000000000001</v>
      </c>
      <c r="U72" s="224">
        <f>ROUND(E72*T72,2)</f>
        <v>0.26</v>
      </c>
      <c r="V72" s="214"/>
      <c r="W72" s="214"/>
      <c r="X72" s="214"/>
      <c r="Y72" s="214"/>
      <c r="Z72" s="214"/>
      <c r="AA72" s="214"/>
      <c r="AB72" s="214"/>
      <c r="AC72" s="214"/>
      <c r="AD72" s="214"/>
      <c r="AE72" s="214" t="s">
        <v>129</v>
      </c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">
      <c r="A73" s="215">
        <v>43</v>
      </c>
      <c r="B73" s="221" t="s">
        <v>232</v>
      </c>
      <c r="C73" s="265" t="s">
        <v>233</v>
      </c>
      <c r="D73" s="223" t="s">
        <v>203</v>
      </c>
      <c r="E73" s="230">
        <v>11</v>
      </c>
      <c r="F73" s="233"/>
      <c r="G73" s="234">
        <f>ROUND(E73*F73,2)</f>
        <v>0</v>
      </c>
      <c r="H73" s="233"/>
      <c r="I73" s="234">
        <f>ROUND(E73*H73,2)</f>
        <v>0</v>
      </c>
      <c r="J73" s="233"/>
      <c r="K73" s="234">
        <f>ROUND(E73*J73,2)</f>
        <v>0</v>
      </c>
      <c r="L73" s="234">
        <v>15</v>
      </c>
      <c r="M73" s="234">
        <f>G73*(1+L73/100)</f>
        <v>0</v>
      </c>
      <c r="N73" s="224">
        <v>0</v>
      </c>
      <c r="O73" s="224">
        <f>ROUND(E73*N73,5)</f>
        <v>0</v>
      </c>
      <c r="P73" s="224">
        <v>1.56E-3</v>
      </c>
      <c r="Q73" s="224">
        <f>ROUND(E73*P73,5)</f>
        <v>1.7160000000000002E-2</v>
      </c>
      <c r="R73" s="224"/>
      <c r="S73" s="224"/>
      <c r="T73" s="225">
        <v>0.217</v>
      </c>
      <c r="U73" s="224">
        <f>ROUND(E73*T73,2)</f>
        <v>2.39</v>
      </c>
      <c r="V73" s="214"/>
      <c r="W73" s="214"/>
      <c r="X73" s="214"/>
      <c r="Y73" s="214"/>
      <c r="Z73" s="214"/>
      <c r="AA73" s="214"/>
      <c r="AB73" s="214"/>
      <c r="AC73" s="214"/>
      <c r="AD73" s="214"/>
      <c r="AE73" s="214" t="s">
        <v>129</v>
      </c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">
      <c r="A74" s="215">
        <v>44</v>
      </c>
      <c r="B74" s="221" t="s">
        <v>234</v>
      </c>
      <c r="C74" s="265" t="s">
        <v>235</v>
      </c>
      <c r="D74" s="223" t="s">
        <v>128</v>
      </c>
      <c r="E74" s="230">
        <v>2</v>
      </c>
      <c r="F74" s="233"/>
      <c r="G74" s="234">
        <f>ROUND(E74*F74,2)</f>
        <v>0</v>
      </c>
      <c r="H74" s="233"/>
      <c r="I74" s="234">
        <f>ROUND(E74*H74,2)</f>
        <v>0</v>
      </c>
      <c r="J74" s="233"/>
      <c r="K74" s="234">
        <f>ROUND(E74*J74,2)</f>
        <v>0</v>
      </c>
      <c r="L74" s="234">
        <v>15</v>
      </c>
      <c r="M74" s="234">
        <f>G74*(1+L74/100)</f>
        <v>0</v>
      </c>
      <c r="N74" s="224">
        <v>0</v>
      </c>
      <c r="O74" s="224">
        <f>ROUND(E74*N74,5)</f>
        <v>0</v>
      </c>
      <c r="P74" s="224">
        <v>5.0000000000000001E-3</v>
      </c>
      <c r="Q74" s="224">
        <f>ROUND(E74*P74,5)</f>
        <v>0.01</v>
      </c>
      <c r="R74" s="224"/>
      <c r="S74" s="224"/>
      <c r="T74" s="225">
        <v>8.4000000000000005E-2</v>
      </c>
      <c r="U74" s="224">
        <f>ROUND(E74*T74,2)</f>
        <v>0.17</v>
      </c>
      <c r="V74" s="214"/>
      <c r="W74" s="214"/>
      <c r="X74" s="214"/>
      <c r="Y74" s="214"/>
      <c r="Z74" s="214"/>
      <c r="AA74" s="214"/>
      <c r="AB74" s="214"/>
      <c r="AC74" s="214"/>
      <c r="AD74" s="214"/>
      <c r="AE74" s="214" t="s">
        <v>129</v>
      </c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 x14ac:dyDescent="0.2">
      <c r="A75" s="215">
        <v>45</v>
      </c>
      <c r="B75" s="221" t="s">
        <v>236</v>
      </c>
      <c r="C75" s="265" t="s">
        <v>237</v>
      </c>
      <c r="D75" s="223" t="s">
        <v>128</v>
      </c>
      <c r="E75" s="230">
        <v>1</v>
      </c>
      <c r="F75" s="233"/>
      <c r="G75" s="234">
        <f>ROUND(E75*F75,2)</f>
        <v>0</v>
      </c>
      <c r="H75" s="233"/>
      <c r="I75" s="234">
        <f>ROUND(E75*H75,2)</f>
        <v>0</v>
      </c>
      <c r="J75" s="233"/>
      <c r="K75" s="234">
        <f>ROUND(E75*J75,2)</f>
        <v>0</v>
      </c>
      <c r="L75" s="234">
        <v>15</v>
      </c>
      <c r="M75" s="234">
        <f>G75*(1+L75/100)</f>
        <v>0</v>
      </c>
      <c r="N75" s="224">
        <v>0</v>
      </c>
      <c r="O75" s="224">
        <f>ROUND(E75*N75,5)</f>
        <v>0</v>
      </c>
      <c r="P75" s="224">
        <v>2.2499999999999998E-3</v>
      </c>
      <c r="Q75" s="224">
        <f>ROUND(E75*P75,5)</f>
        <v>2.2499999999999998E-3</v>
      </c>
      <c r="R75" s="224"/>
      <c r="S75" s="224"/>
      <c r="T75" s="225">
        <v>0.40699999999999997</v>
      </c>
      <c r="U75" s="224">
        <f>ROUND(E75*T75,2)</f>
        <v>0.41</v>
      </c>
      <c r="V75" s="214"/>
      <c r="W75" s="214"/>
      <c r="X75" s="214"/>
      <c r="Y75" s="214"/>
      <c r="Z75" s="214"/>
      <c r="AA75" s="214"/>
      <c r="AB75" s="214"/>
      <c r="AC75" s="214"/>
      <c r="AD75" s="214"/>
      <c r="AE75" s="214" t="s">
        <v>129</v>
      </c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ht="22.5" outlineLevel="1" x14ac:dyDescent="0.2">
      <c r="A76" s="215">
        <v>46</v>
      </c>
      <c r="B76" s="221" t="s">
        <v>238</v>
      </c>
      <c r="C76" s="265" t="s">
        <v>239</v>
      </c>
      <c r="D76" s="223" t="s">
        <v>165</v>
      </c>
      <c r="E76" s="230">
        <v>0.05</v>
      </c>
      <c r="F76" s="233"/>
      <c r="G76" s="234">
        <f>ROUND(E76*F76,2)</f>
        <v>0</v>
      </c>
      <c r="H76" s="233"/>
      <c r="I76" s="234">
        <f>ROUND(E76*H76,2)</f>
        <v>0</v>
      </c>
      <c r="J76" s="233"/>
      <c r="K76" s="234">
        <f>ROUND(E76*J76,2)</f>
        <v>0</v>
      </c>
      <c r="L76" s="234">
        <v>15</v>
      </c>
      <c r="M76" s="234">
        <f>G76*(1+L76/100)</f>
        <v>0</v>
      </c>
      <c r="N76" s="224">
        <v>0</v>
      </c>
      <c r="O76" s="224">
        <f>ROUND(E76*N76,5)</f>
        <v>0</v>
      </c>
      <c r="P76" s="224">
        <v>0</v>
      </c>
      <c r="Q76" s="224">
        <f>ROUND(E76*P76,5)</f>
        <v>0</v>
      </c>
      <c r="R76" s="224"/>
      <c r="S76" s="224"/>
      <c r="T76" s="225">
        <v>1.7430000000000001</v>
      </c>
      <c r="U76" s="224">
        <f>ROUND(E76*T76,2)</f>
        <v>0.09</v>
      </c>
      <c r="V76" s="214"/>
      <c r="W76" s="214"/>
      <c r="X76" s="214"/>
      <c r="Y76" s="214"/>
      <c r="Z76" s="214"/>
      <c r="AA76" s="214"/>
      <c r="AB76" s="214"/>
      <c r="AC76" s="214"/>
      <c r="AD76" s="214"/>
      <c r="AE76" s="214" t="s">
        <v>129</v>
      </c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x14ac:dyDescent="0.2">
      <c r="A77" s="216" t="s">
        <v>124</v>
      </c>
      <c r="B77" s="222" t="s">
        <v>83</v>
      </c>
      <c r="C77" s="266" t="s">
        <v>84</v>
      </c>
      <c r="D77" s="226"/>
      <c r="E77" s="231"/>
      <c r="F77" s="235"/>
      <c r="G77" s="235">
        <f>SUMIF(AE78:AE81,"&lt;&gt;NOR",G78:G81)</f>
        <v>0</v>
      </c>
      <c r="H77" s="235"/>
      <c r="I77" s="235">
        <f>SUM(I78:I81)</f>
        <v>0</v>
      </c>
      <c r="J77" s="235"/>
      <c r="K77" s="235">
        <f>SUM(K78:K81)</f>
        <v>0</v>
      </c>
      <c r="L77" s="235"/>
      <c r="M77" s="235">
        <f>SUM(M78:M81)</f>
        <v>0</v>
      </c>
      <c r="N77" s="227"/>
      <c r="O77" s="227">
        <f>SUM(O78:O81)</f>
        <v>3.8960000000000002E-2</v>
      </c>
      <c r="P77" s="227"/>
      <c r="Q77" s="227">
        <f>SUM(Q78:Q81)</f>
        <v>0</v>
      </c>
      <c r="R77" s="227"/>
      <c r="S77" s="227"/>
      <c r="T77" s="228"/>
      <c r="U77" s="227">
        <f>SUM(U78:U81)</f>
        <v>9.8699999999999992</v>
      </c>
      <c r="AE77" t="s">
        <v>125</v>
      </c>
    </row>
    <row r="78" spans="1:60" outlineLevel="1" x14ac:dyDescent="0.2">
      <c r="A78" s="215">
        <v>47</v>
      </c>
      <c r="B78" s="221" t="s">
        <v>240</v>
      </c>
      <c r="C78" s="265" t="s">
        <v>241</v>
      </c>
      <c r="D78" s="223" t="s">
        <v>203</v>
      </c>
      <c r="E78" s="230">
        <v>1</v>
      </c>
      <c r="F78" s="233"/>
      <c r="G78" s="234">
        <f>ROUND(E78*F78,2)</f>
        <v>0</v>
      </c>
      <c r="H78" s="233"/>
      <c r="I78" s="234">
        <f>ROUND(E78*H78,2)</f>
        <v>0</v>
      </c>
      <c r="J78" s="233"/>
      <c r="K78" s="234">
        <f>ROUND(E78*J78,2)</f>
        <v>0</v>
      </c>
      <c r="L78" s="234">
        <v>15</v>
      </c>
      <c r="M78" s="234">
        <f>G78*(1+L78/100)</f>
        <v>0</v>
      </c>
      <c r="N78" s="224">
        <v>4.6000000000000001E-4</v>
      </c>
      <c r="O78" s="224">
        <f>ROUND(E78*N78,5)</f>
        <v>4.6000000000000001E-4</v>
      </c>
      <c r="P78" s="224">
        <v>0</v>
      </c>
      <c r="Q78" s="224">
        <f>ROUND(E78*P78,5)</f>
        <v>0</v>
      </c>
      <c r="R78" s="224"/>
      <c r="S78" s="224"/>
      <c r="T78" s="225">
        <v>7.508</v>
      </c>
      <c r="U78" s="224">
        <f>ROUND(E78*T78,2)</f>
        <v>7.51</v>
      </c>
      <c r="V78" s="214"/>
      <c r="W78" s="214"/>
      <c r="X78" s="214"/>
      <c r="Y78" s="214"/>
      <c r="Z78" s="214"/>
      <c r="AA78" s="214"/>
      <c r="AB78" s="214"/>
      <c r="AC78" s="214"/>
      <c r="AD78" s="214"/>
      <c r="AE78" s="214" t="s">
        <v>129</v>
      </c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1" x14ac:dyDescent="0.2">
      <c r="A79" s="215">
        <v>48</v>
      </c>
      <c r="B79" s="221" t="s">
        <v>242</v>
      </c>
      <c r="C79" s="265" t="s">
        <v>243</v>
      </c>
      <c r="D79" s="223" t="s">
        <v>128</v>
      </c>
      <c r="E79" s="230">
        <v>1</v>
      </c>
      <c r="F79" s="233"/>
      <c r="G79" s="234">
        <f>ROUND(E79*F79,2)</f>
        <v>0</v>
      </c>
      <c r="H79" s="233"/>
      <c r="I79" s="234">
        <f>ROUND(E79*H79,2)</f>
        <v>0</v>
      </c>
      <c r="J79" s="233"/>
      <c r="K79" s="234">
        <f>ROUND(E79*J79,2)</f>
        <v>0</v>
      </c>
      <c r="L79" s="234">
        <v>15</v>
      </c>
      <c r="M79" s="234">
        <f>G79*(1+L79/100)</f>
        <v>0</v>
      </c>
      <c r="N79" s="224">
        <v>3.85E-2</v>
      </c>
      <c r="O79" s="224">
        <f>ROUND(E79*N79,5)</f>
        <v>3.85E-2</v>
      </c>
      <c r="P79" s="224">
        <v>0</v>
      </c>
      <c r="Q79" s="224">
        <f>ROUND(E79*P79,5)</f>
        <v>0</v>
      </c>
      <c r="R79" s="224"/>
      <c r="S79" s="224"/>
      <c r="T79" s="225">
        <v>0</v>
      </c>
      <c r="U79" s="224">
        <f>ROUND(E79*T79,2)</f>
        <v>0</v>
      </c>
      <c r="V79" s="214"/>
      <c r="W79" s="214"/>
      <c r="X79" s="214"/>
      <c r="Y79" s="214"/>
      <c r="Z79" s="214"/>
      <c r="AA79" s="214"/>
      <c r="AB79" s="214"/>
      <c r="AC79" s="214"/>
      <c r="AD79" s="214"/>
      <c r="AE79" s="214" t="s">
        <v>215</v>
      </c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1" x14ac:dyDescent="0.2">
      <c r="A80" s="215">
        <v>49</v>
      </c>
      <c r="B80" s="221" t="s">
        <v>244</v>
      </c>
      <c r="C80" s="265" t="s">
        <v>245</v>
      </c>
      <c r="D80" s="223" t="s">
        <v>203</v>
      </c>
      <c r="E80" s="230">
        <v>1</v>
      </c>
      <c r="F80" s="233"/>
      <c r="G80" s="234">
        <f>ROUND(E80*F80,2)</f>
        <v>0</v>
      </c>
      <c r="H80" s="233"/>
      <c r="I80" s="234">
        <f>ROUND(E80*H80,2)</f>
        <v>0</v>
      </c>
      <c r="J80" s="233"/>
      <c r="K80" s="234">
        <f>ROUND(E80*J80,2)</f>
        <v>0</v>
      </c>
      <c r="L80" s="234">
        <v>15</v>
      </c>
      <c r="M80" s="234">
        <f>G80*(1+L80/100)</f>
        <v>0</v>
      </c>
      <c r="N80" s="224">
        <v>0</v>
      </c>
      <c r="O80" s="224">
        <f>ROUND(E80*N80,5)</f>
        <v>0</v>
      </c>
      <c r="P80" s="224">
        <v>0</v>
      </c>
      <c r="Q80" s="224">
        <f>ROUND(E80*P80,5)</f>
        <v>0</v>
      </c>
      <c r="R80" s="224"/>
      <c r="S80" s="224"/>
      <c r="T80" s="225">
        <v>0.85</v>
      </c>
      <c r="U80" s="224">
        <f>ROUND(E80*T80,2)</f>
        <v>0.85</v>
      </c>
      <c r="V80" s="214"/>
      <c r="W80" s="214"/>
      <c r="X80" s="214"/>
      <c r="Y80" s="214"/>
      <c r="Z80" s="214"/>
      <c r="AA80" s="214"/>
      <c r="AB80" s="214"/>
      <c r="AC80" s="214"/>
      <c r="AD80" s="214"/>
      <c r="AE80" s="214" t="s">
        <v>129</v>
      </c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outlineLevel="1" x14ac:dyDescent="0.2">
      <c r="A81" s="215">
        <v>50</v>
      </c>
      <c r="B81" s="221" t="s">
        <v>246</v>
      </c>
      <c r="C81" s="265" t="s">
        <v>247</v>
      </c>
      <c r="D81" s="223" t="s">
        <v>165</v>
      </c>
      <c r="E81" s="230">
        <v>0.124</v>
      </c>
      <c r="F81" s="233"/>
      <c r="G81" s="234">
        <f>ROUND(E81*F81,2)</f>
        <v>0</v>
      </c>
      <c r="H81" s="233"/>
      <c r="I81" s="234">
        <f>ROUND(E81*H81,2)</f>
        <v>0</v>
      </c>
      <c r="J81" s="233"/>
      <c r="K81" s="234">
        <f>ROUND(E81*J81,2)</f>
        <v>0</v>
      </c>
      <c r="L81" s="234">
        <v>15</v>
      </c>
      <c r="M81" s="234">
        <f>G81*(1+L81/100)</f>
        <v>0</v>
      </c>
      <c r="N81" s="224">
        <v>0</v>
      </c>
      <c r="O81" s="224">
        <f>ROUND(E81*N81,5)</f>
        <v>0</v>
      </c>
      <c r="P81" s="224">
        <v>0</v>
      </c>
      <c r="Q81" s="224">
        <f>ROUND(E81*P81,5)</f>
        <v>0</v>
      </c>
      <c r="R81" s="224"/>
      <c r="S81" s="224"/>
      <c r="T81" s="225">
        <v>12.207000000000001</v>
      </c>
      <c r="U81" s="224">
        <f>ROUND(E81*T81,2)</f>
        <v>1.51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 t="s">
        <v>129</v>
      </c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x14ac:dyDescent="0.2">
      <c r="A82" s="216" t="s">
        <v>124</v>
      </c>
      <c r="B82" s="222" t="s">
        <v>85</v>
      </c>
      <c r="C82" s="266" t="s">
        <v>86</v>
      </c>
      <c r="D82" s="226"/>
      <c r="E82" s="231"/>
      <c r="F82" s="235"/>
      <c r="G82" s="235">
        <f>SUMIF(AE83:AE85,"&lt;&gt;NOR",G83:G85)</f>
        <v>0</v>
      </c>
      <c r="H82" s="235"/>
      <c r="I82" s="235">
        <f>SUM(I83:I85)</f>
        <v>0</v>
      </c>
      <c r="J82" s="235"/>
      <c r="K82" s="235">
        <f>SUM(K83:K85)</f>
        <v>0</v>
      </c>
      <c r="L82" s="235"/>
      <c r="M82" s="235">
        <f>SUM(M83:M85)</f>
        <v>0</v>
      </c>
      <c r="N82" s="227"/>
      <c r="O82" s="227">
        <f>SUM(O83:O85)</f>
        <v>8.8000000000000003E-4</v>
      </c>
      <c r="P82" s="227"/>
      <c r="Q82" s="227">
        <f>SUM(Q83:Q85)</f>
        <v>0</v>
      </c>
      <c r="R82" s="227"/>
      <c r="S82" s="227"/>
      <c r="T82" s="228"/>
      <c r="U82" s="227">
        <f>SUM(U83:U85)</f>
        <v>0.85000000000000009</v>
      </c>
      <c r="AE82" t="s">
        <v>125</v>
      </c>
    </row>
    <row r="83" spans="1:60" outlineLevel="1" x14ac:dyDescent="0.2">
      <c r="A83" s="215">
        <v>51</v>
      </c>
      <c r="B83" s="221" t="s">
        <v>248</v>
      </c>
      <c r="C83" s="265" t="s">
        <v>249</v>
      </c>
      <c r="D83" s="223" t="s">
        <v>203</v>
      </c>
      <c r="E83" s="230">
        <v>1</v>
      </c>
      <c r="F83" s="233"/>
      <c r="G83" s="234">
        <f>ROUND(E83*F83,2)</f>
        <v>0</v>
      </c>
      <c r="H83" s="233"/>
      <c r="I83" s="234">
        <f>ROUND(E83*H83,2)</f>
        <v>0</v>
      </c>
      <c r="J83" s="233"/>
      <c r="K83" s="234">
        <f>ROUND(E83*J83,2)</f>
        <v>0</v>
      </c>
      <c r="L83" s="234">
        <v>15</v>
      </c>
      <c r="M83" s="234">
        <f>G83*(1+L83/100)</f>
        <v>0</v>
      </c>
      <c r="N83" s="224">
        <v>8.8000000000000003E-4</v>
      </c>
      <c r="O83" s="224">
        <f>ROUND(E83*N83,5)</f>
        <v>8.8000000000000003E-4</v>
      </c>
      <c r="P83" s="224">
        <v>0</v>
      </c>
      <c r="Q83" s="224">
        <f>ROUND(E83*P83,5)</f>
        <v>0</v>
      </c>
      <c r="R83" s="224"/>
      <c r="S83" s="224"/>
      <c r="T83" s="225">
        <v>0.30737999999999999</v>
      </c>
      <c r="U83" s="224">
        <f>ROUND(E83*T83,2)</f>
        <v>0.31</v>
      </c>
      <c r="V83" s="214"/>
      <c r="W83" s="214"/>
      <c r="X83" s="214"/>
      <c r="Y83" s="214"/>
      <c r="Z83" s="214"/>
      <c r="AA83" s="214"/>
      <c r="AB83" s="214"/>
      <c r="AC83" s="214"/>
      <c r="AD83" s="214"/>
      <c r="AE83" s="214" t="s">
        <v>129</v>
      </c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1" x14ac:dyDescent="0.2">
      <c r="A84" s="215">
        <v>52</v>
      </c>
      <c r="B84" s="221" t="s">
        <v>250</v>
      </c>
      <c r="C84" s="265" t="s">
        <v>251</v>
      </c>
      <c r="D84" s="223" t="s">
        <v>132</v>
      </c>
      <c r="E84" s="230">
        <v>30</v>
      </c>
      <c r="F84" s="233"/>
      <c r="G84" s="234">
        <f>ROUND(E84*F84,2)</f>
        <v>0</v>
      </c>
      <c r="H84" s="233"/>
      <c r="I84" s="234">
        <f>ROUND(E84*H84,2)</f>
        <v>0</v>
      </c>
      <c r="J84" s="233"/>
      <c r="K84" s="234">
        <f>ROUND(E84*J84,2)</f>
        <v>0</v>
      </c>
      <c r="L84" s="234">
        <v>15</v>
      </c>
      <c r="M84" s="234">
        <f>G84*(1+L84/100)</f>
        <v>0</v>
      </c>
      <c r="N84" s="224">
        <v>0</v>
      </c>
      <c r="O84" s="224">
        <f>ROUND(E84*N84,5)</f>
        <v>0</v>
      </c>
      <c r="P84" s="224">
        <v>0</v>
      </c>
      <c r="Q84" s="224">
        <f>ROUND(E84*P84,5)</f>
        <v>0</v>
      </c>
      <c r="R84" s="224"/>
      <c r="S84" s="224"/>
      <c r="T84" s="225">
        <v>1.7999999999999999E-2</v>
      </c>
      <c r="U84" s="224">
        <f>ROUND(E84*T84,2)</f>
        <v>0.54</v>
      </c>
      <c r="V84" s="214"/>
      <c r="W84" s="214"/>
      <c r="X84" s="214"/>
      <c r="Y84" s="214"/>
      <c r="Z84" s="214"/>
      <c r="AA84" s="214"/>
      <c r="AB84" s="214"/>
      <c r="AC84" s="214"/>
      <c r="AD84" s="214"/>
      <c r="AE84" s="214" t="s">
        <v>129</v>
      </c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15">
        <v>53</v>
      </c>
      <c r="B85" s="221" t="s">
        <v>252</v>
      </c>
      <c r="C85" s="265" t="s">
        <v>253</v>
      </c>
      <c r="D85" s="223" t="s">
        <v>0</v>
      </c>
      <c r="E85" s="230">
        <v>137.72999999999999</v>
      </c>
      <c r="F85" s="233"/>
      <c r="G85" s="234">
        <f>ROUND(E85*F85,2)</f>
        <v>0</v>
      </c>
      <c r="H85" s="233"/>
      <c r="I85" s="234">
        <f>ROUND(E85*H85,2)</f>
        <v>0</v>
      </c>
      <c r="J85" s="233"/>
      <c r="K85" s="234">
        <f>ROUND(E85*J85,2)</f>
        <v>0</v>
      </c>
      <c r="L85" s="234">
        <v>15</v>
      </c>
      <c r="M85" s="234">
        <f>G85*(1+L85/100)</f>
        <v>0</v>
      </c>
      <c r="N85" s="224">
        <v>0</v>
      </c>
      <c r="O85" s="224">
        <f>ROUND(E85*N85,5)</f>
        <v>0</v>
      </c>
      <c r="P85" s="224">
        <v>0</v>
      </c>
      <c r="Q85" s="224">
        <f>ROUND(E85*P85,5)</f>
        <v>0</v>
      </c>
      <c r="R85" s="224"/>
      <c r="S85" s="224"/>
      <c r="T85" s="225">
        <v>0</v>
      </c>
      <c r="U85" s="224">
        <f>ROUND(E85*T85,2)</f>
        <v>0</v>
      </c>
      <c r="V85" s="214"/>
      <c r="W85" s="214"/>
      <c r="X85" s="214"/>
      <c r="Y85" s="214"/>
      <c r="Z85" s="214"/>
      <c r="AA85" s="214"/>
      <c r="AB85" s="214"/>
      <c r="AC85" s="214"/>
      <c r="AD85" s="214"/>
      <c r="AE85" s="214" t="s">
        <v>129</v>
      </c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x14ac:dyDescent="0.2">
      <c r="A86" s="216" t="s">
        <v>124</v>
      </c>
      <c r="B86" s="222" t="s">
        <v>87</v>
      </c>
      <c r="C86" s="266" t="s">
        <v>88</v>
      </c>
      <c r="D86" s="226"/>
      <c r="E86" s="231"/>
      <c r="F86" s="235"/>
      <c r="G86" s="235">
        <f>SUMIF(AE87:AE88,"&lt;&gt;NOR",G87:G88)</f>
        <v>0</v>
      </c>
      <c r="H86" s="235"/>
      <c r="I86" s="235">
        <f>SUM(I87:I88)</f>
        <v>0</v>
      </c>
      <c r="J86" s="235"/>
      <c r="K86" s="235">
        <f>SUM(K87:K88)</f>
        <v>0</v>
      </c>
      <c r="L86" s="235"/>
      <c r="M86" s="235">
        <f>SUM(M87:M88)</f>
        <v>0</v>
      </c>
      <c r="N86" s="227"/>
      <c r="O86" s="227">
        <f>SUM(O87:O88)</f>
        <v>4.0000000000000002E-4</v>
      </c>
      <c r="P86" s="227"/>
      <c r="Q86" s="227">
        <f>SUM(Q87:Q88)</f>
        <v>0</v>
      </c>
      <c r="R86" s="227"/>
      <c r="S86" s="227"/>
      <c r="T86" s="228"/>
      <c r="U86" s="227">
        <f>SUM(U87:U88)</f>
        <v>0.17</v>
      </c>
      <c r="AE86" t="s">
        <v>125</v>
      </c>
    </row>
    <row r="87" spans="1:60" outlineLevel="1" x14ac:dyDescent="0.2">
      <c r="A87" s="215">
        <v>54</v>
      </c>
      <c r="B87" s="221" t="s">
        <v>254</v>
      </c>
      <c r="C87" s="265" t="s">
        <v>255</v>
      </c>
      <c r="D87" s="223" t="s">
        <v>203</v>
      </c>
      <c r="E87" s="230">
        <v>1</v>
      </c>
      <c r="F87" s="233"/>
      <c r="G87" s="234">
        <f>ROUND(E87*F87,2)</f>
        <v>0</v>
      </c>
      <c r="H87" s="233"/>
      <c r="I87" s="234">
        <f>ROUND(E87*H87,2)</f>
        <v>0</v>
      </c>
      <c r="J87" s="233"/>
      <c r="K87" s="234">
        <f>ROUND(E87*J87,2)</f>
        <v>0</v>
      </c>
      <c r="L87" s="234">
        <v>15</v>
      </c>
      <c r="M87" s="234">
        <f>G87*(1+L87/100)</f>
        <v>0</v>
      </c>
      <c r="N87" s="224">
        <v>4.0000000000000002E-4</v>
      </c>
      <c r="O87" s="224">
        <f>ROUND(E87*N87,5)</f>
        <v>4.0000000000000002E-4</v>
      </c>
      <c r="P87" s="224">
        <v>0</v>
      </c>
      <c r="Q87" s="224">
        <f>ROUND(E87*P87,5)</f>
        <v>0</v>
      </c>
      <c r="R87" s="224"/>
      <c r="S87" s="224"/>
      <c r="T87" s="225">
        <v>0.16500000000000001</v>
      </c>
      <c r="U87" s="224">
        <f>ROUND(E87*T87,2)</f>
        <v>0.17</v>
      </c>
      <c r="V87" s="214"/>
      <c r="W87" s="214"/>
      <c r="X87" s="214"/>
      <c r="Y87" s="214"/>
      <c r="Z87" s="214"/>
      <c r="AA87" s="214"/>
      <c r="AB87" s="214"/>
      <c r="AC87" s="214"/>
      <c r="AD87" s="214"/>
      <c r="AE87" s="214" t="s">
        <v>129</v>
      </c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1" x14ac:dyDescent="0.2">
      <c r="A88" s="215">
        <v>55</v>
      </c>
      <c r="B88" s="221" t="s">
        <v>256</v>
      </c>
      <c r="C88" s="265" t="s">
        <v>257</v>
      </c>
      <c r="D88" s="223" t="s">
        <v>0</v>
      </c>
      <c r="E88" s="230">
        <v>50</v>
      </c>
      <c r="F88" s="233"/>
      <c r="G88" s="234">
        <f>ROUND(E88*F88,2)</f>
        <v>0</v>
      </c>
      <c r="H88" s="233"/>
      <c r="I88" s="234">
        <f>ROUND(E88*H88,2)</f>
        <v>0</v>
      </c>
      <c r="J88" s="233"/>
      <c r="K88" s="234">
        <f>ROUND(E88*J88,2)</f>
        <v>0</v>
      </c>
      <c r="L88" s="234">
        <v>15</v>
      </c>
      <c r="M88" s="234">
        <f>G88*(1+L88/100)</f>
        <v>0</v>
      </c>
      <c r="N88" s="224">
        <v>0</v>
      </c>
      <c r="O88" s="224">
        <f>ROUND(E88*N88,5)</f>
        <v>0</v>
      </c>
      <c r="P88" s="224">
        <v>0</v>
      </c>
      <c r="Q88" s="224">
        <f>ROUND(E88*P88,5)</f>
        <v>0</v>
      </c>
      <c r="R88" s="224"/>
      <c r="S88" s="224"/>
      <c r="T88" s="225">
        <v>0</v>
      </c>
      <c r="U88" s="224">
        <f>ROUND(E88*T88,2)</f>
        <v>0</v>
      </c>
      <c r="V88" s="214"/>
      <c r="W88" s="214"/>
      <c r="X88" s="214"/>
      <c r="Y88" s="214"/>
      <c r="Z88" s="214"/>
      <c r="AA88" s="214"/>
      <c r="AB88" s="214"/>
      <c r="AC88" s="214"/>
      <c r="AD88" s="214"/>
      <c r="AE88" s="214" t="s">
        <v>129</v>
      </c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x14ac:dyDescent="0.2">
      <c r="A89" s="216" t="s">
        <v>124</v>
      </c>
      <c r="B89" s="222" t="s">
        <v>89</v>
      </c>
      <c r="C89" s="266" t="s">
        <v>90</v>
      </c>
      <c r="D89" s="226"/>
      <c r="E89" s="231"/>
      <c r="F89" s="235"/>
      <c r="G89" s="235">
        <f>SUMIF(AE90:AE96,"&lt;&gt;NOR",G90:G96)</f>
        <v>0</v>
      </c>
      <c r="H89" s="235"/>
      <c r="I89" s="235">
        <f>SUM(I90:I96)</f>
        <v>0</v>
      </c>
      <c r="J89" s="235"/>
      <c r="K89" s="235">
        <f>SUM(K90:K96)</f>
        <v>0</v>
      </c>
      <c r="L89" s="235"/>
      <c r="M89" s="235">
        <f>SUM(M90:M96)</f>
        <v>0</v>
      </c>
      <c r="N89" s="227"/>
      <c r="O89" s="227">
        <f>SUM(O90:O96)</f>
        <v>0.25</v>
      </c>
      <c r="P89" s="227"/>
      <c r="Q89" s="227">
        <f>SUM(Q90:Q96)</f>
        <v>0</v>
      </c>
      <c r="R89" s="227"/>
      <c r="S89" s="227"/>
      <c r="T89" s="228"/>
      <c r="U89" s="227">
        <f>SUM(U90:U96)</f>
        <v>6.59</v>
      </c>
      <c r="AE89" t="s">
        <v>125</v>
      </c>
    </row>
    <row r="90" spans="1:60" ht="22.5" outlineLevel="1" x14ac:dyDescent="0.2">
      <c r="A90" s="215">
        <v>56</v>
      </c>
      <c r="B90" s="221" t="s">
        <v>258</v>
      </c>
      <c r="C90" s="265" t="s">
        <v>259</v>
      </c>
      <c r="D90" s="223" t="s">
        <v>203</v>
      </c>
      <c r="E90" s="230">
        <v>5</v>
      </c>
      <c r="F90" s="233"/>
      <c r="G90" s="234">
        <f>ROUND(E90*F90,2)</f>
        <v>0</v>
      </c>
      <c r="H90" s="233"/>
      <c r="I90" s="234">
        <f>ROUND(E90*H90,2)</f>
        <v>0</v>
      </c>
      <c r="J90" s="233"/>
      <c r="K90" s="234">
        <f>ROUND(E90*J90,2)</f>
        <v>0</v>
      </c>
      <c r="L90" s="234">
        <v>15</v>
      </c>
      <c r="M90" s="234">
        <f>G90*(1+L90/100)</f>
        <v>0</v>
      </c>
      <c r="N90" s="224">
        <v>0.05</v>
      </c>
      <c r="O90" s="224">
        <f>ROUND(E90*N90,5)</f>
        <v>0.25</v>
      </c>
      <c r="P90" s="224">
        <v>0</v>
      </c>
      <c r="Q90" s="224">
        <f>ROUND(E90*P90,5)</f>
        <v>0</v>
      </c>
      <c r="R90" s="224"/>
      <c r="S90" s="224"/>
      <c r="T90" s="225">
        <v>1.3169999999999999</v>
      </c>
      <c r="U90" s="224">
        <f>ROUND(E90*T90,2)</f>
        <v>6.59</v>
      </c>
      <c r="V90" s="214"/>
      <c r="W90" s="214"/>
      <c r="X90" s="214"/>
      <c r="Y90" s="214"/>
      <c r="Z90" s="214"/>
      <c r="AA90" s="214"/>
      <c r="AB90" s="214"/>
      <c r="AC90" s="214"/>
      <c r="AD90" s="214"/>
      <c r="AE90" s="214" t="s">
        <v>129</v>
      </c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 x14ac:dyDescent="0.2">
      <c r="A91" s="215"/>
      <c r="B91" s="221"/>
      <c r="C91" s="267" t="s">
        <v>260</v>
      </c>
      <c r="D91" s="229"/>
      <c r="E91" s="232">
        <v>1</v>
      </c>
      <c r="F91" s="234"/>
      <c r="G91" s="234"/>
      <c r="H91" s="234"/>
      <c r="I91" s="234"/>
      <c r="J91" s="234"/>
      <c r="K91" s="234"/>
      <c r="L91" s="234"/>
      <c r="M91" s="234"/>
      <c r="N91" s="224"/>
      <c r="O91" s="224"/>
      <c r="P91" s="224"/>
      <c r="Q91" s="224"/>
      <c r="R91" s="224"/>
      <c r="S91" s="224"/>
      <c r="T91" s="225"/>
      <c r="U91" s="224"/>
      <c r="V91" s="214"/>
      <c r="W91" s="214"/>
      <c r="X91" s="214"/>
      <c r="Y91" s="214"/>
      <c r="Z91" s="214"/>
      <c r="AA91" s="214"/>
      <c r="AB91" s="214"/>
      <c r="AC91" s="214"/>
      <c r="AD91" s="214"/>
      <c r="AE91" s="214" t="s">
        <v>143</v>
      </c>
      <c r="AF91" s="214">
        <v>0</v>
      </c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 x14ac:dyDescent="0.2">
      <c r="A92" s="215"/>
      <c r="B92" s="221"/>
      <c r="C92" s="267" t="s">
        <v>261</v>
      </c>
      <c r="D92" s="229"/>
      <c r="E92" s="232">
        <v>1</v>
      </c>
      <c r="F92" s="234"/>
      <c r="G92" s="234"/>
      <c r="H92" s="234"/>
      <c r="I92" s="234"/>
      <c r="J92" s="234"/>
      <c r="K92" s="234"/>
      <c r="L92" s="234"/>
      <c r="M92" s="234"/>
      <c r="N92" s="224"/>
      <c r="O92" s="224"/>
      <c r="P92" s="224"/>
      <c r="Q92" s="224"/>
      <c r="R92" s="224"/>
      <c r="S92" s="224"/>
      <c r="T92" s="225"/>
      <c r="U92" s="224"/>
      <c r="V92" s="214"/>
      <c r="W92" s="214"/>
      <c r="X92" s="214"/>
      <c r="Y92" s="214"/>
      <c r="Z92" s="214"/>
      <c r="AA92" s="214"/>
      <c r="AB92" s="214"/>
      <c r="AC92" s="214"/>
      <c r="AD92" s="214"/>
      <c r="AE92" s="214" t="s">
        <v>143</v>
      </c>
      <c r="AF92" s="214">
        <v>0</v>
      </c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1" x14ac:dyDescent="0.2">
      <c r="A93" s="215"/>
      <c r="B93" s="221"/>
      <c r="C93" s="267" t="s">
        <v>262</v>
      </c>
      <c r="D93" s="229"/>
      <c r="E93" s="232">
        <v>1</v>
      </c>
      <c r="F93" s="234"/>
      <c r="G93" s="234"/>
      <c r="H93" s="234"/>
      <c r="I93" s="234"/>
      <c r="J93" s="234"/>
      <c r="K93" s="234"/>
      <c r="L93" s="234"/>
      <c r="M93" s="234"/>
      <c r="N93" s="224"/>
      <c r="O93" s="224"/>
      <c r="P93" s="224"/>
      <c r="Q93" s="224"/>
      <c r="R93" s="224"/>
      <c r="S93" s="224"/>
      <c r="T93" s="225"/>
      <c r="U93" s="224"/>
      <c r="V93" s="214"/>
      <c r="W93" s="214"/>
      <c r="X93" s="214"/>
      <c r="Y93" s="214"/>
      <c r="Z93" s="214"/>
      <c r="AA93" s="214"/>
      <c r="AB93" s="214"/>
      <c r="AC93" s="214"/>
      <c r="AD93" s="214"/>
      <c r="AE93" s="214" t="s">
        <v>143</v>
      </c>
      <c r="AF93" s="214">
        <v>0</v>
      </c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1" x14ac:dyDescent="0.2">
      <c r="A94" s="215"/>
      <c r="B94" s="221"/>
      <c r="C94" s="267" t="s">
        <v>263</v>
      </c>
      <c r="D94" s="229"/>
      <c r="E94" s="232">
        <v>1</v>
      </c>
      <c r="F94" s="234"/>
      <c r="G94" s="234"/>
      <c r="H94" s="234"/>
      <c r="I94" s="234"/>
      <c r="J94" s="234"/>
      <c r="K94" s="234"/>
      <c r="L94" s="234"/>
      <c r="M94" s="234"/>
      <c r="N94" s="224"/>
      <c r="O94" s="224"/>
      <c r="P94" s="224"/>
      <c r="Q94" s="224"/>
      <c r="R94" s="224"/>
      <c r="S94" s="224"/>
      <c r="T94" s="225"/>
      <c r="U94" s="224"/>
      <c r="V94" s="214"/>
      <c r="W94" s="214"/>
      <c r="X94" s="214"/>
      <c r="Y94" s="214"/>
      <c r="Z94" s="214"/>
      <c r="AA94" s="214"/>
      <c r="AB94" s="214"/>
      <c r="AC94" s="214"/>
      <c r="AD94" s="214"/>
      <c r="AE94" s="214" t="s">
        <v>143</v>
      </c>
      <c r="AF94" s="214">
        <v>0</v>
      </c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1" x14ac:dyDescent="0.2">
      <c r="A95" s="215"/>
      <c r="B95" s="221"/>
      <c r="C95" s="267" t="s">
        <v>264</v>
      </c>
      <c r="D95" s="229"/>
      <c r="E95" s="232">
        <v>1</v>
      </c>
      <c r="F95" s="234"/>
      <c r="G95" s="234"/>
      <c r="H95" s="234"/>
      <c r="I95" s="234"/>
      <c r="J95" s="234"/>
      <c r="K95" s="234"/>
      <c r="L95" s="234"/>
      <c r="M95" s="234"/>
      <c r="N95" s="224"/>
      <c r="O95" s="224"/>
      <c r="P95" s="224"/>
      <c r="Q95" s="224"/>
      <c r="R95" s="224"/>
      <c r="S95" s="224"/>
      <c r="T95" s="225"/>
      <c r="U95" s="224"/>
      <c r="V95" s="214"/>
      <c r="W95" s="214"/>
      <c r="X95" s="214"/>
      <c r="Y95" s="214"/>
      <c r="Z95" s="214"/>
      <c r="AA95" s="214"/>
      <c r="AB95" s="214"/>
      <c r="AC95" s="214"/>
      <c r="AD95" s="214"/>
      <c r="AE95" s="214" t="s">
        <v>143</v>
      </c>
      <c r="AF95" s="214">
        <v>0</v>
      </c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1" x14ac:dyDescent="0.2">
      <c r="A96" s="215">
        <v>57</v>
      </c>
      <c r="B96" s="221" t="s">
        <v>265</v>
      </c>
      <c r="C96" s="265" t="s">
        <v>266</v>
      </c>
      <c r="D96" s="223" t="s">
        <v>0</v>
      </c>
      <c r="E96" s="230">
        <v>459</v>
      </c>
      <c r="F96" s="233"/>
      <c r="G96" s="234">
        <f>ROUND(E96*F96,2)</f>
        <v>0</v>
      </c>
      <c r="H96" s="233"/>
      <c r="I96" s="234">
        <f>ROUND(E96*H96,2)</f>
        <v>0</v>
      </c>
      <c r="J96" s="233"/>
      <c r="K96" s="234">
        <f>ROUND(E96*J96,2)</f>
        <v>0</v>
      </c>
      <c r="L96" s="234">
        <v>15</v>
      </c>
      <c r="M96" s="234">
        <f>G96*(1+L96/100)</f>
        <v>0</v>
      </c>
      <c r="N96" s="224">
        <v>0</v>
      </c>
      <c r="O96" s="224">
        <f>ROUND(E96*N96,5)</f>
        <v>0</v>
      </c>
      <c r="P96" s="224">
        <v>0</v>
      </c>
      <c r="Q96" s="224">
        <f>ROUND(E96*P96,5)</f>
        <v>0</v>
      </c>
      <c r="R96" s="224"/>
      <c r="S96" s="224"/>
      <c r="T96" s="225">
        <v>0</v>
      </c>
      <c r="U96" s="224">
        <f>ROUND(E96*T96,2)</f>
        <v>0</v>
      </c>
      <c r="V96" s="214"/>
      <c r="W96" s="214"/>
      <c r="X96" s="214"/>
      <c r="Y96" s="214"/>
      <c r="Z96" s="214"/>
      <c r="AA96" s="214"/>
      <c r="AB96" s="214"/>
      <c r="AC96" s="214"/>
      <c r="AD96" s="214"/>
      <c r="AE96" s="214" t="s">
        <v>129</v>
      </c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x14ac:dyDescent="0.2">
      <c r="A97" s="216" t="s">
        <v>124</v>
      </c>
      <c r="B97" s="222" t="s">
        <v>91</v>
      </c>
      <c r="C97" s="266" t="s">
        <v>92</v>
      </c>
      <c r="D97" s="226"/>
      <c r="E97" s="231"/>
      <c r="F97" s="235"/>
      <c r="G97" s="235">
        <f>SUMIF(AE98:AE112,"&lt;&gt;NOR",G98:G112)</f>
        <v>0</v>
      </c>
      <c r="H97" s="235"/>
      <c r="I97" s="235">
        <f>SUM(I98:I112)</f>
        <v>0</v>
      </c>
      <c r="J97" s="235"/>
      <c r="K97" s="235">
        <f>SUM(K98:K112)</f>
        <v>0</v>
      </c>
      <c r="L97" s="235"/>
      <c r="M97" s="235">
        <f>SUM(M98:M112)</f>
        <v>0</v>
      </c>
      <c r="N97" s="227"/>
      <c r="O97" s="227">
        <f>SUM(O98:O112)</f>
        <v>0.25</v>
      </c>
      <c r="P97" s="227"/>
      <c r="Q97" s="227">
        <f>SUM(Q98:Q112)</f>
        <v>0</v>
      </c>
      <c r="R97" s="227"/>
      <c r="S97" s="227"/>
      <c r="T97" s="228"/>
      <c r="U97" s="227">
        <f>SUM(U98:U112)</f>
        <v>8.19</v>
      </c>
      <c r="AE97" t="s">
        <v>125</v>
      </c>
    </row>
    <row r="98" spans="1:60" outlineLevel="1" x14ac:dyDescent="0.2">
      <c r="A98" s="215">
        <v>58</v>
      </c>
      <c r="B98" s="221" t="s">
        <v>267</v>
      </c>
      <c r="C98" s="265" t="s">
        <v>268</v>
      </c>
      <c r="D98" s="223" t="s">
        <v>138</v>
      </c>
      <c r="E98" s="230">
        <v>3.8849999999999998</v>
      </c>
      <c r="F98" s="233"/>
      <c r="G98" s="234">
        <f>ROUND(E98*F98,2)</f>
        <v>0</v>
      </c>
      <c r="H98" s="233"/>
      <c r="I98" s="234">
        <f>ROUND(E98*H98,2)</f>
        <v>0</v>
      </c>
      <c r="J98" s="233"/>
      <c r="K98" s="234">
        <f>ROUND(E98*J98,2)</f>
        <v>0</v>
      </c>
      <c r="L98" s="234">
        <v>15</v>
      </c>
      <c r="M98" s="234">
        <f>G98*(1+L98/100)</f>
        <v>0</v>
      </c>
      <c r="N98" s="224">
        <v>0</v>
      </c>
      <c r="O98" s="224">
        <f>ROUND(E98*N98,5)</f>
        <v>0</v>
      </c>
      <c r="P98" s="224">
        <v>0</v>
      </c>
      <c r="Q98" s="224">
        <f>ROUND(E98*P98,5)</f>
        <v>0</v>
      </c>
      <c r="R98" s="224"/>
      <c r="S98" s="224"/>
      <c r="T98" s="225">
        <v>0.33500000000000002</v>
      </c>
      <c r="U98" s="224">
        <f>ROUND(E98*T98,2)</f>
        <v>1.3</v>
      </c>
      <c r="V98" s="214"/>
      <c r="W98" s="214"/>
      <c r="X98" s="214"/>
      <c r="Y98" s="214"/>
      <c r="Z98" s="214"/>
      <c r="AA98" s="214"/>
      <c r="AB98" s="214"/>
      <c r="AC98" s="214"/>
      <c r="AD98" s="214"/>
      <c r="AE98" s="214" t="s">
        <v>129</v>
      </c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 x14ac:dyDescent="0.2">
      <c r="A99" s="215"/>
      <c r="B99" s="221"/>
      <c r="C99" s="267" t="s">
        <v>269</v>
      </c>
      <c r="D99" s="229"/>
      <c r="E99" s="232">
        <v>3.8849999999999998</v>
      </c>
      <c r="F99" s="234"/>
      <c r="G99" s="234"/>
      <c r="H99" s="234"/>
      <c r="I99" s="234"/>
      <c r="J99" s="234"/>
      <c r="K99" s="234"/>
      <c r="L99" s="234"/>
      <c r="M99" s="234"/>
      <c r="N99" s="224"/>
      <c r="O99" s="224"/>
      <c r="P99" s="224"/>
      <c r="Q99" s="224"/>
      <c r="R99" s="224"/>
      <c r="S99" s="224"/>
      <c r="T99" s="225"/>
      <c r="U99" s="224"/>
      <c r="V99" s="214"/>
      <c r="W99" s="214"/>
      <c r="X99" s="214"/>
      <c r="Y99" s="214"/>
      <c r="Z99" s="214"/>
      <c r="AA99" s="214"/>
      <c r="AB99" s="214"/>
      <c r="AC99" s="214"/>
      <c r="AD99" s="214"/>
      <c r="AE99" s="214" t="s">
        <v>143</v>
      </c>
      <c r="AF99" s="214">
        <v>0</v>
      </c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1" x14ac:dyDescent="0.2">
      <c r="A100" s="215">
        <v>59</v>
      </c>
      <c r="B100" s="221" t="s">
        <v>270</v>
      </c>
      <c r="C100" s="265" t="s">
        <v>271</v>
      </c>
      <c r="D100" s="223" t="s">
        <v>138</v>
      </c>
      <c r="E100" s="230">
        <v>3.8849999999999998</v>
      </c>
      <c r="F100" s="233"/>
      <c r="G100" s="234">
        <f>ROUND(E100*F100,2)</f>
        <v>0</v>
      </c>
      <c r="H100" s="233"/>
      <c r="I100" s="234">
        <f>ROUND(E100*H100,2)</f>
        <v>0</v>
      </c>
      <c r="J100" s="233"/>
      <c r="K100" s="234">
        <f>ROUND(E100*J100,2)</f>
        <v>0</v>
      </c>
      <c r="L100" s="234">
        <v>15</v>
      </c>
      <c r="M100" s="234">
        <f>G100*(1+L100/100)</f>
        <v>0</v>
      </c>
      <c r="N100" s="224">
        <v>0</v>
      </c>
      <c r="O100" s="224">
        <f>ROUND(E100*N100,5)</f>
        <v>0</v>
      </c>
      <c r="P100" s="224">
        <v>0</v>
      </c>
      <c r="Q100" s="224">
        <f>ROUND(E100*P100,5)</f>
        <v>0</v>
      </c>
      <c r="R100" s="224"/>
      <c r="S100" s="224"/>
      <c r="T100" s="225">
        <v>0.05</v>
      </c>
      <c r="U100" s="224">
        <f>ROUND(E100*T100,2)</f>
        <v>0.19</v>
      </c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 t="s">
        <v>129</v>
      </c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">
      <c r="A101" s="215">
        <v>60</v>
      </c>
      <c r="B101" s="221" t="s">
        <v>272</v>
      </c>
      <c r="C101" s="265" t="s">
        <v>273</v>
      </c>
      <c r="D101" s="223" t="s">
        <v>138</v>
      </c>
      <c r="E101" s="230">
        <v>3.8849999999999998</v>
      </c>
      <c r="F101" s="233"/>
      <c r="G101" s="234">
        <f>ROUND(E101*F101,2)</f>
        <v>0</v>
      </c>
      <c r="H101" s="233"/>
      <c r="I101" s="234">
        <f>ROUND(E101*H101,2)</f>
        <v>0</v>
      </c>
      <c r="J101" s="233"/>
      <c r="K101" s="234">
        <f>ROUND(E101*J101,2)</f>
        <v>0</v>
      </c>
      <c r="L101" s="234">
        <v>15</v>
      </c>
      <c r="M101" s="234">
        <f>G101*(1+L101/100)</f>
        <v>0</v>
      </c>
      <c r="N101" s="224">
        <v>0</v>
      </c>
      <c r="O101" s="224">
        <f>ROUND(E101*N101,5)</f>
        <v>0</v>
      </c>
      <c r="P101" s="224">
        <v>0</v>
      </c>
      <c r="Q101" s="224">
        <f>ROUND(E101*P101,5)</f>
        <v>0</v>
      </c>
      <c r="R101" s="224"/>
      <c r="S101" s="224"/>
      <c r="T101" s="225">
        <v>0.255</v>
      </c>
      <c r="U101" s="224">
        <f>ROUND(E101*T101,2)</f>
        <v>0.99</v>
      </c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 t="s">
        <v>129</v>
      </c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1" x14ac:dyDescent="0.2">
      <c r="A102" s="215">
        <v>61</v>
      </c>
      <c r="B102" s="221" t="s">
        <v>274</v>
      </c>
      <c r="C102" s="265" t="s">
        <v>275</v>
      </c>
      <c r="D102" s="223" t="s">
        <v>132</v>
      </c>
      <c r="E102" s="230">
        <v>10</v>
      </c>
      <c r="F102" s="233"/>
      <c r="G102" s="234">
        <f>ROUND(E102*F102,2)</f>
        <v>0</v>
      </c>
      <c r="H102" s="233"/>
      <c r="I102" s="234">
        <f>ROUND(E102*H102,2)</f>
        <v>0</v>
      </c>
      <c r="J102" s="233"/>
      <c r="K102" s="234">
        <f>ROUND(E102*J102,2)</f>
        <v>0</v>
      </c>
      <c r="L102" s="234">
        <v>15</v>
      </c>
      <c r="M102" s="234">
        <f>G102*(1+L102/100)</f>
        <v>0</v>
      </c>
      <c r="N102" s="224">
        <v>0</v>
      </c>
      <c r="O102" s="224">
        <f>ROUND(E102*N102,5)</f>
        <v>0</v>
      </c>
      <c r="P102" s="224">
        <v>0</v>
      </c>
      <c r="Q102" s="224">
        <f>ROUND(E102*P102,5)</f>
        <v>0</v>
      </c>
      <c r="R102" s="224"/>
      <c r="S102" s="224"/>
      <c r="T102" s="225">
        <v>9.4E-2</v>
      </c>
      <c r="U102" s="224">
        <f>ROUND(E102*T102,2)</f>
        <v>0.94</v>
      </c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 t="s">
        <v>129</v>
      </c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outlineLevel="1" x14ac:dyDescent="0.2">
      <c r="A103" s="215"/>
      <c r="B103" s="221"/>
      <c r="C103" s="267" t="s">
        <v>276</v>
      </c>
      <c r="D103" s="229"/>
      <c r="E103" s="232">
        <v>10</v>
      </c>
      <c r="F103" s="234"/>
      <c r="G103" s="234"/>
      <c r="H103" s="234"/>
      <c r="I103" s="234"/>
      <c r="J103" s="234"/>
      <c r="K103" s="234"/>
      <c r="L103" s="234"/>
      <c r="M103" s="234"/>
      <c r="N103" s="224"/>
      <c r="O103" s="224"/>
      <c r="P103" s="224"/>
      <c r="Q103" s="224"/>
      <c r="R103" s="224"/>
      <c r="S103" s="224"/>
      <c r="T103" s="225"/>
      <c r="U103" s="22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 t="s">
        <v>143</v>
      </c>
      <c r="AF103" s="214">
        <v>0</v>
      </c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ht="22.5" outlineLevel="1" x14ac:dyDescent="0.2">
      <c r="A104" s="215">
        <v>62</v>
      </c>
      <c r="B104" s="221" t="s">
        <v>277</v>
      </c>
      <c r="C104" s="265" t="s">
        <v>278</v>
      </c>
      <c r="D104" s="223" t="s">
        <v>138</v>
      </c>
      <c r="E104" s="230">
        <v>3.8849999999999998</v>
      </c>
      <c r="F104" s="233"/>
      <c r="G104" s="234">
        <f>ROUND(E104*F104,2)</f>
        <v>0</v>
      </c>
      <c r="H104" s="233"/>
      <c r="I104" s="234">
        <f>ROUND(E104*H104,2)</f>
        <v>0</v>
      </c>
      <c r="J104" s="233"/>
      <c r="K104" s="234">
        <f>ROUND(E104*J104,2)</f>
        <v>0</v>
      </c>
      <c r="L104" s="234">
        <v>15</v>
      </c>
      <c r="M104" s="234">
        <f>G104*(1+L104/100)</f>
        <v>0</v>
      </c>
      <c r="N104" s="224">
        <v>0</v>
      </c>
      <c r="O104" s="224">
        <f>ROUND(E104*N104,5)</f>
        <v>0</v>
      </c>
      <c r="P104" s="224">
        <v>0</v>
      </c>
      <c r="Q104" s="224">
        <f>ROUND(E104*P104,5)</f>
        <v>0</v>
      </c>
      <c r="R104" s="224"/>
      <c r="S104" s="224"/>
      <c r="T104" s="225">
        <v>0.98299999999999998</v>
      </c>
      <c r="U104" s="224">
        <f>ROUND(E104*T104,2)</f>
        <v>3.82</v>
      </c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 t="s">
        <v>129</v>
      </c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 x14ac:dyDescent="0.2">
      <c r="A105" s="215"/>
      <c r="B105" s="221"/>
      <c r="C105" s="267" t="s">
        <v>269</v>
      </c>
      <c r="D105" s="229"/>
      <c r="E105" s="232">
        <v>3.8849999999999998</v>
      </c>
      <c r="F105" s="234"/>
      <c r="G105" s="234"/>
      <c r="H105" s="234"/>
      <c r="I105" s="234"/>
      <c r="J105" s="234"/>
      <c r="K105" s="234"/>
      <c r="L105" s="234"/>
      <c r="M105" s="234"/>
      <c r="N105" s="224"/>
      <c r="O105" s="224"/>
      <c r="P105" s="224"/>
      <c r="Q105" s="224"/>
      <c r="R105" s="224"/>
      <c r="S105" s="224"/>
      <c r="T105" s="225"/>
      <c r="U105" s="22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 t="s">
        <v>143</v>
      </c>
      <c r="AF105" s="214">
        <v>0</v>
      </c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ht="22.5" outlineLevel="1" x14ac:dyDescent="0.2">
      <c r="A106" s="215">
        <v>63</v>
      </c>
      <c r="B106" s="221" t="s">
        <v>279</v>
      </c>
      <c r="C106" s="265" t="s">
        <v>280</v>
      </c>
      <c r="D106" s="223" t="s">
        <v>138</v>
      </c>
      <c r="E106" s="230">
        <v>4.2735000000000003</v>
      </c>
      <c r="F106" s="233"/>
      <c r="G106" s="234">
        <f>ROUND(E106*F106,2)</f>
        <v>0</v>
      </c>
      <c r="H106" s="233"/>
      <c r="I106" s="234">
        <f>ROUND(E106*H106,2)</f>
        <v>0</v>
      </c>
      <c r="J106" s="233"/>
      <c r="K106" s="234">
        <f>ROUND(E106*J106,2)</f>
        <v>0</v>
      </c>
      <c r="L106" s="234">
        <v>15</v>
      </c>
      <c r="M106" s="234">
        <f>G106*(1+L106/100)</f>
        <v>0</v>
      </c>
      <c r="N106" s="224">
        <v>1.9199999999999998E-2</v>
      </c>
      <c r="O106" s="224">
        <f>ROUND(E106*N106,5)</f>
        <v>8.2049999999999998E-2</v>
      </c>
      <c r="P106" s="224">
        <v>0</v>
      </c>
      <c r="Q106" s="224">
        <f>ROUND(E106*P106,5)</f>
        <v>0</v>
      </c>
      <c r="R106" s="224"/>
      <c r="S106" s="224"/>
      <c r="T106" s="225">
        <v>0</v>
      </c>
      <c r="U106" s="224">
        <f>ROUND(E106*T106,2)</f>
        <v>0</v>
      </c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 t="s">
        <v>215</v>
      </c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1" x14ac:dyDescent="0.2">
      <c r="A107" s="215"/>
      <c r="B107" s="221"/>
      <c r="C107" s="267" t="s">
        <v>281</v>
      </c>
      <c r="D107" s="229"/>
      <c r="E107" s="232">
        <v>4.2735000000000003</v>
      </c>
      <c r="F107" s="234"/>
      <c r="G107" s="234"/>
      <c r="H107" s="234"/>
      <c r="I107" s="234"/>
      <c r="J107" s="234"/>
      <c r="K107" s="234"/>
      <c r="L107" s="234"/>
      <c r="M107" s="234"/>
      <c r="N107" s="224"/>
      <c r="O107" s="224"/>
      <c r="P107" s="224"/>
      <c r="Q107" s="224"/>
      <c r="R107" s="224"/>
      <c r="S107" s="224"/>
      <c r="T107" s="225"/>
      <c r="U107" s="22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 t="s">
        <v>143</v>
      </c>
      <c r="AF107" s="214">
        <v>0</v>
      </c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 x14ac:dyDescent="0.2">
      <c r="A108" s="215">
        <v>64</v>
      </c>
      <c r="B108" s="221" t="s">
        <v>282</v>
      </c>
      <c r="C108" s="265" t="s">
        <v>283</v>
      </c>
      <c r="D108" s="223" t="s">
        <v>138</v>
      </c>
      <c r="E108" s="230">
        <v>3.8849999999999998</v>
      </c>
      <c r="F108" s="233"/>
      <c r="G108" s="234">
        <f>ROUND(E108*F108,2)</f>
        <v>0</v>
      </c>
      <c r="H108" s="233"/>
      <c r="I108" s="234">
        <f>ROUND(E108*H108,2)</f>
        <v>0</v>
      </c>
      <c r="J108" s="233"/>
      <c r="K108" s="234">
        <f>ROUND(E108*J108,2)</f>
        <v>0</v>
      </c>
      <c r="L108" s="234">
        <v>15</v>
      </c>
      <c r="M108" s="234">
        <f>G108*(1+L108/100)</f>
        <v>0</v>
      </c>
      <c r="N108" s="224">
        <v>0</v>
      </c>
      <c r="O108" s="224">
        <f>ROUND(E108*N108,5)</f>
        <v>0</v>
      </c>
      <c r="P108" s="224">
        <v>0</v>
      </c>
      <c r="Q108" s="224">
        <f>ROUND(E108*P108,5)</f>
        <v>0</v>
      </c>
      <c r="R108" s="224"/>
      <c r="S108" s="224"/>
      <c r="T108" s="225">
        <v>0.03</v>
      </c>
      <c r="U108" s="224">
        <f>ROUND(E108*T108,2)</f>
        <v>0.12</v>
      </c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 t="s">
        <v>129</v>
      </c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outlineLevel="1" x14ac:dyDescent="0.2">
      <c r="A109" s="215">
        <v>65</v>
      </c>
      <c r="B109" s="221" t="s">
        <v>284</v>
      </c>
      <c r="C109" s="265" t="s">
        <v>285</v>
      </c>
      <c r="D109" s="223" t="s">
        <v>132</v>
      </c>
      <c r="E109" s="230">
        <v>6</v>
      </c>
      <c r="F109" s="233"/>
      <c r="G109" s="234">
        <f>ROUND(E109*F109,2)</f>
        <v>0</v>
      </c>
      <c r="H109" s="233"/>
      <c r="I109" s="234">
        <f>ROUND(E109*H109,2)</f>
        <v>0</v>
      </c>
      <c r="J109" s="233"/>
      <c r="K109" s="234">
        <f>ROUND(E109*J109,2)</f>
        <v>0</v>
      </c>
      <c r="L109" s="234">
        <v>15</v>
      </c>
      <c r="M109" s="234">
        <f>G109*(1+L109/100)</f>
        <v>0</v>
      </c>
      <c r="N109" s="224">
        <v>4.0000000000000003E-5</v>
      </c>
      <c r="O109" s="224">
        <f>ROUND(E109*N109,5)</f>
        <v>2.4000000000000001E-4</v>
      </c>
      <c r="P109" s="224">
        <v>0</v>
      </c>
      <c r="Q109" s="224">
        <f>ROUND(E109*P109,5)</f>
        <v>0</v>
      </c>
      <c r="R109" s="224"/>
      <c r="S109" s="224"/>
      <c r="T109" s="225">
        <v>7.0000000000000007E-2</v>
      </c>
      <c r="U109" s="224">
        <f>ROUND(E109*T109,2)</f>
        <v>0.42</v>
      </c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 t="s">
        <v>129</v>
      </c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1" x14ac:dyDescent="0.2">
      <c r="A110" s="215">
        <v>66</v>
      </c>
      <c r="B110" s="221" t="s">
        <v>286</v>
      </c>
      <c r="C110" s="265" t="s">
        <v>287</v>
      </c>
      <c r="D110" s="223" t="s">
        <v>138</v>
      </c>
      <c r="E110" s="230">
        <v>13.31</v>
      </c>
      <c r="F110" s="233"/>
      <c r="G110" s="234">
        <f>ROUND(E110*F110,2)</f>
        <v>0</v>
      </c>
      <c r="H110" s="233"/>
      <c r="I110" s="234">
        <f>ROUND(E110*H110,2)</f>
        <v>0</v>
      </c>
      <c r="J110" s="233"/>
      <c r="K110" s="234">
        <f>ROUND(E110*J110,2)</f>
        <v>0</v>
      </c>
      <c r="L110" s="234">
        <v>15</v>
      </c>
      <c r="M110" s="234">
        <f>G110*(1+L110/100)</f>
        <v>0</v>
      </c>
      <c r="N110" s="224">
        <v>1.26E-2</v>
      </c>
      <c r="O110" s="224">
        <f>ROUND(E110*N110,5)</f>
        <v>0.16771</v>
      </c>
      <c r="P110" s="224">
        <v>0</v>
      </c>
      <c r="Q110" s="224">
        <f>ROUND(E110*P110,5)</f>
        <v>0</v>
      </c>
      <c r="R110" s="224"/>
      <c r="S110" s="224"/>
      <c r="T110" s="225">
        <v>0</v>
      </c>
      <c r="U110" s="224">
        <f>ROUND(E110*T110,2)</f>
        <v>0</v>
      </c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 t="s">
        <v>215</v>
      </c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outlineLevel="1" x14ac:dyDescent="0.2">
      <c r="A111" s="215"/>
      <c r="B111" s="221"/>
      <c r="C111" s="267" t="s">
        <v>288</v>
      </c>
      <c r="D111" s="229"/>
      <c r="E111" s="232">
        <v>13.31</v>
      </c>
      <c r="F111" s="234"/>
      <c r="G111" s="234"/>
      <c r="H111" s="234"/>
      <c r="I111" s="234"/>
      <c r="J111" s="234"/>
      <c r="K111" s="234"/>
      <c r="L111" s="234"/>
      <c r="M111" s="234"/>
      <c r="N111" s="224"/>
      <c r="O111" s="224"/>
      <c r="P111" s="224"/>
      <c r="Q111" s="224"/>
      <c r="R111" s="224"/>
      <c r="S111" s="224"/>
      <c r="T111" s="225"/>
      <c r="U111" s="22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 t="s">
        <v>143</v>
      </c>
      <c r="AF111" s="214">
        <v>0</v>
      </c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1" x14ac:dyDescent="0.2">
      <c r="A112" s="215">
        <v>67</v>
      </c>
      <c r="B112" s="221" t="s">
        <v>289</v>
      </c>
      <c r="C112" s="265" t="s">
        <v>290</v>
      </c>
      <c r="D112" s="223" t="s">
        <v>165</v>
      </c>
      <c r="E112" s="230">
        <v>0.29365999999999998</v>
      </c>
      <c r="F112" s="233"/>
      <c r="G112" s="234">
        <f>ROUND(E112*F112,2)</f>
        <v>0</v>
      </c>
      <c r="H112" s="233"/>
      <c r="I112" s="234">
        <f>ROUND(E112*H112,2)</f>
        <v>0</v>
      </c>
      <c r="J112" s="233"/>
      <c r="K112" s="234">
        <f>ROUND(E112*J112,2)</f>
        <v>0</v>
      </c>
      <c r="L112" s="234">
        <v>15</v>
      </c>
      <c r="M112" s="234">
        <f>G112*(1+L112/100)</f>
        <v>0</v>
      </c>
      <c r="N112" s="224">
        <v>0</v>
      </c>
      <c r="O112" s="224">
        <f>ROUND(E112*N112,5)</f>
        <v>0</v>
      </c>
      <c r="P112" s="224">
        <v>0</v>
      </c>
      <c r="Q112" s="224">
        <f>ROUND(E112*P112,5)</f>
        <v>0</v>
      </c>
      <c r="R112" s="224"/>
      <c r="S112" s="224"/>
      <c r="T112" s="225">
        <v>1.3859999999999999</v>
      </c>
      <c r="U112" s="224">
        <f>ROUND(E112*T112,2)</f>
        <v>0.41</v>
      </c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 t="s">
        <v>129</v>
      </c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x14ac:dyDescent="0.2">
      <c r="A113" s="216" t="s">
        <v>124</v>
      </c>
      <c r="B113" s="222" t="s">
        <v>93</v>
      </c>
      <c r="C113" s="266" t="s">
        <v>94</v>
      </c>
      <c r="D113" s="226"/>
      <c r="E113" s="231"/>
      <c r="F113" s="235"/>
      <c r="G113" s="235">
        <f>SUMIF(AE114:AE118,"&lt;&gt;NOR",G114:G118)</f>
        <v>0</v>
      </c>
      <c r="H113" s="235"/>
      <c r="I113" s="235">
        <f>SUM(I114:I118)</f>
        <v>0</v>
      </c>
      <c r="J113" s="235"/>
      <c r="K113" s="235">
        <f>SUM(K114:K118)</f>
        <v>0</v>
      </c>
      <c r="L113" s="235"/>
      <c r="M113" s="235">
        <f>SUM(M114:M118)</f>
        <v>0</v>
      </c>
      <c r="N113" s="227"/>
      <c r="O113" s="227">
        <f>SUM(O114:O118)</f>
        <v>0</v>
      </c>
      <c r="P113" s="227"/>
      <c r="Q113" s="227">
        <f>SUM(Q114:Q118)</f>
        <v>0</v>
      </c>
      <c r="R113" s="227"/>
      <c r="S113" s="227"/>
      <c r="T113" s="228"/>
      <c r="U113" s="227">
        <f>SUM(U114:U118)</f>
        <v>18.39</v>
      </c>
      <c r="AE113" t="s">
        <v>125</v>
      </c>
    </row>
    <row r="114" spans="1:60" outlineLevel="1" x14ac:dyDescent="0.2">
      <c r="A114" s="215">
        <v>68</v>
      </c>
      <c r="B114" s="221" t="s">
        <v>291</v>
      </c>
      <c r="C114" s="265" t="s">
        <v>292</v>
      </c>
      <c r="D114" s="223" t="s">
        <v>138</v>
      </c>
      <c r="E114" s="230">
        <v>12.100000000000001</v>
      </c>
      <c r="F114" s="233"/>
      <c r="G114" s="234">
        <f>ROUND(E114*F114,2)</f>
        <v>0</v>
      </c>
      <c r="H114" s="233"/>
      <c r="I114" s="234">
        <f>ROUND(E114*H114,2)</f>
        <v>0</v>
      </c>
      <c r="J114" s="233"/>
      <c r="K114" s="234">
        <f>ROUND(E114*J114,2)</f>
        <v>0</v>
      </c>
      <c r="L114" s="234">
        <v>15</v>
      </c>
      <c r="M114" s="234">
        <f>G114*(1+L114/100)</f>
        <v>0</v>
      </c>
      <c r="N114" s="224">
        <v>0</v>
      </c>
      <c r="O114" s="224">
        <f>ROUND(E114*N114,5)</f>
        <v>0</v>
      </c>
      <c r="P114" s="224">
        <v>0</v>
      </c>
      <c r="Q114" s="224">
        <f>ROUND(E114*P114,5)</f>
        <v>0</v>
      </c>
      <c r="R114" s="224"/>
      <c r="S114" s="224"/>
      <c r="T114" s="225">
        <v>0.33</v>
      </c>
      <c r="U114" s="224">
        <f>ROUND(E114*T114,2)</f>
        <v>3.99</v>
      </c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 t="s">
        <v>129</v>
      </c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15"/>
      <c r="B115" s="221"/>
      <c r="C115" s="267" t="s">
        <v>293</v>
      </c>
      <c r="D115" s="229"/>
      <c r="E115" s="232">
        <v>12.1</v>
      </c>
      <c r="F115" s="234"/>
      <c r="G115" s="234"/>
      <c r="H115" s="234"/>
      <c r="I115" s="234"/>
      <c r="J115" s="234"/>
      <c r="K115" s="234"/>
      <c r="L115" s="234"/>
      <c r="M115" s="234"/>
      <c r="N115" s="224"/>
      <c r="O115" s="224"/>
      <c r="P115" s="224"/>
      <c r="Q115" s="224"/>
      <c r="R115" s="224"/>
      <c r="S115" s="224"/>
      <c r="T115" s="225"/>
      <c r="U115" s="22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 t="s">
        <v>143</v>
      </c>
      <c r="AF115" s="214">
        <v>0</v>
      </c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 x14ac:dyDescent="0.2">
      <c r="A116" s="215">
        <v>69</v>
      </c>
      <c r="B116" s="221" t="s">
        <v>294</v>
      </c>
      <c r="C116" s="265" t="s">
        <v>295</v>
      </c>
      <c r="D116" s="223" t="s">
        <v>138</v>
      </c>
      <c r="E116" s="230">
        <v>12.1</v>
      </c>
      <c r="F116" s="233"/>
      <c r="G116" s="234">
        <f>ROUND(E116*F116,2)</f>
        <v>0</v>
      </c>
      <c r="H116" s="233"/>
      <c r="I116" s="234">
        <f>ROUND(E116*H116,2)</f>
        <v>0</v>
      </c>
      <c r="J116" s="233"/>
      <c r="K116" s="234">
        <f>ROUND(E116*J116,2)</f>
        <v>0</v>
      </c>
      <c r="L116" s="234">
        <v>15</v>
      </c>
      <c r="M116" s="234">
        <f>G116*(1+L116/100)</f>
        <v>0</v>
      </c>
      <c r="N116" s="224">
        <v>0</v>
      </c>
      <c r="O116" s="224">
        <f>ROUND(E116*N116,5)</f>
        <v>0</v>
      </c>
      <c r="P116" s="224">
        <v>0</v>
      </c>
      <c r="Q116" s="224">
        <f>ROUND(E116*P116,5)</f>
        <v>0</v>
      </c>
      <c r="R116" s="224"/>
      <c r="S116" s="224"/>
      <c r="T116" s="225">
        <v>0.05</v>
      </c>
      <c r="U116" s="224">
        <f>ROUND(E116*T116,2)</f>
        <v>0.61</v>
      </c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 t="s">
        <v>129</v>
      </c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outlineLevel="1" x14ac:dyDescent="0.2">
      <c r="A117" s="215">
        <v>70</v>
      </c>
      <c r="B117" s="221" t="s">
        <v>296</v>
      </c>
      <c r="C117" s="265" t="s">
        <v>297</v>
      </c>
      <c r="D117" s="223" t="s">
        <v>138</v>
      </c>
      <c r="E117" s="230">
        <v>12.1</v>
      </c>
      <c r="F117" s="233"/>
      <c r="G117" s="234">
        <f>ROUND(E117*F117,2)</f>
        <v>0</v>
      </c>
      <c r="H117" s="233"/>
      <c r="I117" s="234">
        <f>ROUND(E117*H117,2)</f>
        <v>0</v>
      </c>
      <c r="J117" s="233"/>
      <c r="K117" s="234">
        <f>ROUND(E117*J117,2)</f>
        <v>0</v>
      </c>
      <c r="L117" s="234">
        <v>15</v>
      </c>
      <c r="M117" s="234">
        <f>G117*(1+L117/100)</f>
        <v>0</v>
      </c>
      <c r="N117" s="224">
        <v>0</v>
      </c>
      <c r="O117" s="224">
        <f>ROUND(E117*N117,5)</f>
        <v>0</v>
      </c>
      <c r="P117" s="224">
        <v>0</v>
      </c>
      <c r="Q117" s="224">
        <f>ROUND(E117*P117,5)</f>
        <v>0</v>
      </c>
      <c r="R117" s="224"/>
      <c r="S117" s="224"/>
      <c r="T117" s="225">
        <v>1.1399999999999999</v>
      </c>
      <c r="U117" s="224">
        <f>ROUND(E117*T117,2)</f>
        <v>13.79</v>
      </c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 t="s">
        <v>129</v>
      </c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outlineLevel="1" x14ac:dyDescent="0.2">
      <c r="A118" s="215">
        <v>71</v>
      </c>
      <c r="B118" s="221" t="s">
        <v>298</v>
      </c>
      <c r="C118" s="265" t="s">
        <v>299</v>
      </c>
      <c r="D118" s="223" t="s">
        <v>0</v>
      </c>
      <c r="E118" s="230">
        <v>96.43</v>
      </c>
      <c r="F118" s="233"/>
      <c r="G118" s="234">
        <f>ROUND(E118*F118,2)</f>
        <v>0</v>
      </c>
      <c r="H118" s="233"/>
      <c r="I118" s="234">
        <f>ROUND(E118*H118,2)</f>
        <v>0</v>
      </c>
      <c r="J118" s="233"/>
      <c r="K118" s="234">
        <f>ROUND(E118*J118,2)</f>
        <v>0</v>
      </c>
      <c r="L118" s="234">
        <v>15</v>
      </c>
      <c r="M118" s="234">
        <f>G118*(1+L118/100)</f>
        <v>0</v>
      </c>
      <c r="N118" s="224">
        <v>0</v>
      </c>
      <c r="O118" s="224">
        <f>ROUND(E118*N118,5)</f>
        <v>0</v>
      </c>
      <c r="P118" s="224">
        <v>0</v>
      </c>
      <c r="Q118" s="224">
        <f>ROUND(E118*P118,5)</f>
        <v>0</v>
      </c>
      <c r="R118" s="224"/>
      <c r="S118" s="224"/>
      <c r="T118" s="225">
        <v>0</v>
      </c>
      <c r="U118" s="224">
        <f>ROUND(E118*T118,2)</f>
        <v>0</v>
      </c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 t="s">
        <v>129</v>
      </c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x14ac:dyDescent="0.2">
      <c r="A119" s="216" t="s">
        <v>124</v>
      </c>
      <c r="B119" s="222" t="s">
        <v>95</v>
      </c>
      <c r="C119" s="266" t="s">
        <v>96</v>
      </c>
      <c r="D119" s="226"/>
      <c r="E119" s="231"/>
      <c r="F119" s="235"/>
      <c r="G119" s="235">
        <f>SUMIF(AE120:AE121,"&lt;&gt;NOR",G120:G121)</f>
        <v>0</v>
      </c>
      <c r="H119" s="235"/>
      <c r="I119" s="235">
        <f>SUM(I120:I121)</f>
        <v>0</v>
      </c>
      <c r="J119" s="235"/>
      <c r="K119" s="235">
        <f>SUM(K120:K121)</f>
        <v>0</v>
      </c>
      <c r="L119" s="235"/>
      <c r="M119" s="235">
        <f>SUM(M120:M121)</f>
        <v>0</v>
      </c>
      <c r="N119" s="227"/>
      <c r="O119" s="227">
        <f>SUM(O120:O121)</f>
        <v>1.2999999999999999E-2</v>
      </c>
      <c r="P119" s="227"/>
      <c r="Q119" s="227">
        <f>SUM(Q120:Q121)</f>
        <v>0</v>
      </c>
      <c r="R119" s="227"/>
      <c r="S119" s="227"/>
      <c r="T119" s="228"/>
      <c r="U119" s="227">
        <f>SUM(U120:U121)</f>
        <v>6.93</v>
      </c>
      <c r="AE119" t="s">
        <v>125</v>
      </c>
    </row>
    <row r="120" spans="1:60" outlineLevel="1" x14ac:dyDescent="0.2">
      <c r="A120" s="215">
        <v>72</v>
      </c>
      <c r="B120" s="221" t="s">
        <v>300</v>
      </c>
      <c r="C120" s="265" t="s">
        <v>301</v>
      </c>
      <c r="D120" s="223" t="s">
        <v>138</v>
      </c>
      <c r="E120" s="230">
        <v>65</v>
      </c>
      <c r="F120" s="233"/>
      <c r="G120" s="234">
        <f>ROUND(E120*F120,2)</f>
        <v>0</v>
      </c>
      <c r="H120" s="233"/>
      <c r="I120" s="234">
        <f>ROUND(E120*H120,2)</f>
        <v>0</v>
      </c>
      <c r="J120" s="233"/>
      <c r="K120" s="234">
        <f>ROUND(E120*J120,2)</f>
        <v>0</v>
      </c>
      <c r="L120" s="234">
        <v>15</v>
      </c>
      <c r="M120" s="234">
        <f>G120*(1+L120/100)</f>
        <v>0</v>
      </c>
      <c r="N120" s="224">
        <v>2.0000000000000001E-4</v>
      </c>
      <c r="O120" s="224">
        <f>ROUND(E120*N120,5)</f>
        <v>1.2999999999999999E-2</v>
      </c>
      <c r="P120" s="224">
        <v>0</v>
      </c>
      <c r="Q120" s="224">
        <f>ROUND(E120*P120,5)</f>
        <v>0</v>
      </c>
      <c r="R120" s="224"/>
      <c r="S120" s="224"/>
      <c r="T120" s="225">
        <v>0.10664999999999999</v>
      </c>
      <c r="U120" s="224">
        <f>ROUND(E120*T120,2)</f>
        <v>6.93</v>
      </c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 t="s">
        <v>129</v>
      </c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outlineLevel="1" x14ac:dyDescent="0.2">
      <c r="A121" s="244"/>
      <c r="B121" s="245"/>
      <c r="C121" s="268" t="s">
        <v>302</v>
      </c>
      <c r="D121" s="246"/>
      <c r="E121" s="247">
        <v>65</v>
      </c>
      <c r="F121" s="248"/>
      <c r="G121" s="248"/>
      <c r="H121" s="248"/>
      <c r="I121" s="248"/>
      <c r="J121" s="248"/>
      <c r="K121" s="248"/>
      <c r="L121" s="248"/>
      <c r="M121" s="248"/>
      <c r="N121" s="249"/>
      <c r="O121" s="249"/>
      <c r="P121" s="249"/>
      <c r="Q121" s="249"/>
      <c r="R121" s="249"/>
      <c r="S121" s="249"/>
      <c r="T121" s="250"/>
      <c r="U121" s="249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 t="s">
        <v>143</v>
      </c>
      <c r="AF121" s="214">
        <v>0</v>
      </c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x14ac:dyDescent="0.2">
      <c r="A122" s="6"/>
      <c r="B122" s="7" t="s">
        <v>303</v>
      </c>
      <c r="C122" s="269" t="s">
        <v>303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AC122">
        <v>15</v>
      </c>
      <c r="AD122">
        <v>21</v>
      </c>
    </row>
    <row r="123" spans="1:60" x14ac:dyDescent="0.2">
      <c r="A123" s="251"/>
      <c r="B123" s="252">
        <v>26</v>
      </c>
      <c r="C123" s="270" t="s">
        <v>303</v>
      </c>
      <c r="D123" s="253"/>
      <c r="E123" s="253"/>
      <c r="F123" s="253"/>
      <c r="G123" s="264">
        <f>G8+G11+G13+G18+G24+G38+G40+G54+G56+G58+G61+G77+G82+G86+G89+G97+G113+G119</f>
        <v>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AC123">
        <f>SUMIF(L7:L121,AC122,G7:G121)</f>
        <v>0</v>
      </c>
      <c r="AD123">
        <f>SUMIF(L7:L121,AD122,G7:G121)</f>
        <v>0</v>
      </c>
      <c r="AE123" t="s">
        <v>304</v>
      </c>
    </row>
    <row r="124" spans="1:60" x14ac:dyDescent="0.2">
      <c r="A124" s="6"/>
      <c r="B124" s="7" t="s">
        <v>303</v>
      </c>
      <c r="C124" s="269" t="s">
        <v>303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60" x14ac:dyDescent="0.2">
      <c r="A125" s="6"/>
      <c r="B125" s="7" t="s">
        <v>303</v>
      </c>
      <c r="C125" s="269" t="s">
        <v>303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60" x14ac:dyDescent="0.2">
      <c r="A126" s="254">
        <v>33</v>
      </c>
      <c r="B126" s="254"/>
      <c r="C126" s="27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60" x14ac:dyDescent="0.2">
      <c r="A127" s="255"/>
      <c r="B127" s="256"/>
      <c r="C127" s="272"/>
      <c r="D127" s="256"/>
      <c r="E127" s="256"/>
      <c r="F127" s="256"/>
      <c r="G127" s="25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AE127" t="s">
        <v>305</v>
      </c>
    </row>
    <row r="128" spans="1:60" x14ac:dyDescent="0.2">
      <c r="A128" s="258"/>
      <c r="B128" s="259"/>
      <c r="C128" s="273"/>
      <c r="D128" s="259"/>
      <c r="E128" s="259"/>
      <c r="F128" s="259"/>
      <c r="G128" s="260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31" x14ac:dyDescent="0.2">
      <c r="A129" s="258"/>
      <c r="B129" s="259"/>
      <c r="C129" s="273"/>
      <c r="D129" s="259"/>
      <c r="E129" s="259"/>
      <c r="F129" s="259"/>
      <c r="G129" s="260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31" x14ac:dyDescent="0.2">
      <c r="A130" s="258"/>
      <c r="B130" s="259"/>
      <c r="C130" s="273"/>
      <c r="D130" s="259"/>
      <c r="E130" s="259"/>
      <c r="F130" s="259"/>
      <c r="G130" s="260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31" x14ac:dyDescent="0.2">
      <c r="A131" s="261"/>
      <c r="B131" s="262"/>
      <c r="C131" s="274"/>
      <c r="D131" s="262"/>
      <c r="E131" s="262"/>
      <c r="F131" s="262"/>
      <c r="G131" s="26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31" x14ac:dyDescent="0.2">
      <c r="A132" s="6"/>
      <c r="B132" s="7" t="s">
        <v>303</v>
      </c>
      <c r="C132" s="269" t="s">
        <v>303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31" x14ac:dyDescent="0.2">
      <c r="C133" s="275"/>
      <c r="AE133" t="s">
        <v>306</v>
      </c>
    </row>
  </sheetData>
  <mergeCells count="6">
    <mergeCell ref="A1:G1"/>
    <mergeCell ref="C2:G2"/>
    <mergeCell ref="C3:G3"/>
    <mergeCell ref="C4:G4"/>
    <mergeCell ref="A126:C126"/>
    <mergeCell ref="A127:G131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kuda</dc:creator>
  <cp:lastModifiedBy>kuda</cp:lastModifiedBy>
  <cp:lastPrinted>2014-02-28T09:52:57Z</cp:lastPrinted>
  <dcterms:created xsi:type="dcterms:W3CDTF">2009-04-08T07:15:50Z</dcterms:created>
  <dcterms:modified xsi:type="dcterms:W3CDTF">2021-03-01T07:22:18Z</dcterms:modified>
</cp:coreProperties>
</file>