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1\082_Kotlářská 11\PD\ROZPOČET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Pol'!$A$1:$X$447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446" i="12"/>
  <c r="BA192" i="12"/>
  <c r="BA191" i="12"/>
  <c r="BA104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6" i="12"/>
  <c r="Q16" i="12"/>
  <c r="G17" i="12"/>
  <c r="M17" i="12" s="1"/>
  <c r="M16" i="12" s="1"/>
  <c r="I17" i="12"/>
  <c r="I16" i="12" s="1"/>
  <c r="K17" i="12"/>
  <c r="K16" i="12" s="1"/>
  <c r="O17" i="12"/>
  <c r="O16" i="12" s="1"/>
  <c r="Q17" i="12"/>
  <c r="V17" i="12"/>
  <c r="V16" i="12" s="1"/>
  <c r="K20" i="12"/>
  <c r="G21" i="12"/>
  <c r="G20" i="12" s="1"/>
  <c r="I21" i="12"/>
  <c r="I20" i="12" s="1"/>
  <c r="K21" i="12"/>
  <c r="M21" i="12"/>
  <c r="M20" i="12" s="1"/>
  <c r="O21" i="12"/>
  <c r="O20" i="12" s="1"/>
  <c r="Q21" i="12"/>
  <c r="Q20" i="12" s="1"/>
  <c r="V21" i="12"/>
  <c r="V20" i="12" s="1"/>
  <c r="G23" i="12"/>
  <c r="I23" i="12"/>
  <c r="K23" i="12"/>
  <c r="M23" i="12"/>
  <c r="O23" i="12"/>
  <c r="Q23" i="12"/>
  <c r="V23" i="12"/>
  <c r="Q25" i="12"/>
  <c r="G26" i="12"/>
  <c r="I26" i="12"/>
  <c r="I25" i="12" s="1"/>
  <c r="K26" i="12"/>
  <c r="M26" i="12"/>
  <c r="O26" i="12"/>
  <c r="O25" i="12" s="1"/>
  <c r="Q26" i="12"/>
  <c r="V26" i="12"/>
  <c r="V25" i="12" s="1"/>
  <c r="G28" i="12"/>
  <c r="M28" i="12" s="1"/>
  <c r="I28" i="12"/>
  <c r="K28" i="12"/>
  <c r="O28" i="12"/>
  <c r="Q28" i="12"/>
  <c r="V28" i="12"/>
  <c r="G29" i="12"/>
  <c r="G25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K25" i="12" s="1"/>
  <c r="O33" i="12"/>
  <c r="Q33" i="12"/>
  <c r="V33" i="12"/>
  <c r="G34" i="12"/>
  <c r="I34" i="12"/>
  <c r="K34" i="12"/>
  <c r="M34" i="12"/>
  <c r="O34" i="12"/>
  <c r="Q34" i="12"/>
  <c r="V34" i="12"/>
  <c r="O35" i="12"/>
  <c r="G36" i="12"/>
  <c r="G35" i="12" s="1"/>
  <c r="I36" i="12"/>
  <c r="K36" i="12"/>
  <c r="K35" i="12" s="1"/>
  <c r="M36" i="12"/>
  <c r="O36" i="12"/>
  <c r="Q36" i="12"/>
  <c r="Q35" i="12" s="1"/>
  <c r="V36" i="12"/>
  <c r="V35" i="12" s="1"/>
  <c r="G38" i="12"/>
  <c r="I38" i="12"/>
  <c r="K38" i="12"/>
  <c r="M38" i="12"/>
  <c r="O38" i="12"/>
  <c r="Q38" i="12"/>
  <c r="V38" i="12"/>
  <c r="G42" i="12"/>
  <c r="I42" i="12"/>
  <c r="K42" i="12"/>
  <c r="M42" i="12"/>
  <c r="O42" i="12"/>
  <c r="Q42" i="12"/>
  <c r="V42" i="12"/>
  <c r="G48" i="12"/>
  <c r="M48" i="12" s="1"/>
  <c r="I48" i="12"/>
  <c r="K48" i="12"/>
  <c r="O48" i="12"/>
  <c r="Q48" i="12"/>
  <c r="V48" i="12"/>
  <c r="G51" i="12"/>
  <c r="M51" i="12" s="1"/>
  <c r="I51" i="12"/>
  <c r="I35" i="12" s="1"/>
  <c r="K51" i="12"/>
  <c r="O51" i="12"/>
  <c r="Q51" i="12"/>
  <c r="V51" i="12"/>
  <c r="G55" i="12"/>
  <c r="M55" i="12" s="1"/>
  <c r="I55" i="12"/>
  <c r="K55" i="12"/>
  <c r="O55" i="12"/>
  <c r="Q55" i="12"/>
  <c r="V55" i="12"/>
  <c r="G57" i="12"/>
  <c r="I57" i="12"/>
  <c r="I56" i="12" s="1"/>
  <c r="K57" i="12"/>
  <c r="K56" i="12" s="1"/>
  <c r="M57" i="12"/>
  <c r="O57" i="12"/>
  <c r="O56" i="12" s="1"/>
  <c r="Q57" i="12"/>
  <c r="Q56" i="12" s="1"/>
  <c r="V57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V56" i="12" s="1"/>
  <c r="G67" i="12"/>
  <c r="I67" i="12"/>
  <c r="K67" i="12"/>
  <c r="M67" i="12"/>
  <c r="O67" i="12"/>
  <c r="Q67" i="12"/>
  <c r="V67" i="12"/>
  <c r="G70" i="12"/>
  <c r="M70" i="12" s="1"/>
  <c r="M56" i="12" s="1"/>
  <c r="I70" i="12"/>
  <c r="K70" i="12"/>
  <c r="O70" i="12"/>
  <c r="Q70" i="12"/>
  <c r="V70" i="12"/>
  <c r="G74" i="12"/>
  <c r="G73" i="12" s="1"/>
  <c r="I74" i="12"/>
  <c r="K74" i="12"/>
  <c r="K73" i="12" s="1"/>
  <c r="O74" i="12"/>
  <c r="Q74" i="12"/>
  <c r="Q73" i="12" s="1"/>
  <c r="V74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O73" i="12" s="1"/>
  <c r="Q78" i="12"/>
  <c r="V78" i="12"/>
  <c r="G80" i="12"/>
  <c r="I80" i="12"/>
  <c r="K80" i="12"/>
  <c r="M80" i="12"/>
  <c r="O80" i="12"/>
  <c r="Q80" i="12"/>
  <c r="V80" i="12"/>
  <c r="G82" i="12"/>
  <c r="I82" i="12"/>
  <c r="K82" i="12"/>
  <c r="M82" i="12"/>
  <c r="O82" i="12"/>
  <c r="Q82" i="12"/>
  <c r="V82" i="12"/>
  <c r="V73" i="12" s="1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I73" i="12" s="1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I90" i="12" s="1"/>
  <c r="K91" i="12"/>
  <c r="K90" i="12" s="1"/>
  <c r="M91" i="12"/>
  <c r="O91" i="12"/>
  <c r="O90" i="12" s="1"/>
  <c r="Q91" i="12"/>
  <c r="Q90" i="12" s="1"/>
  <c r="V91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V90" i="12" s="1"/>
  <c r="G103" i="12"/>
  <c r="I103" i="12"/>
  <c r="K103" i="12"/>
  <c r="M103" i="12"/>
  <c r="O103" i="12"/>
  <c r="Q103" i="12"/>
  <c r="V103" i="12"/>
  <c r="G106" i="12"/>
  <c r="M106" i="12" s="1"/>
  <c r="M90" i="12" s="1"/>
  <c r="I106" i="12"/>
  <c r="K106" i="12"/>
  <c r="O106" i="12"/>
  <c r="Q106" i="12"/>
  <c r="V106" i="12"/>
  <c r="G109" i="12"/>
  <c r="M109" i="12" s="1"/>
  <c r="I109" i="12"/>
  <c r="K109" i="12"/>
  <c r="K108" i="12" s="1"/>
  <c r="O109" i="12"/>
  <c r="Q109" i="12"/>
  <c r="Q108" i="12" s="1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O108" i="12" s="1"/>
  <c r="Q111" i="12"/>
  <c r="V111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V108" i="12" s="1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9" i="12"/>
  <c r="M119" i="12" s="1"/>
  <c r="I119" i="12"/>
  <c r="I108" i="12" s="1"/>
  <c r="K119" i="12"/>
  <c r="O119" i="12"/>
  <c r="Q119" i="12"/>
  <c r="V119" i="12"/>
  <c r="G120" i="12"/>
  <c r="M120" i="12" s="1"/>
  <c r="I120" i="12"/>
  <c r="K120" i="12"/>
  <c r="O120" i="12"/>
  <c r="Q120" i="12"/>
  <c r="V120" i="12"/>
  <c r="G123" i="12"/>
  <c r="I123" i="12"/>
  <c r="K123" i="12"/>
  <c r="M123" i="12"/>
  <c r="O123" i="12"/>
  <c r="Q123" i="12"/>
  <c r="V123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G138" i="12"/>
  <c r="I138" i="12"/>
  <c r="K138" i="12"/>
  <c r="M138" i="12"/>
  <c r="O138" i="12"/>
  <c r="Q138" i="12"/>
  <c r="V138" i="12"/>
  <c r="G146" i="12"/>
  <c r="Q146" i="12"/>
  <c r="V146" i="12"/>
  <c r="G147" i="12"/>
  <c r="M147" i="12" s="1"/>
  <c r="M146" i="12" s="1"/>
  <c r="I147" i="12"/>
  <c r="I146" i="12" s="1"/>
  <c r="K147" i="12"/>
  <c r="K146" i="12" s="1"/>
  <c r="O147" i="12"/>
  <c r="O146" i="12" s="1"/>
  <c r="Q147" i="12"/>
  <c r="V147" i="12"/>
  <c r="G149" i="12"/>
  <c r="I149" i="12"/>
  <c r="I148" i="12" s="1"/>
  <c r="K149" i="12"/>
  <c r="M149" i="12"/>
  <c r="O149" i="12"/>
  <c r="O148" i="12" s="1"/>
  <c r="Q149" i="12"/>
  <c r="V149" i="12"/>
  <c r="V148" i="12" s="1"/>
  <c r="G151" i="12"/>
  <c r="I151" i="12"/>
  <c r="K151" i="12"/>
  <c r="K148" i="12" s="1"/>
  <c r="M151" i="12"/>
  <c r="O151" i="12"/>
  <c r="Q151" i="12"/>
  <c r="V151" i="12"/>
  <c r="G157" i="12"/>
  <c r="I157" i="12"/>
  <c r="K157" i="12"/>
  <c r="M157" i="12"/>
  <c r="O157" i="12"/>
  <c r="Q157" i="12"/>
  <c r="Q148" i="12" s="1"/>
  <c r="V157" i="12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V164" i="12"/>
  <c r="G167" i="12"/>
  <c r="M167" i="12" s="1"/>
  <c r="I167" i="12"/>
  <c r="K167" i="12"/>
  <c r="O167" i="12"/>
  <c r="Q167" i="12"/>
  <c r="V167" i="12"/>
  <c r="G171" i="12"/>
  <c r="M171" i="12" s="1"/>
  <c r="I171" i="12"/>
  <c r="K171" i="12"/>
  <c r="O171" i="12"/>
  <c r="Q171" i="12"/>
  <c r="V171" i="12"/>
  <c r="G173" i="12"/>
  <c r="G148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3" i="12"/>
  <c r="I183" i="12"/>
  <c r="K183" i="12"/>
  <c r="M183" i="12"/>
  <c r="O183" i="12"/>
  <c r="Q183" i="12"/>
  <c r="V183" i="12"/>
  <c r="G185" i="12"/>
  <c r="M185" i="12" s="1"/>
  <c r="I185" i="12"/>
  <c r="I184" i="12" s="1"/>
  <c r="K185" i="12"/>
  <c r="O185" i="12"/>
  <c r="Q185" i="12"/>
  <c r="V185" i="12"/>
  <c r="V184" i="12" s="1"/>
  <c r="G190" i="12"/>
  <c r="M190" i="12" s="1"/>
  <c r="I190" i="12"/>
  <c r="K190" i="12"/>
  <c r="K184" i="12" s="1"/>
  <c r="O190" i="12"/>
  <c r="Q190" i="12"/>
  <c r="V190" i="12"/>
  <c r="G196" i="12"/>
  <c r="M196" i="12" s="1"/>
  <c r="I196" i="12"/>
  <c r="K196" i="12"/>
  <c r="O196" i="12"/>
  <c r="Q196" i="12"/>
  <c r="V196" i="12"/>
  <c r="G198" i="12"/>
  <c r="I198" i="12"/>
  <c r="K198" i="12"/>
  <c r="M198" i="12"/>
  <c r="O198" i="12"/>
  <c r="Q198" i="12"/>
  <c r="V198" i="12"/>
  <c r="G205" i="12"/>
  <c r="I205" i="12"/>
  <c r="K205" i="12"/>
  <c r="M205" i="12"/>
  <c r="O205" i="12"/>
  <c r="O184" i="12" s="1"/>
  <c r="Q205" i="12"/>
  <c r="V205" i="12"/>
  <c r="G207" i="12"/>
  <c r="I207" i="12"/>
  <c r="K207" i="12"/>
  <c r="M207" i="12"/>
  <c r="O207" i="12"/>
  <c r="Q207" i="12"/>
  <c r="V207" i="12"/>
  <c r="G209" i="12"/>
  <c r="I209" i="12"/>
  <c r="K209" i="12"/>
  <c r="M209" i="12"/>
  <c r="O209" i="12"/>
  <c r="Q209" i="12"/>
  <c r="V209" i="12"/>
  <c r="G211" i="12"/>
  <c r="M211" i="12" s="1"/>
  <c r="I211" i="12"/>
  <c r="K211" i="12"/>
  <c r="O211" i="12"/>
  <c r="Q211" i="12"/>
  <c r="Q184" i="12" s="1"/>
  <c r="V211" i="12"/>
  <c r="G215" i="12"/>
  <c r="M215" i="12" s="1"/>
  <c r="I215" i="12"/>
  <c r="K215" i="12"/>
  <c r="O215" i="12"/>
  <c r="Q215" i="12"/>
  <c r="V215" i="12"/>
  <c r="G218" i="12"/>
  <c r="M218" i="12" s="1"/>
  <c r="I218" i="12"/>
  <c r="K218" i="12"/>
  <c r="O218" i="12"/>
  <c r="Q218" i="12"/>
  <c r="V218" i="12"/>
  <c r="G221" i="12"/>
  <c r="M221" i="12" s="1"/>
  <c r="I221" i="12"/>
  <c r="K221" i="12"/>
  <c r="O221" i="12"/>
  <c r="Q221" i="12"/>
  <c r="V221" i="12"/>
  <c r="G224" i="12"/>
  <c r="I224" i="12"/>
  <c r="K224" i="12"/>
  <c r="M224" i="12"/>
  <c r="O224" i="12"/>
  <c r="Q224" i="12"/>
  <c r="V224" i="12"/>
  <c r="G227" i="12"/>
  <c r="I227" i="12"/>
  <c r="K227" i="12"/>
  <c r="M227" i="12"/>
  <c r="O227" i="12"/>
  <c r="Q227" i="12"/>
  <c r="V227" i="12"/>
  <c r="G230" i="12"/>
  <c r="I230" i="12"/>
  <c r="K230" i="12"/>
  <c r="M230" i="12"/>
  <c r="O230" i="12"/>
  <c r="Q230" i="12"/>
  <c r="V230" i="12"/>
  <c r="G233" i="12"/>
  <c r="I233" i="12"/>
  <c r="K233" i="12"/>
  <c r="M233" i="12"/>
  <c r="O233" i="12"/>
  <c r="Q233" i="12"/>
  <c r="V233" i="12"/>
  <c r="G236" i="12"/>
  <c r="M236" i="12" s="1"/>
  <c r="I236" i="12"/>
  <c r="K236" i="12"/>
  <c r="O236" i="12"/>
  <c r="Q236" i="12"/>
  <c r="V236" i="12"/>
  <c r="V237" i="12"/>
  <c r="G238" i="12"/>
  <c r="M238" i="12" s="1"/>
  <c r="I238" i="12"/>
  <c r="I237" i="12" s="1"/>
  <c r="K238" i="12"/>
  <c r="K237" i="12" s="1"/>
  <c r="O238" i="12"/>
  <c r="O237" i="12" s="1"/>
  <c r="Q238" i="12"/>
  <c r="V238" i="12"/>
  <c r="G241" i="12"/>
  <c r="G237" i="12" s="1"/>
  <c r="I241" i="12"/>
  <c r="K241" i="12"/>
  <c r="O241" i="12"/>
  <c r="Q241" i="12"/>
  <c r="V241" i="12"/>
  <c r="G243" i="12"/>
  <c r="I243" i="12"/>
  <c r="K243" i="12"/>
  <c r="M243" i="12"/>
  <c r="O243" i="12"/>
  <c r="Q243" i="12"/>
  <c r="V243" i="12"/>
  <c r="G250" i="12"/>
  <c r="I250" i="12"/>
  <c r="K250" i="12"/>
  <c r="M250" i="12"/>
  <c r="O250" i="12"/>
  <c r="Q250" i="12"/>
  <c r="V250" i="12"/>
  <c r="G256" i="12"/>
  <c r="I256" i="12"/>
  <c r="K256" i="12"/>
  <c r="M256" i="12"/>
  <c r="O256" i="12"/>
  <c r="Q256" i="12"/>
  <c r="Q237" i="12" s="1"/>
  <c r="V256" i="12"/>
  <c r="G258" i="12"/>
  <c r="M258" i="12" s="1"/>
  <c r="I258" i="12"/>
  <c r="I257" i="12" s="1"/>
  <c r="K258" i="12"/>
  <c r="K257" i="12" s="1"/>
  <c r="O258" i="12"/>
  <c r="Q258" i="12"/>
  <c r="Q257" i="12" s="1"/>
  <c r="V258" i="12"/>
  <c r="G259" i="12"/>
  <c r="G257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2" i="12"/>
  <c r="M262" i="12" s="1"/>
  <c r="I262" i="12"/>
  <c r="K262" i="12"/>
  <c r="O262" i="12"/>
  <c r="Q262" i="12"/>
  <c r="V262" i="12"/>
  <c r="G264" i="12"/>
  <c r="I264" i="12"/>
  <c r="K264" i="12"/>
  <c r="M264" i="12"/>
  <c r="O264" i="12"/>
  <c r="Q264" i="12"/>
  <c r="V264" i="12"/>
  <c r="G265" i="12"/>
  <c r="I265" i="12"/>
  <c r="K265" i="12"/>
  <c r="M265" i="12"/>
  <c r="O265" i="12"/>
  <c r="O257" i="12" s="1"/>
  <c r="Q265" i="12"/>
  <c r="V265" i="12"/>
  <c r="G267" i="12"/>
  <c r="I267" i="12"/>
  <c r="K267" i="12"/>
  <c r="M267" i="12"/>
  <c r="O267" i="12"/>
  <c r="Q267" i="12"/>
  <c r="V267" i="12"/>
  <c r="G269" i="12"/>
  <c r="I269" i="12"/>
  <c r="K269" i="12"/>
  <c r="M269" i="12"/>
  <c r="O269" i="12"/>
  <c r="Q269" i="12"/>
  <c r="V269" i="12"/>
  <c r="V257" i="12" s="1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7" i="12"/>
  <c r="M277" i="12" s="1"/>
  <c r="I277" i="12"/>
  <c r="K277" i="12"/>
  <c r="O277" i="12"/>
  <c r="Q277" i="12"/>
  <c r="V277" i="12"/>
  <c r="G280" i="12"/>
  <c r="M280" i="12" s="1"/>
  <c r="I280" i="12"/>
  <c r="K280" i="12"/>
  <c r="O280" i="12"/>
  <c r="Q280" i="12"/>
  <c r="V280" i="12"/>
  <c r="G282" i="12"/>
  <c r="I282" i="12"/>
  <c r="K282" i="12"/>
  <c r="M282" i="12"/>
  <c r="O282" i="12"/>
  <c r="Q282" i="12"/>
  <c r="V282" i="12"/>
  <c r="G285" i="12"/>
  <c r="I285" i="12"/>
  <c r="K285" i="12"/>
  <c r="M285" i="12"/>
  <c r="O285" i="12"/>
  <c r="Q285" i="12"/>
  <c r="V285" i="12"/>
  <c r="O286" i="12"/>
  <c r="Q286" i="12"/>
  <c r="G287" i="12"/>
  <c r="G286" i="12" s="1"/>
  <c r="I287" i="12"/>
  <c r="I286" i="12" s="1"/>
  <c r="K287" i="12"/>
  <c r="M287" i="12"/>
  <c r="O287" i="12"/>
  <c r="Q287" i="12"/>
  <c r="V287" i="12"/>
  <c r="V286" i="12" s="1"/>
  <c r="G288" i="12"/>
  <c r="M288" i="12" s="1"/>
  <c r="I288" i="12"/>
  <c r="K288" i="12"/>
  <c r="O288" i="12"/>
  <c r="Q288" i="12"/>
  <c r="V288" i="12"/>
  <c r="G292" i="12"/>
  <c r="M292" i="12" s="1"/>
  <c r="I292" i="12"/>
  <c r="K292" i="12"/>
  <c r="O292" i="12"/>
  <c r="Q292" i="12"/>
  <c r="V292" i="12"/>
  <c r="G294" i="12"/>
  <c r="M294" i="12" s="1"/>
  <c r="I294" i="12"/>
  <c r="K294" i="12"/>
  <c r="O294" i="12"/>
  <c r="Q294" i="12"/>
  <c r="V294" i="12"/>
  <c r="G296" i="12"/>
  <c r="M296" i="12" s="1"/>
  <c r="I296" i="12"/>
  <c r="K296" i="12"/>
  <c r="K286" i="12" s="1"/>
  <c r="O296" i="12"/>
  <c r="Q296" i="12"/>
  <c r="V296" i="12"/>
  <c r="G298" i="12"/>
  <c r="I298" i="12"/>
  <c r="K298" i="12"/>
  <c r="M298" i="12"/>
  <c r="O298" i="12"/>
  <c r="O297" i="12" s="1"/>
  <c r="Q298" i="12"/>
  <c r="V298" i="12"/>
  <c r="V297" i="12" s="1"/>
  <c r="G303" i="12"/>
  <c r="I303" i="12"/>
  <c r="K303" i="12"/>
  <c r="M303" i="12"/>
  <c r="O303" i="12"/>
  <c r="Q303" i="12"/>
  <c r="Q297" i="12" s="1"/>
  <c r="V303" i="12"/>
  <c r="G305" i="12"/>
  <c r="I305" i="12"/>
  <c r="K305" i="12"/>
  <c r="M305" i="12"/>
  <c r="O305" i="12"/>
  <c r="Q305" i="12"/>
  <c r="V305" i="12"/>
  <c r="G307" i="12"/>
  <c r="M307" i="12" s="1"/>
  <c r="I307" i="12"/>
  <c r="K307" i="12"/>
  <c r="O307" i="12"/>
  <c r="Q307" i="12"/>
  <c r="V307" i="12"/>
  <c r="G311" i="12"/>
  <c r="M311" i="12" s="1"/>
  <c r="I311" i="12"/>
  <c r="K311" i="12"/>
  <c r="O311" i="12"/>
  <c r="Q311" i="12"/>
  <c r="V311" i="12"/>
  <c r="G314" i="12"/>
  <c r="M314" i="12" s="1"/>
  <c r="I314" i="12"/>
  <c r="I297" i="12" s="1"/>
  <c r="K314" i="12"/>
  <c r="O314" i="12"/>
  <c r="Q314" i="12"/>
  <c r="V314" i="12"/>
  <c r="G316" i="12"/>
  <c r="M316" i="12" s="1"/>
  <c r="I316" i="12"/>
  <c r="K316" i="12"/>
  <c r="K297" i="12" s="1"/>
  <c r="O316" i="12"/>
  <c r="Q316" i="12"/>
  <c r="V316" i="12"/>
  <c r="G317" i="12"/>
  <c r="I317" i="12"/>
  <c r="K317" i="12"/>
  <c r="M317" i="12"/>
  <c r="O317" i="12"/>
  <c r="Q317" i="12"/>
  <c r="V317" i="12"/>
  <c r="G319" i="12"/>
  <c r="G318" i="12" s="1"/>
  <c r="I319" i="12"/>
  <c r="K319" i="12"/>
  <c r="M319" i="12"/>
  <c r="O319" i="12"/>
  <c r="O318" i="12" s="1"/>
  <c r="Q319" i="12"/>
  <c r="Q318" i="12" s="1"/>
  <c r="V319" i="12"/>
  <c r="G320" i="12"/>
  <c r="I320" i="12"/>
  <c r="K320" i="12"/>
  <c r="M320" i="12"/>
  <c r="O320" i="12"/>
  <c r="Q320" i="12"/>
  <c r="V320" i="12"/>
  <c r="V318" i="12" s="1"/>
  <c r="G324" i="12"/>
  <c r="I324" i="12"/>
  <c r="K324" i="12"/>
  <c r="M324" i="12"/>
  <c r="O324" i="12"/>
  <c r="Q324" i="12"/>
  <c r="V324" i="12"/>
  <c r="G326" i="12"/>
  <c r="M326" i="12" s="1"/>
  <c r="I326" i="12"/>
  <c r="K326" i="12"/>
  <c r="O326" i="12"/>
  <c r="Q326" i="12"/>
  <c r="V326" i="12"/>
  <c r="G331" i="12"/>
  <c r="M331" i="12" s="1"/>
  <c r="I331" i="12"/>
  <c r="I318" i="12" s="1"/>
  <c r="K331" i="12"/>
  <c r="O331" i="12"/>
  <c r="Q331" i="12"/>
  <c r="V331" i="12"/>
  <c r="G335" i="12"/>
  <c r="M335" i="12" s="1"/>
  <c r="I335" i="12"/>
  <c r="K335" i="12"/>
  <c r="K318" i="12" s="1"/>
  <c r="O335" i="12"/>
  <c r="Q335" i="12"/>
  <c r="V335" i="12"/>
  <c r="G340" i="12"/>
  <c r="I340" i="12"/>
  <c r="K340" i="12"/>
  <c r="M340" i="12"/>
  <c r="O340" i="12"/>
  <c r="Q340" i="12"/>
  <c r="V340" i="12"/>
  <c r="G344" i="12"/>
  <c r="I344" i="12"/>
  <c r="K344" i="12"/>
  <c r="M344" i="12"/>
  <c r="O344" i="12"/>
  <c r="Q344" i="12"/>
  <c r="V344" i="12"/>
  <c r="G346" i="12"/>
  <c r="I346" i="12"/>
  <c r="I345" i="12" s="1"/>
  <c r="K346" i="12"/>
  <c r="M346" i="12"/>
  <c r="O346" i="12"/>
  <c r="Q346" i="12"/>
  <c r="Q345" i="12" s="1"/>
  <c r="V346" i="12"/>
  <c r="V345" i="12" s="1"/>
  <c r="G348" i="12"/>
  <c r="M348" i="12" s="1"/>
  <c r="I348" i="12"/>
  <c r="K348" i="12"/>
  <c r="O348" i="12"/>
  <c r="Q348" i="12"/>
  <c r="V348" i="12"/>
  <c r="G356" i="12"/>
  <c r="G345" i="12" s="1"/>
  <c r="I356" i="12"/>
  <c r="K356" i="12"/>
  <c r="O356" i="12"/>
  <c r="Q356" i="12"/>
  <c r="V356" i="12"/>
  <c r="G358" i="12"/>
  <c r="M358" i="12" s="1"/>
  <c r="I358" i="12"/>
  <c r="K358" i="12"/>
  <c r="O358" i="12"/>
  <c r="Q358" i="12"/>
  <c r="V358" i="12"/>
  <c r="G361" i="12"/>
  <c r="M361" i="12" s="1"/>
  <c r="I361" i="12"/>
  <c r="K361" i="12"/>
  <c r="K345" i="12" s="1"/>
  <c r="O361" i="12"/>
  <c r="Q361" i="12"/>
  <c r="V361" i="12"/>
  <c r="G368" i="12"/>
  <c r="I368" i="12"/>
  <c r="K368" i="12"/>
  <c r="M368" i="12"/>
  <c r="O368" i="12"/>
  <c r="Q368" i="12"/>
  <c r="V368" i="12"/>
  <c r="G370" i="12"/>
  <c r="I370" i="12"/>
  <c r="K370" i="12"/>
  <c r="M370" i="12"/>
  <c r="O370" i="12"/>
  <c r="O345" i="12" s="1"/>
  <c r="Q370" i="12"/>
  <c r="V370" i="12"/>
  <c r="K371" i="12"/>
  <c r="O371" i="12"/>
  <c r="G372" i="12"/>
  <c r="I372" i="12"/>
  <c r="I371" i="12" s="1"/>
  <c r="K372" i="12"/>
  <c r="M372" i="12"/>
  <c r="O372" i="12"/>
  <c r="Q372" i="12"/>
  <c r="Q371" i="12" s="1"/>
  <c r="V372" i="12"/>
  <c r="V371" i="12" s="1"/>
  <c r="G375" i="12"/>
  <c r="M375" i="12" s="1"/>
  <c r="I375" i="12"/>
  <c r="K375" i="12"/>
  <c r="O375" i="12"/>
  <c r="Q375" i="12"/>
  <c r="V375" i="12"/>
  <c r="G379" i="12"/>
  <c r="G371" i="12" s="1"/>
  <c r="I379" i="12"/>
  <c r="K379" i="12"/>
  <c r="O379" i="12"/>
  <c r="Q379" i="12"/>
  <c r="V379" i="12"/>
  <c r="G381" i="12"/>
  <c r="M381" i="12" s="1"/>
  <c r="I381" i="12"/>
  <c r="K381" i="12"/>
  <c r="O381" i="12"/>
  <c r="Q381" i="12"/>
  <c r="V381" i="12"/>
  <c r="G385" i="12"/>
  <c r="I385" i="12"/>
  <c r="K385" i="12"/>
  <c r="M385" i="12"/>
  <c r="O385" i="12"/>
  <c r="Q385" i="12"/>
  <c r="V385" i="12"/>
  <c r="V384" i="12" s="1"/>
  <c r="G387" i="12"/>
  <c r="I387" i="12"/>
  <c r="K387" i="12"/>
  <c r="M387" i="12"/>
  <c r="O387" i="12"/>
  <c r="O384" i="12" s="1"/>
  <c r="Q387" i="12"/>
  <c r="V387" i="12"/>
  <c r="G403" i="12"/>
  <c r="I403" i="12"/>
  <c r="K403" i="12"/>
  <c r="M403" i="12"/>
  <c r="O403" i="12"/>
  <c r="Q403" i="12"/>
  <c r="Q384" i="12" s="1"/>
  <c r="V403" i="12"/>
  <c r="G405" i="12"/>
  <c r="I405" i="12"/>
  <c r="K405" i="12"/>
  <c r="M405" i="12"/>
  <c r="O405" i="12"/>
  <c r="Q405" i="12"/>
  <c r="V405" i="12"/>
  <c r="G407" i="12"/>
  <c r="M407" i="12" s="1"/>
  <c r="I407" i="12"/>
  <c r="K407" i="12"/>
  <c r="O407" i="12"/>
  <c r="Q407" i="12"/>
  <c r="V407" i="12"/>
  <c r="G408" i="12"/>
  <c r="G384" i="12" s="1"/>
  <c r="I408" i="12"/>
  <c r="K408" i="12"/>
  <c r="O408" i="12"/>
  <c r="Q408" i="12"/>
  <c r="V408" i="12"/>
  <c r="G417" i="12"/>
  <c r="M417" i="12" s="1"/>
  <c r="I417" i="12"/>
  <c r="I384" i="12" s="1"/>
  <c r="K417" i="12"/>
  <c r="O417" i="12"/>
  <c r="Q417" i="12"/>
  <c r="V417" i="12"/>
  <c r="G418" i="12"/>
  <c r="M418" i="12" s="1"/>
  <c r="I418" i="12"/>
  <c r="K418" i="12"/>
  <c r="K384" i="12" s="1"/>
  <c r="O418" i="12"/>
  <c r="Q418" i="12"/>
  <c r="V418" i="12"/>
  <c r="G419" i="12"/>
  <c r="I419" i="12"/>
  <c r="K419" i="12"/>
  <c r="M419" i="12"/>
  <c r="O419" i="12"/>
  <c r="Q419" i="12"/>
  <c r="V419" i="12"/>
  <c r="G420" i="12"/>
  <c r="I420" i="12"/>
  <c r="K420" i="12"/>
  <c r="M420" i="12"/>
  <c r="O420" i="12"/>
  <c r="Q420" i="12"/>
  <c r="V420" i="12"/>
  <c r="K426" i="12"/>
  <c r="O426" i="12"/>
  <c r="Q426" i="12"/>
  <c r="G427" i="12"/>
  <c r="I427" i="12"/>
  <c r="I426" i="12" s="1"/>
  <c r="K427" i="12"/>
  <c r="M427" i="12"/>
  <c r="O427" i="12"/>
  <c r="Q427" i="12"/>
  <c r="V427" i="12"/>
  <c r="V426" i="12" s="1"/>
  <c r="G428" i="12"/>
  <c r="M428" i="12" s="1"/>
  <c r="I428" i="12"/>
  <c r="K428" i="12"/>
  <c r="O428" i="12"/>
  <c r="Q428" i="12"/>
  <c r="V428" i="12"/>
  <c r="G429" i="12"/>
  <c r="M429" i="12" s="1"/>
  <c r="I429" i="12"/>
  <c r="K429" i="12"/>
  <c r="O429" i="12"/>
  <c r="Q429" i="12"/>
  <c r="V429" i="12"/>
  <c r="G430" i="12"/>
  <c r="M430" i="12" s="1"/>
  <c r="I430" i="12"/>
  <c r="K430" i="12"/>
  <c r="O430" i="12"/>
  <c r="Q430" i="12"/>
  <c r="V430" i="12"/>
  <c r="G432" i="12"/>
  <c r="I432" i="12"/>
  <c r="K432" i="12"/>
  <c r="M432" i="12"/>
  <c r="O432" i="12"/>
  <c r="O431" i="12" s="1"/>
  <c r="Q432" i="12"/>
  <c r="V432" i="12"/>
  <c r="V431" i="12" s="1"/>
  <c r="G433" i="12"/>
  <c r="I433" i="12"/>
  <c r="K433" i="12"/>
  <c r="M433" i="12"/>
  <c r="O433" i="12"/>
  <c r="Q433" i="12"/>
  <c r="V433" i="12"/>
  <c r="G435" i="12"/>
  <c r="I435" i="12"/>
  <c r="K435" i="12"/>
  <c r="M435" i="12"/>
  <c r="O435" i="12"/>
  <c r="Q435" i="12"/>
  <c r="Q431" i="12" s="1"/>
  <c r="V435" i="12"/>
  <c r="G436" i="12"/>
  <c r="I436" i="12"/>
  <c r="K436" i="12"/>
  <c r="M436" i="12"/>
  <c r="O436" i="12"/>
  <c r="Q436" i="12"/>
  <c r="V436" i="12"/>
  <c r="G437" i="12"/>
  <c r="M437" i="12" s="1"/>
  <c r="I437" i="12"/>
  <c r="K437" i="12"/>
  <c r="O437" i="12"/>
  <c r="Q437" i="12"/>
  <c r="V437" i="12"/>
  <c r="G442" i="12"/>
  <c r="M442" i="12" s="1"/>
  <c r="I442" i="12"/>
  <c r="K442" i="12"/>
  <c r="O442" i="12"/>
  <c r="Q442" i="12"/>
  <c r="V442" i="12"/>
  <c r="G443" i="12"/>
  <c r="M443" i="12" s="1"/>
  <c r="I443" i="12"/>
  <c r="I431" i="12" s="1"/>
  <c r="K443" i="12"/>
  <c r="O443" i="12"/>
  <c r="Q443" i="12"/>
  <c r="V443" i="12"/>
  <c r="G444" i="12"/>
  <c r="M444" i="12" s="1"/>
  <c r="I444" i="12"/>
  <c r="K444" i="12"/>
  <c r="K431" i="12" s="1"/>
  <c r="O444" i="12"/>
  <c r="Q444" i="12"/>
  <c r="V444" i="12"/>
  <c r="AF446" i="12"/>
  <c r="I20" i="1"/>
  <c r="I19" i="1"/>
  <c r="I18" i="1"/>
  <c r="I17" i="1"/>
  <c r="I16" i="1"/>
  <c r="I72" i="1"/>
  <c r="J69" i="1" s="1"/>
  <c r="F43" i="1"/>
  <c r="G23" i="1" s="1"/>
  <c r="G43" i="1"/>
  <c r="G25" i="1" s="1"/>
  <c r="H43" i="1"/>
  <c r="I42" i="1"/>
  <c r="I41" i="1"/>
  <c r="I39" i="1"/>
  <c r="I43" i="1" s="1"/>
  <c r="J39" i="1" s="1"/>
  <c r="J43" i="1" s="1"/>
  <c r="J55" i="1" l="1"/>
  <c r="J52" i="1"/>
  <c r="J58" i="1"/>
  <c r="J63" i="1"/>
  <c r="J68" i="1"/>
  <c r="J54" i="1"/>
  <c r="J59" i="1"/>
  <c r="J64" i="1"/>
  <c r="J66" i="1"/>
  <c r="J51" i="1"/>
  <c r="J56" i="1"/>
  <c r="J62" i="1"/>
  <c r="J60" i="1"/>
  <c r="J70" i="1"/>
  <c r="J50" i="1"/>
  <c r="J67" i="1"/>
  <c r="J71" i="1"/>
  <c r="J53" i="1"/>
  <c r="J57" i="1"/>
  <c r="J61" i="1"/>
  <c r="J65" i="1"/>
  <c r="A27" i="1"/>
  <c r="M426" i="12"/>
  <c r="M297" i="12"/>
  <c r="M237" i="12"/>
  <c r="M184" i="12"/>
  <c r="M108" i="12"/>
  <c r="M318" i="12"/>
  <c r="M431" i="12"/>
  <c r="M286" i="12"/>
  <c r="M35" i="12"/>
  <c r="M384" i="12"/>
  <c r="M371" i="12"/>
  <c r="AE446" i="12"/>
  <c r="G90" i="12"/>
  <c r="G426" i="12"/>
  <c r="M408" i="12"/>
  <c r="M241" i="12"/>
  <c r="G184" i="12"/>
  <c r="M173" i="12"/>
  <c r="M148" i="12" s="1"/>
  <c r="M74" i="12"/>
  <c r="M73" i="12" s="1"/>
  <c r="G108" i="12"/>
  <c r="G297" i="12"/>
  <c r="G56" i="12"/>
  <c r="M379" i="12"/>
  <c r="M356" i="12"/>
  <c r="M345" i="12" s="1"/>
  <c r="M259" i="12"/>
  <c r="M257" i="12" s="1"/>
  <c r="M29" i="12"/>
  <c r="M25" i="12" s="1"/>
  <c r="G431" i="12"/>
  <c r="J41" i="1"/>
  <c r="J42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2" i="1" l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<sst xmlns="http://schemas.openxmlformats.org/spreadsheetml/2006/main" count="1876" uniqueCount="654">
  <si>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</si>
  <si>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</si>
  <si>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</si>
  <si>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</si>
  <si>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</si>
  <si>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</si>
  <si>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</si>
  <si>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</si>
  <si>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</si>
  <si>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</si>
  <si>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</si>
  <si>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</si>
  <si>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</si>
  <si>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</si>
  <si>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</si>
  <si>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</si>
  <si>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</si>
  <si>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</si>
  <si>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</si>
  <si>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</si>
  <si>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</si>
  <si>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</si>
  <si>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</si>
  <si>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</si>
  <si>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</si>
  <si>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</si>
  <si>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</si>
  <si>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</si>
  <si>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</si>
  <si>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</si>
  <si>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</si>
  <si>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</si>
  <si>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</si>
  <si>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</si>
  <si>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</si>
  <si>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</si>
  <si>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</si>
  <si>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</si>
  <si>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</si>
  <si>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</si>
  <si>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</si>
  <si>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</si>
  <si>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</si>
  <si>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</si>
  <si>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Oprava balkonů a fasády</t>
  </si>
  <si>
    <t>Stavba</t>
  </si>
  <si>
    <t>Objekt:</t>
  </si>
  <si>
    <t>Rozpočet:</t>
  </si>
  <si>
    <t>sdfsdf</t>
  </si>
  <si>
    <t>0073</t>
  </si>
  <si>
    <t>Kotlářská 11 - zpracování projektové dokumentace na opravu balkonů a fasády v nutném rozsahu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</si>
  <si>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</si>
  <si>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</si>
  <si>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</si>
  <si>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</si>
  <si>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</si>
  <si>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</si>
  <si>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</si>
  <si>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</si>
  <si>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</si>
  <si>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</si>
  <si>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</si>
  <si>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</si>
  <si>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</si>
  <si>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</si>
  <si>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</si>
  <si>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</si>
  <si>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</si>
  <si>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</si>
  <si>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</si>
  <si>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</si>
  <si>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</si>
  <si>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</si>
  <si>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</si>
  <si>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</si>
  <si>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</si>
  <si>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</si>
  <si>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</si>
  <si>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</si>
  <si>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</si>
  <si>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</si>
  <si>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</si>
  <si>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</si>
  <si>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</si>
  <si>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</si>
  <si>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</si>
  <si>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</si>
  <si>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</si>
  <si>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</si>
  <si>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</si>
  <si>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</si>
  <si>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</si>
  <si>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</si>
  <si>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</si>
  <si>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</si>
  <si>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</si>
  <si>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</si>
  <si>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</si>
  <si>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</si>
  <si>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</si>
  <si>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</si>
  <si>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</si>
  <si>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</si>
  <si>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</si>
  <si>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</si>
  <si>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</si>
  <si>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</si>
  <si>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</si>
  <si>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</si>
  <si>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</si>
  <si>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</si>
  <si>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</si>
  <si>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</si>
  <si>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</si>
  <si>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</si>
  <si>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</si>
  <si>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</si>
  <si>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</si>
  <si>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</si>
  <si>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</si>
  <si>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</si>
  <si>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</si>
  <si>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</si>
  <si>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</si>
  <si>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</si>
  <si>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</si>
  <si>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113151111R00</t>
  </si>
  <si>
    <t>Rozebrání zpevněných ploch rozebrání ploch ze silničních panelů</t>
  </si>
  <si>
    <t>m2</t>
  </si>
  <si>
    <t>Vlastní</t>
  </si>
  <si>
    <t>Indiv</t>
  </si>
  <si>
    <t>Práce</t>
  </si>
  <si>
    <t>POL1_</t>
  </si>
  <si>
    <t>Odkaz na mn. položky pořadí 2 : 103,00000</t>
  </si>
  <si>
    <t>VV</t>
  </si>
  <si>
    <t>584921121R00</t>
  </si>
  <si>
    <t>Zřízení zpev. ploch ze silničních panelů do lože zřízení zpevněné plochy ze silničních panelů osazených do lože z kameniva tl. 50 mm</t>
  </si>
  <si>
    <t>584921121R01</t>
  </si>
  <si>
    <t>Pronájem panelů, příplatek za každý měsíc</t>
  </si>
  <si>
    <t>Odkaz na mn. položky pořadí 1 : 103,00000*2</t>
  </si>
  <si>
    <t>584921121R02</t>
  </si>
  <si>
    <t>Doprava a odvoz silničních panelů, (vč. nakládky a vykládky)</t>
  </si>
  <si>
    <t>Odkaz na mn. položky pořadí 1 : 103,00000</t>
  </si>
  <si>
    <t>216904391R00</t>
  </si>
  <si>
    <t>Očištění ploch tlak. vodou nebo stlač. vzduchem  ,  , příplatek za ruční dočištění ocelovými kartáči</t>
  </si>
  <si>
    <t xml:space="preserve">bude upřesněno po otlučení všech omítek : </t>
  </si>
  <si>
    <t>Odkaz na mn. položky pořadí 48 : 35,26000*0,5</t>
  </si>
  <si>
    <t>417351111R00</t>
  </si>
  <si>
    <t>Bednění bočnic ztužujících pásů a věnců včetně vzpěr obě strany, zřízení</t>
  </si>
  <si>
    <t>m</t>
  </si>
  <si>
    <t>dobetonování a vyrovnání nerovností 6.NP : 26,1*0,15</t>
  </si>
  <si>
    <t>417351113R00</t>
  </si>
  <si>
    <t>Bednění bočnic ztužujících pásů a věnců včetně vzpěr obě strany, odstranění</t>
  </si>
  <si>
    <t>Odkaz na mn. položky pořadí 6 : 3,91500</t>
  </si>
  <si>
    <t>614471715R00</t>
  </si>
  <si>
    <t>Vyspravení vnitřních betonových a železobetonových konstrukcí a panelů cementovou maltou adhezní můstek a nátěr antikorozní pro jakoukoliv velikost opravované plochy</t>
  </si>
  <si>
    <t>Odkaz na mn. položky pořadí 5 : 17,63000</t>
  </si>
  <si>
    <t>614472630RT4</t>
  </si>
  <si>
    <t>Vyspravení vnitřních betonových a železobetonových konstrukcí a panelů lokální oprava speciální maltou tloušťka 30 mm, opravovaná plocha přes 0,5 do 1 m2</t>
  </si>
  <si>
    <t>kus</t>
  </si>
  <si>
    <t>614472101RT4</t>
  </si>
  <si>
    <t>Vyspravení vnitřních betonových a železobetonových konstrukcí a panelů ochranným nátěrem výztuže antikorozním</t>
  </si>
  <si>
    <t>612403387R00</t>
  </si>
  <si>
    <t>Hrubá výplň rýh ve stěnách, jakoukoliv maltou maltou ze suchých směsí
 150 x 100 mm</t>
  </si>
  <si>
    <t>Odkaz na mn. položky pořadí 45 : 39,60000</t>
  </si>
  <si>
    <t>612401291RT2</t>
  </si>
  <si>
    <t>Omítky malých ploch vnitřních stěn přes 0,09 do 0,25 m2, vápennou štukovou omítkou</t>
  </si>
  <si>
    <t>612401191RT2</t>
  </si>
  <si>
    <t>Omítky malých ploch vnitřních stěn do 0,09 m2, vápennou štukovou omítkou</t>
  </si>
  <si>
    <t>620991121R00</t>
  </si>
  <si>
    <t>Zakrývání výplní vnějších otvorů z postaveného lešení</t>
  </si>
  <si>
    <t>Odkaz na mn. položky pořadí 36 : 86,84090</t>
  </si>
  <si>
    <t>622477212RT4</t>
  </si>
  <si>
    <t>Omítka vnějších stěn štuková, složitost fasády 1-2, skladba: cementový postřik, jádrová vrstva tl.15 mm,  ,  , štuk tl. 3 mm</t>
  </si>
  <si>
    <t>Odkaz na mn. položky pořadí 47 : 34,63700</t>
  </si>
  <si>
    <t>Odkaz na mn. položky pořadí 48 : 35,26000</t>
  </si>
  <si>
    <t>omítka po vysekání rýhy : 39,6*0,2</t>
  </si>
  <si>
    <t>622434112RT1</t>
  </si>
  <si>
    <t xml:space="preserve">Omítkový sanační systém pro vnější zdivo sanační podhoz tl. 4 mm, jednovrstvá sanační omítka tl. 20 mm,  ,  </t>
  </si>
  <si>
    <t>2.NP : 31,1*0,34</t>
  </si>
  <si>
    <t>3.NP : 31,1*0,34</t>
  </si>
  <si>
    <t>4.NP : 31,1*0,34</t>
  </si>
  <si>
    <t>5.NP : (24,8+25,8)*0,34</t>
  </si>
  <si>
    <t>6.NP : (24,8+25,8)*0,25</t>
  </si>
  <si>
    <t>622422111R00</t>
  </si>
  <si>
    <t>Oprava vnějších omítek vápenných a vápenocementových hladkých, stupeň členitosti 1 a 2, v množství opravované plochy do 10 %, s barvením na 100% opravované plochy, bez nákladů na umělecké dekorace fasád</t>
  </si>
  <si>
    <t>fasád</t>
  </si>
  <si>
    <t>POP</t>
  </si>
  <si>
    <t>nátěr fasády (barva obdobná jako stávající - růžová) : 27*15</t>
  </si>
  <si>
    <t>622471317RV5</t>
  </si>
  <si>
    <t xml:space="preserve">Nátěry a nástřiky vnějších stěn a pilířů základním a krycím nátěrem (nebo přestřikem povrchu) hmota akrylátová, složitost 1 ÷ 2,  </t>
  </si>
  <si>
    <t>po vysekané drážce : 18*1*2</t>
  </si>
  <si>
    <t>Koeficient : 0,1</t>
  </si>
  <si>
    <t>622904121R00</t>
  </si>
  <si>
    <t xml:space="preserve">Očištění fasád ruční čištění ocelovým kartáčem,  </t>
  </si>
  <si>
    <t>632411110RT2</t>
  </si>
  <si>
    <t>Potěr ze suchých směsí samonivelační polymercementová stěrka, pevnost v tlaku 30 MPa, tloušťky 10 mm, bez penetrace</t>
  </si>
  <si>
    <t>Odkaz na mn. položky pořadí 49 : 0,58560</t>
  </si>
  <si>
    <t>632413130RT6</t>
  </si>
  <si>
    <t>Potěr ze suchých směsí cementový rychletuhnoucí, tloušťky 30 mm, bez penetrace</t>
  </si>
  <si>
    <t>vyrovnání podkladu po vytěžení skladby v balkonech : 9,3*3+(7,3+7,6)*2</t>
  </si>
  <si>
    <t>Koeficient : 0,05</t>
  </si>
  <si>
    <t xml:space="preserve">Koeficient : </t>
  </si>
  <si>
    <t>632413120RT6</t>
  </si>
  <si>
    <t>Potěr ze suchých směsí cementový rychletuhnoucí, tloušťky 20 mm, bez penetrace</t>
  </si>
  <si>
    <t>spádování atik balkonů : (15,8*3*0,22)+(27*2*0,22)</t>
  </si>
  <si>
    <t>631312621RM1</t>
  </si>
  <si>
    <t xml:space="preserve">Mazanina z betonu prostého tl. přes 50 do 80 mm třídy C 20/25,  </t>
  </si>
  <si>
    <t>m3</t>
  </si>
  <si>
    <t>vybourání potěru v místě parapetu 6.NP : 0,11*1,21*0,05+0,16*1,21*0,05*2</t>
  </si>
  <si>
    <t>631313711RM1</t>
  </si>
  <si>
    <t xml:space="preserve">Mazanina z betonu prostého tl. přes 80 do 120 mm třídy C 25/30 ,  </t>
  </si>
  <si>
    <t>dobetonování a vyrovnání nerovností 6.NP : 26,1*0,08*0,22</t>
  </si>
  <si>
    <t>941941032R00</t>
  </si>
  <si>
    <t>Montáž lešení lehkého pracovního řadového s podlahami šířky od 0,80 do 1,00 m, výšky přes 10 do 30 m</t>
  </si>
  <si>
    <t>trubkové lešení pro přístup k balkonům : 23*32</t>
  </si>
  <si>
    <t>941941192R00</t>
  </si>
  <si>
    <t>Montáž lešení lehkého pracovního řadového s podlahami příplatek za každý další i započatý měsíc použití lešení
 šířky šířky od 0,80 do 1,00 m a výšky přes 10 do 30 m</t>
  </si>
  <si>
    <t>Odkaz na mn. položky pořadí 25 : 736,00000*2</t>
  </si>
  <si>
    <t>941941832R00</t>
  </si>
  <si>
    <t>Demontáž lešení lehkého řadového s podlahami šířky od 0,8 do 1 m, výšky přes 10 do 30 m</t>
  </si>
  <si>
    <t>Odkaz na mn. položky pořadí 25 : 736,00000</t>
  </si>
  <si>
    <t>941941502R00</t>
  </si>
  <si>
    <t>Montáž lešení lehkého pracovního řadového s podlahami Dovoz a odvoz lešení rámového pronajatého</t>
  </si>
  <si>
    <t>km</t>
  </si>
  <si>
    <t>3*20</t>
  </si>
  <si>
    <t>944945012R00</t>
  </si>
  <si>
    <t>Montáž záchytné stříšky šířky do 2 m</t>
  </si>
  <si>
    <t>944945192R00</t>
  </si>
  <si>
    <t>Montáž záchytné stříšky příplatek k ceně za každý další i započatý měsíc použití záchytné stříšky
 šířky do 2 m</t>
  </si>
  <si>
    <t>15*2</t>
  </si>
  <si>
    <t>944944011R00</t>
  </si>
  <si>
    <t xml:space="preserve">Montáž ochranné sítě z umělých vláken </t>
  </si>
  <si>
    <t>944944033R00</t>
  </si>
  <si>
    <t>Montáž ochranné sítě příplatek k ceně za každý další i započatý měsíc použití ochranných sítí
 z umělých vláken</t>
  </si>
  <si>
    <t>Odkaz na mn. položky pořadí 31 : 736,00000*2</t>
  </si>
  <si>
    <t>171156650000R</t>
  </si>
  <si>
    <t>Jeřáb mobil. na autopod. 70MG GROVE 870 B</t>
  </si>
  <si>
    <t>Sh</t>
  </si>
  <si>
    <t>Stroj</t>
  </si>
  <si>
    <t>POL6_</t>
  </si>
  <si>
    <t>952902110R00</t>
  </si>
  <si>
    <t>Čištění budov zametáním v místnostech, chodbách, na schodišti a na půdě</t>
  </si>
  <si>
    <t>Odkaz na mn. položky pořadí 54 : 42,80000</t>
  </si>
  <si>
    <t>Odkaz na mn. položky pořadí 74 : 18,50000</t>
  </si>
  <si>
    <t xml:space="preserve">zametení balkonu po vytěžení : </t>
  </si>
  <si>
    <t>777101101R00</t>
  </si>
  <si>
    <t>Příprava podkladu vysávání podlah průmyslovým vysavačem</t>
  </si>
  <si>
    <t>Odkaz na mn. položky pořadí 34 : 61,30000</t>
  </si>
  <si>
    <t>952901110R00</t>
  </si>
  <si>
    <t>Čištění budov mytím vnějších ploch oken a dveří</t>
  </si>
  <si>
    <t>2.NP : 0,64*1,75+1,11*2,6+1,77*1,76+1,77*1,77+0,61*1,75+1,1*2,6</t>
  </si>
  <si>
    <t>3.NP : 0,64*1,75+1,11*2,6+1,78*1,76+1,77*1,77+0,61*1,75+1,1*2,6</t>
  </si>
  <si>
    <t>4.NP : 0,64*1,75+1,11*2,6+1,78*1,76+1,77*1,77+0,61*1,75+1,1*2,6</t>
  </si>
  <si>
    <t>5.NP : 2,25*1,76+0,64*1,75+1,11*2,6+1,78*1,76+1,77*1,77+0,61*1,75+1,1*2,6+2,25*1,77</t>
  </si>
  <si>
    <t>6.NP : 2,25*1,75+0,64*1,75+1,11*2,6+1,78*1,76+1,77*1,77+0,61*1,75+1,1*2,6+2,25*1,77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</si>
  <si>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</si>
  <si>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</si>
  <si>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</si>
  <si>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2. 3. 4. 5. a 6.NP : 9,3+9,3+9,3+(7,3+7,3)+(7,3+7,6)</t>
  </si>
  <si>
    <t>953981202R00</t>
  </si>
  <si>
    <t>Chemické kotvy do betonu, do cihelného zdiva do betonu, hloubky 90 mm, M 10, malta pro chemické kotvy dvousložková do plných materiálů</t>
  </si>
  <si>
    <t>25*4+4*4</t>
  </si>
  <si>
    <t>979011321R00</t>
  </si>
  <si>
    <t>Svislá doprava suti a vybouraných hmot shozem montáž a demontáž shozu za prvé podlaží nad základním podlažím</t>
  </si>
  <si>
    <t>979011329R00</t>
  </si>
  <si>
    <t>Svislá doprava suti a vybouraných hmot shozem příplatek k ceně k montáže a demontáže shozu další podlaží</t>
  </si>
  <si>
    <t>podlaž</t>
  </si>
  <si>
    <t>979011331R00</t>
  </si>
  <si>
    <t>Svislá doprava suti a vybouraných hmot shozem pronájem shozu</t>
  </si>
  <si>
    <t>den</t>
  </si>
  <si>
    <t>21*20</t>
  </si>
  <si>
    <t>979011332R00</t>
  </si>
  <si>
    <t>Svislá doprava suti a vybouraných hmot shozem pronájem násypky</t>
  </si>
  <si>
    <t>979011335R00</t>
  </si>
  <si>
    <t>Svislá doprava suti a vybouraných hmot shozem pronájem rukávu proti prachu dl.15 m</t>
  </si>
  <si>
    <t>969021111R00</t>
  </si>
  <si>
    <t>Vybourání kanalizačního potrubí DN do 100 mm</t>
  </si>
  <si>
    <t>974031154R00</t>
  </si>
  <si>
    <t>Vysekání rýh v jakémkoliv zdivu cihelném v ploše
 do hloubky 100 mm, šířky do 150 mm</t>
  </si>
  <si>
    <t>Odkaz na mn. položky pořadí 92 : 36,00000</t>
  </si>
  <si>
    <t>971033381R00</t>
  </si>
  <si>
    <t>Vybourání otvorů ve zdivu cihelném z jakýchkoliv cihel pálených
 na jakoukoliv maltu vápenou nebo vápenocementovou, plochy do 0,09 m2, tloušťky do 900 mm</t>
  </si>
  <si>
    <t>978015261R00</t>
  </si>
  <si>
    <t>Otlučení omítek vápenných nebo vápenocementových vnějších s vyškrabáním spár, s očištěním zdiva
 1. až 4. stupni složitosti, v rozsahu do 50 %</t>
  </si>
  <si>
    <t>otlučení omítky 4.NP spodní část : 12,5</t>
  </si>
  <si>
    <t>otlučení čela balkonu 4.NP : 15,7*1,41</t>
  </si>
  <si>
    <t>978015291R00</t>
  </si>
  <si>
    <t>Otlučení omítek vápenných nebo vápenocementových vnějších s vyškrabáním spár, s očištěním zdiva
 1. až 4. stupni složitosti, v rozsahu do 100 %</t>
  </si>
  <si>
    <t>Otlučení omítky 6.NP spodní část + čelo balkonu : 20</t>
  </si>
  <si>
    <t>otlučení čela balkonu : 27*0,38</t>
  </si>
  <si>
    <t>otlučení omítky 5.NP v balkonu : 5</t>
  </si>
  <si>
    <t>965081712RT1</t>
  </si>
  <si>
    <t>Bourání podlah z keramických dlaždic, tloušťky do 10 mm, plochy do 1 m2</t>
  </si>
  <si>
    <t>vybourání keram parapetů 6.NP : 1,85*0,16+1,81*0,16</t>
  </si>
  <si>
    <t>965048250R00</t>
  </si>
  <si>
    <t>Bourání podkladů pod dlažby nebo litých celistvých dlažeb a mazanin  Dočištění povrchu po vybourání dlažeb do cementové malty, plochy do 50%</t>
  </si>
  <si>
    <t>965082941R00</t>
  </si>
  <si>
    <t>Odstranění násypu pod podlahami a ochranného na střechách tloušťky přes 200 mm, jakékoliv plochy</t>
  </si>
  <si>
    <t>Balkon SO01 - 2.NP : 9,3*0,325</t>
  </si>
  <si>
    <t>Balkon SO01 - 3.NP : 9,3*0,325</t>
  </si>
  <si>
    <t>Balkon SO01 - 4.NP : 9,3*0,325</t>
  </si>
  <si>
    <t>Balkon SO01 - 5.NP : 7,3*0,325</t>
  </si>
  <si>
    <t>Balkon SO02 - 5.NP : 7,6*0,325</t>
  </si>
  <si>
    <t>Balkon SO03 - 6.NP : 13,8*0,2</t>
  </si>
  <si>
    <t>965042141RT1</t>
  </si>
  <si>
    <t>Bourání podkladů pod dlažby nebo litých celistvých dlažeb a mazanin  betonových nebo z litého asfaltu, tloušťky do 100 mm, plochy přes 4 m2</t>
  </si>
  <si>
    <t>Balkon SO01 - 2.NP : 9,3*0,06</t>
  </si>
  <si>
    <t>Balkon SO01 - 3.NP : 9,3*0,06</t>
  </si>
  <si>
    <t>Balkon SO01 - 4.NP : 9,3*0,06</t>
  </si>
  <si>
    <t>Balkon SO01 - 5.NP : 7,3*0,06</t>
  </si>
  <si>
    <t>Balkon SO02 - 5.NP : 7,6*0,065</t>
  </si>
  <si>
    <t>Balkon SO03 - 6.NP : 13,8*0,06</t>
  </si>
  <si>
    <t>Balkon SO03 - 6.NP - pod parapetem : 1,2*0,16*0,05+1,2*0,1*0,05</t>
  </si>
  <si>
    <t>998011003R00</t>
  </si>
  <si>
    <t>Přesun hmot pro budovy s nosnou konstrukcí zděnou výšky přes 12 do 24 m</t>
  </si>
  <si>
    <t>t</t>
  </si>
  <si>
    <t>POL1_1</t>
  </si>
  <si>
    <t>711140101R00</t>
  </si>
  <si>
    <t>Odstranění izolace proti vodě - pásy přitavením vodorovné, 1 vrstva</t>
  </si>
  <si>
    <t>Odkaz na mn. položky pořadí 55 : 42,80000</t>
  </si>
  <si>
    <t>711140102R00</t>
  </si>
  <si>
    <t>Odstranění izolace proti vodě - pásy přitavením vodorovné, 2 vrstvy</t>
  </si>
  <si>
    <t>Balkon SO01 - 2.NP : 9,3</t>
  </si>
  <si>
    <t>Balkon SO01 - 3.NP : 9,3</t>
  </si>
  <si>
    <t>Balkon SO01 - 4.NP : 9,3</t>
  </si>
  <si>
    <t>Balkon SO01 - 5.NP : 7,3</t>
  </si>
  <si>
    <t>Balkon SO02 - 5.NP : 7,6</t>
  </si>
  <si>
    <t>711140201R00</t>
  </si>
  <si>
    <t>Odstranění izolace proti vodě - pásy přitavením svislé, 1 vrstva</t>
  </si>
  <si>
    <t>2.NP : 31,1*0,15</t>
  </si>
  <si>
    <t>3.NP : 31,1*0,15</t>
  </si>
  <si>
    <t>4.NP : 31,1*0,15</t>
  </si>
  <si>
    <t>5.NP : (24,8+25,7)*0,15</t>
  </si>
  <si>
    <t>711140202R00</t>
  </si>
  <si>
    <t>Odstranění izolace proti vodě - pásy přitavením svislé, 2 vrstvy</t>
  </si>
  <si>
    <t>Odkaz na mn. položky pořadí 56 : 21,57000</t>
  </si>
  <si>
    <t>711111006RZ4</t>
  </si>
  <si>
    <t>Provedení izolace proti zemní vlhkosti natěradly za studena na ploše vodorovné asfaltovou penetrační suspenzí, včetně dodávky emulze 0,4 kg/m2</t>
  </si>
  <si>
    <t>711112006RZ4</t>
  </si>
  <si>
    <t>Provedení izolace proti zemní vlhkosti natěradly za studena na ploše svislé, včetně pomocného lešení o výšce podlahy do 1900 mm a pro zatížení do 1,5 kPa. asfaltovou penetrační emulzí, včetně dodávky emulze 0,4 kg/m2</t>
  </si>
  <si>
    <t>emulze 0,4 kg/m2</t>
  </si>
  <si>
    <t>2. 3. 4. 5. a 6.NP : (31+31+31+(24,8+25,8)+(24,8+25,8))*0,35</t>
  </si>
  <si>
    <t>711141559RY2</t>
  </si>
  <si>
    <t>Provedení izolace proti zemní vlhkosti pásy přitavením vodorovná, 1 vrstva, s dodávkou izolačního pásu se skleněnou nebo polyesterovou vložkou, s minerálním posypem</t>
  </si>
  <si>
    <t>Odkaz na mn. položky pořadí 58 : 63,14000</t>
  </si>
  <si>
    <t>711142559RY2</t>
  </si>
  <si>
    <t>Provedení izolace proti zemní vlhkosti pásy přitavením svislá, 1 vrstva, s dodávkou izolačního pásu se skleněnou nebo polyesterovou vložkou, s minerálním posypem</t>
  </si>
  <si>
    <t>Odkaz na mn. položky pořadí 59 : 74,76700</t>
  </si>
  <si>
    <t>711191171RT1</t>
  </si>
  <si>
    <t>Provedení izolace proti zemní vlhkosti ostatní vodorovné uložení, podkladní textilie, bez dodávky materiálu</t>
  </si>
  <si>
    <t>69366195R</t>
  </si>
  <si>
    <t xml:space="preserve"> geotextilie skelná vlákna; funkce separační; plošná hmotnost 120 g/m2</t>
  </si>
  <si>
    <t>Specifikace</t>
  </si>
  <si>
    <t>POL3_</t>
  </si>
  <si>
    <t>Odkaz na mn. položky pořadí 62 : 63,14000</t>
  </si>
  <si>
    <t>Odkaz na mn. položky pořadí 63 : 74,76700</t>
  </si>
  <si>
    <t>998711103R00</t>
  </si>
  <si>
    <t>Přesun hmot pro izolace proti vodě svisle do 60 m</t>
  </si>
  <si>
    <t>POL1_7</t>
  </si>
  <si>
    <t>283220022R</t>
  </si>
  <si>
    <t xml:space="preserve"> fólie izolační střešní hydroizolační; tloušťka 1,50 mm; plošná hmotnost 1 800 g/m2; PVC-P, skelná výztuž; µ = 15 000,0</t>
  </si>
  <si>
    <t xml:space="preserve">vodorovná izolace : </t>
  </si>
  <si>
    <t>přířezy pro přitížení : 10</t>
  </si>
  <si>
    <t>Koeficient : 0,2</t>
  </si>
  <si>
    <t>283220022R1</t>
  </si>
  <si>
    <t>Ochranná a pochozí fólie z PVC-P k mechanickému kotvení 1,2mm šíře 1,05m, PVC-P se skelnou výztuží, šedá</t>
  </si>
  <si>
    <t>fólie z PVC-P (měkčený polyvinylchlorid) s výztužnou vložkou z PES (polyesteru) s pochůznou úpravou na horním povrchu.</t>
  </si>
  <si>
    <t>Je určena k realizaci ochranné a provozní vrstvy příležitostně pochůzných části plochých střech. Nenahrazuje hydroizolační vrstvu!</t>
  </si>
  <si>
    <t xml:space="preserve">svislá izolace : </t>
  </si>
  <si>
    <t>712372111RT1</t>
  </si>
  <si>
    <t xml:space="preserve">Povlakové krytiny střech do 10° termoplasty kotvené do betonu, 4 kotvy/m2, pro tl. izolace do 200 mm, bez dodávky fólie,  </t>
  </si>
  <si>
    <t>31173228R1</t>
  </si>
  <si>
    <t>Hmoždinka talířová FDD 50 x 240, příplatek za další hmoždinky do m2</t>
  </si>
  <si>
    <t>2.NP : 9,3*1</t>
  </si>
  <si>
    <t>3.NP : 9,3*2</t>
  </si>
  <si>
    <t>4.NP : 9,3*3</t>
  </si>
  <si>
    <t>5.np : (7,3+7,3)*4</t>
  </si>
  <si>
    <t>6.np : (7,3+7,6)*7</t>
  </si>
  <si>
    <t>711172559RT1</t>
  </si>
  <si>
    <t xml:space="preserve">Provedení izolace proti zemní vlhkosti termoplasty svislé, volně položené, bez dodávky fólie,  </t>
  </si>
  <si>
    <t>711777278R00</t>
  </si>
  <si>
    <t>Provedení detailů termoplasty opracováním trubních prostupů na pevnou a volnou přírubu dotěsněním tmelem D do 200 mm</t>
  </si>
  <si>
    <t>prostup Z2 a Z3 : 35+4</t>
  </si>
  <si>
    <t>283483307R</t>
  </si>
  <si>
    <t xml:space="preserve"> manžeta prostupová typ střešní; světlost 24 mm; h = 150 mm</t>
  </si>
  <si>
    <t>Odkaz na mn. položky pořadí 71 : 39,00000</t>
  </si>
  <si>
    <t>711776404R00</t>
  </si>
  <si>
    <t>Provedení detailů termoplasty koutů nebo hran zesílením fólií svařenou rš 250 nebo 300 mm přilepenou nebo svařenou k podkladu</t>
  </si>
  <si>
    <t>2. 3. 4. a 5. NP : 31*3+24,8+25,8</t>
  </si>
  <si>
    <t>6.NP : 24</t>
  </si>
  <si>
    <t>zesílení v místě rektifikační podložky : 80</t>
  </si>
  <si>
    <t>712300831RT1</t>
  </si>
  <si>
    <t>Odstranění povlakové krytiny a mechu na střechách plochých do 10° povlakové krytiny
 jednovrstvé, z ploch jednotlivě do 10 m</t>
  </si>
  <si>
    <t>6.NP - vodovorovně : 7,3+7,6</t>
  </si>
  <si>
    <t>6.NP - svisle : 24*0,15</t>
  </si>
  <si>
    <t>712378005R00</t>
  </si>
  <si>
    <t>Povlakové krytiny střech do 10° termoplasty Doplňkové konstrukce k povlakovým krytinám z fólií stěnová lišta vyhnutá, RŠ 70 mm, z pozinkovaného plechu s povrchovou úpravou PVC</t>
  </si>
  <si>
    <t>K1 : 163</t>
  </si>
  <si>
    <t>Koeficient : 0,03</t>
  </si>
  <si>
    <t>712378007R00</t>
  </si>
  <si>
    <t>Povlakové krytiny střech do 10° termoplasty Doplňkové konstrukce k povlakovým krytinám z fólií rohová lišta vnitřní, RŠ 100 mm, z pozinkovaného plechu s povrchovou úpravou PVC</t>
  </si>
  <si>
    <t>K2 : 165</t>
  </si>
  <si>
    <t>712378002R00</t>
  </si>
  <si>
    <t>Povlakové krytiny střech do 10° termoplasty Doplňkové konstrukce k povlakovým krytinám z fólií atiková okapnice, RŠ 200 mm, z pozinkovaného plechu s povrchovou úpravou PVC</t>
  </si>
  <si>
    <t>K4 : 27</t>
  </si>
  <si>
    <t>712378004R00</t>
  </si>
  <si>
    <t>Povlakové krytiny střech do 10° termoplasty Doplňkové konstrukce k povlakovým krytinám z fólií závětrná lišta, RŠ 250 mm, z pozinkovaného plechu s povrchovou úpravou PVC</t>
  </si>
  <si>
    <t>K6 : 1,6</t>
  </si>
  <si>
    <t>712378007R001</t>
  </si>
  <si>
    <t>Doplňkové konstrukce k povlakovým krytinám z folií, rohová lišta vnitřní, RŠ140mm, z pozinkovaného plechu s povrchovou úpravou PVC</t>
  </si>
  <si>
    <t>K7 : 2,4</t>
  </si>
  <si>
    <t>Koeficient : 0,11</t>
  </si>
  <si>
    <t>712378007R002</t>
  </si>
  <si>
    <t>Doplňkové konstrukce k povlakovým krytinám z folií, rohová lišta vnitřní, RŠ110mm, z pozinkovaného plechu s povrchovou úpravou PVC</t>
  </si>
  <si>
    <t>K8 : 2,4</t>
  </si>
  <si>
    <t>998712103R00</t>
  </si>
  <si>
    <t>Přesun hmot pro povlakové krytiny v objektech výšky přes 12 do 24 m</t>
  </si>
  <si>
    <t>28376112R</t>
  </si>
  <si>
    <t xml:space="preserve"> deska izolační extrudovaný polystyren; povrch ražený; rovná hrana; tl. 40,0 mm; součinitel tepelné vodivosti 0,035 W/mK; R = 1,100 m2K/W; obj. hmotnost 35,00 kg/m3</t>
  </si>
  <si>
    <t>xps v místě okapu : 27*0,22</t>
  </si>
  <si>
    <t>Koeficient : 0,3</t>
  </si>
  <si>
    <t>713141125R00</t>
  </si>
  <si>
    <t>Montáž tepelné izolace plochých střech desky, na lepidlo</t>
  </si>
  <si>
    <t>28375972R</t>
  </si>
  <si>
    <t xml:space="preserve"> deska spádová, klín EPS 150; pěnový polystyren; součinitel tepelné vodivosti 0,035 W/mK</t>
  </si>
  <si>
    <t>2.NP : 9,3*0,202</t>
  </si>
  <si>
    <t>3.NP : 9,3*0,202</t>
  </si>
  <si>
    <t>4.NP : 9,3*0,202</t>
  </si>
  <si>
    <t>5.NP : (7,3+7,3)*0,199</t>
  </si>
  <si>
    <t>6.NP : (7,3+7,3)*0,270</t>
  </si>
  <si>
    <t>Koeficient : 0,15</t>
  </si>
  <si>
    <t>998713103R00</t>
  </si>
  <si>
    <t>Přesun hmot pro izolace tepelné v objektech výšky do 24 m</t>
  </si>
  <si>
    <t>721223424RT11</t>
  </si>
  <si>
    <t>Vybourání podlahových vpustí v ploše balkonu</t>
  </si>
  <si>
    <t>283481095R</t>
  </si>
  <si>
    <t xml:space="preserve"> vpust balkonová/terasová PA; třída zatížení H 1,5; D odtok 50 mm; vodorovný; límec PVC</t>
  </si>
  <si>
    <t>55233001R</t>
  </si>
  <si>
    <t xml:space="preserve"> uzávěrka zápachová pro balkónové vpusti, pro svislé a vodorovné provedení; nerez</t>
  </si>
  <si>
    <t>Odkaz na mn. položky pořadí 88 : 8,00000</t>
  </si>
  <si>
    <t>7210001</t>
  </si>
  <si>
    <t>Montáž balkonové vpusti</t>
  </si>
  <si>
    <t>721176103R00</t>
  </si>
  <si>
    <t>Potrubí HT připojovací vnější průměr D 50 mm, tloušťka stěny 1,8 mm, DN 50</t>
  </si>
  <si>
    <t>721176144R00</t>
  </si>
  <si>
    <t>Potrubí HT dešťové (svislé) vnější průměr D 75 mm, tloušťka stěny 1,9 mm, DN 70</t>
  </si>
  <si>
    <t>18+18</t>
  </si>
  <si>
    <t>721176135R00</t>
  </si>
  <si>
    <t>Potrubí svodné (ležaté) zavěšené vnější průměr D 110 mm, tloušťka stěny 2,7 mm, DN 100</t>
  </si>
  <si>
    <t>v suterénu : 5+5</t>
  </si>
  <si>
    <t>721290111R00</t>
  </si>
  <si>
    <t>Zkouška těsnosti kanalizace v objektech vodou, DN 125</t>
  </si>
  <si>
    <t>Odkaz na mn. položky pořadí 91 : 8,00000</t>
  </si>
  <si>
    <t>Odkaz na mn. položky pořadí 93 : 10,00000</t>
  </si>
  <si>
    <t>721170909R00</t>
  </si>
  <si>
    <t>Opravy odpadního potrubí novodurového vsazení odbočky, D 110, D 114</t>
  </si>
  <si>
    <t>722181213RW6</t>
  </si>
  <si>
    <t>Izolace vodovodního potrubí návleková z trubic z pěnového polyetylenu, tloušťka stěny 13 mm, d 50 mm</t>
  </si>
  <si>
    <t>přelepení spojů parotěsnou páskou</t>
  </si>
  <si>
    <t>722181213RY5</t>
  </si>
  <si>
    <t>Izolace vodovodního potrubí návleková z trubic z pěnového polyetylenu, tloušťka stěny 13 mm, d 76 mm</t>
  </si>
  <si>
    <t>722181213RY7</t>
  </si>
  <si>
    <t>Izolace vodovodního potrubí návleková z trubic z pěnového polyetylenu, tloušťka stěny 13 mm, d 89 mm</t>
  </si>
  <si>
    <t>722181213RZ2</t>
  </si>
  <si>
    <t>Izolace vodovodního potrubí návleková z trubic z pěnového polyetylenu, tloušťka stěny 13 mm, d 110 mm</t>
  </si>
  <si>
    <t>998721103R00</t>
  </si>
  <si>
    <t>Přesun hmot pro vnitřní kanalizaci v objektech výšky do 24 m</t>
  </si>
  <si>
    <t>27344010R</t>
  </si>
  <si>
    <t xml:space="preserve"> páska těsnicí EPDM; tl. 1,00 mm; š = 30,0 mm; l = 30,000 m; funkce podkladní</t>
  </si>
  <si>
    <t>606233005R1</t>
  </si>
  <si>
    <t>Překližka vodovzdorná bříza tl. 18 mm jak. S/BB, 13 vrstev, 3000x1500 mm</t>
  </si>
  <si>
    <t>břízová vodovzdorná foliovaná překližka + zatření řezných hran vodovoodpudivým nátěrem</t>
  </si>
  <si>
    <t>překližka v místě okapu : 27*0,25</t>
  </si>
  <si>
    <t>762341220R00</t>
  </si>
  <si>
    <t xml:space="preserve">Montáž bednění z velkoplošných desek na bázi dřeva včetně vyřezání otvorů,  </t>
  </si>
  <si>
    <t>7620001</t>
  </si>
  <si>
    <t>Spojovací prostředky</t>
  </si>
  <si>
    <t>překližka v místě okapu : 27*0,25*0,018</t>
  </si>
  <si>
    <t>998762103R00</t>
  </si>
  <si>
    <t>Přesun hmot pro konstrukce tesařské v objektech výšky do 24 m</t>
  </si>
  <si>
    <t>764430840R00</t>
  </si>
  <si>
    <t>Demontáž oplechování zdí a nadezdívek rš od 330 do 500 mm</t>
  </si>
  <si>
    <t>2.NP : 15,8</t>
  </si>
  <si>
    <t>3.NP : 15,8</t>
  </si>
  <si>
    <t>4.NP : 15,8</t>
  </si>
  <si>
    <t>5.NP : 27,5</t>
  </si>
  <si>
    <t>764321820R00</t>
  </si>
  <si>
    <t>Demontáž oplechování říms pod nadřímsovým žlabem, rš 500 mm, sklonu do 30°</t>
  </si>
  <si>
    <t>6.NP demont oplechování okapu (navaření Hydroizolace) : 27</t>
  </si>
  <si>
    <t>764331830R00</t>
  </si>
  <si>
    <t>Demontáž lemování zdí
 na střechách s tvrdou krytinou, rš 250 a 330 mm, sklonu do 30°</t>
  </si>
  <si>
    <t>6.NP lemování zdi s nalepenou HI : 23,7</t>
  </si>
  <si>
    <t>764814520R001</t>
  </si>
  <si>
    <t>Krycí plech z lakovaného Pz plechu, rš 200 mm, D+M</t>
  </si>
  <si>
    <t>K3 : 153</t>
  </si>
  <si>
    <t>K5 : 10</t>
  </si>
  <si>
    <t>764817148RT2</t>
  </si>
  <si>
    <t>Oplechování  zdí (atik), z lakovaného pozinkovaného plechu, rš 480 mm, dodávka + montáž lepením</t>
  </si>
  <si>
    <t>K9 : 75</t>
  </si>
  <si>
    <t>764394290R001</t>
  </si>
  <si>
    <t>Montáž příponky vč. dodávky tl. 1mm, rš 165mm</t>
  </si>
  <si>
    <t>K100 : 500</t>
  </si>
  <si>
    <t>7640001</t>
  </si>
  <si>
    <t>soubor</t>
  </si>
  <si>
    <t>998764103R00</t>
  </si>
  <si>
    <t>Přesun hmot pro konstrukce klempířské v objektech výšky do 24 m</t>
  </si>
  <si>
    <t>767883212RU6</t>
  </si>
  <si>
    <t>Objímka pro zavěšení potrubí dvoušroubová, pro potrubí do průměru 116 mm, na kombivrut a hmoždinku, maximální doporučené zatížení v tahu 2,0 kN</t>
  </si>
  <si>
    <t>ks</t>
  </si>
  <si>
    <t>767996801R00</t>
  </si>
  <si>
    <t>Demontáž ostatních doplňků staveb atypických konstrukcí
 o hmotnosti přes 20 do 50 kg</t>
  </si>
  <si>
    <t>kg</t>
  </si>
  <si>
    <t>demontáž ocelového zábradlí ve výšce 20m nad terénem, délka 27m- rozřezáno na cca 7 částí : 7*60</t>
  </si>
  <si>
    <t xml:space="preserve">zábradlí bude rozřezáno na části a staženo dolů : </t>
  </si>
  <si>
    <t>5. 4. 3.NP - demontáž dělících zábradlí : 0,7*15*3</t>
  </si>
  <si>
    <t>767162230R00</t>
  </si>
  <si>
    <t>Montáž zábradlí rovného z profilové oceli na ocelovou konstrukci, o hmotnosti 1 m zábradlí přes 30 do 45 kg</t>
  </si>
  <si>
    <t>zpětná montáž původního zábradlí vč. svaření : 27</t>
  </si>
  <si>
    <t>13511120R</t>
  </si>
  <si>
    <t xml:space="preserve"> ocel široká válc. za tepla 11375 (S235JR); tl.  10,00 mm; š = 160 mm</t>
  </si>
  <si>
    <t xml:space="preserve">hmotnost 12,6 kg/m : </t>
  </si>
  <si>
    <t>Z2 - spodní pásovina : 0,0126*0,16*25</t>
  </si>
  <si>
    <t>Z4 - spodní pásovina : 0,0126*0,16*4</t>
  </si>
  <si>
    <t>14143016R</t>
  </si>
  <si>
    <t xml:space="preserve"> trubka závitová 11353; konce bez závitu a nátrubku; bezešvá; jmenovitá světlost 15,0 mm; Js 1/2"</t>
  </si>
  <si>
    <t>Z2 : 0,25*25</t>
  </si>
  <si>
    <t>Z4 : 0,45*4</t>
  </si>
  <si>
    <t>13611210R</t>
  </si>
  <si>
    <t xml:space="preserve"> plech ocelový válcovaný za tepla S235 (11375); povrch hladký; tl.  3,00 mm</t>
  </si>
  <si>
    <t xml:space="preserve">hmotnost 1 m2 = 24 kg : </t>
  </si>
  <si>
    <t>Z1 - okopová zarážka v místě stojiny : (0,05*0,1+0,05*0,015)*0,024*21</t>
  </si>
  <si>
    <t>Z3 - okopová zarážka : (0,1*27)*0,024</t>
  </si>
  <si>
    <t>767995101R00</t>
  </si>
  <si>
    <t>Výroba a montáž atypických kovovových doplňků staveb hmotnosti do 5 kg</t>
  </si>
  <si>
    <t>Odkaz na hmot. položky pořadí 118 : 0,01080*1000</t>
  </si>
  <si>
    <t>Odkaz na mn. položky pořadí 117 : 0,06139*1000</t>
  </si>
  <si>
    <t>Odkaz na mn. položky pořadí 119 : 0,07447*1000</t>
  </si>
  <si>
    <t>998767103R00</t>
  </si>
  <si>
    <t>Přesun hmot pro kovové stavební doplňk. konstrukce v objektech výšky do 24 m</t>
  </si>
  <si>
    <t>771101101R00</t>
  </si>
  <si>
    <t xml:space="preserve">Příprava podkladu pod dlažby vysávání podkladů pod keramickou dlažbu průmyslovým vysavačem </t>
  </si>
  <si>
    <t>283281404R</t>
  </si>
  <si>
    <t xml:space="preserve"> podstavec pro kladení dlažby; PP; výškový rozsah h = 110 až 150 mm; d základny = 230 mm; teplotní odolnost -30 až 120 °C</t>
  </si>
  <si>
    <t xml:space="preserve">příplatek za podstavce : </t>
  </si>
  <si>
    <t>2.NP : 9,3</t>
  </si>
  <si>
    <t>3.NP : 9,3</t>
  </si>
  <si>
    <t>4.NP : 9,3</t>
  </si>
  <si>
    <t>5.NP : (7,3+7,6)</t>
  </si>
  <si>
    <t>6.NP : (7,3+7,6)</t>
  </si>
  <si>
    <t>Koeficient : 9</t>
  </si>
  <si>
    <t>632922952RT4</t>
  </si>
  <si>
    <t>Kladení dlaždic na terče - podložky podstavce výškově stavitelné dlaždice 400 x 400 mm, výškově stavitelné podstavce 110-150 mm</t>
  </si>
  <si>
    <t>Odkaz na mn. položky pořadí 126 : 69,24000</t>
  </si>
  <si>
    <t>771249114R00</t>
  </si>
  <si>
    <t>Kladení dlažby čedičové řezání dlaždic diamantovým kotoučem
 tloušťky40 mm</t>
  </si>
  <si>
    <t>2. 3. 4.NP : (15,5+8,6)*3</t>
  </si>
  <si>
    <t>5. 6. NP : (8,6+26)*2</t>
  </si>
  <si>
    <t>592483010R1</t>
  </si>
  <si>
    <t>Vysokopevnostní vibrolisovaná dvouvrstvá betonová dlažba, 400x400mm, tl. 40mm</t>
  </si>
  <si>
    <t>2860000001</t>
  </si>
  <si>
    <t>Dorazový klip k rektifikačním podložkám</t>
  </si>
  <si>
    <t>6.NP : 90</t>
  </si>
  <si>
    <t>998771103R00</t>
  </si>
  <si>
    <t>Přesun hmot pro podlahy z dlaždic v objektech výšky do 24 m</t>
  </si>
  <si>
    <t>783896210RT1</t>
  </si>
  <si>
    <t>Nátěry betonových podlah akrylátové penetrace 1x</t>
  </si>
  <si>
    <t>Odkaz na mn. položky pořadí 21 : 60,58500</t>
  </si>
  <si>
    <t>Odkaz na mn. položky pořadí 22 : 23,42340</t>
  </si>
  <si>
    <t>783201811R00</t>
  </si>
  <si>
    <t>Odstranění nátěrů z kovových doplňk.konstrukcí oškrabáním</t>
  </si>
  <si>
    <t>ocel. zábradlí ve výšce 20m nad terénem, délka 27m- rozřezáno na cca 7 částí : 27*1</t>
  </si>
  <si>
    <t/>
  </si>
  <si>
    <t>5. 4. 3.NP -  dělících zábradlí : 0,7*1*3</t>
  </si>
  <si>
    <t>783726200R00</t>
  </si>
  <si>
    <t>Nátěry tesařských konstrukcí lazurovací lazurovací, 2x lak</t>
  </si>
  <si>
    <t>zatření čel překližky : 3</t>
  </si>
  <si>
    <t>783125530R00</t>
  </si>
  <si>
    <t>Nátěry ocelových konstrukcí syntetické C+CC ocelové konstrukce lehké + velmi lehké, dvojnásobné + 1x email</t>
  </si>
  <si>
    <t>Odkaz na mn. položky pořadí 130 : 29,10000</t>
  </si>
  <si>
    <t>nátěr navržených OK : 8</t>
  </si>
  <si>
    <t>979011311R00</t>
  </si>
  <si>
    <t>Svislá doprava suti a vybouraných hmot shozem s naložením suti do shozu</t>
  </si>
  <si>
    <t>Odkaz na mn. položky pořadí 134 : 37,19929</t>
  </si>
  <si>
    <t>979082111R00</t>
  </si>
  <si>
    <t>Vnitrostaveništní doprava suti a vybouraných hmot do 10 m</t>
  </si>
  <si>
    <t>Odkaz na dem. hmot. položky pořadí 44 : 0,22200</t>
  </si>
  <si>
    <t>Odkaz na dem. hmot. položky pořadí 45 : 1,06920</t>
  </si>
  <si>
    <t>Odkaz na dem. hmot. položky pořadí 46 : 0,29800</t>
  </si>
  <si>
    <t>Odkaz na dem. hmot. položky pořadí 47 : 1,00447</t>
  </si>
  <si>
    <t>Odkaz na dem. hmot. položky pořadí 48 : 2,08034</t>
  </si>
  <si>
    <t>Odkaz na dem. hmot. položky pořadí 49 : 0,01171</t>
  </si>
  <si>
    <t>Odkaz na dem. hmot. položky pořadí 50 : 0,01494</t>
  </si>
  <si>
    <t>Odkaz na dem. hmot. položky pořadí 51 : 23,33800</t>
  </si>
  <si>
    <t>Odkaz na dem. hmot. položky pořadí 52 : 7,58912</t>
  </si>
  <si>
    <t>Odkaz na dem. hmot. položky pořadí 54 : 0,20844</t>
  </si>
  <si>
    <t>Odkaz na dem. hmot. položky pořadí 55 : 0,41687</t>
  </si>
  <si>
    <t>Odkaz na dem. hmot. položky pořadí 56 : 0,11303</t>
  </si>
  <si>
    <t>Odkaz na dem. hmot. položky pořadí 57 : 0,22217</t>
  </si>
  <si>
    <t>Odkaz na dem. hmot. položky pořadí 74 : 0,11100</t>
  </si>
  <si>
    <t>ostatní : 0,5</t>
  </si>
  <si>
    <t>979081111RT3</t>
  </si>
  <si>
    <t>Odvoz suti a vybouraných hmot na skládku do 1 km</t>
  </si>
  <si>
    <t>979081121RT3</t>
  </si>
  <si>
    <t>Odvoz suti a vybouraných hmot na skládku příplatek za každý další 1 km</t>
  </si>
  <si>
    <t>Odkaz na mn. položky pořadí 135 : 37,19929*20</t>
  </si>
  <si>
    <t>979097012R00</t>
  </si>
  <si>
    <t>Odvoz suti a vybouraných hmot na skládku pronájem kontejneru na suť</t>
  </si>
  <si>
    <t xml:space="preserve">den   </t>
  </si>
  <si>
    <t>979990101R00</t>
  </si>
  <si>
    <t>Poplatek za skládku směsi betonu a cihel do 30x30 cm, skupina 17 01 01 a 17 01 02 z Katalogu odpadů</t>
  </si>
  <si>
    <t>979990163R00</t>
  </si>
  <si>
    <t>Poplatek za skládku plast+sklo, skupina 17 02 03 a 17 02 02 z Katalogu odpadů</t>
  </si>
  <si>
    <t>979990161R00</t>
  </si>
  <si>
    <t>Poplatek za skládku dřevo, skupina 17 02 01 z Katalogu odpadů</t>
  </si>
  <si>
    <t>979990141R00</t>
  </si>
  <si>
    <t>Poplatek za skládku polystyren+omítka, skupina 17 06 04 a 17 09 04 z Katalogu odpadů</t>
  </si>
  <si>
    <t>979990121R00</t>
  </si>
  <si>
    <t>Poplatek za skládku asfaltové pásy, skupina 17 03 02 z Katalogu odpadů</t>
  </si>
  <si>
    <t>005121011R</t>
  </si>
  <si>
    <t>Vybudování zařízení staveniště pro JKSO 801 až 803</t>
  </si>
  <si>
    <t>Soubor</t>
  </si>
  <si>
    <t>VRN</t>
  </si>
  <si>
    <t>POL99_8</t>
  </si>
  <si>
    <t>005121031R</t>
  </si>
  <si>
    <t>Odstranění zařízení staveniště pro JKSO 801 až 803</t>
  </si>
  <si>
    <t>005121021R</t>
  </si>
  <si>
    <t>Provoz zařízení staveniště pro JKSO 801 až 803</t>
  </si>
  <si>
    <t>005124010R</t>
  </si>
  <si>
    <t>Koordinační činnost</t>
  </si>
  <si>
    <t>00001</t>
  </si>
  <si>
    <t>Zabezpečení stavby v průběhu provádění, ochrana před zatečením</t>
  </si>
  <si>
    <t>00002</t>
  </si>
  <si>
    <t>Dočasný zábor pozemku</t>
  </si>
  <si>
    <t>2 Měsíce : 100*2*10</t>
  </si>
  <si>
    <t>00003</t>
  </si>
  <si>
    <t>Detekce kabelů pod omítkou</t>
  </si>
  <si>
    <t>00004</t>
  </si>
  <si>
    <t>Uvedení prostranství do původního stavu (zpevněné a zelené plochy)</t>
  </si>
  <si>
    <t>005231020R</t>
  </si>
  <si>
    <t>Individuální a komplexní vyzkoušení</t>
  </si>
  <si>
    <t>- odtrhové zkoušky</t>
  </si>
  <si>
    <t>- zkoušky těsnosti hydroizolace</t>
  </si>
  <si>
    <t>...</t>
  </si>
  <si>
    <t>- předání a přezetí</t>
  </si>
  <si>
    <t>005241010R</t>
  </si>
  <si>
    <t xml:space="preserve">Dokumentace skutečného provedení </t>
  </si>
  <si>
    <t>005241010R1</t>
  </si>
  <si>
    <t>Obhlídka konstrukcí statikem po obnažení konstrukcí</t>
  </si>
  <si>
    <t>hod</t>
  </si>
  <si>
    <t>005211030R</t>
  </si>
  <si>
    <t xml:space="preserve">Dočasná dopravní opatření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</si>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</sst>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6126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SUMIF(F50:F71,A16,I50:I71)+SUMIF(F50:F71,"PSU",I50:I71)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SUMIF(F50:F71,A17,I50:I71)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SUMIF(F50:F71,A18,I50:I71)</f>
        <v>0</v>
      </c>
      <c r="J18" s="85"/>
    </row>
    <row r="19" spans="1:10" ht="23.25" customHeight="1" x14ac:dyDescent="0.2">
      <c r="A19" s="199" t="s">
        <v>96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SUMIF(F50:F71,A19,I50:I71)</f>
        <v>0</v>
      </c>
      <c r="J19" s="85"/>
    </row>
    <row r="20" spans="1:10" ht="23.25" customHeight="1" x14ac:dyDescent="0.2">
      <c r="A20" s="199" t="s">
        <v>97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SUMIF(F50:F71,A20,I50:I71)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 t="s">
        <v>48</v>
      </c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45</v>
      </c>
      <c r="C39" s="149"/>
      <c r="D39" s="149"/>
      <c r="E39" s="149"/>
      <c r="F39" s="150">
        <f>'1 1 Pol'!AE446</f>
        <v>0</v>
      </c>
      <c r="G39" s="151">
        <f>'1 1 Pol'!AF446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51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45</v>
      </c>
      <c r="D41" s="156"/>
      <c r="E41" s="156"/>
      <c r="F41" s="157">
        <f>'1 1 Pol'!AE446</f>
        <v>0</v>
      </c>
      <c r="G41" s="158">
        <f>'1 1 Pol'!AF446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'1 1 Pol'!AE446</f>
        <v>0</v>
      </c>
      <c r="G42" s="152">
        <f>'1 1 Pol'!AF446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52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54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55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43</v>
      </c>
      <c r="C50" s="188" t="s">
        <v>56</v>
      </c>
      <c r="D50" s="189"/>
      <c r="E50" s="189"/>
      <c r="F50" s="195" t="s">
        <v>24</v>
      </c>
      <c r="G50" s="196"/>
      <c r="H50" s="196"/>
      <c r="I50" s="196">
        <f>'1 1 Pol'!G8</f>
        <v>0</v>
      </c>
      <c r="J50" s="193" t="str">
        <f>IF(I72=0,"",I50/I72*100)</f>
        <v/>
      </c>
    </row>
    <row r="51" spans="1:10" ht="36.75" customHeight="1" x14ac:dyDescent="0.2">
      <c r="A51" s="182"/>
      <c r="B51" s="187" t="s">
        <v>57</v>
      </c>
      <c r="C51" s="188" t="s">
        <v>58</v>
      </c>
      <c r="D51" s="189"/>
      <c r="E51" s="189"/>
      <c r="F51" s="195" t="s">
        <v>24</v>
      </c>
      <c r="G51" s="196"/>
      <c r="H51" s="196"/>
      <c r="I51" s="196">
        <f>'1 1 Pol'!G16</f>
        <v>0</v>
      </c>
      <c r="J51" s="193" t="str">
        <f>IF(I72=0,"",I51/I72*100)</f>
        <v/>
      </c>
    </row>
    <row r="52" spans="1:10" ht="36.75" customHeight="1" x14ac:dyDescent="0.2">
      <c r="A52" s="182"/>
      <c r="B52" s="187" t="s">
        <v>59</v>
      </c>
      <c r="C52" s="188" t="s">
        <v>60</v>
      </c>
      <c r="D52" s="189"/>
      <c r="E52" s="189"/>
      <c r="F52" s="195" t="s">
        <v>24</v>
      </c>
      <c r="G52" s="196"/>
      <c r="H52" s="196"/>
      <c r="I52" s="196">
        <f>'1 1 Pol'!G20</f>
        <v>0</v>
      </c>
      <c r="J52" s="193" t="str">
        <f>IF(I72=0,"",I52/I72*100)</f>
        <v/>
      </c>
    </row>
    <row r="53" spans="1:10" ht="36.75" customHeight="1" x14ac:dyDescent="0.2">
      <c r="A53" s="182"/>
      <c r="B53" s="187" t="s">
        <v>61</v>
      </c>
      <c r="C53" s="188" t="s">
        <v>62</v>
      </c>
      <c r="D53" s="189"/>
      <c r="E53" s="189"/>
      <c r="F53" s="195" t="s">
        <v>24</v>
      </c>
      <c r="G53" s="196"/>
      <c r="H53" s="196"/>
      <c r="I53" s="196">
        <f>'1 1 Pol'!G25</f>
        <v>0</v>
      </c>
      <c r="J53" s="193" t="str">
        <f>IF(I72=0,"",I53/I72*100)</f>
        <v/>
      </c>
    </row>
    <row r="54" spans="1:10" ht="36.75" customHeight="1" x14ac:dyDescent="0.2">
      <c r="A54" s="182"/>
      <c r="B54" s="187" t="s">
        <v>63</v>
      </c>
      <c r="C54" s="188" t="s">
        <v>64</v>
      </c>
      <c r="D54" s="189"/>
      <c r="E54" s="189"/>
      <c r="F54" s="195" t="s">
        <v>24</v>
      </c>
      <c r="G54" s="196"/>
      <c r="H54" s="196"/>
      <c r="I54" s="196">
        <f>'1 1 Pol'!G35</f>
        <v>0</v>
      </c>
      <c r="J54" s="193" t="str">
        <f>IF(I72=0,"",I54/I72*100)</f>
        <v/>
      </c>
    </row>
    <row r="55" spans="1:10" ht="36.75" customHeight="1" x14ac:dyDescent="0.2">
      <c r="A55" s="182"/>
      <c r="B55" s="187" t="s">
        <v>65</v>
      </c>
      <c r="C55" s="188" t="s">
        <v>66</v>
      </c>
      <c r="D55" s="189"/>
      <c r="E55" s="189"/>
      <c r="F55" s="195" t="s">
        <v>24</v>
      </c>
      <c r="G55" s="196"/>
      <c r="H55" s="196"/>
      <c r="I55" s="196">
        <f>'1 1 Pol'!G56</f>
        <v>0</v>
      </c>
      <c r="J55" s="193" t="str">
        <f>IF(I72=0,"",I55/I72*100)</f>
        <v/>
      </c>
    </row>
    <row r="56" spans="1:10" ht="36.75" customHeight="1" x14ac:dyDescent="0.2">
      <c r="A56" s="182"/>
      <c r="B56" s="187" t="s">
        <v>67</v>
      </c>
      <c r="C56" s="188" t="s">
        <v>68</v>
      </c>
      <c r="D56" s="189"/>
      <c r="E56" s="189"/>
      <c r="F56" s="195" t="s">
        <v>24</v>
      </c>
      <c r="G56" s="196"/>
      <c r="H56" s="196"/>
      <c r="I56" s="196">
        <f>'1 1 Pol'!G73</f>
        <v>0</v>
      </c>
      <c r="J56" s="193" t="str">
        <f>IF(I72=0,"",I56/I72*100)</f>
        <v/>
      </c>
    </row>
    <row r="57" spans="1:10" ht="36.75" customHeight="1" x14ac:dyDescent="0.2">
      <c r="A57" s="182"/>
      <c r="B57" s="187" t="s">
        <v>69</v>
      </c>
      <c r="C57" s="188" t="s">
        <v>70</v>
      </c>
      <c r="D57" s="189"/>
      <c r="E57" s="189"/>
      <c r="F57" s="195" t="s">
        <v>24</v>
      </c>
      <c r="G57" s="196"/>
      <c r="H57" s="196"/>
      <c r="I57" s="196">
        <f>'1 1 Pol'!G90</f>
        <v>0</v>
      </c>
      <c r="J57" s="193" t="str">
        <f>IF(I72=0,"",I57/I72*100)</f>
        <v/>
      </c>
    </row>
    <row r="58" spans="1:10" ht="36.75" customHeight="1" x14ac:dyDescent="0.2">
      <c r="A58" s="182"/>
      <c r="B58" s="187" t="s">
        <v>71</v>
      </c>
      <c r="C58" s="188" t="s">
        <v>72</v>
      </c>
      <c r="D58" s="189"/>
      <c r="E58" s="189"/>
      <c r="F58" s="195" t="s">
        <v>24</v>
      </c>
      <c r="G58" s="196"/>
      <c r="H58" s="196"/>
      <c r="I58" s="196">
        <f>'1 1 Pol'!G108</f>
        <v>0</v>
      </c>
      <c r="J58" s="193" t="str">
        <f>IF(I72=0,"",I58/I72*100)</f>
        <v/>
      </c>
    </row>
    <row r="59" spans="1:10" ht="36.75" customHeight="1" x14ac:dyDescent="0.2">
      <c r="A59" s="182"/>
      <c r="B59" s="187" t="s">
        <v>73</v>
      </c>
      <c r="C59" s="188" t="s">
        <v>74</v>
      </c>
      <c r="D59" s="189"/>
      <c r="E59" s="189"/>
      <c r="F59" s="195" t="s">
        <v>24</v>
      </c>
      <c r="G59" s="196"/>
      <c r="H59" s="196"/>
      <c r="I59" s="196">
        <f>'1 1 Pol'!G146</f>
        <v>0</v>
      </c>
      <c r="J59" s="193" t="str">
        <f>IF(I72=0,"",I59/I72*100)</f>
        <v/>
      </c>
    </row>
    <row r="60" spans="1:10" ht="36.75" customHeight="1" x14ac:dyDescent="0.2">
      <c r="A60" s="182"/>
      <c r="B60" s="187" t="s">
        <v>75</v>
      </c>
      <c r="C60" s="188" t="s">
        <v>76</v>
      </c>
      <c r="D60" s="189"/>
      <c r="E60" s="189"/>
      <c r="F60" s="195" t="s">
        <v>25</v>
      </c>
      <c r="G60" s="196"/>
      <c r="H60" s="196"/>
      <c r="I60" s="196">
        <f>'1 1 Pol'!G148</f>
        <v>0</v>
      </c>
      <c r="J60" s="193" t="str">
        <f>IF(I72=0,"",I60/I72*100)</f>
        <v/>
      </c>
    </row>
    <row r="61" spans="1:10" ht="36.75" customHeight="1" x14ac:dyDescent="0.2">
      <c r="A61" s="182"/>
      <c r="B61" s="187" t="s">
        <v>77</v>
      </c>
      <c r="C61" s="188" t="s">
        <v>78</v>
      </c>
      <c r="D61" s="189"/>
      <c r="E61" s="189"/>
      <c r="F61" s="195" t="s">
        <v>25</v>
      </c>
      <c r="G61" s="196"/>
      <c r="H61" s="196"/>
      <c r="I61" s="196">
        <f>'1 1 Pol'!G184</f>
        <v>0</v>
      </c>
      <c r="J61" s="193" t="str">
        <f>IF(I72=0,"",I61/I72*100)</f>
        <v/>
      </c>
    </row>
    <row r="62" spans="1:10" ht="36.75" customHeight="1" x14ac:dyDescent="0.2">
      <c r="A62" s="182"/>
      <c r="B62" s="187" t="s">
        <v>79</v>
      </c>
      <c r="C62" s="188" t="s">
        <v>80</v>
      </c>
      <c r="D62" s="189"/>
      <c r="E62" s="189"/>
      <c r="F62" s="195" t="s">
        <v>25</v>
      </c>
      <c r="G62" s="196"/>
      <c r="H62" s="196"/>
      <c r="I62" s="196">
        <f>'1 1 Pol'!G237</f>
        <v>0</v>
      </c>
      <c r="J62" s="193" t="str">
        <f>IF(I72=0,"",I62/I72*100)</f>
        <v/>
      </c>
    </row>
    <row r="63" spans="1:10" ht="36.75" customHeight="1" x14ac:dyDescent="0.2">
      <c r="A63" s="182"/>
      <c r="B63" s="187" t="s">
        <v>81</v>
      </c>
      <c r="C63" s="188" t="s">
        <v>82</v>
      </c>
      <c r="D63" s="189"/>
      <c r="E63" s="189"/>
      <c r="F63" s="195" t="s">
        <v>25</v>
      </c>
      <c r="G63" s="196"/>
      <c r="H63" s="196"/>
      <c r="I63" s="196">
        <f>'1 1 Pol'!G257</f>
        <v>0</v>
      </c>
      <c r="J63" s="193" t="str">
        <f>IF(I72=0,"",I63/I72*100)</f>
        <v/>
      </c>
    </row>
    <row r="64" spans="1:10" ht="36.75" customHeight="1" x14ac:dyDescent="0.2">
      <c r="A64" s="182"/>
      <c r="B64" s="187" t="s">
        <v>83</v>
      </c>
      <c r="C64" s="188" t="s">
        <v>84</v>
      </c>
      <c r="D64" s="189"/>
      <c r="E64" s="189"/>
      <c r="F64" s="195" t="s">
        <v>25</v>
      </c>
      <c r="G64" s="196"/>
      <c r="H64" s="196"/>
      <c r="I64" s="196">
        <f>'1 1 Pol'!G286</f>
        <v>0</v>
      </c>
      <c r="J64" s="193" t="str">
        <f>IF(I72=0,"",I64/I72*100)</f>
        <v/>
      </c>
    </row>
    <row r="65" spans="1:10" ht="36.75" customHeight="1" x14ac:dyDescent="0.2">
      <c r="A65" s="182"/>
      <c r="B65" s="187" t="s">
        <v>85</v>
      </c>
      <c r="C65" s="188" t="s">
        <v>86</v>
      </c>
      <c r="D65" s="189"/>
      <c r="E65" s="189"/>
      <c r="F65" s="195" t="s">
        <v>25</v>
      </c>
      <c r="G65" s="196"/>
      <c r="H65" s="196"/>
      <c r="I65" s="196">
        <f>'1 1 Pol'!G297</f>
        <v>0</v>
      </c>
      <c r="J65" s="193" t="str">
        <f>IF(I72=0,"",I65/I72*100)</f>
        <v/>
      </c>
    </row>
    <row r="66" spans="1:10" ht="36.75" customHeight="1" x14ac:dyDescent="0.2">
      <c r="A66" s="182"/>
      <c r="B66" s="187" t="s">
        <v>87</v>
      </c>
      <c r="C66" s="188" t="s">
        <v>88</v>
      </c>
      <c r="D66" s="189"/>
      <c r="E66" s="189"/>
      <c r="F66" s="195" t="s">
        <v>25</v>
      </c>
      <c r="G66" s="196"/>
      <c r="H66" s="196"/>
      <c r="I66" s="196">
        <f>'1 1 Pol'!G318</f>
        <v>0</v>
      </c>
      <c r="J66" s="193" t="str">
        <f>IF(I72=0,"",I66/I72*100)</f>
        <v/>
      </c>
    </row>
    <row r="67" spans="1:10" ht="36.75" customHeight="1" x14ac:dyDescent="0.2">
      <c r="A67" s="182"/>
      <c r="B67" s="187" t="s">
        <v>89</v>
      </c>
      <c r="C67" s="188" t="s">
        <v>90</v>
      </c>
      <c r="D67" s="189"/>
      <c r="E67" s="189"/>
      <c r="F67" s="195" t="s">
        <v>25</v>
      </c>
      <c r="G67" s="196"/>
      <c r="H67" s="196"/>
      <c r="I67" s="196">
        <f>'1 1 Pol'!G345</f>
        <v>0</v>
      </c>
      <c r="J67" s="193" t="str">
        <f>IF(I72=0,"",I67/I72*100)</f>
        <v/>
      </c>
    </row>
    <row r="68" spans="1:10" ht="36.75" customHeight="1" x14ac:dyDescent="0.2">
      <c r="A68" s="182"/>
      <c r="B68" s="187" t="s">
        <v>91</v>
      </c>
      <c r="C68" s="188" t="s">
        <v>92</v>
      </c>
      <c r="D68" s="189"/>
      <c r="E68" s="189"/>
      <c r="F68" s="195" t="s">
        <v>25</v>
      </c>
      <c r="G68" s="196"/>
      <c r="H68" s="196"/>
      <c r="I68" s="196">
        <f>'1 1 Pol'!G371</f>
        <v>0</v>
      </c>
      <c r="J68" s="193" t="str">
        <f>IF(I72=0,"",I68/I72*100)</f>
        <v/>
      </c>
    </row>
    <row r="69" spans="1:10" ht="36.75" customHeight="1" x14ac:dyDescent="0.2">
      <c r="A69" s="182"/>
      <c r="B69" s="187" t="s">
        <v>93</v>
      </c>
      <c r="C69" s="188" t="s">
        <v>94</v>
      </c>
      <c r="D69" s="189"/>
      <c r="E69" s="189"/>
      <c r="F69" s="195" t="s">
        <v>95</v>
      </c>
      <c r="G69" s="196"/>
      <c r="H69" s="196"/>
      <c r="I69" s="196">
        <f>'1 1 Pol'!G384</f>
        <v>0</v>
      </c>
      <c r="J69" s="193" t="str">
        <f>IF(I72=0,"",I69/I72*100)</f>
        <v/>
      </c>
    </row>
    <row r="70" spans="1:10" ht="36.75" customHeight="1" x14ac:dyDescent="0.2">
      <c r="A70" s="182"/>
      <c r="B70" s="187" t="s">
        <v>96</v>
      </c>
      <c r="C70" s="188" t="s">
        <v>27</v>
      </c>
      <c r="D70" s="189"/>
      <c r="E70" s="189"/>
      <c r="F70" s="195" t="s">
        <v>96</v>
      </c>
      <c r="G70" s="196"/>
      <c r="H70" s="196"/>
      <c r="I70" s="196">
        <f>'1 1 Pol'!G426</f>
        <v>0</v>
      </c>
      <c r="J70" s="193" t="str">
        <f>IF(I72=0,"",I70/I72*100)</f>
        <v/>
      </c>
    </row>
    <row r="71" spans="1:10" ht="36.75" customHeight="1" x14ac:dyDescent="0.2">
      <c r="A71" s="182"/>
      <c r="B71" s="187" t="s">
        <v>97</v>
      </c>
      <c r="C71" s="188" t="s">
        <v>28</v>
      </c>
      <c r="D71" s="189"/>
      <c r="E71" s="189"/>
      <c r="F71" s="195" t="s">
        <v>97</v>
      </c>
      <c r="G71" s="196"/>
      <c r="H71" s="196"/>
      <c r="I71" s="196">
        <f>'1 1 Pol'!G431</f>
        <v>0</v>
      </c>
      <c r="J71" s="193" t="str">
        <f>IF(I72=0,"",I71/I72*100)</f>
        <v/>
      </c>
    </row>
    <row r="72" spans="1:10" ht="25.5" customHeight="1" x14ac:dyDescent="0.2">
      <c r="A72" s="183"/>
      <c r="B72" s="190" t="s">
        <v>1</v>
      </c>
      <c r="C72" s="191"/>
      <c r="D72" s="192"/>
      <c r="E72" s="192"/>
      <c r="F72" s="197"/>
      <c r="G72" s="198"/>
      <c r="H72" s="198"/>
      <c r="I72" s="198">
        <f>SUM(I50:I71)</f>
        <v>0</v>
      </c>
      <c r="J72" s="194">
        <f>SUM(J50:J71)</f>
        <v>0</v>
      </c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  <row r="75" spans="1:10" x14ac:dyDescent="0.2">
      <c r="F75" s="135"/>
      <c r="G75" s="135"/>
      <c r="H75" s="135"/>
      <c r="I75" s="135"/>
      <c r="J75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pane ySplit="2" topLeftCell="A8" activePane="bottomLeft" state="frozen"/>
      <selection activeCell="A6" sqref="A6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98</v>
      </c>
      <c r="B1" s="200"/>
      <c r="C1" s="200"/>
      <c r="D1" s="200"/>
      <c r="E1" s="200"/>
      <c r="F1" s="200"/>
      <c r="G1" s="200"/>
      <c r="AG1" t="s">
        <v>99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100</v>
      </c>
    </row>
    <row r="3" spans="1:60" ht="24.95" customHeight="1" x14ac:dyDescent="0.2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80" t="s">
        <v>100</v>
      </c>
      <c r="AG3" t="s">
        <v>101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102</v>
      </c>
    </row>
    <row r="5" spans="1:60" x14ac:dyDescent="0.2">
      <c r="D5" s="10"/>
    </row>
    <row r="6" spans="1:60" ht="38.25" x14ac:dyDescent="0.2">
      <c r="A6" s="211" t="s">
        <v>103</v>
      </c>
      <c r="B6" s="213" t="s">
        <v>104</v>
      </c>
      <c r="C6" s="213" t="s">
        <v>105</v>
      </c>
      <c r="D6" s="212" t="s">
        <v>106</v>
      </c>
      <c r="E6" s="211" t="s">
        <v>107</v>
      </c>
      <c r="F6" s="210" t="s">
        <v>108</v>
      </c>
      <c r="G6" s="211" t="s">
        <v>29</v>
      </c>
      <c r="H6" s="214" t="s">
        <v>30</v>
      </c>
      <c r="I6" s="214" t="s">
        <v>109</v>
      </c>
      <c r="J6" s="214" t="s">
        <v>31</v>
      </c>
      <c r="K6" s="214" t="s">
        <v>110</v>
      </c>
      <c r="L6" s="214" t="s">
        <v>111</v>
      </c>
      <c r="M6" s="214" t="s">
        <v>112</v>
      </c>
      <c r="N6" s="214" t="s">
        <v>113</v>
      </c>
      <c r="O6" s="214" t="s">
        <v>114</v>
      </c>
      <c r="P6" s="214" t="s">
        <v>115</v>
      </c>
      <c r="Q6" s="214" t="s">
        <v>116</v>
      </c>
      <c r="R6" s="214" t="s">
        <v>117</v>
      </c>
      <c r="S6" s="214" t="s">
        <v>118</v>
      </c>
      <c r="T6" s="214" t="s">
        <v>119</v>
      </c>
      <c r="U6" s="214" t="s">
        <v>120</v>
      </c>
      <c r="V6" s="214" t="s">
        <v>121</v>
      </c>
      <c r="W6" s="214" t="s">
        <v>122</v>
      </c>
      <c r="X6" s="214" t="s">
        <v>123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30" t="s">
        <v>124</v>
      </c>
      <c r="B8" s="231" t="s">
        <v>43</v>
      </c>
      <c r="C8" s="254" t="s">
        <v>56</v>
      </c>
      <c r="D8" s="232"/>
      <c r="E8" s="233"/>
      <c r="F8" s="234"/>
      <c r="G8" s="234">
        <f>SUMIF(AG9:AG15,"&lt;&gt;NOR",G9:G15)</f>
        <v>0</v>
      </c>
      <c r="H8" s="234"/>
      <c r="I8" s="234">
        <f>SUM(I9:I15)</f>
        <v>0</v>
      </c>
      <c r="J8" s="234"/>
      <c r="K8" s="234">
        <f>SUM(K9:K15)</f>
        <v>0</v>
      </c>
      <c r="L8" s="234"/>
      <c r="M8" s="234">
        <f>SUM(M9:M15)</f>
        <v>0</v>
      </c>
      <c r="N8" s="234"/>
      <c r="O8" s="234">
        <f>SUM(O9:O15)</f>
        <v>8.6</v>
      </c>
      <c r="P8" s="234"/>
      <c r="Q8" s="234">
        <f>SUM(Q9:Q15)</f>
        <v>36.57</v>
      </c>
      <c r="R8" s="234"/>
      <c r="S8" s="234"/>
      <c r="T8" s="235"/>
      <c r="U8" s="229"/>
      <c r="V8" s="229">
        <f>SUM(V9:V15)</f>
        <v>55.93</v>
      </c>
      <c r="W8" s="229"/>
      <c r="X8" s="229"/>
      <c r="AG8" t="s">
        <v>125</v>
      </c>
    </row>
    <row r="9" spans="1:60" outlineLevel="1" x14ac:dyDescent="0.2">
      <c r="A9" s="236">
        <v>1</v>
      </c>
      <c r="B9" s="237" t="s">
        <v>126</v>
      </c>
      <c r="C9" s="255" t="s">
        <v>127</v>
      </c>
      <c r="D9" s="238" t="s">
        <v>128</v>
      </c>
      <c r="E9" s="239">
        <v>103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41">
        <v>0</v>
      </c>
      <c r="O9" s="241">
        <f>ROUND(E9*N9,2)</f>
        <v>0</v>
      </c>
      <c r="P9" s="241">
        <v>0.35499999999999998</v>
      </c>
      <c r="Q9" s="241">
        <f>ROUND(E9*P9,2)</f>
        <v>36.57</v>
      </c>
      <c r="R9" s="241"/>
      <c r="S9" s="241" t="s">
        <v>129</v>
      </c>
      <c r="T9" s="242" t="s">
        <v>130</v>
      </c>
      <c r="U9" s="224">
        <v>6.2E-2</v>
      </c>
      <c r="V9" s="224">
        <f>ROUND(E9*U9,2)</f>
        <v>6.39</v>
      </c>
      <c r="W9" s="224"/>
      <c r="X9" s="224" t="s">
        <v>131</v>
      </c>
      <c r="Y9" s="215"/>
      <c r="Z9" s="215"/>
      <c r="AA9" s="215"/>
      <c r="AB9" s="215"/>
      <c r="AC9" s="215"/>
      <c r="AD9" s="215"/>
      <c r="AE9" s="215"/>
      <c r="AF9" s="215"/>
      <c r="AG9" s="215" t="s">
        <v>132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6" t="s">
        <v>133</v>
      </c>
      <c r="D10" s="225"/>
      <c r="E10" s="226">
        <v>103</v>
      </c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134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43">
        <v>2</v>
      </c>
      <c r="B11" s="244" t="s">
        <v>135</v>
      </c>
      <c r="C11" s="257" t="s">
        <v>136</v>
      </c>
      <c r="D11" s="245" t="s">
        <v>128</v>
      </c>
      <c r="E11" s="246">
        <v>103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15</v>
      </c>
      <c r="M11" s="248">
        <f>G11*(1+L11/100)</f>
        <v>0</v>
      </c>
      <c r="N11" s="248">
        <v>8.3500000000000005E-2</v>
      </c>
      <c r="O11" s="248">
        <f>ROUND(E11*N11,2)</f>
        <v>8.6</v>
      </c>
      <c r="P11" s="248">
        <v>0</v>
      </c>
      <c r="Q11" s="248">
        <f>ROUND(E11*P11,2)</f>
        <v>0</v>
      </c>
      <c r="R11" s="248"/>
      <c r="S11" s="248" t="s">
        <v>129</v>
      </c>
      <c r="T11" s="249" t="s">
        <v>130</v>
      </c>
      <c r="U11" s="224">
        <v>0.121</v>
      </c>
      <c r="V11" s="224">
        <f>ROUND(E11*U11,2)</f>
        <v>12.46</v>
      </c>
      <c r="W11" s="224"/>
      <c r="X11" s="224" t="s">
        <v>131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132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6">
        <v>3</v>
      </c>
      <c r="B12" s="237" t="s">
        <v>137</v>
      </c>
      <c r="C12" s="255" t="s">
        <v>138</v>
      </c>
      <c r="D12" s="238" t="s">
        <v>128</v>
      </c>
      <c r="E12" s="239">
        <v>206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15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/>
      <c r="S12" s="241" t="s">
        <v>129</v>
      </c>
      <c r="T12" s="242" t="s">
        <v>130</v>
      </c>
      <c r="U12" s="224">
        <v>0.12</v>
      </c>
      <c r="V12" s="224">
        <f>ROUND(E12*U12,2)</f>
        <v>24.72</v>
      </c>
      <c r="W12" s="224"/>
      <c r="X12" s="224" t="s">
        <v>131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132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56" t="s">
        <v>139</v>
      </c>
      <c r="D13" s="225"/>
      <c r="E13" s="226">
        <v>206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134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6">
        <v>4</v>
      </c>
      <c r="B14" s="237" t="s">
        <v>140</v>
      </c>
      <c r="C14" s="255" t="s">
        <v>141</v>
      </c>
      <c r="D14" s="238" t="s">
        <v>128</v>
      </c>
      <c r="E14" s="239">
        <v>103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15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/>
      <c r="S14" s="241" t="s">
        <v>129</v>
      </c>
      <c r="T14" s="242" t="s">
        <v>130</v>
      </c>
      <c r="U14" s="224">
        <v>0.12</v>
      </c>
      <c r="V14" s="224">
        <f>ROUND(E14*U14,2)</f>
        <v>12.36</v>
      </c>
      <c r="W14" s="224"/>
      <c r="X14" s="224" t="s">
        <v>131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132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56" t="s">
        <v>142</v>
      </c>
      <c r="D15" s="225"/>
      <c r="E15" s="226">
        <v>103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134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x14ac:dyDescent="0.2">
      <c r="A16" s="230" t="s">
        <v>124</v>
      </c>
      <c r="B16" s="231" t="s">
        <v>57</v>
      </c>
      <c r="C16" s="254" t="s">
        <v>58</v>
      </c>
      <c r="D16" s="232"/>
      <c r="E16" s="233"/>
      <c r="F16" s="234"/>
      <c r="G16" s="234">
        <f>SUMIF(AG17:AG19,"&lt;&gt;NOR",G17:G19)</f>
        <v>0</v>
      </c>
      <c r="H16" s="234"/>
      <c r="I16" s="234">
        <f>SUM(I17:I19)</f>
        <v>0</v>
      </c>
      <c r="J16" s="234"/>
      <c r="K16" s="234">
        <f>SUM(K17:K19)</f>
        <v>0</v>
      </c>
      <c r="L16" s="234"/>
      <c r="M16" s="234">
        <f>SUM(M17:M19)</f>
        <v>0</v>
      </c>
      <c r="N16" s="234"/>
      <c r="O16" s="234">
        <f>SUM(O17:O19)</f>
        <v>0</v>
      </c>
      <c r="P16" s="234"/>
      <c r="Q16" s="234">
        <f>SUM(Q17:Q19)</f>
        <v>0</v>
      </c>
      <c r="R16" s="234"/>
      <c r="S16" s="234"/>
      <c r="T16" s="235"/>
      <c r="U16" s="229"/>
      <c r="V16" s="229">
        <f>SUM(V17:V19)</f>
        <v>9.27</v>
      </c>
      <c r="W16" s="229"/>
      <c r="X16" s="229"/>
      <c r="AG16" t="s">
        <v>125</v>
      </c>
    </row>
    <row r="17" spans="1:60" ht="22.5" outlineLevel="1" x14ac:dyDescent="0.2">
      <c r="A17" s="236">
        <v>5</v>
      </c>
      <c r="B17" s="237" t="s">
        <v>143</v>
      </c>
      <c r="C17" s="255" t="s">
        <v>144</v>
      </c>
      <c r="D17" s="238" t="s">
        <v>128</v>
      </c>
      <c r="E17" s="239">
        <v>17.63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15</v>
      </c>
      <c r="M17" s="241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1"/>
      <c r="S17" s="241" t="s">
        <v>129</v>
      </c>
      <c r="T17" s="242" t="s">
        <v>130</v>
      </c>
      <c r="U17" s="224">
        <v>0.52600000000000002</v>
      </c>
      <c r="V17" s="224">
        <f>ROUND(E17*U17,2)</f>
        <v>9.27</v>
      </c>
      <c r="W17" s="224"/>
      <c r="X17" s="224" t="s">
        <v>131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132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56" t="s">
        <v>145</v>
      </c>
      <c r="D18" s="225"/>
      <c r="E18" s="226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134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6" t="s">
        <v>146</v>
      </c>
      <c r="D19" s="225"/>
      <c r="E19" s="226">
        <v>17.63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134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x14ac:dyDescent="0.2">
      <c r="A20" s="230" t="s">
        <v>124</v>
      </c>
      <c r="B20" s="231" t="s">
        <v>59</v>
      </c>
      <c r="C20" s="254" t="s">
        <v>60</v>
      </c>
      <c r="D20" s="232"/>
      <c r="E20" s="233"/>
      <c r="F20" s="234"/>
      <c r="G20" s="234">
        <f>SUMIF(AG21:AG24,"&lt;&gt;NOR",G21:G24)</f>
        <v>0</v>
      </c>
      <c r="H20" s="234"/>
      <c r="I20" s="234">
        <f>SUM(I21:I24)</f>
        <v>0</v>
      </c>
      <c r="J20" s="234"/>
      <c r="K20" s="234">
        <f>SUM(K21:K24)</f>
        <v>0</v>
      </c>
      <c r="L20" s="234"/>
      <c r="M20" s="234">
        <f>SUM(M21:M24)</f>
        <v>0</v>
      </c>
      <c r="N20" s="234"/>
      <c r="O20" s="234">
        <f>SUM(O21:O24)</f>
        <v>0.19</v>
      </c>
      <c r="P20" s="234"/>
      <c r="Q20" s="234">
        <f>SUM(Q21:Q24)</f>
        <v>0</v>
      </c>
      <c r="R20" s="234"/>
      <c r="S20" s="234"/>
      <c r="T20" s="235"/>
      <c r="U20" s="229"/>
      <c r="V20" s="229">
        <f>SUM(V21:V24)</f>
        <v>4.82</v>
      </c>
      <c r="W20" s="229"/>
      <c r="X20" s="229"/>
      <c r="AG20" t="s">
        <v>125</v>
      </c>
    </row>
    <row r="21" spans="1:60" outlineLevel="1" x14ac:dyDescent="0.2">
      <c r="A21" s="236">
        <v>6</v>
      </c>
      <c r="B21" s="237" t="s">
        <v>147</v>
      </c>
      <c r="C21" s="255" t="s">
        <v>148</v>
      </c>
      <c r="D21" s="238" t="s">
        <v>149</v>
      </c>
      <c r="E21" s="239">
        <v>3.915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15</v>
      </c>
      <c r="M21" s="241">
        <f>G21*(1+L21/100)</f>
        <v>0</v>
      </c>
      <c r="N21" s="241">
        <v>4.965E-2</v>
      </c>
      <c r="O21" s="241">
        <f>ROUND(E21*N21,2)</f>
        <v>0.19</v>
      </c>
      <c r="P21" s="241">
        <v>0</v>
      </c>
      <c r="Q21" s="241">
        <f>ROUND(E21*P21,2)</f>
        <v>0</v>
      </c>
      <c r="R21" s="241"/>
      <c r="S21" s="241" t="s">
        <v>129</v>
      </c>
      <c r="T21" s="242" t="s">
        <v>130</v>
      </c>
      <c r="U21" s="224">
        <v>0.94</v>
      </c>
      <c r="V21" s="224">
        <f>ROUND(E21*U21,2)</f>
        <v>3.68</v>
      </c>
      <c r="W21" s="224"/>
      <c r="X21" s="224" t="s">
        <v>131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132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56" t="s">
        <v>150</v>
      </c>
      <c r="D22" s="225"/>
      <c r="E22" s="226">
        <v>3.92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134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6">
        <v>7</v>
      </c>
      <c r="B23" s="237" t="s">
        <v>151</v>
      </c>
      <c r="C23" s="255" t="s">
        <v>152</v>
      </c>
      <c r="D23" s="238" t="s">
        <v>149</v>
      </c>
      <c r="E23" s="239">
        <v>3.915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15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/>
      <c r="S23" s="241" t="s">
        <v>129</v>
      </c>
      <c r="T23" s="242" t="s">
        <v>130</v>
      </c>
      <c r="U23" s="224">
        <v>0.28999999999999998</v>
      </c>
      <c r="V23" s="224">
        <f>ROUND(E23*U23,2)</f>
        <v>1.1399999999999999</v>
      </c>
      <c r="W23" s="224"/>
      <c r="X23" s="224" t="s">
        <v>131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132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56" t="s">
        <v>153</v>
      </c>
      <c r="D24" s="225"/>
      <c r="E24" s="226">
        <v>3.92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134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">
      <c r="A25" s="230" t="s">
        <v>124</v>
      </c>
      <c r="B25" s="231" t="s">
        <v>61</v>
      </c>
      <c r="C25" s="254" t="s">
        <v>62</v>
      </c>
      <c r="D25" s="232"/>
      <c r="E25" s="233"/>
      <c r="F25" s="234"/>
      <c r="G25" s="234">
        <f>SUMIF(AG26:AG34,"&lt;&gt;NOR",G26:G34)</f>
        <v>0</v>
      </c>
      <c r="H25" s="234"/>
      <c r="I25" s="234">
        <f>SUM(I26:I34)</f>
        <v>0</v>
      </c>
      <c r="J25" s="234"/>
      <c r="K25" s="234">
        <f>SUM(K26:K34)</f>
        <v>0</v>
      </c>
      <c r="L25" s="234"/>
      <c r="M25" s="234">
        <f>SUM(M26:M34)</f>
        <v>0</v>
      </c>
      <c r="N25" s="234"/>
      <c r="O25" s="234">
        <f>SUM(O26:O34)</f>
        <v>1.9700000000000002</v>
      </c>
      <c r="P25" s="234"/>
      <c r="Q25" s="234">
        <f>SUM(Q26:Q34)</f>
        <v>0</v>
      </c>
      <c r="R25" s="234"/>
      <c r="S25" s="234"/>
      <c r="T25" s="235"/>
      <c r="U25" s="229"/>
      <c r="V25" s="229">
        <f>SUM(V26:V34)</f>
        <v>24.959999999999997</v>
      </c>
      <c r="W25" s="229"/>
      <c r="X25" s="229"/>
      <c r="AG25" t="s">
        <v>125</v>
      </c>
    </row>
    <row r="26" spans="1:60" ht="22.5" outlineLevel="1" x14ac:dyDescent="0.2">
      <c r="A26" s="236">
        <v>8</v>
      </c>
      <c r="B26" s="237" t="s">
        <v>154</v>
      </c>
      <c r="C26" s="255" t="s">
        <v>155</v>
      </c>
      <c r="D26" s="238" t="s">
        <v>128</v>
      </c>
      <c r="E26" s="239">
        <v>17.63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15</v>
      </c>
      <c r="M26" s="241">
        <f>G26*(1+L26/100)</f>
        <v>0</v>
      </c>
      <c r="N26" s="241">
        <v>1.6000000000000001E-3</v>
      </c>
      <c r="O26" s="241">
        <f>ROUND(E26*N26,2)</f>
        <v>0.03</v>
      </c>
      <c r="P26" s="241">
        <v>0</v>
      </c>
      <c r="Q26" s="241">
        <f>ROUND(E26*P26,2)</f>
        <v>0</v>
      </c>
      <c r="R26" s="241"/>
      <c r="S26" s="241" t="s">
        <v>129</v>
      </c>
      <c r="T26" s="242" t="s">
        <v>130</v>
      </c>
      <c r="U26" s="224">
        <v>0.05</v>
      </c>
      <c r="V26" s="224">
        <f>ROUND(E26*U26,2)</f>
        <v>0.88</v>
      </c>
      <c r="W26" s="224"/>
      <c r="X26" s="224" t="s">
        <v>131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132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56" t="s">
        <v>156</v>
      </c>
      <c r="D27" s="225"/>
      <c r="E27" s="226">
        <v>17.63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134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2.5" outlineLevel="1" x14ac:dyDescent="0.2">
      <c r="A28" s="243">
        <v>9</v>
      </c>
      <c r="B28" s="244" t="s">
        <v>157</v>
      </c>
      <c r="C28" s="257" t="s">
        <v>158</v>
      </c>
      <c r="D28" s="245" t="s">
        <v>159</v>
      </c>
      <c r="E28" s="246">
        <v>15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15</v>
      </c>
      <c r="M28" s="248">
        <f>G28*(1+L28/100)</f>
        <v>0</v>
      </c>
      <c r="N28" s="248">
        <v>5.6939999999999998E-2</v>
      </c>
      <c r="O28" s="248">
        <f>ROUND(E28*N28,2)</f>
        <v>0.85</v>
      </c>
      <c r="P28" s="248">
        <v>0</v>
      </c>
      <c r="Q28" s="248">
        <f>ROUND(E28*P28,2)</f>
        <v>0</v>
      </c>
      <c r="R28" s="248"/>
      <c r="S28" s="248" t="s">
        <v>129</v>
      </c>
      <c r="T28" s="249" t="s">
        <v>130</v>
      </c>
      <c r="U28" s="224">
        <v>0.43430000000000002</v>
      </c>
      <c r="V28" s="224">
        <f>ROUND(E28*U28,2)</f>
        <v>6.51</v>
      </c>
      <c r="W28" s="224"/>
      <c r="X28" s="224" t="s">
        <v>131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132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36">
        <v>10</v>
      </c>
      <c r="B29" s="237" t="s">
        <v>160</v>
      </c>
      <c r="C29" s="255" t="s">
        <v>161</v>
      </c>
      <c r="D29" s="238" t="s">
        <v>128</v>
      </c>
      <c r="E29" s="239">
        <v>17.63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15</v>
      </c>
      <c r="M29" s="241">
        <f>G29*(1+L29/100)</f>
        <v>0</v>
      </c>
      <c r="N29" s="241">
        <v>9.5E-4</v>
      </c>
      <c r="O29" s="241">
        <f>ROUND(E29*N29,2)</f>
        <v>0.02</v>
      </c>
      <c r="P29" s="241">
        <v>0</v>
      </c>
      <c r="Q29" s="241">
        <f>ROUND(E29*P29,2)</f>
        <v>0</v>
      </c>
      <c r="R29" s="241"/>
      <c r="S29" s="241" t="s">
        <v>129</v>
      </c>
      <c r="T29" s="242" t="s">
        <v>130</v>
      </c>
      <c r="U29" s="224">
        <v>0.26</v>
      </c>
      <c r="V29" s="224">
        <f>ROUND(E29*U29,2)</f>
        <v>4.58</v>
      </c>
      <c r="W29" s="224"/>
      <c r="X29" s="224" t="s">
        <v>131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132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56" t="s">
        <v>156</v>
      </c>
      <c r="D30" s="225"/>
      <c r="E30" s="226">
        <v>17.63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134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36">
        <v>11</v>
      </c>
      <c r="B31" s="237" t="s">
        <v>162</v>
      </c>
      <c r="C31" s="255" t="s">
        <v>163</v>
      </c>
      <c r="D31" s="238" t="s">
        <v>149</v>
      </c>
      <c r="E31" s="239">
        <v>39.6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15</v>
      </c>
      <c r="M31" s="241">
        <f>G31*(1+L31/100)</f>
        <v>0</v>
      </c>
      <c r="N31" s="241">
        <v>2.5989999999999999E-2</v>
      </c>
      <c r="O31" s="241">
        <f>ROUND(E31*N31,2)</f>
        <v>1.03</v>
      </c>
      <c r="P31" s="241">
        <v>0</v>
      </c>
      <c r="Q31" s="241">
        <f>ROUND(E31*P31,2)</f>
        <v>0</v>
      </c>
      <c r="R31" s="241"/>
      <c r="S31" s="241" t="s">
        <v>129</v>
      </c>
      <c r="T31" s="242" t="s">
        <v>130</v>
      </c>
      <c r="U31" s="224">
        <v>0.26900000000000002</v>
      </c>
      <c r="V31" s="224">
        <f>ROUND(E31*U31,2)</f>
        <v>10.65</v>
      </c>
      <c r="W31" s="224"/>
      <c r="X31" s="224" t="s">
        <v>131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132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6" t="s">
        <v>164</v>
      </c>
      <c r="D32" s="225"/>
      <c r="E32" s="226">
        <v>39.6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134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43">
        <v>12</v>
      </c>
      <c r="B33" s="244" t="s">
        <v>165</v>
      </c>
      <c r="C33" s="257" t="s">
        <v>166</v>
      </c>
      <c r="D33" s="245" t="s">
        <v>159</v>
      </c>
      <c r="E33" s="246">
        <v>4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15</v>
      </c>
      <c r="M33" s="248">
        <f>G33*(1+L33/100)</f>
        <v>0</v>
      </c>
      <c r="N33" s="248">
        <v>8.6700000000000006E-3</v>
      </c>
      <c r="O33" s="248">
        <f>ROUND(E33*N33,2)</f>
        <v>0.03</v>
      </c>
      <c r="P33" s="248">
        <v>0</v>
      </c>
      <c r="Q33" s="248">
        <f>ROUND(E33*P33,2)</f>
        <v>0</v>
      </c>
      <c r="R33" s="248"/>
      <c r="S33" s="248" t="s">
        <v>129</v>
      </c>
      <c r="T33" s="249" t="s">
        <v>130</v>
      </c>
      <c r="U33" s="224">
        <v>0.35974</v>
      </c>
      <c r="V33" s="224">
        <f>ROUND(E33*U33,2)</f>
        <v>1.44</v>
      </c>
      <c r="W33" s="224"/>
      <c r="X33" s="224" t="s">
        <v>131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132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43">
        <v>13</v>
      </c>
      <c r="B34" s="244" t="s">
        <v>167</v>
      </c>
      <c r="C34" s="257" t="s">
        <v>168</v>
      </c>
      <c r="D34" s="245" t="s">
        <v>159</v>
      </c>
      <c r="E34" s="246">
        <v>4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15</v>
      </c>
      <c r="M34" s="248">
        <f>G34*(1+L34/100)</f>
        <v>0</v>
      </c>
      <c r="N34" s="248">
        <v>3.2000000000000002E-3</v>
      </c>
      <c r="O34" s="248">
        <f>ROUND(E34*N34,2)</f>
        <v>0.01</v>
      </c>
      <c r="P34" s="248">
        <v>0</v>
      </c>
      <c r="Q34" s="248">
        <f>ROUND(E34*P34,2)</f>
        <v>0</v>
      </c>
      <c r="R34" s="248"/>
      <c r="S34" s="248" t="s">
        <v>129</v>
      </c>
      <c r="T34" s="249" t="s">
        <v>130</v>
      </c>
      <c r="U34" s="224">
        <v>0.22498000000000001</v>
      </c>
      <c r="V34" s="224">
        <f>ROUND(E34*U34,2)</f>
        <v>0.9</v>
      </c>
      <c r="W34" s="224"/>
      <c r="X34" s="224" t="s">
        <v>131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132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x14ac:dyDescent="0.2">
      <c r="A35" s="230" t="s">
        <v>124</v>
      </c>
      <c r="B35" s="231" t="s">
        <v>63</v>
      </c>
      <c r="C35" s="254" t="s">
        <v>64</v>
      </c>
      <c r="D35" s="232"/>
      <c r="E35" s="233"/>
      <c r="F35" s="234"/>
      <c r="G35" s="234">
        <f>SUMIF(AG36:AG55,"&lt;&gt;NOR",G36:G55)</f>
        <v>0</v>
      </c>
      <c r="H35" s="234"/>
      <c r="I35" s="234">
        <f>SUM(I36:I55)</f>
        <v>0</v>
      </c>
      <c r="J35" s="234"/>
      <c r="K35" s="234">
        <f>SUM(K36:K55)</f>
        <v>0</v>
      </c>
      <c r="L35" s="234"/>
      <c r="M35" s="234">
        <f>SUM(M36:M55)</f>
        <v>0</v>
      </c>
      <c r="N35" s="234"/>
      <c r="O35" s="234">
        <f>SUM(O36:O55)</f>
        <v>9.4200000000000017</v>
      </c>
      <c r="P35" s="234"/>
      <c r="Q35" s="234">
        <f>SUM(Q36:Q55)</f>
        <v>0</v>
      </c>
      <c r="R35" s="234"/>
      <c r="S35" s="234"/>
      <c r="T35" s="235"/>
      <c r="U35" s="229"/>
      <c r="V35" s="229">
        <f>SUM(V36:V55)</f>
        <v>291.33</v>
      </c>
      <c r="W35" s="229"/>
      <c r="X35" s="229"/>
      <c r="AG35" t="s">
        <v>125</v>
      </c>
    </row>
    <row r="36" spans="1:60" outlineLevel="1" x14ac:dyDescent="0.2">
      <c r="A36" s="236">
        <v>14</v>
      </c>
      <c r="B36" s="237" t="s">
        <v>169</v>
      </c>
      <c r="C36" s="255" t="s">
        <v>170</v>
      </c>
      <c r="D36" s="238" t="s">
        <v>128</v>
      </c>
      <c r="E36" s="239">
        <v>86.840900000000005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15</v>
      </c>
      <c r="M36" s="241">
        <f>G36*(1+L36/100)</f>
        <v>0</v>
      </c>
      <c r="N36" s="241">
        <v>4.0000000000000003E-5</v>
      </c>
      <c r="O36" s="241">
        <f>ROUND(E36*N36,2)</f>
        <v>0</v>
      </c>
      <c r="P36" s="241">
        <v>0</v>
      </c>
      <c r="Q36" s="241">
        <f>ROUND(E36*P36,2)</f>
        <v>0</v>
      </c>
      <c r="R36" s="241"/>
      <c r="S36" s="241" t="s">
        <v>129</v>
      </c>
      <c r="T36" s="242" t="s">
        <v>130</v>
      </c>
      <c r="U36" s="224">
        <v>7.8E-2</v>
      </c>
      <c r="V36" s="224">
        <f>ROUND(E36*U36,2)</f>
        <v>6.77</v>
      </c>
      <c r="W36" s="224"/>
      <c r="X36" s="224" t="s">
        <v>131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132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56" t="s">
        <v>171</v>
      </c>
      <c r="D37" s="225"/>
      <c r="E37" s="226">
        <v>86.84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134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2.5" outlineLevel="1" x14ac:dyDescent="0.2">
      <c r="A38" s="236">
        <v>15</v>
      </c>
      <c r="B38" s="237" t="s">
        <v>172</v>
      </c>
      <c r="C38" s="255" t="s">
        <v>173</v>
      </c>
      <c r="D38" s="238" t="s">
        <v>128</v>
      </c>
      <c r="E38" s="239">
        <v>77.816999999999993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15</v>
      </c>
      <c r="M38" s="241">
        <f>G38*(1+L38/100)</f>
        <v>0</v>
      </c>
      <c r="N38" s="241">
        <v>3.2489999999999998E-2</v>
      </c>
      <c r="O38" s="241">
        <f>ROUND(E38*N38,2)</f>
        <v>2.5299999999999998</v>
      </c>
      <c r="P38" s="241">
        <v>0</v>
      </c>
      <c r="Q38" s="241">
        <f>ROUND(E38*P38,2)</f>
        <v>0</v>
      </c>
      <c r="R38" s="241"/>
      <c r="S38" s="241" t="s">
        <v>129</v>
      </c>
      <c r="T38" s="242" t="s">
        <v>130</v>
      </c>
      <c r="U38" s="224">
        <v>0.746</v>
      </c>
      <c r="V38" s="224">
        <f>ROUND(E38*U38,2)</f>
        <v>58.05</v>
      </c>
      <c r="W38" s="224"/>
      <c r="X38" s="224" t="s">
        <v>131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132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56" t="s">
        <v>174</v>
      </c>
      <c r="D39" s="225"/>
      <c r="E39" s="226">
        <v>34.64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134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56" t="s">
        <v>175</v>
      </c>
      <c r="D40" s="225"/>
      <c r="E40" s="226">
        <v>35.26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134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56" t="s">
        <v>176</v>
      </c>
      <c r="D41" s="225"/>
      <c r="E41" s="226">
        <v>7.92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134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36">
        <v>16</v>
      </c>
      <c r="B42" s="237" t="s">
        <v>177</v>
      </c>
      <c r="C42" s="255" t="s">
        <v>178</v>
      </c>
      <c r="D42" s="238" t="s">
        <v>128</v>
      </c>
      <c r="E42" s="239">
        <v>61.576000000000001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15</v>
      </c>
      <c r="M42" s="241">
        <f>G42*(1+L42/100)</f>
        <v>0</v>
      </c>
      <c r="N42" s="241">
        <v>2.6249999999999999E-2</v>
      </c>
      <c r="O42" s="241">
        <f>ROUND(E42*N42,2)</f>
        <v>1.62</v>
      </c>
      <c r="P42" s="241">
        <v>0</v>
      </c>
      <c r="Q42" s="241">
        <f>ROUND(E42*P42,2)</f>
        <v>0</v>
      </c>
      <c r="R42" s="241"/>
      <c r="S42" s="241" t="s">
        <v>129</v>
      </c>
      <c r="T42" s="242" t="s">
        <v>130</v>
      </c>
      <c r="U42" s="224">
        <v>0.57984000000000002</v>
      </c>
      <c r="V42" s="224">
        <f>ROUND(E42*U42,2)</f>
        <v>35.700000000000003</v>
      </c>
      <c r="W42" s="224"/>
      <c r="X42" s="224" t="s">
        <v>131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132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22"/>
      <c r="B43" s="223"/>
      <c r="C43" s="256" t="s">
        <v>179</v>
      </c>
      <c r="D43" s="225"/>
      <c r="E43" s="226">
        <v>10.57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134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6" t="s">
        <v>180</v>
      </c>
      <c r="D44" s="225"/>
      <c r="E44" s="226">
        <v>10.57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134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6" t="s">
        <v>181</v>
      </c>
      <c r="D45" s="225"/>
      <c r="E45" s="226">
        <v>10.57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134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6" t="s">
        <v>182</v>
      </c>
      <c r="D46" s="225"/>
      <c r="E46" s="226">
        <v>17.2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134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56" t="s">
        <v>183</v>
      </c>
      <c r="D47" s="225"/>
      <c r="E47" s="226">
        <v>12.65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134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33.75" outlineLevel="1" x14ac:dyDescent="0.2">
      <c r="A48" s="236">
        <v>17</v>
      </c>
      <c r="B48" s="237" t="s">
        <v>184</v>
      </c>
      <c r="C48" s="255" t="s">
        <v>185</v>
      </c>
      <c r="D48" s="238" t="s">
        <v>128</v>
      </c>
      <c r="E48" s="239">
        <v>405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15</v>
      </c>
      <c r="M48" s="241">
        <f>G48*(1+L48/100)</f>
        <v>0</v>
      </c>
      <c r="N48" s="241">
        <v>1.205E-2</v>
      </c>
      <c r="O48" s="241">
        <f>ROUND(E48*N48,2)</f>
        <v>4.88</v>
      </c>
      <c r="P48" s="241">
        <v>0</v>
      </c>
      <c r="Q48" s="241">
        <f>ROUND(E48*P48,2)</f>
        <v>0</v>
      </c>
      <c r="R48" s="241"/>
      <c r="S48" s="241" t="s">
        <v>129</v>
      </c>
      <c r="T48" s="242" t="s">
        <v>130</v>
      </c>
      <c r="U48" s="224">
        <v>0.1638</v>
      </c>
      <c r="V48" s="224">
        <f>ROUND(E48*U48,2)</f>
        <v>66.34</v>
      </c>
      <c r="W48" s="224"/>
      <c r="X48" s="224" t="s">
        <v>131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132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58" t="s">
        <v>186</v>
      </c>
      <c r="D49" s="250"/>
      <c r="E49" s="250"/>
      <c r="F49" s="250"/>
      <c r="G49" s="250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187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56" t="s">
        <v>188</v>
      </c>
      <c r="D50" s="225"/>
      <c r="E50" s="226">
        <v>405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134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36">
        <v>18</v>
      </c>
      <c r="B51" s="237" t="s">
        <v>189</v>
      </c>
      <c r="C51" s="255" t="s">
        <v>190</v>
      </c>
      <c r="D51" s="238" t="s">
        <v>128</v>
      </c>
      <c r="E51" s="239">
        <v>485.1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15</v>
      </c>
      <c r="M51" s="241">
        <f>G51*(1+L51/100)</f>
        <v>0</v>
      </c>
      <c r="N51" s="241">
        <v>8.0000000000000004E-4</v>
      </c>
      <c r="O51" s="241">
        <f>ROUND(E51*N51,2)</f>
        <v>0.39</v>
      </c>
      <c r="P51" s="241">
        <v>0</v>
      </c>
      <c r="Q51" s="241">
        <f>ROUND(E51*P51,2)</f>
        <v>0</v>
      </c>
      <c r="R51" s="241"/>
      <c r="S51" s="241" t="s">
        <v>129</v>
      </c>
      <c r="T51" s="242" t="s">
        <v>130</v>
      </c>
      <c r="U51" s="224">
        <v>0.23</v>
      </c>
      <c r="V51" s="224">
        <f>ROUND(E51*U51,2)</f>
        <v>111.57</v>
      </c>
      <c r="W51" s="224"/>
      <c r="X51" s="224" t="s">
        <v>131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132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56" t="s">
        <v>188</v>
      </c>
      <c r="D52" s="225"/>
      <c r="E52" s="226">
        <v>405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134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22"/>
      <c r="B53" s="223"/>
      <c r="C53" s="256" t="s">
        <v>191</v>
      </c>
      <c r="D53" s="225"/>
      <c r="E53" s="226">
        <v>36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5"/>
      <c r="Z53" s="215"/>
      <c r="AA53" s="215"/>
      <c r="AB53" s="215"/>
      <c r="AC53" s="215"/>
      <c r="AD53" s="215"/>
      <c r="AE53" s="215"/>
      <c r="AF53" s="215"/>
      <c r="AG53" s="215" t="s">
        <v>134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59" t="s">
        <v>192</v>
      </c>
      <c r="D54" s="227"/>
      <c r="E54" s="228">
        <v>44.1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134</v>
      </c>
      <c r="AH54" s="215">
        <v>4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43">
        <v>19</v>
      </c>
      <c r="B55" s="244" t="s">
        <v>193</v>
      </c>
      <c r="C55" s="257" t="s">
        <v>194</v>
      </c>
      <c r="D55" s="245" t="s">
        <v>128</v>
      </c>
      <c r="E55" s="246">
        <v>30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15</v>
      </c>
      <c r="M55" s="248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48"/>
      <c r="S55" s="248" t="s">
        <v>129</v>
      </c>
      <c r="T55" s="249" t="s">
        <v>130</v>
      </c>
      <c r="U55" s="224">
        <v>0.43</v>
      </c>
      <c r="V55" s="224">
        <f>ROUND(E55*U55,2)</f>
        <v>12.9</v>
      </c>
      <c r="W55" s="224"/>
      <c r="X55" s="224" t="s">
        <v>131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132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x14ac:dyDescent="0.2">
      <c r="A56" s="230" t="s">
        <v>124</v>
      </c>
      <c r="B56" s="231" t="s">
        <v>65</v>
      </c>
      <c r="C56" s="254" t="s">
        <v>66</v>
      </c>
      <c r="D56" s="232"/>
      <c r="E56" s="233"/>
      <c r="F56" s="234"/>
      <c r="G56" s="234">
        <f>SUMIF(AG57:AG72,"&lt;&gt;NOR",G57:G72)</f>
        <v>0</v>
      </c>
      <c r="H56" s="234"/>
      <c r="I56" s="234">
        <f>SUM(I57:I72)</f>
        <v>0</v>
      </c>
      <c r="J56" s="234"/>
      <c r="K56" s="234">
        <f>SUM(K57:K72)</f>
        <v>0</v>
      </c>
      <c r="L56" s="234"/>
      <c r="M56" s="234">
        <f>SUM(M57:M72)</f>
        <v>0</v>
      </c>
      <c r="N56" s="234"/>
      <c r="O56" s="234">
        <f>SUM(O57:O72)</f>
        <v>5.97</v>
      </c>
      <c r="P56" s="234"/>
      <c r="Q56" s="234">
        <f>SUM(Q57:Q72)</f>
        <v>0</v>
      </c>
      <c r="R56" s="234"/>
      <c r="S56" s="234"/>
      <c r="T56" s="235"/>
      <c r="U56" s="229"/>
      <c r="V56" s="229">
        <f>SUM(V57:V72)</f>
        <v>33.44</v>
      </c>
      <c r="W56" s="229"/>
      <c r="X56" s="229"/>
      <c r="AG56" t="s">
        <v>125</v>
      </c>
    </row>
    <row r="57" spans="1:60" ht="22.5" outlineLevel="1" x14ac:dyDescent="0.2">
      <c r="A57" s="236">
        <v>20</v>
      </c>
      <c r="B57" s="237" t="s">
        <v>195</v>
      </c>
      <c r="C57" s="255" t="s">
        <v>196</v>
      </c>
      <c r="D57" s="238" t="s">
        <v>128</v>
      </c>
      <c r="E57" s="239">
        <v>0.64415999999999995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15</v>
      </c>
      <c r="M57" s="241">
        <f>G57*(1+L57/100)</f>
        <v>0</v>
      </c>
      <c r="N57" s="241">
        <v>1.7850000000000001E-2</v>
      </c>
      <c r="O57" s="241">
        <f>ROUND(E57*N57,2)</f>
        <v>0.01</v>
      </c>
      <c r="P57" s="241">
        <v>0</v>
      </c>
      <c r="Q57" s="241">
        <f>ROUND(E57*P57,2)</f>
        <v>0</v>
      </c>
      <c r="R57" s="241"/>
      <c r="S57" s="241" t="s">
        <v>129</v>
      </c>
      <c r="T57" s="242" t="s">
        <v>130</v>
      </c>
      <c r="U57" s="224">
        <v>0.28199999999999997</v>
      </c>
      <c r="V57" s="224">
        <f>ROUND(E57*U57,2)</f>
        <v>0.18</v>
      </c>
      <c r="W57" s="224"/>
      <c r="X57" s="224" t="s">
        <v>131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132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56" t="s">
        <v>197</v>
      </c>
      <c r="D58" s="225"/>
      <c r="E58" s="226">
        <v>0.59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134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9" t="s">
        <v>192</v>
      </c>
      <c r="D59" s="227"/>
      <c r="E59" s="228">
        <v>0.06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134</v>
      </c>
      <c r="AH59" s="215">
        <v>4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36">
        <v>21</v>
      </c>
      <c r="B60" s="237" t="s">
        <v>198</v>
      </c>
      <c r="C60" s="255" t="s">
        <v>199</v>
      </c>
      <c r="D60" s="238" t="s">
        <v>128</v>
      </c>
      <c r="E60" s="239">
        <v>60.585000000000001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15</v>
      </c>
      <c r="M60" s="241">
        <f>G60*(1+L60/100)</f>
        <v>0</v>
      </c>
      <c r="N60" s="241">
        <v>6.0499999999999998E-2</v>
      </c>
      <c r="O60" s="241">
        <f>ROUND(E60*N60,2)</f>
        <v>3.67</v>
      </c>
      <c r="P60" s="241">
        <v>0</v>
      </c>
      <c r="Q60" s="241">
        <f>ROUND(E60*P60,2)</f>
        <v>0</v>
      </c>
      <c r="R60" s="241"/>
      <c r="S60" s="241" t="s">
        <v>129</v>
      </c>
      <c r="T60" s="242" t="s">
        <v>130</v>
      </c>
      <c r="U60" s="224">
        <v>0.38800000000000001</v>
      </c>
      <c r="V60" s="224">
        <f>ROUND(E60*U60,2)</f>
        <v>23.51</v>
      </c>
      <c r="W60" s="224"/>
      <c r="X60" s="224" t="s">
        <v>131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132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56" t="s">
        <v>200</v>
      </c>
      <c r="D61" s="225"/>
      <c r="E61" s="226">
        <v>57.7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134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59" t="s">
        <v>201</v>
      </c>
      <c r="D62" s="227"/>
      <c r="E62" s="228">
        <v>2.88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134</v>
      </c>
      <c r="AH62" s="215">
        <v>4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59" t="s">
        <v>202</v>
      </c>
      <c r="D63" s="227"/>
      <c r="E63" s="228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134</v>
      </c>
      <c r="AH63" s="215">
        <v>4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36">
        <v>22</v>
      </c>
      <c r="B64" s="237" t="s">
        <v>203</v>
      </c>
      <c r="C64" s="255" t="s">
        <v>204</v>
      </c>
      <c r="D64" s="238" t="s">
        <v>128</v>
      </c>
      <c r="E64" s="239">
        <v>23.423400000000001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15</v>
      </c>
      <c r="M64" s="241">
        <f>G64*(1+L64/100)</f>
        <v>0</v>
      </c>
      <c r="N64" s="241">
        <v>4.0300000000000002E-2</v>
      </c>
      <c r="O64" s="241">
        <f>ROUND(E64*N64,2)</f>
        <v>0.94</v>
      </c>
      <c r="P64" s="241">
        <v>0</v>
      </c>
      <c r="Q64" s="241">
        <f>ROUND(E64*P64,2)</f>
        <v>0</v>
      </c>
      <c r="R64" s="241"/>
      <c r="S64" s="241" t="s">
        <v>129</v>
      </c>
      <c r="T64" s="242" t="s">
        <v>130</v>
      </c>
      <c r="U64" s="224">
        <v>0.35699999999999998</v>
      </c>
      <c r="V64" s="224">
        <f>ROUND(E64*U64,2)</f>
        <v>8.36</v>
      </c>
      <c r="W64" s="224"/>
      <c r="X64" s="224" t="s">
        <v>131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132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6" t="s">
        <v>205</v>
      </c>
      <c r="D65" s="225"/>
      <c r="E65" s="226">
        <v>22.31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134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59" t="s">
        <v>201</v>
      </c>
      <c r="D66" s="227"/>
      <c r="E66" s="228">
        <v>1.1200000000000001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134</v>
      </c>
      <c r="AH66" s="215">
        <v>4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36">
        <v>23</v>
      </c>
      <c r="B67" s="237" t="s">
        <v>206</v>
      </c>
      <c r="C67" s="255" t="s">
        <v>207</v>
      </c>
      <c r="D67" s="238" t="s">
        <v>208</v>
      </c>
      <c r="E67" s="239">
        <v>2.862E-2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15</v>
      </c>
      <c r="M67" s="241">
        <f>G67*(1+L67/100)</f>
        <v>0</v>
      </c>
      <c r="N67" s="241">
        <v>2.5249999999999999</v>
      </c>
      <c r="O67" s="241">
        <f>ROUND(E67*N67,2)</f>
        <v>7.0000000000000007E-2</v>
      </c>
      <c r="P67" s="241">
        <v>0</v>
      </c>
      <c r="Q67" s="241">
        <f>ROUND(E67*P67,2)</f>
        <v>0</v>
      </c>
      <c r="R67" s="241"/>
      <c r="S67" s="241" t="s">
        <v>129</v>
      </c>
      <c r="T67" s="242" t="s">
        <v>130</v>
      </c>
      <c r="U67" s="224">
        <v>3.2130000000000001</v>
      </c>
      <c r="V67" s="224">
        <f>ROUND(E67*U67,2)</f>
        <v>0.09</v>
      </c>
      <c r="W67" s="224"/>
      <c r="X67" s="224" t="s">
        <v>131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132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6" t="s">
        <v>209</v>
      </c>
      <c r="D68" s="225"/>
      <c r="E68" s="226">
        <v>0.03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134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59" t="s">
        <v>192</v>
      </c>
      <c r="D69" s="227"/>
      <c r="E69" s="228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134</v>
      </c>
      <c r="AH69" s="215">
        <v>4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36">
        <v>24</v>
      </c>
      <c r="B70" s="237" t="s">
        <v>210</v>
      </c>
      <c r="C70" s="255" t="s">
        <v>211</v>
      </c>
      <c r="D70" s="238" t="s">
        <v>208</v>
      </c>
      <c r="E70" s="239">
        <v>0.50529999999999997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15</v>
      </c>
      <c r="M70" s="241">
        <f>G70*(1+L70/100)</f>
        <v>0</v>
      </c>
      <c r="N70" s="241">
        <v>2.5249999999999999</v>
      </c>
      <c r="O70" s="241">
        <f>ROUND(E70*N70,2)</f>
        <v>1.28</v>
      </c>
      <c r="P70" s="241">
        <v>0</v>
      </c>
      <c r="Q70" s="241">
        <f>ROUND(E70*P70,2)</f>
        <v>0</v>
      </c>
      <c r="R70" s="241"/>
      <c r="S70" s="241" t="s">
        <v>129</v>
      </c>
      <c r="T70" s="242" t="s">
        <v>130</v>
      </c>
      <c r="U70" s="224">
        <v>2.58</v>
      </c>
      <c r="V70" s="224">
        <f>ROUND(E70*U70,2)</f>
        <v>1.3</v>
      </c>
      <c r="W70" s="224"/>
      <c r="X70" s="224" t="s">
        <v>131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132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56" t="s">
        <v>212</v>
      </c>
      <c r="D71" s="225"/>
      <c r="E71" s="226">
        <v>0.46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134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59" t="s">
        <v>192</v>
      </c>
      <c r="D72" s="227"/>
      <c r="E72" s="228">
        <v>0.05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134</v>
      </c>
      <c r="AH72" s="215">
        <v>4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x14ac:dyDescent="0.2">
      <c r="A73" s="230" t="s">
        <v>124</v>
      </c>
      <c r="B73" s="231" t="s">
        <v>67</v>
      </c>
      <c r="C73" s="254" t="s">
        <v>68</v>
      </c>
      <c r="D73" s="232"/>
      <c r="E73" s="233"/>
      <c r="F73" s="234"/>
      <c r="G73" s="234">
        <f>SUMIF(AG74:AG89,"&lt;&gt;NOR",G74:G89)</f>
        <v>0</v>
      </c>
      <c r="H73" s="234"/>
      <c r="I73" s="234">
        <f>SUM(I74:I89)</f>
        <v>0</v>
      </c>
      <c r="J73" s="234"/>
      <c r="K73" s="234">
        <f>SUM(K74:K89)</f>
        <v>0</v>
      </c>
      <c r="L73" s="234"/>
      <c r="M73" s="234">
        <f>SUM(M74:M89)</f>
        <v>0</v>
      </c>
      <c r="N73" s="234"/>
      <c r="O73" s="234">
        <f>SUM(O74:O89)</f>
        <v>15.309999999999999</v>
      </c>
      <c r="P73" s="234"/>
      <c r="Q73" s="234">
        <f>SUM(Q74:Q89)</f>
        <v>0</v>
      </c>
      <c r="R73" s="234"/>
      <c r="S73" s="234"/>
      <c r="T73" s="235"/>
      <c r="U73" s="229"/>
      <c r="V73" s="229">
        <f>SUM(V74:V89)</f>
        <v>202.23000000000002</v>
      </c>
      <c r="W73" s="229"/>
      <c r="X73" s="229"/>
      <c r="AG73" t="s">
        <v>125</v>
      </c>
    </row>
    <row r="74" spans="1:60" ht="22.5" outlineLevel="1" x14ac:dyDescent="0.2">
      <c r="A74" s="236">
        <v>25</v>
      </c>
      <c r="B74" s="237" t="s">
        <v>213</v>
      </c>
      <c r="C74" s="255" t="s">
        <v>214</v>
      </c>
      <c r="D74" s="238" t="s">
        <v>128</v>
      </c>
      <c r="E74" s="239">
        <v>736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15</v>
      </c>
      <c r="M74" s="241">
        <f>G74*(1+L74/100)</f>
        <v>0</v>
      </c>
      <c r="N74" s="241">
        <v>1.8380000000000001E-2</v>
      </c>
      <c r="O74" s="241">
        <f>ROUND(E74*N74,2)</f>
        <v>13.53</v>
      </c>
      <c r="P74" s="241">
        <v>0</v>
      </c>
      <c r="Q74" s="241">
        <f>ROUND(E74*P74,2)</f>
        <v>0</v>
      </c>
      <c r="R74" s="241"/>
      <c r="S74" s="241" t="s">
        <v>129</v>
      </c>
      <c r="T74" s="242" t="s">
        <v>130</v>
      </c>
      <c r="U74" s="224">
        <v>0.123</v>
      </c>
      <c r="V74" s="224">
        <f>ROUND(E74*U74,2)</f>
        <v>90.53</v>
      </c>
      <c r="W74" s="224"/>
      <c r="X74" s="224" t="s">
        <v>131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132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56" t="s">
        <v>215</v>
      </c>
      <c r="D75" s="225"/>
      <c r="E75" s="226">
        <v>736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134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33.75" outlineLevel="1" x14ac:dyDescent="0.2">
      <c r="A76" s="236">
        <v>26</v>
      </c>
      <c r="B76" s="237" t="s">
        <v>216</v>
      </c>
      <c r="C76" s="255" t="s">
        <v>217</v>
      </c>
      <c r="D76" s="238" t="s">
        <v>128</v>
      </c>
      <c r="E76" s="239">
        <v>1472</v>
      </c>
      <c r="F76" s="240"/>
      <c r="G76" s="241">
        <f>ROUND(E76*F76,2)</f>
        <v>0</v>
      </c>
      <c r="H76" s="240"/>
      <c r="I76" s="241">
        <f>ROUND(E76*H76,2)</f>
        <v>0</v>
      </c>
      <c r="J76" s="240"/>
      <c r="K76" s="241">
        <f>ROUND(E76*J76,2)</f>
        <v>0</v>
      </c>
      <c r="L76" s="241">
        <v>15</v>
      </c>
      <c r="M76" s="241">
        <f>G76*(1+L76/100)</f>
        <v>0</v>
      </c>
      <c r="N76" s="241">
        <v>8.1999999999999998E-4</v>
      </c>
      <c r="O76" s="241">
        <f>ROUND(E76*N76,2)</f>
        <v>1.21</v>
      </c>
      <c r="P76" s="241">
        <v>0</v>
      </c>
      <c r="Q76" s="241">
        <f>ROUND(E76*P76,2)</f>
        <v>0</v>
      </c>
      <c r="R76" s="241"/>
      <c r="S76" s="241" t="s">
        <v>129</v>
      </c>
      <c r="T76" s="242" t="s">
        <v>130</v>
      </c>
      <c r="U76" s="224">
        <v>6.0000000000000001E-3</v>
      </c>
      <c r="V76" s="224">
        <f>ROUND(E76*U76,2)</f>
        <v>8.83</v>
      </c>
      <c r="W76" s="224"/>
      <c r="X76" s="224" t="s">
        <v>131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132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56" t="s">
        <v>218</v>
      </c>
      <c r="D77" s="225"/>
      <c r="E77" s="226">
        <v>1472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134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2.5" outlineLevel="1" x14ac:dyDescent="0.2">
      <c r="A78" s="236">
        <v>27</v>
      </c>
      <c r="B78" s="237" t="s">
        <v>219</v>
      </c>
      <c r="C78" s="255" t="s">
        <v>220</v>
      </c>
      <c r="D78" s="238" t="s">
        <v>128</v>
      </c>
      <c r="E78" s="239">
        <v>736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15</v>
      </c>
      <c r="M78" s="241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1"/>
      <c r="S78" s="241" t="s">
        <v>129</v>
      </c>
      <c r="T78" s="242" t="s">
        <v>130</v>
      </c>
      <c r="U78" s="224">
        <v>0.105</v>
      </c>
      <c r="V78" s="224">
        <f>ROUND(E78*U78,2)</f>
        <v>77.28</v>
      </c>
      <c r="W78" s="224"/>
      <c r="X78" s="224" t="s">
        <v>131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132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56" t="s">
        <v>221</v>
      </c>
      <c r="D79" s="225"/>
      <c r="E79" s="226">
        <v>736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134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2.5" outlineLevel="1" x14ac:dyDescent="0.2">
      <c r="A80" s="236">
        <v>28</v>
      </c>
      <c r="B80" s="237" t="s">
        <v>222</v>
      </c>
      <c r="C80" s="255" t="s">
        <v>223</v>
      </c>
      <c r="D80" s="238" t="s">
        <v>224</v>
      </c>
      <c r="E80" s="239">
        <v>60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15</v>
      </c>
      <c r="M80" s="241">
        <f>G80*(1+L80/100)</f>
        <v>0</v>
      </c>
      <c r="N80" s="241">
        <v>0</v>
      </c>
      <c r="O80" s="241">
        <f>ROUND(E80*N80,2)</f>
        <v>0</v>
      </c>
      <c r="P80" s="241">
        <v>0</v>
      </c>
      <c r="Q80" s="241">
        <f>ROUND(E80*P80,2)</f>
        <v>0</v>
      </c>
      <c r="R80" s="241"/>
      <c r="S80" s="241" t="s">
        <v>129</v>
      </c>
      <c r="T80" s="242" t="s">
        <v>130</v>
      </c>
      <c r="U80" s="224">
        <v>0</v>
      </c>
      <c r="V80" s="224">
        <f>ROUND(E80*U80,2)</f>
        <v>0</v>
      </c>
      <c r="W80" s="224"/>
      <c r="X80" s="224" t="s">
        <v>131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132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56" t="s">
        <v>225</v>
      </c>
      <c r="D81" s="225"/>
      <c r="E81" s="226">
        <v>60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134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43">
        <v>29</v>
      </c>
      <c r="B82" s="244" t="s">
        <v>226</v>
      </c>
      <c r="C82" s="257" t="s">
        <v>227</v>
      </c>
      <c r="D82" s="245" t="s">
        <v>149</v>
      </c>
      <c r="E82" s="246">
        <v>15</v>
      </c>
      <c r="F82" s="247"/>
      <c r="G82" s="248">
        <f>ROUND(E82*F82,2)</f>
        <v>0</v>
      </c>
      <c r="H82" s="247"/>
      <c r="I82" s="248">
        <f>ROUND(E82*H82,2)</f>
        <v>0</v>
      </c>
      <c r="J82" s="247"/>
      <c r="K82" s="248">
        <f>ROUND(E82*J82,2)</f>
        <v>0</v>
      </c>
      <c r="L82" s="248">
        <v>15</v>
      </c>
      <c r="M82" s="248">
        <f>G82*(1+L82/100)</f>
        <v>0</v>
      </c>
      <c r="N82" s="248">
        <v>2.1909999999999999E-2</v>
      </c>
      <c r="O82" s="248">
        <f>ROUND(E82*N82,2)</f>
        <v>0.33</v>
      </c>
      <c r="P82" s="248">
        <v>0</v>
      </c>
      <c r="Q82" s="248">
        <f>ROUND(E82*P82,2)</f>
        <v>0</v>
      </c>
      <c r="R82" s="248"/>
      <c r="S82" s="248" t="s">
        <v>129</v>
      </c>
      <c r="T82" s="249" t="s">
        <v>130</v>
      </c>
      <c r="U82" s="224">
        <v>0.20300000000000001</v>
      </c>
      <c r="V82" s="224">
        <f>ROUND(E82*U82,2)</f>
        <v>3.05</v>
      </c>
      <c r="W82" s="224"/>
      <c r="X82" s="224" t="s">
        <v>131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132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33.75" outlineLevel="1" x14ac:dyDescent="0.2">
      <c r="A83" s="236">
        <v>30</v>
      </c>
      <c r="B83" s="237" t="s">
        <v>228</v>
      </c>
      <c r="C83" s="255" t="s">
        <v>229</v>
      </c>
      <c r="D83" s="238" t="s">
        <v>149</v>
      </c>
      <c r="E83" s="239">
        <v>30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15</v>
      </c>
      <c r="M83" s="241">
        <f>G83*(1+L83/100)</f>
        <v>0</v>
      </c>
      <c r="N83" s="241">
        <v>1.7600000000000001E-3</v>
      </c>
      <c r="O83" s="241">
        <f>ROUND(E83*N83,2)</f>
        <v>0.05</v>
      </c>
      <c r="P83" s="241">
        <v>0</v>
      </c>
      <c r="Q83" s="241">
        <f>ROUND(E83*P83,2)</f>
        <v>0</v>
      </c>
      <c r="R83" s="241"/>
      <c r="S83" s="241" t="s">
        <v>129</v>
      </c>
      <c r="T83" s="242" t="s">
        <v>130</v>
      </c>
      <c r="U83" s="224">
        <v>8.0000000000000002E-3</v>
      </c>
      <c r="V83" s="224">
        <f>ROUND(E83*U83,2)</f>
        <v>0.24</v>
      </c>
      <c r="W83" s="224"/>
      <c r="X83" s="224" t="s">
        <v>131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132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56" t="s">
        <v>230</v>
      </c>
      <c r="D84" s="225"/>
      <c r="E84" s="226">
        <v>30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134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36">
        <v>31</v>
      </c>
      <c r="B85" s="237" t="s">
        <v>231</v>
      </c>
      <c r="C85" s="255" t="s">
        <v>232</v>
      </c>
      <c r="D85" s="238" t="s">
        <v>128</v>
      </c>
      <c r="E85" s="239">
        <v>736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15</v>
      </c>
      <c r="M85" s="241">
        <f>G85*(1+L85/100)</f>
        <v>0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1"/>
      <c r="S85" s="241" t="s">
        <v>129</v>
      </c>
      <c r="T85" s="242" t="s">
        <v>130</v>
      </c>
      <c r="U85" s="224">
        <v>3.0300000000000001E-2</v>
      </c>
      <c r="V85" s="224">
        <f>ROUND(E85*U85,2)</f>
        <v>22.3</v>
      </c>
      <c r="W85" s="224"/>
      <c r="X85" s="224" t="s">
        <v>131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132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22"/>
      <c r="B86" s="223"/>
      <c r="C86" s="256" t="s">
        <v>221</v>
      </c>
      <c r="D86" s="225"/>
      <c r="E86" s="226">
        <v>736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134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33.75" outlineLevel="1" x14ac:dyDescent="0.2">
      <c r="A87" s="236">
        <v>32</v>
      </c>
      <c r="B87" s="237" t="s">
        <v>233</v>
      </c>
      <c r="C87" s="255" t="s">
        <v>234</v>
      </c>
      <c r="D87" s="238" t="s">
        <v>128</v>
      </c>
      <c r="E87" s="239">
        <v>1472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15</v>
      </c>
      <c r="M87" s="241">
        <f>G87*(1+L87/100)</f>
        <v>0</v>
      </c>
      <c r="N87" s="241">
        <v>1.2999999999999999E-4</v>
      </c>
      <c r="O87" s="241">
        <f>ROUND(E87*N87,2)</f>
        <v>0.19</v>
      </c>
      <c r="P87" s="241">
        <v>0</v>
      </c>
      <c r="Q87" s="241">
        <f>ROUND(E87*P87,2)</f>
        <v>0</v>
      </c>
      <c r="R87" s="241"/>
      <c r="S87" s="241" t="s">
        <v>129</v>
      </c>
      <c r="T87" s="242" t="s">
        <v>130</v>
      </c>
      <c r="U87" s="224">
        <v>0</v>
      </c>
      <c r="V87" s="224">
        <f>ROUND(E87*U87,2)</f>
        <v>0</v>
      </c>
      <c r="W87" s="224"/>
      <c r="X87" s="224" t="s">
        <v>131</v>
      </c>
      <c r="Y87" s="215"/>
      <c r="Z87" s="215"/>
      <c r="AA87" s="215"/>
      <c r="AB87" s="215"/>
      <c r="AC87" s="215"/>
      <c r="AD87" s="215"/>
      <c r="AE87" s="215"/>
      <c r="AF87" s="215"/>
      <c r="AG87" s="215" t="s">
        <v>132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56" t="s">
        <v>235</v>
      </c>
      <c r="D88" s="225"/>
      <c r="E88" s="226">
        <v>1472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134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43">
        <v>33</v>
      </c>
      <c r="B89" s="244" t="s">
        <v>236</v>
      </c>
      <c r="C89" s="257" t="s">
        <v>237</v>
      </c>
      <c r="D89" s="245" t="s">
        <v>238</v>
      </c>
      <c r="E89" s="246">
        <v>10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15</v>
      </c>
      <c r="M89" s="248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48"/>
      <c r="S89" s="248" t="s">
        <v>129</v>
      </c>
      <c r="T89" s="249" t="s">
        <v>130</v>
      </c>
      <c r="U89" s="224">
        <v>0</v>
      </c>
      <c r="V89" s="224">
        <f>ROUND(E89*U89,2)</f>
        <v>0</v>
      </c>
      <c r="W89" s="224"/>
      <c r="X89" s="224" t="s">
        <v>239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240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x14ac:dyDescent="0.2">
      <c r="A90" s="230" t="s">
        <v>124</v>
      </c>
      <c r="B90" s="231" t="s">
        <v>69</v>
      </c>
      <c r="C90" s="254" t="s">
        <v>70</v>
      </c>
      <c r="D90" s="232"/>
      <c r="E90" s="233"/>
      <c r="F90" s="234"/>
      <c r="G90" s="234">
        <f>SUMIF(AG91:AG107,"&lt;&gt;NOR",G91:G107)</f>
        <v>0</v>
      </c>
      <c r="H90" s="234"/>
      <c r="I90" s="234">
        <f>SUM(I91:I107)</f>
        <v>0</v>
      </c>
      <c r="J90" s="234"/>
      <c r="K90" s="234">
        <f>SUM(K91:K107)</f>
        <v>0</v>
      </c>
      <c r="L90" s="234"/>
      <c r="M90" s="234">
        <f>SUM(M91:M107)</f>
        <v>0</v>
      </c>
      <c r="N90" s="234"/>
      <c r="O90" s="234">
        <f>SUM(O91:O107)</f>
        <v>0</v>
      </c>
      <c r="P90" s="234"/>
      <c r="Q90" s="234">
        <f>SUM(Q91:Q107)</f>
        <v>0</v>
      </c>
      <c r="R90" s="234"/>
      <c r="S90" s="234"/>
      <c r="T90" s="235"/>
      <c r="U90" s="229"/>
      <c r="V90" s="229">
        <f>SUM(V91:V107)</f>
        <v>41.54</v>
      </c>
      <c r="W90" s="229"/>
      <c r="X90" s="229"/>
      <c r="AG90" t="s">
        <v>125</v>
      </c>
    </row>
    <row r="91" spans="1:60" outlineLevel="1" x14ac:dyDescent="0.2">
      <c r="A91" s="236">
        <v>34</v>
      </c>
      <c r="B91" s="237" t="s">
        <v>241</v>
      </c>
      <c r="C91" s="255" t="s">
        <v>242</v>
      </c>
      <c r="D91" s="238" t="s">
        <v>128</v>
      </c>
      <c r="E91" s="239">
        <v>61.3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15</v>
      </c>
      <c r="M91" s="241">
        <f>G91*(1+L91/100)</f>
        <v>0</v>
      </c>
      <c r="N91" s="241">
        <v>0</v>
      </c>
      <c r="O91" s="241">
        <f>ROUND(E91*N91,2)</f>
        <v>0</v>
      </c>
      <c r="P91" s="241">
        <v>0</v>
      </c>
      <c r="Q91" s="241">
        <f>ROUND(E91*P91,2)</f>
        <v>0</v>
      </c>
      <c r="R91" s="241"/>
      <c r="S91" s="241" t="s">
        <v>129</v>
      </c>
      <c r="T91" s="242" t="s">
        <v>130</v>
      </c>
      <c r="U91" s="224">
        <v>1.4999999999999999E-2</v>
      </c>
      <c r="V91" s="224">
        <f>ROUND(E91*U91,2)</f>
        <v>0.92</v>
      </c>
      <c r="W91" s="224"/>
      <c r="X91" s="224" t="s">
        <v>131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132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56" t="s">
        <v>243</v>
      </c>
      <c r="D92" s="225"/>
      <c r="E92" s="226">
        <v>42.8</v>
      </c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134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56" t="s">
        <v>244</v>
      </c>
      <c r="D93" s="225"/>
      <c r="E93" s="226">
        <v>18.5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134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56" t="s">
        <v>245</v>
      </c>
      <c r="D94" s="225"/>
      <c r="E94" s="226"/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5"/>
      <c r="Z94" s="215"/>
      <c r="AA94" s="215"/>
      <c r="AB94" s="215"/>
      <c r="AC94" s="215"/>
      <c r="AD94" s="215"/>
      <c r="AE94" s="215"/>
      <c r="AF94" s="215"/>
      <c r="AG94" s="215" t="s">
        <v>134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36">
        <v>35</v>
      </c>
      <c r="B95" s="237" t="s">
        <v>246</v>
      </c>
      <c r="C95" s="255" t="s">
        <v>247</v>
      </c>
      <c r="D95" s="238" t="s">
        <v>128</v>
      </c>
      <c r="E95" s="239">
        <v>61.3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15</v>
      </c>
      <c r="M95" s="241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1"/>
      <c r="S95" s="241" t="s">
        <v>129</v>
      </c>
      <c r="T95" s="242" t="s">
        <v>130</v>
      </c>
      <c r="U95" s="224">
        <v>1.6E-2</v>
      </c>
      <c r="V95" s="224">
        <f>ROUND(E95*U95,2)</f>
        <v>0.98</v>
      </c>
      <c r="W95" s="224"/>
      <c r="X95" s="224" t="s">
        <v>131</v>
      </c>
      <c r="Y95" s="215"/>
      <c r="Z95" s="215"/>
      <c r="AA95" s="215"/>
      <c r="AB95" s="215"/>
      <c r="AC95" s="215"/>
      <c r="AD95" s="215"/>
      <c r="AE95" s="215"/>
      <c r="AF95" s="215"/>
      <c r="AG95" s="215" t="s">
        <v>132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22"/>
      <c r="B96" s="223"/>
      <c r="C96" s="256" t="s">
        <v>248</v>
      </c>
      <c r="D96" s="225"/>
      <c r="E96" s="226">
        <v>61.3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134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36">
        <v>36</v>
      </c>
      <c r="B97" s="237" t="s">
        <v>249</v>
      </c>
      <c r="C97" s="255" t="s">
        <v>250</v>
      </c>
      <c r="D97" s="238" t="s">
        <v>128</v>
      </c>
      <c r="E97" s="239">
        <v>86.840900000000005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15</v>
      </c>
      <c r="M97" s="241">
        <f>G97*(1+L97/100)</f>
        <v>0</v>
      </c>
      <c r="N97" s="241">
        <v>1.0000000000000001E-5</v>
      </c>
      <c r="O97" s="241">
        <f>ROUND(E97*N97,2)</f>
        <v>0</v>
      </c>
      <c r="P97" s="241">
        <v>0</v>
      </c>
      <c r="Q97" s="241">
        <f>ROUND(E97*P97,2)</f>
        <v>0</v>
      </c>
      <c r="R97" s="241"/>
      <c r="S97" s="241" t="s">
        <v>129</v>
      </c>
      <c r="T97" s="242" t="s">
        <v>130</v>
      </c>
      <c r="U97" s="224">
        <v>0.13</v>
      </c>
      <c r="V97" s="224">
        <f>ROUND(E97*U97,2)</f>
        <v>11.29</v>
      </c>
      <c r="W97" s="224"/>
      <c r="X97" s="224" t="s">
        <v>131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132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56" t="s">
        <v>251</v>
      </c>
      <c r="D98" s="225"/>
      <c r="E98" s="226">
        <v>14.18</v>
      </c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134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56" t="s">
        <v>252</v>
      </c>
      <c r="D99" s="225"/>
      <c r="E99" s="226">
        <v>14.2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134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22"/>
      <c r="B100" s="223"/>
      <c r="C100" s="256" t="s">
        <v>253</v>
      </c>
      <c r="D100" s="225"/>
      <c r="E100" s="226">
        <v>14.2</v>
      </c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134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56" t="s">
        <v>254</v>
      </c>
      <c r="D101" s="225"/>
      <c r="E101" s="226">
        <v>22.14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134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56" t="s">
        <v>255</v>
      </c>
      <c r="D102" s="225"/>
      <c r="E102" s="226">
        <v>22.12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134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ht="56.25" outlineLevel="1" x14ac:dyDescent="0.2">
      <c r="A103" s="236">
        <v>37</v>
      </c>
      <c r="B103" s="237" t="s">
        <v>256</v>
      </c>
      <c r="C103" s="255" t="s">
        <v>257</v>
      </c>
      <c r="D103" s="238" t="s">
        <v>128</v>
      </c>
      <c r="E103" s="239">
        <v>57.4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15</v>
      </c>
      <c r="M103" s="241">
        <f>G103*(1+L103/100)</f>
        <v>0</v>
      </c>
      <c r="N103" s="241">
        <v>4.0000000000000003E-5</v>
      </c>
      <c r="O103" s="241">
        <f>ROUND(E103*N103,2)</f>
        <v>0</v>
      </c>
      <c r="P103" s="241">
        <v>0</v>
      </c>
      <c r="Q103" s="241">
        <f>ROUND(E103*P103,2)</f>
        <v>0</v>
      </c>
      <c r="R103" s="241"/>
      <c r="S103" s="241" t="s">
        <v>129</v>
      </c>
      <c r="T103" s="242" t="s">
        <v>130</v>
      </c>
      <c r="U103" s="224">
        <v>0.308</v>
      </c>
      <c r="V103" s="224">
        <f>ROUND(E103*U103,2)</f>
        <v>17.68</v>
      </c>
      <c r="W103" s="224"/>
      <c r="X103" s="224" t="s">
        <v>131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132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2.5" outlineLevel="1" x14ac:dyDescent="0.2">
      <c r="A104" s="222"/>
      <c r="B104" s="223"/>
      <c r="C104" s="258" t="s">
        <v>258</v>
      </c>
      <c r="D104" s="250"/>
      <c r="E104" s="250"/>
      <c r="F104" s="250"/>
      <c r="G104" s="250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187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51" t="str">
        <f>C104</f>
        <v>zárubněmi, umytí a vyčištění jiných zasklených a natíraných ploch a zařizovacích předmětů před předáním do užívání světlá výška podlaží do 4 m</v>
      </c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56" t="s">
        <v>259</v>
      </c>
      <c r="D105" s="225"/>
      <c r="E105" s="226">
        <v>57.4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134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2.5" outlineLevel="1" x14ac:dyDescent="0.2">
      <c r="A106" s="236">
        <v>38</v>
      </c>
      <c r="B106" s="237" t="s">
        <v>260</v>
      </c>
      <c r="C106" s="255" t="s">
        <v>261</v>
      </c>
      <c r="D106" s="238" t="s">
        <v>159</v>
      </c>
      <c r="E106" s="239">
        <v>116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15</v>
      </c>
      <c r="M106" s="241">
        <f>G106*(1+L106/100)</f>
        <v>0</v>
      </c>
      <c r="N106" s="241">
        <v>1.0000000000000001E-5</v>
      </c>
      <c r="O106" s="241">
        <f>ROUND(E106*N106,2)</f>
        <v>0</v>
      </c>
      <c r="P106" s="241">
        <v>0</v>
      </c>
      <c r="Q106" s="241">
        <f>ROUND(E106*P106,2)</f>
        <v>0</v>
      </c>
      <c r="R106" s="241"/>
      <c r="S106" s="241" t="s">
        <v>129</v>
      </c>
      <c r="T106" s="242" t="s">
        <v>130</v>
      </c>
      <c r="U106" s="224">
        <v>9.1999999999999998E-2</v>
      </c>
      <c r="V106" s="224">
        <f>ROUND(E106*U106,2)</f>
        <v>10.67</v>
      </c>
      <c r="W106" s="224"/>
      <c r="X106" s="224" t="s">
        <v>131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132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56" t="s">
        <v>262</v>
      </c>
      <c r="D107" s="225"/>
      <c r="E107" s="226">
        <v>116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134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x14ac:dyDescent="0.2">
      <c r="A108" s="230" t="s">
        <v>124</v>
      </c>
      <c r="B108" s="231" t="s">
        <v>71</v>
      </c>
      <c r="C108" s="254" t="s">
        <v>72</v>
      </c>
      <c r="D108" s="232"/>
      <c r="E108" s="233"/>
      <c r="F108" s="234"/>
      <c r="G108" s="234">
        <f>SUMIF(AG109:AG145,"&lt;&gt;NOR",G109:G145)</f>
        <v>0</v>
      </c>
      <c r="H108" s="234"/>
      <c r="I108" s="234">
        <f>SUM(I109:I145)</f>
        <v>0</v>
      </c>
      <c r="J108" s="234"/>
      <c r="K108" s="234">
        <f>SUM(K109:K145)</f>
        <v>0</v>
      </c>
      <c r="L108" s="234"/>
      <c r="M108" s="234">
        <f>SUM(M109:M145)</f>
        <v>0</v>
      </c>
      <c r="N108" s="234"/>
      <c r="O108" s="234">
        <f>SUM(O109:O145)</f>
        <v>0.02</v>
      </c>
      <c r="P108" s="234"/>
      <c r="Q108" s="234">
        <f>SUM(Q109:Q145)</f>
        <v>35.620000000000005</v>
      </c>
      <c r="R108" s="234"/>
      <c r="S108" s="234"/>
      <c r="T108" s="235"/>
      <c r="U108" s="229"/>
      <c r="V108" s="229">
        <f>SUM(V109:V145)</f>
        <v>98.4</v>
      </c>
      <c r="W108" s="229"/>
      <c r="X108" s="229"/>
      <c r="AG108" t="s">
        <v>125</v>
      </c>
    </row>
    <row r="109" spans="1:60" ht="22.5" outlineLevel="1" x14ac:dyDescent="0.2">
      <c r="A109" s="243">
        <v>39</v>
      </c>
      <c r="B109" s="244" t="s">
        <v>263</v>
      </c>
      <c r="C109" s="257" t="s">
        <v>264</v>
      </c>
      <c r="D109" s="245" t="s">
        <v>159</v>
      </c>
      <c r="E109" s="246">
        <v>1</v>
      </c>
      <c r="F109" s="247"/>
      <c r="G109" s="248">
        <f>ROUND(E109*F109,2)</f>
        <v>0</v>
      </c>
      <c r="H109" s="247"/>
      <c r="I109" s="248">
        <f>ROUND(E109*H109,2)</f>
        <v>0</v>
      </c>
      <c r="J109" s="247"/>
      <c r="K109" s="248">
        <f>ROUND(E109*J109,2)</f>
        <v>0</v>
      </c>
      <c r="L109" s="248">
        <v>15</v>
      </c>
      <c r="M109" s="248">
        <f>G109*(1+L109/100)</f>
        <v>0</v>
      </c>
      <c r="N109" s="248">
        <v>0</v>
      </c>
      <c r="O109" s="248">
        <f>ROUND(E109*N109,2)</f>
        <v>0</v>
      </c>
      <c r="P109" s="248">
        <v>0</v>
      </c>
      <c r="Q109" s="248">
        <f>ROUND(E109*P109,2)</f>
        <v>0</v>
      </c>
      <c r="R109" s="248"/>
      <c r="S109" s="248" t="s">
        <v>129</v>
      </c>
      <c r="T109" s="249" t="s">
        <v>130</v>
      </c>
      <c r="U109" s="224">
        <v>8.84</v>
      </c>
      <c r="V109" s="224">
        <f>ROUND(E109*U109,2)</f>
        <v>8.84</v>
      </c>
      <c r="W109" s="224"/>
      <c r="X109" s="224" t="s">
        <v>131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132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2.5" outlineLevel="1" x14ac:dyDescent="0.2">
      <c r="A110" s="243">
        <v>40</v>
      </c>
      <c r="B110" s="244" t="s">
        <v>265</v>
      </c>
      <c r="C110" s="257" t="s">
        <v>266</v>
      </c>
      <c r="D110" s="245" t="s">
        <v>267</v>
      </c>
      <c r="E110" s="246">
        <v>4</v>
      </c>
      <c r="F110" s="247"/>
      <c r="G110" s="248">
        <f>ROUND(E110*F110,2)</f>
        <v>0</v>
      </c>
      <c r="H110" s="247"/>
      <c r="I110" s="248">
        <f>ROUND(E110*H110,2)</f>
        <v>0</v>
      </c>
      <c r="J110" s="247"/>
      <c r="K110" s="248">
        <f>ROUND(E110*J110,2)</f>
        <v>0</v>
      </c>
      <c r="L110" s="248">
        <v>15</v>
      </c>
      <c r="M110" s="248">
        <f>G110*(1+L110/100)</f>
        <v>0</v>
      </c>
      <c r="N110" s="248">
        <v>0</v>
      </c>
      <c r="O110" s="248">
        <f>ROUND(E110*N110,2)</f>
        <v>0</v>
      </c>
      <c r="P110" s="248">
        <v>0</v>
      </c>
      <c r="Q110" s="248">
        <f>ROUND(E110*P110,2)</f>
        <v>0</v>
      </c>
      <c r="R110" s="248"/>
      <c r="S110" s="248" t="s">
        <v>129</v>
      </c>
      <c r="T110" s="249" t="s">
        <v>130</v>
      </c>
      <c r="U110" s="224">
        <v>0.53500000000000003</v>
      </c>
      <c r="V110" s="224">
        <f>ROUND(E110*U110,2)</f>
        <v>2.14</v>
      </c>
      <c r="W110" s="224"/>
      <c r="X110" s="224" t="s">
        <v>131</v>
      </c>
      <c r="Y110" s="215"/>
      <c r="Z110" s="215"/>
      <c r="AA110" s="215"/>
      <c r="AB110" s="215"/>
      <c r="AC110" s="215"/>
      <c r="AD110" s="215"/>
      <c r="AE110" s="215"/>
      <c r="AF110" s="215"/>
      <c r="AG110" s="215" t="s">
        <v>132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36">
        <v>41</v>
      </c>
      <c r="B111" s="237" t="s">
        <v>268</v>
      </c>
      <c r="C111" s="255" t="s">
        <v>269</v>
      </c>
      <c r="D111" s="238" t="s">
        <v>270</v>
      </c>
      <c r="E111" s="239">
        <v>420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15</v>
      </c>
      <c r="M111" s="241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1"/>
      <c r="S111" s="241" t="s">
        <v>129</v>
      </c>
      <c r="T111" s="242" t="s">
        <v>130</v>
      </c>
      <c r="U111" s="224">
        <v>0</v>
      </c>
      <c r="V111" s="224">
        <f>ROUND(E111*U111,2)</f>
        <v>0</v>
      </c>
      <c r="W111" s="224"/>
      <c r="X111" s="224" t="s">
        <v>131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132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56" t="s">
        <v>271</v>
      </c>
      <c r="D112" s="225"/>
      <c r="E112" s="226">
        <v>420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134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43">
        <v>42</v>
      </c>
      <c r="B113" s="244" t="s">
        <v>272</v>
      </c>
      <c r="C113" s="257" t="s">
        <v>273</v>
      </c>
      <c r="D113" s="245" t="s">
        <v>270</v>
      </c>
      <c r="E113" s="246">
        <v>20</v>
      </c>
      <c r="F113" s="247"/>
      <c r="G113" s="248">
        <f>ROUND(E113*F113,2)</f>
        <v>0</v>
      </c>
      <c r="H113" s="247"/>
      <c r="I113" s="248">
        <f>ROUND(E113*H113,2)</f>
        <v>0</v>
      </c>
      <c r="J113" s="247"/>
      <c r="K113" s="248">
        <f>ROUND(E113*J113,2)</f>
        <v>0</v>
      </c>
      <c r="L113" s="248">
        <v>15</v>
      </c>
      <c r="M113" s="248">
        <f>G113*(1+L113/100)</f>
        <v>0</v>
      </c>
      <c r="N113" s="248">
        <v>0</v>
      </c>
      <c r="O113" s="248">
        <f>ROUND(E113*N113,2)</f>
        <v>0</v>
      </c>
      <c r="P113" s="248">
        <v>0</v>
      </c>
      <c r="Q113" s="248">
        <f>ROUND(E113*P113,2)</f>
        <v>0</v>
      </c>
      <c r="R113" s="248"/>
      <c r="S113" s="248" t="s">
        <v>129</v>
      </c>
      <c r="T113" s="249" t="s">
        <v>130</v>
      </c>
      <c r="U113" s="224">
        <v>0</v>
      </c>
      <c r="V113" s="224">
        <f>ROUND(E113*U113,2)</f>
        <v>0</v>
      </c>
      <c r="W113" s="224"/>
      <c r="X113" s="224" t="s">
        <v>131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132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43">
        <v>43</v>
      </c>
      <c r="B114" s="244" t="s">
        <v>274</v>
      </c>
      <c r="C114" s="257" t="s">
        <v>275</v>
      </c>
      <c r="D114" s="245" t="s">
        <v>270</v>
      </c>
      <c r="E114" s="246">
        <v>20</v>
      </c>
      <c r="F114" s="247"/>
      <c r="G114" s="248">
        <f>ROUND(E114*F114,2)</f>
        <v>0</v>
      </c>
      <c r="H114" s="247"/>
      <c r="I114" s="248">
        <f>ROUND(E114*H114,2)</f>
        <v>0</v>
      </c>
      <c r="J114" s="247"/>
      <c r="K114" s="248">
        <f>ROUND(E114*J114,2)</f>
        <v>0</v>
      </c>
      <c r="L114" s="248">
        <v>15</v>
      </c>
      <c r="M114" s="248">
        <f>G114*(1+L114/100)</f>
        <v>0</v>
      </c>
      <c r="N114" s="248">
        <v>0</v>
      </c>
      <c r="O114" s="248">
        <f>ROUND(E114*N114,2)</f>
        <v>0</v>
      </c>
      <c r="P114" s="248">
        <v>0</v>
      </c>
      <c r="Q114" s="248">
        <f>ROUND(E114*P114,2)</f>
        <v>0</v>
      </c>
      <c r="R114" s="248"/>
      <c r="S114" s="248" t="s">
        <v>129</v>
      </c>
      <c r="T114" s="249" t="s">
        <v>130</v>
      </c>
      <c r="U114" s="224">
        <v>0</v>
      </c>
      <c r="V114" s="224">
        <f>ROUND(E114*U114,2)</f>
        <v>0</v>
      </c>
      <c r="W114" s="224"/>
      <c r="X114" s="224" t="s">
        <v>131</v>
      </c>
      <c r="Y114" s="215"/>
      <c r="Z114" s="215"/>
      <c r="AA114" s="215"/>
      <c r="AB114" s="215"/>
      <c r="AC114" s="215"/>
      <c r="AD114" s="215"/>
      <c r="AE114" s="215"/>
      <c r="AF114" s="215"/>
      <c r="AG114" s="215" t="s">
        <v>132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43">
        <v>44</v>
      </c>
      <c r="B115" s="244" t="s">
        <v>276</v>
      </c>
      <c r="C115" s="257" t="s">
        <v>277</v>
      </c>
      <c r="D115" s="245" t="s">
        <v>149</v>
      </c>
      <c r="E115" s="246">
        <v>6</v>
      </c>
      <c r="F115" s="247"/>
      <c r="G115" s="248">
        <f>ROUND(E115*F115,2)</f>
        <v>0</v>
      </c>
      <c r="H115" s="247"/>
      <c r="I115" s="248">
        <f>ROUND(E115*H115,2)</f>
        <v>0</v>
      </c>
      <c r="J115" s="247"/>
      <c r="K115" s="248">
        <f>ROUND(E115*J115,2)</f>
        <v>0</v>
      </c>
      <c r="L115" s="248">
        <v>15</v>
      </c>
      <c r="M115" s="248">
        <f>G115*(1+L115/100)</f>
        <v>0</v>
      </c>
      <c r="N115" s="248">
        <v>5.9000000000000003E-4</v>
      </c>
      <c r="O115" s="248">
        <f>ROUND(E115*N115,2)</f>
        <v>0</v>
      </c>
      <c r="P115" s="248">
        <v>3.6999999999999998E-2</v>
      </c>
      <c r="Q115" s="248">
        <f>ROUND(E115*P115,2)</f>
        <v>0.22</v>
      </c>
      <c r="R115" s="248"/>
      <c r="S115" s="248" t="s">
        <v>129</v>
      </c>
      <c r="T115" s="249" t="s">
        <v>130</v>
      </c>
      <c r="U115" s="224">
        <v>0.443</v>
      </c>
      <c r="V115" s="224">
        <f>ROUND(E115*U115,2)</f>
        <v>2.66</v>
      </c>
      <c r="W115" s="224"/>
      <c r="X115" s="224" t="s">
        <v>131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132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2.5" outlineLevel="1" x14ac:dyDescent="0.2">
      <c r="A116" s="236">
        <v>45</v>
      </c>
      <c r="B116" s="237" t="s">
        <v>278</v>
      </c>
      <c r="C116" s="255" t="s">
        <v>279</v>
      </c>
      <c r="D116" s="238" t="s">
        <v>149</v>
      </c>
      <c r="E116" s="239">
        <v>39.6</v>
      </c>
      <c r="F116" s="240"/>
      <c r="G116" s="241">
        <f>ROUND(E116*F116,2)</f>
        <v>0</v>
      </c>
      <c r="H116" s="240"/>
      <c r="I116" s="241">
        <f>ROUND(E116*H116,2)</f>
        <v>0</v>
      </c>
      <c r="J116" s="240"/>
      <c r="K116" s="241">
        <f>ROUND(E116*J116,2)</f>
        <v>0</v>
      </c>
      <c r="L116" s="241">
        <v>15</v>
      </c>
      <c r="M116" s="241">
        <f>G116*(1+L116/100)</f>
        <v>0</v>
      </c>
      <c r="N116" s="241">
        <v>4.8999999999999998E-4</v>
      </c>
      <c r="O116" s="241">
        <f>ROUND(E116*N116,2)</f>
        <v>0.02</v>
      </c>
      <c r="P116" s="241">
        <v>2.7E-2</v>
      </c>
      <c r="Q116" s="241">
        <f>ROUND(E116*P116,2)</f>
        <v>1.07</v>
      </c>
      <c r="R116" s="241"/>
      <c r="S116" s="241" t="s">
        <v>129</v>
      </c>
      <c r="T116" s="242" t="s">
        <v>130</v>
      </c>
      <c r="U116" s="224">
        <v>0.42199999999999999</v>
      </c>
      <c r="V116" s="224">
        <f>ROUND(E116*U116,2)</f>
        <v>16.71</v>
      </c>
      <c r="W116" s="224"/>
      <c r="X116" s="224" t="s">
        <v>131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132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56" t="s">
        <v>280</v>
      </c>
      <c r="D117" s="225"/>
      <c r="E117" s="226">
        <v>36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134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59" t="s">
        <v>192</v>
      </c>
      <c r="D118" s="227"/>
      <c r="E118" s="228">
        <v>3.6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134</v>
      </c>
      <c r="AH118" s="215">
        <v>4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ht="33.75" outlineLevel="1" x14ac:dyDescent="0.2">
      <c r="A119" s="243">
        <v>46</v>
      </c>
      <c r="B119" s="244" t="s">
        <v>281</v>
      </c>
      <c r="C119" s="257" t="s">
        <v>282</v>
      </c>
      <c r="D119" s="245" t="s">
        <v>159</v>
      </c>
      <c r="E119" s="246">
        <v>2</v>
      </c>
      <c r="F119" s="247"/>
      <c r="G119" s="248">
        <f>ROUND(E119*F119,2)</f>
        <v>0</v>
      </c>
      <c r="H119" s="247"/>
      <c r="I119" s="248">
        <f>ROUND(E119*H119,2)</f>
        <v>0</v>
      </c>
      <c r="J119" s="247"/>
      <c r="K119" s="248">
        <f>ROUND(E119*J119,2)</f>
        <v>0</v>
      </c>
      <c r="L119" s="248">
        <v>15</v>
      </c>
      <c r="M119" s="248">
        <f>G119*(1+L119/100)</f>
        <v>0</v>
      </c>
      <c r="N119" s="248">
        <v>1.33E-3</v>
      </c>
      <c r="O119" s="248">
        <f>ROUND(E119*N119,2)</f>
        <v>0</v>
      </c>
      <c r="P119" s="248">
        <v>0.14899999999999999</v>
      </c>
      <c r="Q119" s="248">
        <f>ROUND(E119*P119,2)</f>
        <v>0.3</v>
      </c>
      <c r="R119" s="248"/>
      <c r="S119" s="248" t="s">
        <v>129</v>
      </c>
      <c r="T119" s="249" t="s">
        <v>130</v>
      </c>
      <c r="U119" s="224">
        <v>2.3079999999999998</v>
      </c>
      <c r="V119" s="224">
        <f>ROUND(E119*U119,2)</f>
        <v>4.62</v>
      </c>
      <c r="W119" s="224"/>
      <c r="X119" s="224" t="s">
        <v>131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132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33.75" outlineLevel="1" x14ac:dyDescent="0.2">
      <c r="A120" s="236">
        <v>47</v>
      </c>
      <c r="B120" s="237" t="s">
        <v>283</v>
      </c>
      <c r="C120" s="255" t="s">
        <v>284</v>
      </c>
      <c r="D120" s="238" t="s">
        <v>128</v>
      </c>
      <c r="E120" s="239">
        <v>34.637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15</v>
      </c>
      <c r="M120" s="241">
        <f>G120*(1+L120/100)</f>
        <v>0</v>
      </c>
      <c r="N120" s="241">
        <v>0</v>
      </c>
      <c r="O120" s="241">
        <f>ROUND(E120*N120,2)</f>
        <v>0</v>
      </c>
      <c r="P120" s="241">
        <v>2.9000000000000001E-2</v>
      </c>
      <c r="Q120" s="241">
        <f>ROUND(E120*P120,2)</f>
        <v>1</v>
      </c>
      <c r="R120" s="241"/>
      <c r="S120" s="241" t="s">
        <v>129</v>
      </c>
      <c r="T120" s="242" t="s">
        <v>130</v>
      </c>
      <c r="U120" s="224">
        <v>0.1</v>
      </c>
      <c r="V120" s="224">
        <f>ROUND(E120*U120,2)</f>
        <v>3.46</v>
      </c>
      <c r="W120" s="224"/>
      <c r="X120" s="224" t="s">
        <v>131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132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56" t="s">
        <v>285</v>
      </c>
      <c r="D121" s="225"/>
      <c r="E121" s="226">
        <v>12.5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134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56" t="s">
        <v>286</v>
      </c>
      <c r="D122" s="225"/>
      <c r="E122" s="226">
        <v>22.14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134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33.75" outlineLevel="1" x14ac:dyDescent="0.2">
      <c r="A123" s="236">
        <v>48</v>
      </c>
      <c r="B123" s="237" t="s">
        <v>287</v>
      </c>
      <c r="C123" s="255" t="s">
        <v>288</v>
      </c>
      <c r="D123" s="238" t="s">
        <v>128</v>
      </c>
      <c r="E123" s="239">
        <v>35.26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15</v>
      </c>
      <c r="M123" s="241">
        <f>G123*(1+L123/100)</f>
        <v>0</v>
      </c>
      <c r="N123" s="241">
        <v>0</v>
      </c>
      <c r="O123" s="241">
        <f>ROUND(E123*N123,2)</f>
        <v>0</v>
      </c>
      <c r="P123" s="241">
        <v>5.8999999999999997E-2</v>
      </c>
      <c r="Q123" s="241">
        <f>ROUND(E123*P123,2)</f>
        <v>2.08</v>
      </c>
      <c r="R123" s="241"/>
      <c r="S123" s="241" t="s">
        <v>129</v>
      </c>
      <c r="T123" s="242" t="s">
        <v>130</v>
      </c>
      <c r="U123" s="224">
        <v>0.2</v>
      </c>
      <c r="V123" s="224">
        <f>ROUND(E123*U123,2)</f>
        <v>7.05</v>
      </c>
      <c r="W123" s="224"/>
      <c r="X123" s="224" t="s">
        <v>131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132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56" t="s">
        <v>289</v>
      </c>
      <c r="D124" s="225"/>
      <c r="E124" s="226">
        <v>20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134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56" t="s">
        <v>290</v>
      </c>
      <c r="D125" s="225"/>
      <c r="E125" s="226">
        <v>10.26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134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56" t="s">
        <v>291</v>
      </c>
      <c r="D126" s="225"/>
      <c r="E126" s="226">
        <v>5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134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36">
        <v>49</v>
      </c>
      <c r="B127" s="237" t="s">
        <v>292</v>
      </c>
      <c r="C127" s="255" t="s">
        <v>293</v>
      </c>
      <c r="D127" s="238" t="s">
        <v>128</v>
      </c>
      <c r="E127" s="239">
        <v>0.58560000000000001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15</v>
      </c>
      <c r="M127" s="241">
        <f>G127*(1+L127/100)</f>
        <v>0</v>
      </c>
      <c r="N127" s="241">
        <v>0</v>
      </c>
      <c r="O127" s="241">
        <f>ROUND(E127*N127,2)</f>
        <v>0</v>
      </c>
      <c r="P127" s="241">
        <v>0.02</v>
      </c>
      <c r="Q127" s="241">
        <f>ROUND(E127*P127,2)</f>
        <v>0.01</v>
      </c>
      <c r="R127" s="241"/>
      <c r="S127" s="241" t="s">
        <v>129</v>
      </c>
      <c r="T127" s="242" t="s">
        <v>130</v>
      </c>
      <c r="U127" s="224">
        <v>0.24</v>
      </c>
      <c r="V127" s="224">
        <f>ROUND(E127*U127,2)</f>
        <v>0.14000000000000001</v>
      </c>
      <c r="W127" s="224"/>
      <c r="X127" s="224" t="s">
        <v>131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132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56" t="s">
        <v>294</v>
      </c>
      <c r="D128" s="225"/>
      <c r="E128" s="226">
        <v>0.59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134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ht="22.5" outlineLevel="1" x14ac:dyDescent="0.2">
      <c r="A129" s="236">
        <v>50</v>
      </c>
      <c r="B129" s="237" t="s">
        <v>295</v>
      </c>
      <c r="C129" s="255" t="s">
        <v>296</v>
      </c>
      <c r="D129" s="238" t="s">
        <v>128</v>
      </c>
      <c r="E129" s="239">
        <v>0.58560000000000001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15</v>
      </c>
      <c r="M129" s="241">
        <f>G129*(1+L129/100)</f>
        <v>0</v>
      </c>
      <c r="N129" s="241">
        <v>0</v>
      </c>
      <c r="O129" s="241">
        <f>ROUND(E129*N129,2)</f>
        <v>0</v>
      </c>
      <c r="P129" s="241">
        <v>2.5510000000000001E-2</v>
      </c>
      <c r="Q129" s="241">
        <f>ROUND(E129*P129,2)</f>
        <v>0.01</v>
      </c>
      <c r="R129" s="241"/>
      <c r="S129" s="241" t="s">
        <v>129</v>
      </c>
      <c r="T129" s="242" t="s">
        <v>130</v>
      </c>
      <c r="U129" s="224">
        <v>0.11550000000000001</v>
      </c>
      <c r="V129" s="224">
        <f>ROUND(E129*U129,2)</f>
        <v>7.0000000000000007E-2</v>
      </c>
      <c r="W129" s="224"/>
      <c r="X129" s="224" t="s">
        <v>131</v>
      </c>
      <c r="Y129" s="215"/>
      <c r="Z129" s="215"/>
      <c r="AA129" s="215"/>
      <c r="AB129" s="215"/>
      <c r="AC129" s="215"/>
      <c r="AD129" s="215"/>
      <c r="AE129" s="215"/>
      <c r="AF129" s="215"/>
      <c r="AG129" s="215" t="s">
        <v>132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56" t="s">
        <v>197</v>
      </c>
      <c r="D130" s="225"/>
      <c r="E130" s="226">
        <v>0.59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134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22.5" outlineLevel="1" x14ac:dyDescent="0.2">
      <c r="A131" s="236">
        <v>51</v>
      </c>
      <c r="B131" s="237" t="s">
        <v>297</v>
      </c>
      <c r="C131" s="255" t="s">
        <v>298</v>
      </c>
      <c r="D131" s="238" t="s">
        <v>208</v>
      </c>
      <c r="E131" s="239">
        <v>16.670000000000002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15</v>
      </c>
      <c r="M131" s="241">
        <f>G131*(1+L131/100)</f>
        <v>0</v>
      </c>
      <c r="N131" s="241">
        <v>0</v>
      </c>
      <c r="O131" s="241">
        <f>ROUND(E131*N131,2)</f>
        <v>0</v>
      </c>
      <c r="P131" s="241">
        <v>1.4</v>
      </c>
      <c r="Q131" s="241">
        <f>ROUND(E131*P131,2)</f>
        <v>23.34</v>
      </c>
      <c r="R131" s="241"/>
      <c r="S131" s="241" t="s">
        <v>129</v>
      </c>
      <c r="T131" s="242" t="s">
        <v>130</v>
      </c>
      <c r="U131" s="224">
        <v>0.875</v>
      </c>
      <c r="V131" s="224">
        <f>ROUND(E131*U131,2)</f>
        <v>14.59</v>
      </c>
      <c r="W131" s="224"/>
      <c r="X131" s="224" t="s">
        <v>131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132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56" t="s">
        <v>299</v>
      </c>
      <c r="D132" s="225"/>
      <c r="E132" s="226">
        <v>3.02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134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56" t="s">
        <v>300</v>
      </c>
      <c r="D133" s="225"/>
      <c r="E133" s="226">
        <v>3.02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134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22"/>
      <c r="B134" s="223"/>
      <c r="C134" s="256" t="s">
        <v>301</v>
      </c>
      <c r="D134" s="225"/>
      <c r="E134" s="226">
        <v>3.02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134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56" t="s">
        <v>302</v>
      </c>
      <c r="D135" s="225"/>
      <c r="E135" s="226">
        <v>2.37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134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/>
      <c r="B136" s="223"/>
      <c r="C136" s="256" t="s">
        <v>303</v>
      </c>
      <c r="D136" s="225"/>
      <c r="E136" s="226">
        <v>2.4700000000000002</v>
      </c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134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56" t="s">
        <v>304</v>
      </c>
      <c r="D137" s="225"/>
      <c r="E137" s="226">
        <v>2.76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134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2.5" outlineLevel="1" x14ac:dyDescent="0.2">
      <c r="A138" s="236">
        <v>52</v>
      </c>
      <c r="B138" s="237" t="s">
        <v>305</v>
      </c>
      <c r="C138" s="255" t="s">
        <v>306</v>
      </c>
      <c r="D138" s="238" t="s">
        <v>208</v>
      </c>
      <c r="E138" s="239">
        <v>3.4496000000000002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15</v>
      </c>
      <c r="M138" s="241">
        <f>G138*(1+L138/100)</f>
        <v>0</v>
      </c>
      <c r="N138" s="241">
        <v>0</v>
      </c>
      <c r="O138" s="241">
        <f>ROUND(E138*N138,2)</f>
        <v>0</v>
      </c>
      <c r="P138" s="241">
        <v>2.2000000000000002</v>
      </c>
      <c r="Q138" s="241">
        <f>ROUND(E138*P138,2)</f>
        <v>7.59</v>
      </c>
      <c r="R138" s="241"/>
      <c r="S138" s="241" t="s">
        <v>129</v>
      </c>
      <c r="T138" s="242" t="s">
        <v>130</v>
      </c>
      <c r="U138" s="224">
        <v>11.05</v>
      </c>
      <c r="V138" s="224">
        <f>ROUND(E138*U138,2)</f>
        <v>38.119999999999997</v>
      </c>
      <c r="W138" s="224"/>
      <c r="X138" s="224" t="s">
        <v>131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132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22"/>
      <c r="B139" s="223"/>
      <c r="C139" s="256" t="s">
        <v>307</v>
      </c>
      <c r="D139" s="225"/>
      <c r="E139" s="226">
        <v>0.56000000000000005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134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22"/>
      <c r="B140" s="223"/>
      <c r="C140" s="256" t="s">
        <v>308</v>
      </c>
      <c r="D140" s="225"/>
      <c r="E140" s="226">
        <v>0.56000000000000005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134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22"/>
      <c r="B141" s="223"/>
      <c r="C141" s="256" t="s">
        <v>309</v>
      </c>
      <c r="D141" s="225"/>
      <c r="E141" s="226">
        <v>0.56000000000000005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134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56" t="s">
        <v>310</v>
      </c>
      <c r="D142" s="225"/>
      <c r="E142" s="226">
        <v>0.44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134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56" t="s">
        <v>311</v>
      </c>
      <c r="D143" s="225"/>
      <c r="E143" s="226">
        <v>0.49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134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22"/>
      <c r="B144" s="223"/>
      <c r="C144" s="256" t="s">
        <v>312</v>
      </c>
      <c r="D144" s="225"/>
      <c r="E144" s="226">
        <v>0.83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24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134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56" t="s">
        <v>313</v>
      </c>
      <c r="D145" s="225"/>
      <c r="E145" s="226">
        <v>0.02</v>
      </c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134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x14ac:dyDescent="0.2">
      <c r="A146" s="230" t="s">
        <v>124</v>
      </c>
      <c r="B146" s="231" t="s">
        <v>73</v>
      </c>
      <c r="C146" s="254" t="s">
        <v>74</v>
      </c>
      <c r="D146" s="232"/>
      <c r="E146" s="233"/>
      <c r="F146" s="234"/>
      <c r="G146" s="234">
        <f>SUMIF(AG147:AG147,"&lt;&gt;NOR",G147:G147)</f>
        <v>0</v>
      </c>
      <c r="H146" s="234"/>
      <c r="I146" s="234">
        <f>SUM(I147:I147)</f>
        <v>0</v>
      </c>
      <c r="J146" s="234"/>
      <c r="K146" s="234">
        <f>SUM(K147:K147)</f>
        <v>0</v>
      </c>
      <c r="L146" s="234"/>
      <c r="M146" s="234">
        <f>SUM(M147:M147)</f>
        <v>0</v>
      </c>
      <c r="N146" s="234"/>
      <c r="O146" s="234">
        <f>SUM(O147:O147)</f>
        <v>0</v>
      </c>
      <c r="P146" s="234"/>
      <c r="Q146" s="234">
        <f>SUM(Q147:Q147)</f>
        <v>0</v>
      </c>
      <c r="R146" s="234"/>
      <c r="S146" s="234"/>
      <c r="T146" s="235"/>
      <c r="U146" s="229"/>
      <c r="V146" s="229">
        <f>SUM(V147:V147)</f>
        <v>13.15</v>
      </c>
      <c r="W146" s="229"/>
      <c r="X146" s="229"/>
      <c r="AG146" t="s">
        <v>125</v>
      </c>
    </row>
    <row r="147" spans="1:60" outlineLevel="1" x14ac:dyDescent="0.2">
      <c r="A147" s="243">
        <v>53</v>
      </c>
      <c r="B147" s="244" t="s">
        <v>314</v>
      </c>
      <c r="C147" s="257" t="s">
        <v>315</v>
      </c>
      <c r="D147" s="245" t="s">
        <v>316</v>
      </c>
      <c r="E147" s="246">
        <v>41.49353</v>
      </c>
      <c r="F147" s="247"/>
      <c r="G147" s="248">
        <f>ROUND(E147*F147,2)</f>
        <v>0</v>
      </c>
      <c r="H147" s="247"/>
      <c r="I147" s="248">
        <f>ROUND(E147*H147,2)</f>
        <v>0</v>
      </c>
      <c r="J147" s="247"/>
      <c r="K147" s="248">
        <f>ROUND(E147*J147,2)</f>
        <v>0</v>
      </c>
      <c r="L147" s="248">
        <v>15</v>
      </c>
      <c r="M147" s="248">
        <f>G147*(1+L147/100)</f>
        <v>0</v>
      </c>
      <c r="N147" s="248">
        <v>0</v>
      </c>
      <c r="O147" s="248">
        <f>ROUND(E147*N147,2)</f>
        <v>0</v>
      </c>
      <c r="P147" s="248">
        <v>0</v>
      </c>
      <c r="Q147" s="248">
        <f>ROUND(E147*P147,2)</f>
        <v>0</v>
      </c>
      <c r="R147" s="248"/>
      <c r="S147" s="248" t="s">
        <v>129</v>
      </c>
      <c r="T147" s="249" t="s">
        <v>130</v>
      </c>
      <c r="U147" s="224">
        <v>0.317</v>
      </c>
      <c r="V147" s="224">
        <f>ROUND(E147*U147,2)</f>
        <v>13.15</v>
      </c>
      <c r="W147" s="224"/>
      <c r="X147" s="224" t="s">
        <v>131</v>
      </c>
      <c r="Y147" s="215"/>
      <c r="Z147" s="215"/>
      <c r="AA147" s="215"/>
      <c r="AB147" s="215"/>
      <c r="AC147" s="215"/>
      <c r="AD147" s="215"/>
      <c r="AE147" s="215"/>
      <c r="AF147" s="215"/>
      <c r="AG147" s="215" t="s">
        <v>317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x14ac:dyDescent="0.2">
      <c r="A148" s="230" t="s">
        <v>124</v>
      </c>
      <c r="B148" s="231" t="s">
        <v>75</v>
      </c>
      <c r="C148" s="254" t="s">
        <v>76</v>
      </c>
      <c r="D148" s="232"/>
      <c r="E148" s="233"/>
      <c r="F148" s="234"/>
      <c r="G148" s="234">
        <f>SUMIF(AG149:AG183,"&lt;&gt;NOR",G149:G183)</f>
        <v>0</v>
      </c>
      <c r="H148" s="234"/>
      <c r="I148" s="234">
        <f>SUM(I149:I183)</f>
        <v>0</v>
      </c>
      <c r="J148" s="234"/>
      <c r="K148" s="234">
        <f>SUM(K149:K183)</f>
        <v>0</v>
      </c>
      <c r="L148" s="234"/>
      <c r="M148" s="234">
        <f>SUM(M149:M183)</f>
        <v>0</v>
      </c>
      <c r="N148" s="234"/>
      <c r="O148" s="234">
        <f>SUM(O149:O183)</f>
        <v>0.9</v>
      </c>
      <c r="P148" s="234"/>
      <c r="Q148" s="234">
        <f>SUM(Q149:Q183)</f>
        <v>0.96</v>
      </c>
      <c r="R148" s="234"/>
      <c r="S148" s="234"/>
      <c r="T148" s="235"/>
      <c r="U148" s="229"/>
      <c r="V148" s="229">
        <f>SUM(V149:V183)</f>
        <v>53.680000000000007</v>
      </c>
      <c r="W148" s="229"/>
      <c r="X148" s="229"/>
      <c r="AG148" t="s">
        <v>125</v>
      </c>
    </row>
    <row r="149" spans="1:60" outlineLevel="1" x14ac:dyDescent="0.2">
      <c r="A149" s="236">
        <v>54</v>
      </c>
      <c r="B149" s="237" t="s">
        <v>318</v>
      </c>
      <c r="C149" s="255" t="s">
        <v>319</v>
      </c>
      <c r="D149" s="238" t="s">
        <v>128</v>
      </c>
      <c r="E149" s="239">
        <v>42.8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15</v>
      </c>
      <c r="M149" s="241">
        <f>G149*(1+L149/100)</f>
        <v>0</v>
      </c>
      <c r="N149" s="241">
        <v>0</v>
      </c>
      <c r="O149" s="241">
        <f>ROUND(E149*N149,2)</f>
        <v>0</v>
      </c>
      <c r="P149" s="241">
        <v>4.8700000000000002E-3</v>
      </c>
      <c r="Q149" s="241">
        <f>ROUND(E149*P149,2)</f>
        <v>0.21</v>
      </c>
      <c r="R149" s="241"/>
      <c r="S149" s="241" t="s">
        <v>129</v>
      </c>
      <c r="T149" s="242" t="s">
        <v>130</v>
      </c>
      <c r="U149" s="224">
        <v>4.1000000000000002E-2</v>
      </c>
      <c r="V149" s="224">
        <f>ROUND(E149*U149,2)</f>
        <v>1.75</v>
      </c>
      <c r="W149" s="224"/>
      <c r="X149" s="224" t="s">
        <v>131</v>
      </c>
      <c r="Y149" s="215"/>
      <c r="Z149" s="215"/>
      <c r="AA149" s="215"/>
      <c r="AB149" s="215"/>
      <c r="AC149" s="215"/>
      <c r="AD149" s="215"/>
      <c r="AE149" s="215"/>
      <c r="AF149" s="215"/>
      <c r="AG149" s="215" t="s">
        <v>132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22"/>
      <c r="B150" s="223"/>
      <c r="C150" s="256" t="s">
        <v>320</v>
      </c>
      <c r="D150" s="225"/>
      <c r="E150" s="226">
        <v>42.8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134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36">
        <v>55</v>
      </c>
      <c r="B151" s="237" t="s">
        <v>321</v>
      </c>
      <c r="C151" s="255" t="s">
        <v>322</v>
      </c>
      <c r="D151" s="238" t="s">
        <v>128</v>
      </c>
      <c r="E151" s="239">
        <v>42.8</v>
      </c>
      <c r="F151" s="240"/>
      <c r="G151" s="241">
        <f>ROUND(E151*F151,2)</f>
        <v>0</v>
      </c>
      <c r="H151" s="240"/>
      <c r="I151" s="241">
        <f>ROUND(E151*H151,2)</f>
        <v>0</v>
      </c>
      <c r="J151" s="240"/>
      <c r="K151" s="241">
        <f>ROUND(E151*J151,2)</f>
        <v>0</v>
      </c>
      <c r="L151" s="241">
        <v>15</v>
      </c>
      <c r="M151" s="241">
        <f>G151*(1+L151/100)</f>
        <v>0</v>
      </c>
      <c r="N151" s="241">
        <v>0</v>
      </c>
      <c r="O151" s="241">
        <f>ROUND(E151*N151,2)</f>
        <v>0</v>
      </c>
      <c r="P151" s="241">
        <v>9.7400000000000004E-3</v>
      </c>
      <c r="Q151" s="241">
        <f>ROUND(E151*P151,2)</f>
        <v>0.42</v>
      </c>
      <c r="R151" s="241"/>
      <c r="S151" s="241" t="s">
        <v>129</v>
      </c>
      <c r="T151" s="242" t="s">
        <v>130</v>
      </c>
      <c r="U151" s="224">
        <v>4.3999999999999997E-2</v>
      </c>
      <c r="V151" s="224">
        <f>ROUND(E151*U151,2)</f>
        <v>1.88</v>
      </c>
      <c r="W151" s="224"/>
      <c r="X151" s="224" t="s">
        <v>131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132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22"/>
      <c r="B152" s="223"/>
      <c r="C152" s="256" t="s">
        <v>323</v>
      </c>
      <c r="D152" s="225"/>
      <c r="E152" s="226">
        <v>9.3000000000000007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134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56" t="s">
        <v>324</v>
      </c>
      <c r="D153" s="225"/>
      <c r="E153" s="226">
        <v>9.3000000000000007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134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22"/>
      <c r="B154" s="223"/>
      <c r="C154" s="256" t="s">
        <v>325</v>
      </c>
      <c r="D154" s="225"/>
      <c r="E154" s="226">
        <v>9.3000000000000007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134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56" t="s">
        <v>326</v>
      </c>
      <c r="D155" s="225"/>
      <c r="E155" s="226">
        <v>7.3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134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22"/>
      <c r="B156" s="223"/>
      <c r="C156" s="256" t="s">
        <v>327</v>
      </c>
      <c r="D156" s="225"/>
      <c r="E156" s="226">
        <v>7.6</v>
      </c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134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36">
        <v>56</v>
      </c>
      <c r="B157" s="237" t="s">
        <v>328</v>
      </c>
      <c r="C157" s="255" t="s">
        <v>329</v>
      </c>
      <c r="D157" s="238" t="s">
        <v>128</v>
      </c>
      <c r="E157" s="239">
        <v>21.57</v>
      </c>
      <c r="F157" s="240"/>
      <c r="G157" s="241">
        <f>ROUND(E157*F157,2)</f>
        <v>0</v>
      </c>
      <c r="H157" s="240"/>
      <c r="I157" s="241">
        <f>ROUND(E157*H157,2)</f>
        <v>0</v>
      </c>
      <c r="J157" s="240"/>
      <c r="K157" s="241">
        <f>ROUND(E157*J157,2)</f>
        <v>0</v>
      </c>
      <c r="L157" s="241">
        <v>15</v>
      </c>
      <c r="M157" s="241">
        <f>G157*(1+L157/100)</f>
        <v>0</v>
      </c>
      <c r="N157" s="241">
        <v>0</v>
      </c>
      <c r="O157" s="241">
        <f>ROUND(E157*N157,2)</f>
        <v>0</v>
      </c>
      <c r="P157" s="241">
        <v>5.2399999999999999E-3</v>
      </c>
      <c r="Q157" s="241">
        <f>ROUND(E157*P157,2)</f>
        <v>0.11</v>
      </c>
      <c r="R157" s="241"/>
      <c r="S157" s="241" t="s">
        <v>129</v>
      </c>
      <c r="T157" s="242" t="s">
        <v>130</v>
      </c>
      <c r="U157" s="224">
        <v>4.2000000000000003E-2</v>
      </c>
      <c r="V157" s="224">
        <f>ROUND(E157*U157,2)</f>
        <v>0.91</v>
      </c>
      <c r="W157" s="224"/>
      <c r="X157" s="224" t="s">
        <v>131</v>
      </c>
      <c r="Y157" s="215"/>
      <c r="Z157" s="215"/>
      <c r="AA157" s="215"/>
      <c r="AB157" s="215"/>
      <c r="AC157" s="215"/>
      <c r="AD157" s="215"/>
      <c r="AE157" s="215"/>
      <c r="AF157" s="215"/>
      <c r="AG157" s="215" t="s">
        <v>132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56" t="s">
        <v>330</v>
      </c>
      <c r="D158" s="225"/>
      <c r="E158" s="226">
        <v>4.67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134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22"/>
      <c r="B159" s="223"/>
      <c r="C159" s="256" t="s">
        <v>331</v>
      </c>
      <c r="D159" s="225"/>
      <c r="E159" s="226">
        <v>4.67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134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56" t="s">
        <v>332</v>
      </c>
      <c r="D160" s="225"/>
      <c r="E160" s="226">
        <v>4.67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134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22"/>
      <c r="B161" s="223"/>
      <c r="C161" s="256" t="s">
        <v>333</v>
      </c>
      <c r="D161" s="225"/>
      <c r="E161" s="226">
        <v>7.58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134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36">
        <v>57</v>
      </c>
      <c r="B162" s="237" t="s">
        <v>334</v>
      </c>
      <c r="C162" s="255" t="s">
        <v>335</v>
      </c>
      <c r="D162" s="238" t="s">
        <v>128</v>
      </c>
      <c r="E162" s="239">
        <v>21.57</v>
      </c>
      <c r="F162" s="240"/>
      <c r="G162" s="241">
        <f>ROUND(E162*F162,2)</f>
        <v>0</v>
      </c>
      <c r="H162" s="240"/>
      <c r="I162" s="241">
        <f>ROUND(E162*H162,2)</f>
        <v>0</v>
      </c>
      <c r="J162" s="240"/>
      <c r="K162" s="241">
        <f>ROUND(E162*J162,2)</f>
        <v>0</v>
      </c>
      <c r="L162" s="241">
        <v>15</v>
      </c>
      <c r="M162" s="241">
        <f>G162*(1+L162/100)</f>
        <v>0</v>
      </c>
      <c r="N162" s="241">
        <v>0</v>
      </c>
      <c r="O162" s="241">
        <f>ROUND(E162*N162,2)</f>
        <v>0</v>
      </c>
      <c r="P162" s="241">
        <v>1.03E-2</v>
      </c>
      <c r="Q162" s="241">
        <f>ROUND(E162*P162,2)</f>
        <v>0.22</v>
      </c>
      <c r="R162" s="241"/>
      <c r="S162" s="241" t="s">
        <v>129</v>
      </c>
      <c r="T162" s="242" t="s">
        <v>130</v>
      </c>
      <c r="U162" s="224">
        <v>4.4999999999999998E-2</v>
      </c>
      <c r="V162" s="224">
        <f>ROUND(E162*U162,2)</f>
        <v>0.97</v>
      </c>
      <c r="W162" s="224"/>
      <c r="X162" s="224" t="s">
        <v>131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132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56" t="s">
        <v>336</v>
      </c>
      <c r="D163" s="225"/>
      <c r="E163" s="226">
        <v>21.57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134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2.5" outlineLevel="1" x14ac:dyDescent="0.2">
      <c r="A164" s="236">
        <v>58</v>
      </c>
      <c r="B164" s="237" t="s">
        <v>337</v>
      </c>
      <c r="C164" s="255" t="s">
        <v>338</v>
      </c>
      <c r="D164" s="238" t="s">
        <v>128</v>
      </c>
      <c r="E164" s="239">
        <v>63.14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15</v>
      </c>
      <c r="M164" s="241">
        <f>G164*(1+L164/100)</f>
        <v>0</v>
      </c>
      <c r="N164" s="241">
        <v>4.4000000000000002E-4</v>
      </c>
      <c r="O164" s="241">
        <f>ROUND(E164*N164,2)</f>
        <v>0.03</v>
      </c>
      <c r="P164" s="241">
        <v>0</v>
      </c>
      <c r="Q164" s="241">
        <f>ROUND(E164*P164,2)</f>
        <v>0</v>
      </c>
      <c r="R164" s="241"/>
      <c r="S164" s="241" t="s">
        <v>129</v>
      </c>
      <c r="T164" s="242" t="s">
        <v>130</v>
      </c>
      <c r="U164" s="224">
        <v>2.75E-2</v>
      </c>
      <c r="V164" s="224">
        <f>ROUND(E164*U164,2)</f>
        <v>1.74</v>
      </c>
      <c r="W164" s="224"/>
      <c r="X164" s="224" t="s">
        <v>131</v>
      </c>
      <c r="Y164" s="215"/>
      <c r="Z164" s="215"/>
      <c r="AA164" s="215"/>
      <c r="AB164" s="215"/>
      <c r="AC164" s="215"/>
      <c r="AD164" s="215"/>
      <c r="AE164" s="215"/>
      <c r="AF164" s="215"/>
      <c r="AG164" s="215" t="s">
        <v>132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22"/>
      <c r="B165" s="223"/>
      <c r="C165" s="256" t="s">
        <v>259</v>
      </c>
      <c r="D165" s="225"/>
      <c r="E165" s="226">
        <v>57.4</v>
      </c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134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59" t="s">
        <v>192</v>
      </c>
      <c r="D166" s="227"/>
      <c r="E166" s="228">
        <v>5.74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134</v>
      </c>
      <c r="AH166" s="215">
        <v>4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ht="33.75" outlineLevel="1" x14ac:dyDescent="0.2">
      <c r="A167" s="236">
        <v>59</v>
      </c>
      <c r="B167" s="237" t="s">
        <v>339</v>
      </c>
      <c r="C167" s="255" t="s">
        <v>340</v>
      </c>
      <c r="D167" s="238" t="s">
        <v>128</v>
      </c>
      <c r="E167" s="239">
        <v>74.766999999999996</v>
      </c>
      <c r="F167" s="240"/>
      <c r="G167" s="241">
        <f>ROUND(E167*F167,2)</f>
        <v>0</v>
      </c>
      <c r="H167" s="240"/>
      <c r="I167" s="241">
        <f>ROUND(E167*H167,2)</f>
        <v>0</v>
      </c>
      <c r="J167" s="240"/>
      <c r="K167" s="241">
        <f>ROUND(E167*J167,2)</f>
        <v>0</v>
      </c>
      <c r="L167" s="241">
        <v>15</v>
      </c>
      <c r="M167" s="241">
        <f>G167*(1+L167/100)</f>
        <v>0</v>
      </c>
      <c r="N167" s="241">
        <v>6.4000000000000005E-4</v>
      </c>
      <c r="O167" s="241">
        <f>ROUND(E167*N167,2)</f>
        <v>0.05</v>
      </c>
      <c r="P167" s="241">
        <v>0</v>
      </c>
      <c r="Q167" s="241">
        <f>ROUND(E167*P167,2)</f>
        <v>0</v>
      </c>
      <c r="R167" s="241"/>
      <c r="S167" s="241" t="s">
        <v>129</v>
      </c>
      <c r="T167" s="242" t="s">
        <v>130</v>
      </c>
      <c r="U167" s="224">
        <v>4.9000000000000002E-2</v>
      </c>
      <c r="V167" s="224">
        <f>ROUND(E167*U167,2)</f>
        <v>3.66</v>
      </c>
      <c r="W167" s="224"/>
      <c r="X167" s="224" t="s">
        <v>131</v>
      </c>
      <c r="Y167" s="215"/>
      <c r="Z167" s="215"/>
      <c r="AA167" s="215"/>
      <c r="AB167" s="215"/>
      <c r="AC167" s="215"/>
      <c r="AD167" s="215"/>
      <c r="AE167" s="215"/>
      <c r="AF167" s="215"/>
      <c r="AG167" s="215" t="s">
        <v>132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22"/>
      <c r="B168" s="223"/>
      <c r="C168" s="258" t="s">
        <v>341</v>
      </c>
      <c r="D168" s="250"/>
      <c r="E168" s="250"/>
      <c r="F168" s="250"/>
      <c r="G168" s="250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187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22"/>
      <c r="B169" s="223"/>
      <c r="C169" s="256" t="s">
        <v>342</v>
      </c>
      <c r="D169" s="225"/>
      <c r="E169" s="226">
        <v>67.97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134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22"/>
      <c r="B170" s="223"/>
      <c r="C170" s="259" t="s">
        <v>192</v>
      </c>
      <c r="D170" s="227"/>
      <c r="E170" s="228">
        <v>6.8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134</v>
      </c>
      <c r="AH170" s="215">
        <v>4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ht="22.5" outlineLevel="1" x14ac:dyDescent="0.2">
      <c r="A171" s="236">
        <v>60</v>
      </c>
      <c r="B171" s="237" t="s">
        <v>343</v>
      </c>
      <c r="C171" s="255" t="s">
        <v>344</v>
      </c>
      <c r="D171" s="238" t="s">
        <v>128</v>
      </c>
      <c r="E171" s="239">
        <v>63.14</v>
      </c>
      <c r="F171" s="240"/>
      <c r="G171" s="241">
        <f>ROUND(E171*F171,2)</f>
        <v>0</v>
      </c>
      <c r="H171" s="240"/>
      <c r="I171" s="241">
        <f>ROUND(E171*H171,2)</f>
        <v>0</v>
      </c>
      <c r="J171" s="240"/>
      <c r="K171" s="241">
        <f>ROUND(E171*J171,2)</f>
        <v>0</v>
      </c>
      <c r="L171" s="241">
        <v>15</v>
      </c>
      <c r="M171" s="241">
        <f>G171*(1+L171/100)</f>
        <v>0</v>
      </c>
      <c r="N171" s="241">
        <v>5.5900000000000004E-3</v>
      </c>
      <c r="O171" s="241">
        <f>ROUND(E171*N171,2)</f>
        <v>0.35</v>
      </c>
      <c r="P171" s="241">
        <v>0</v>
      </c>
      <c r="Q171" s="241">
        <f>ROUND(E171*P171,2)</f>
        <v>0</v>
      </c>
      <c r="R171" s="241"/>
      <c r="S171" s="241" t="s">
        <v>129</v>
      </c>
      <c r="T171" s="242" t="s">
        <v>130</v>
      </c>
      <c r="U171" s="224">
        <v>0.22991</v>
      </c>
      <c r="V171" s="224">
        <f>ROUND(E171*U171,2)</f>
        <v>14.52</v>
      </c>
      <c r="W171" s="224"/>
      <c r="X171" s="224" t="s">
        <v>131</v>
      </c>
      <c r="Y171" s="215"/>
      <c r="Z171" s="215"/>
      <c r="AA171" s="215"/>
      <c r="AB171" s="215"/>
      <c r="AC171" s="215"/>
      <c r="AD171" s="215"/>
      <c r="AE171" s="215"/>
      <c r="AF171" s="215"/>
      <c r="AG171" s="215" t="s">
        <v>132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22"/>
      <c r="B172" s="223"/>
      <c r="C172" s="256" t="s">
        <v>345</v>
      </c>
      <c r="D172" s="225"/>
      <c r="E172" s="226">
        <v>63.14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134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ht="22.5" outlineLevel="1" x14ac:dyDescent="0.2">
      <c r="A173" s="236">
        <v>61</v>
      </c>
      <c r="B173" s="237" t="s">
        <v>346</v>
      </c>
      <c r="C173" s="255" t="s">
        <v>347</v>
      </c>
      <c r="D173" s="238" t="s">
        <v>128</v>
      </c>
      <c r="E173" s="239">
        <v>74.766999999999996</v>
      </c>
      <c r="F173" s="240"/>
      <c r="G173" s="241">
        <f>ROUND(E173*F173,2)</f>
        <v>0</v>
      </c>
      <c r="H173" s="240"/>
      <c r="I173" s="241">
        <f>ROUND(E173*H173,2)</f>
        <v>0</v>
      </c>
      <c r="J173" s="240"/>
      <c r="K173" s="241">
        <f>ROUND(E173*J173,2)</f>
        <v>0</v>
      </c>
      <c r="L173" s="241">
        <v>15</v>
      </c>
      <c r="M173" s="241">
        <f>G173*(1+L173/100)</f>
        <v>0</v>
      </c>
      <c r="N173" s="241">
        <v>5.9800000000000001E-3</v>
      </c>
      <c r="O173" s="241">
        <f>ROUND(E173*N173,2)</f>
        <v>0.45</v>
      </c>
      <c r="P173" s="241">
        <v>0</v>
      </c>
      <c r="Q173" s="241">
        <f>ROUND(E173*P173,2)</f>
        <v>0</v>
      </c>
      <c r="R173" s="241"/>
      <c r="S173" s="241" t="s">
        <v>129</v>
      </c>
      <c r="T173" s="242" t="s">
        <v>130</v>
      </c>
      <c r="U173" s="224">
        <v>0.26600000000000001</v>
      </c>
      <c r="V173" s="224">
        <f>ROUND(E173*U173,2)</f>
        <v>19.89</v>
      </c>
      <c r="W173" s="224"/>
      <c r="X173" s="224" t="s">
        <v>131</v>
      </c>
      <c r="Y173" s="215"/>
      <c r="Z173" s="215"/>
      <c r="AA173" s="215"/>
      <c r="AB173" s="215"/>
      <c r="AC173" s="215"/>
      <c r="AD173" s="215"/>
      <c r="AE173" s="215"/>
      <c r="AF173" s="215"/>
      <c r="AG173" s="215" t="s">
        <v>132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22"/>
      <c r="B174" s="223"/>
      <c r="C174" s="256" t="s">
        <v>348</v>
      </c>
      <c r="D174" s="225"/>
      <c r="E174" s="226">
        <v>74.77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134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ht="22.5" outlineLevel="1" x14ac:dyDescent="0.2">
      <c r="A175" s="236">
        <v>62</v>
      </c>
      <c r="B175" s="237" t="s">
        <v>349</v>
      </c>
      <c r="C175" s="255" t="s">
        <v>350</v>
      </c>
      <c r="D175" s="238" t="s">
        <v>128</v>
      </c>
      <c r="E175" s="239">
        <v>63.14</v>
      </c>
      <c r="F175" s="240"/>
      <c r="G175" s="241">
        <f>ROUND(E175*F175,2)</f>
        <v>0</v>
      </c>
      <c r="H175" s="240"/>
      <c r="I175" s="241">
        <f>ROUND(E175*H175,2)</f>
        <v>0</v>
      </c>
      <c r="J175" s="240"/>
      <c r="K175" s="241">
        <f>ROUND(E175*J175,2)</f>
        <v>0</v>
      </c>
      <c r="L175" s="241">
        <v>15</v>
      </c>
      <c r="M175" s="241">
        <f>G175*(1+L175/100)</f>
        <v>0</v>
      </c>
      <c r="N175" s="241">
        <v>0</v>
      </c>
      <c r="O175" s="241">
        <f>ROUND(E175*N175,2)</f>
        <v>0</v>
      </c>
      <c r="P175" s="241">
        <v>0</v>
      </c>
      <c r="Q175" s="241">
        <f>ROUND(E175*P175,2)</f>
        <v>0</v>
      </c>
      <c r="R175" s="241"/>
      <c r="S175" s="241" t="s">
        <v>129</v>
      </c>
      <c r="T175" s="242" t="s">
        <v>130</v>
      </c>
      <c r="U175" s="224">
        <v>0.05</v>
      </c>
      <c r="V175" s="224">
        <f>ROUND(E175*U175,2)</f>
        <v>3.16</v>
      </c>
      <c r="W175" s="224"/>
      <c r="X175" s="224" t="s">
        <v>131</v>
      </c>
      <c r="Y175" s="215"/>
      <c r="Z175" s="215"/>
      <c r="AA175" s="215"/>
      <c r="AB175" s="215"/>
      <c r="AC175" s="215"/>
      <c r="AD175" s="215"/>
      <c r="AE175" s="215"/>
      <c r="AF175" s="215"/>
      <c r="AG175" s="215" t="s">
        <v>132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22"/>
      <c r="B176" s="223"/>
      <c r="C176" s="256" t="s">
        <v>345</v>
      </c>
      <c r="D176" s="225"/>
      <c r="E176" s="226">
        <v>63.14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24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134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ht="22.5" outlineLevel="1" x14ac:dyDescent="0.2">
      <c r="A177" s="236">
        <v>63</v>
      </c>
      <c r="B177" s="237" t="s">
        <v>349</v>
      </c>
      <c r="C177" s="255" t="s">
        <v>350</v>
      </c>
      <c r="D177" s="238" t="s">
        <v>128</v>
      </c>
      <c r="E177" s="239">
        <v>74.766999999999996</v>
      </c>
      <c r="F177" s="240"/>
      <c r="G177" s="241">
        <f>ROUND(E177*F177,2)</f>
        <v>0</v>
      </c>
      <c r="H177" s="240"/>
      <c r="I177" s="241">
        <f>ROUND(E177*H177,2)</f>
        <v>0</v>
      </c>
      <c r="J177" s="240"/>
      <c r="K177" s="241">
        <f>ROUND(E177*J177,2)</f>
        <v>0</v>
      </c>
      <c r="L177" s="241">
        <v>15</v>
      </c>
      <c r="M177" s="241">
        <f>G177*(1+L177/100)</f>
        <v>0</v>
      </c>
      <c r="N177" s="241">
        <v>0</v>
      </c>
      <c r="O177" s="241">
        <f>ROUND(E177*N177,2)</f>
        <v>0</v>
      </c>
      <c r="P177" s="241">
        <v>0</v>
      </c>
      <c r="Q177" s="241">
        <f>ROUND(E177*P177,2)</f>
        <v>0</v>
      </c>
      <c r="R177" s="241"/>
      <c r="S177" s="241" t="s">
        <v>129</v>
      </c>
      <c r="T177" s="242" t="s">
        <v>130</v>
      </c>
      <c r="U177" s="224">
        <v>0.05</v>
      </c>
      <c r="V177" s="224">
        <f>ROUND(E177*U177,2)</f>
        <v>3.74</v>
      </c>
      <c r="W177" s="224"/>
      <c r="X177" s="224" t="s">
        <v>131</v>
      </c>
      <c r="Y177" s="215"/>
      <c r="Z177" s="215"/>
      <c r="AA177" s="215"/>
      <c r="AB177" s="215"/>
      <c r="AC177" s="215"/>
      <c r="AD177" s="215"/>
      <c r="AE177" s="215"/>
      <c r="AF177" s="215"/>
      <c r="AG177" s="215" t="s">
        <v>132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22"/>
      <c r="B178" s="223"/>
      <c r="C178" s="256" t="s">
        <v>348</v>
      </c>
      <c r="D178" s="225"/>
      <c r="E178" s="226">
        <v>74.77</v>
      </c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24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134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36">
        <v>64</v>
      </c>
      <c r="B179" s="237" t="s">
        <v>351</v>
      </c>
      <c r="C179" s="255" t="s">
        <v>352</v>
      </c>
      <c r="D179" s="238" t="s">
        <v>128</v>
      </c>
      <c r="E179" s="239">
        <v>151.6977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15</v>
      </c>
      <c r="M179" s="241">
        <f>G179*(1+L179/100)</f>
        <v>0</v>
      </c>
      <c r="N179" s="241">
        <v>1.2E-4</v>
      </c>
      <c r="O179" s="241">
        <f>ROUND(E179*N179,2)</f>
        <v>0.02</v>
      </c>
      <c r="P179" s="241">
        <v>0</v>
      </c>
      <c r="Q179" s="241">
        <f>ROUND(E179*P179,2)</f>
        <v>0</v>
      </c>
      <c r="R179" s="241"/>
      <c r="S179" s="241" t="s">
        <v>129</v>
      </c>
      <c r="T179" s="242" t="s">
        <v>130</v>
      </c>
      <c r="U179" s="224">
        <v>0</v>
      </c>
      <c r="V179" s="224">
        <f>ROUND(E179*U179,2)</f>
        <v>0</v>
      </c>
      <c r="W179" s="224"/>
      <c r="X179" s="224" t="s">
        <v>353</v>
      </c>
      <c r="Y179" s="215"/>
      <c r="Z179" s="215"/>
      <c r="AA179" s="215"/>
      <c r="AB179" s="215"/>
      <c r="AC179" s="215"/>
      <c r="AD179" s="215"/>
      <c r="AE179" s="215"/>
      <c r="AF179" s="215"/>
      <c r="AG179" s="215" t="s">
        <v>354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22"/>
      <c r="B180" s="223"/>
      <c r="C180" s="256" t="s">
        <v>355</v>
      </c>
      <c r="D180" s="225"/>
      <c r="E180" s="226">
        <v>63.14</v>
      </c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134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22"/>
      <c r="B181" s="223"/>
      <c r="C181" s="256" t="s">
        <v>356</v>
      </c>
      <c r="D181" s="225"/>
      <c r="E181" s="226">
        <v>74.77</v>
      </c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134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22"/>
      <c r="B182" s="223"/>
      <c r="C182" s="259" t="s">
        <v>192</v>
      </c>
      <c r="D182" s="227"/>
      <c r="E182" s="228">
        <v>13.79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134</v>
      </c>
      <c r="AH182" s="215">
        <v>4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43">
        <v>65</v>
      </c>
      <c r="B183" s="244" t="s">
        <v>357</v>
      </c>
      <c r="C183" s="257" t="s">
        <v>358</v>
      </c>
      <c r="D183" s="245" t="s">
        <v>316</v>
      </c>
      <c r="E183" s="246">
        <v>0.89390000000000003</v>
      </c>
      <c r="F183" s="247"/>
      <c r="G183" s="248">
        <f>ROUND(E183*F183,2)</f>
        <v>0</v>
      </c>
      <c r="H183" s="247"/>
      <c r="I183" s="248">
        <f>ROUND(E183*H183,2)</f>
        <v>0</v>
      </c>
      <c r="J183" s="247"/>
      <c r="K183" s="248">
        <f>ROUND(E183*J183,2)</f>
        <v>0</v>
      </c>
      <c r="L183" s="248">
        <v>15</v>
      </c>
      <c r="M183" s="248">
        <f>G183*(1+L183/100)</f>
        <v>0</v>
      </c>
      <c r="N183" s="248">
        <v>0</v>
      </c>
      <c r="O183" s="248">
        <f>ROUND(E183*N183,2)</f>
        <v>0</v>
      </c>
      <c r="P183" s="248">
        <v>0</v>
      </c>
      <c r="Q183" s="248">
        <f>ROUND(E183*P183,2)</f>
        <v>0</v>
      </c>
      <c r="R183" s="248"/>
      <c r="S183" s="248" t="s">
        <v>129</v>
      </c>
      <c r="T183" s="249" t="s">
        <v>130</v>
      </c>
      <c r="U183" s="224">
        <v>1.637</v>
      </c>
      <c r="V183" s="224">
        <f>ROUND(E183*U183,2)</f>
        <v>1.46</v>
      </c>
      <c r="W183" s="224"/>
      <c r="X183" s="224" t="s">
        <v>131</v>
      </c>
      <c r="Y183" s="215"/>
      <c r="Z183" s="215"/>
      <c r="AA183" s="215"/>
      <c r="AB183" s="215"/>
      <c r="AC183" s="215"/>
      <c r="AD183" s="215"/>
      <c r="AE183" s="215"/>
      <c r="AF183" s="215"/>
      <c r="AG183" s="215" t="s">
        <v>359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x14ac:dyDescent="0.2">
      <c r="A184" s="230" t="s">
        <v>124</v>
      </c>
      <c r="B184" s="231" t="s">
        <v>77</v>
      </c>
      <c r="C184" s="254" t="s">
        <v>78</v>
      </c>
      <c r="D184" s="232"/>
      <c r="E184" s="233"/>
      <c r="F184" s="234"/>
      <c r="G184" s="234">
        <f>SUMIF(AG185:AG236,"&lt;&gt;NOR",G185:G236)</f>
        <v>0</v>
      </c>
      <c r="H184" s="234"/>
      <c r="I184" s="234">
        <f>SUM(I185:I236)</f>
        <v>0</v>
      </c>
      <c r="J184" s="234"/>
      <c r="K184" s="234">
        <f>SUM(K185:K236)</f>
        <v>0</v>
      </c>
      <c r="L184" s="234"/>
      <c r="M184" s="234">
        <f>SUM(M185:M236)</f>
        <v>0</v>
      </c>
      <c r="N184" s="234"/>
      <c r="O184" s="234">
        <f>SUM(O185:O236)</f>
        <v>0.58000000000000007</v>
      </c>
      <c r="P184" s="234"/>
      <c r="Q184" s="234">
        <f>SUM(Q185:Q236)</f>
        <v>0.11</v>
      </c>
      <c r="R184" s="234"/>
      <c r="S184" s="234"/>
      <c r="T184" s="235"/>
      <c r="U184" s="229"/>
      <c r="V184" s="229">
        <f>SUM(V185:V236)</f>
        <v>319.63</v>
      </c>
      <c r="W184" s="229"/>
      <c r="X184" s="229"/>
      <c r="AG184" t="s">
        <v>125</v>
      </c>
    </row>
    <row r="185" spans="1:60" ht="22.5" outlineLevel="1" x14ac:dyDescent="0.2">
      <c r="A185" s="236">
        <v>66</v>
      </c>
      <c r="B185" s="237" t="s">
        <v>360</v>
      </c>
      <c r="C185" s="255" t="s">
        <v>361</v>
      </c>
      <c r="D185" s="238" t="s">
        <v>128</v>
      </c>
      <c r="E185" s="239">
        <v>80.88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15</v>
      </c>
      <c r="M185" s="241">
        <f>G185*(1+L185/100)</f>
        <v>0</v>
      </c>
      <c r="N185" s="241">
        <v>1.8E-3</v>
      </c>
      <c r="O185" s="241">
        <f>ROUND(E185*N185,2)</f>
        <v>0.15</v>
      </c>
      <c r="P185" s="241">
        <v>0</v>
      </c>
      <c r="Q185" s="241">
        <f>ROUND(E185*P185,2)</f>
        <v>0</v>
      </c>
      <c r="R185" s="241"/>
      <c r="S185" s="241" t="s">
        <v>129</v>
      </c>
      <c r="T185" s="242" t="s">
        <v>130</v>
      </c>
      <c r="U185" s="224">
        <v>0</v>
      </c>
      <c r="V185" s="224">
        <f>ROUND(E185*U185,2)</f>
        <v>0</v>
      </c>
      <c r="W185" s="224"/>
      <c r="X185" s="224" t="s">
        <v>353</v>
      </c>
      <c r="Y185" s="215"/>
      <c r="Z185" s="215"/>
      <c r="AA185" s="215"/>
      <c r="AB185" s="215"/>
      <c r="AC185" s="215"/>
      <c r="AD185" s="215"/>
      <c r="AE185" s="215"/>
      <c r="AF185" s="215"/>
      <c r="AG185" s="215" t="s">
        <v>354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22"/>
      <c r="B186" s="223"/>
      <c r="C186" s="256" t="s">
        <v>362</v>
      </c>
      <c r="D186" s="225"/>
      <c r="E186" s="226"/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134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22"/>
      <c r="B187" s="223"/>
      <c r="C187" s="256" t="s">
        <v>259</v>
      </c>
      <c r="D187" s="225"/>
      <c r="E187" s="226">
        <v>57.4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134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22"/>
      <c r="B188" s="223"/>
      <c r="C188" s="256" t="s">
        <v>363</v>
      </c>
      <c r="D188" s="225"/>
      <c r="E188" s="226">
        <v>10</v>
      </c>
      <c r="F188" s="224"/>
      <c r="G188" s="224"/>
      <c r="H188" s="224"/>
      <c r="I188" s="224"/>
      <c r="J188" s="224"/>
      <c r="K188" s="224"/>
      <c r="L188" s="224"/>
      <c r="M188" s="224"/>
      <c r="N188" s="224"/>
      <c r="O188" s="224"/>
      <c r="P188" s="224"/>
      <c r="Q188" s="224"/>
      <c r="R188" s="224"/>
      <c r="S188" s="224"/>
      <c r="T188" s="224"/>
      <c r="U188" s="224"/>
      <c r="V188" s="224"/>
      <c r="W188" s="224"/>
      <c r="X188" s="224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134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22"/>
      <c r="B189" s="223"/>
      <c r="C189" s="259" t="s">
        <v>364</v>
      </c>
      <c r="D189" s="227"/>
      <c r="E189" s="228">
        <v>13.48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134</v>
      </c>
      <c r="AH189" s="215">
        <v>4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ht="22.5" outlineLevel="1" x14ac:dyDescent="0.2">
      <c r="A190" s="236">
        <v>67</v>
      </c>
      <c r="B190" s="237" t="s">
        <v>365</v>
      </c>
      <c r="C190" s="255" t="s">
        <v>366</v>
      </c>
      <c r="D190" s="238" t="s">
        <v>128</v>
      </c>
      <c r="E190" s="239">
        <v>81.563999999999993</v>
      </c>
      <c r="F190" s="240"/>
      <c r="G190" s="241">
        <f>ROUND(E190*F190,2)</f>
        <v>0</v>
      </c>
      <c r="H190" s="240"/>
      <c r="I190" s="241">
        <f>ROUND(E190*H190,2)</f>
        <v>0</v>
      </c>
      <c r="J190" s="240"/>
      <c r="K190" s="241">
        <f>ROUND(E190*J190,2)</f>
        <v>0</v>
      </c>
      <c r="L190" s="241">
        <v>15</v>
      </c>
      <c r="M190" s="241">
        <f>G190*(1+L190/100)</f>
        <v>0</v>
      </c>
      <c r="N190" s="241">
        <v>1.8E-3</v>
      </c>
      <c r="O190" s="241">
        <f>ROUND(E190*N190,2)</f>
        <v>0.15</v>
      </c>
      <c r="P190" s="241">
        <v>0</v>
      </c>
      <c r="Q190" s="241">
        <f>ROUND(E190*P190,2)</f>
        <v>0</v>
      </c>
      <c r="R190" s="241"/>
      <c r="S190" s="241" t="s">
        <v>129</v>
      </c>
      <c r="T190" s="242" t="s">
        <v>130</v>
      </c>
      <c r="U190" s="224">
        <v>0</v>
      </c>
      <c r="V190" s="224">
        <f>ROUND(E190*U190,2)</f>
        <v>0</v>
      </c>
      <c r="W190" s="224"/>
      <c r="X190" s="224" t="s">
        <v>353</v>
      </c>
      <c r="Y190" s="215"/>
      <c r="Z190" s="215"/>
      <c r="AA190" s="215"/>
      <c r="AB190" s="215"/>
      <c r="AC190" s="215"/>
      <c r="AD190" s="215"/>
      <c r="AE190" s="215"/>
      <c r="AF190" s="215"/>
      <c r="AG190" s="215" t="s">
        <v>354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22"/>
      <c r="B191" s="223"/>
      <c r="C191" s="258" t="s">
        <v>367</v>
      </c>
      <c r="D191" s="250"/>
      <c r="E191" s="250"/>
      <c r="F191" s="250"/>
      <c r="G191" s="250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24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187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51" t="str">
        <f>C191</f>
        <v>fólie z PVC-P (měkčený polyvinylchlorid) s výztužnou vložkou z PES (polyesteru) s pochůznou úpravou na horním povrchu.</v>
      </c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22"/>
      <c r="B192" s="223"/>
      <c r="C192" s="260" t="s">
        <v>368</v>
      </c>
      <c r="D192" s="252"/>
      <c r="E192" s="252"/>
      <c r="F192" s="252"/>
      <c r="G192" s="252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187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51" t="str">
        <f>C192</f>
        <v>Je určena k realizaci ochranné a provozní vrstvy příležitostně pochůzných části plochých střech. Nenahrazuje hydroizolační vrstvu!</v>
      </c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22"/>
      <c r="B193" s="223"/>
      <c r="C193" s="256" t="s">
        <v>369</v>
      </c>
      <c r="D193" s="225"/>
      <c r="E193" s="226"/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24"/>
      <c r="Y193" s="215"/>
      <c r="Z193" s="215"/>
      <c r="AA193" s="215"/>
      <c r="AB193" s="215"/>
      <c r="AC193" s="215"/>
      <c r="AD193" s="215"/>
      <c r="AE193" s="215"/>
      <c r="AF193" s="215"/>
      <c r="AG193" s="215" t="s">
        <v>134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22"/>
      <c r="B194" s="223"/>
      <c r="C194" s="256" t="s">
        <v>342</v>
      </c>
      <c r="D194" s="225"/>
      <c r="E194" s="226">
        <v>67.97</v>
      </c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134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22"/>
      <c r="B195" s="223"/>
      <c r="C195" s="259" t="s">
        <v>364</v>
      </c>
      <c r="D195" s="227"/>
      <c r="E195" s="228">
        <v>13.59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134</v>
      </c>
      <c r="AH195" s="215">
        <v>4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ht="22.5" outlineLevel="1" x14ac:dyDescent="0.2">
      <c r="A196" s="236">
        <v>68</v>
      </c>
      <c r="B196" s="237" t="s">
        <v>370</v>
      </c>
      <c r="C196" s="255" t="s">
        <v>371</v>
      </c>
      <c r="D196" s="238" t="s">
        <v>128</v>
      </c>
      <c r="E196" s="239">
        <v>57.4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15</v>
      </c>
      <c r="M196" s="241">
        <f>G196*(1+L196/100)</f>
        <v>0</v>
      </c>
      <c r="N196" s="241">
        <v>0</v>
      </c>
      <c r="O196" s="241">
        <f>ROUND(E196*N196,2)</f>
        <v>0</v>
      </c>
      <c r="P196" s="241">
        <v>0</v>
      </c>
      <c r="Q196" s="241">
        <f>ROUND(E196*P196,2)</f>
        <v>0</v>
      </c>
      <c r="R196" s="241"/>
      <c r="S196" s="241" t="s">
        <v>129</v>
      </c>
      <c r="T196" s="242" t="s">
        <v>130</v>
      </c>
      <c r="U196" s="224">
        <v>0.84799999999999998</v>
      </c>
      <c r="V196" s="224">
        <f>ROUND(E196*U196,2)</f>
        <v>48.68</v>
      </c>
      <c r="W196" s="224"/>
      <c r="X196" s="224" t="s">
        <v>131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132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22"/>
      <c r="B197" s="223"/>
      <c r="C197" s="256" t="s">
        <v>259</v>
      </c>
      <c r="D197" s="225"/>
      <c r="E197" s="226">
        <v>57.4</v>
      </c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134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36">
        <v>69</v>
      </c>
      <c r="B198" s="237" t="s">
        <v>372</v>
      </c>
      <c r="C198" s="255" t="s">
        <v>373</v>
      </c>
      <c r="D198" s="238" t="s">
        <v>159</v>
      </c>
      <c r="E198" s="239">
        <v>229.42500000000001</v>
      </c>
      <c r="F198" s="240"/>
      <c r="G198" s="241">
        <f>ROUND(E198*F198,2)</f>
        <v>0</v>
      </c>
      <c r="H198" s="240"/>
      <c r="I198" s="241">
        <f>ROUND(E198*H198,2)</f>
        <v>0</v>
      </c>
      <c r="J198" s="240"/>
      <c r="K198" s="241">
        <f>ROUND(E198*J198,2)</f>
        <v>0</v>
      </c>
      <c r="L198" s="241">
        <v>15</v>
      </c>
      <c r="M198" s="241">
        <f>G198*(1+L198/100)</f>
        <v>0</v>
      </c>
      <c r="N198" s="241">
        <v>0</v>
      </c>
      <c r="O198" s="241">
        <f>ROUND(E198*N198,2)</f>
        <v>0</v>
      </c>
      <c r="P198" s="241">
        <v>0</v>
      </c>
      <c r="Q198" s="241">
        <f>ROUND(E198*P198,2)</f>
        <v>0</v>
      </c>
      <c r="R198" s="241"/>
      <c r="S198" s="241" t="s">
        <v>129</v>
      </c>
      <c r="T198" s="242" t="s">
        <v>130</v>
      </c>
      <c r="U198" s="224">
        <v>0</v>
      </c>
      <c r="V198" s="224">
        <f>ROUND(E198*U198,2)</f>
        <v>0</v>
      </c>
      <c r="W198" s="224"/>
      <c r="X198" s="224" t="s">
        <v>131</v>
      </c>
      <c r="Y198" s="215"/>
      <c r="Z198" s="215"/>
      <c r="AA198" s="215"/>
      <c r="AB198" s="215"/>
      <c r="AC198" s="215"/>
      <c r="AD198" s="215"/>
      <c r="AE198" s="215"/>
      <c r="AF198" s="215"/>
      <c r="AG198" s="215" t="s">
        <v>132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22"/>
      <c r="B199" s="223"/>
      <c r="C199" s="256" t="s">
        <v>374</v>
      </c>
      <c r="D199" s="225"/>
      <c r="E199" s="226">
        <v>9.3000000000000007</v>
      </c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24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134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22"/>
      <c r="B200" s="223"/>
      <c r="C200" s="256" t="s">
        <v>375</v>
      </c>
      <c r="D200" s="225"/>
      <c r="E200" s="226">
        <v>18.600000000000001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134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22"/>
      <c r="B201" s="223"/>
      <c r="C201" s="256" t="s">
        <v>376</v>
      </c>
      <c r="D201" s="225"/>
      <c r="E201" s="226">
        <v>27.9</v>
      </c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134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22"/>
      <c r="B202" s="223"/>
      <c r="C202" s="256" t="s">
        <v>377</v>
      </c>
      <c r="D202" s="225"/>
      <c r="E202" s="226">
        <v>58.4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15"/>
      <c r="Z202" s="215"/>
      <c r="AA202" s="215"/>
      <c r="AB202" s="215"/>
      <c r="AC202" s="215"/>
      <c r="AD202" s="215"/>
      <c r="AE202" s="215"/>
      <c r="AF202" s="215"/>
      <c r="AG202" s="215" t="s">
        <v>134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22"/>
      <c r="B203" s="223"/>
      <c r="C203" s="256" t="s">
        <v>378</v>
      </c>
      <c r="D203" s="225"/>
      <c r="E203" s="226">
        <v>104.3</v>
      </c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134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22"/>
      <c r="B204" s="223"/>
      <c r="C204" s="259" t="s">
        <v>201</v>
      </c>
      <c r="D204" s="227"/>
      <c r="E204" s="228">
        <v>10.93</v>
      </c>
      <c r="F204" s="224"/>
      <c r="G204" s="224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24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134</v>
      </c>
      <c r="AH204" s="215">
        <v>4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ht="22.5" outlineLevel="1" x14ac:dyDescent="0.2">
      <c r="A205" s="236">
        <v>70</v>
      </c>
      <c r="B205" s="237" t="s">
        <v>379</v>
      </c>
      <c r="C205" s="255" t="s">
        <v>380</v>
      </c>
      <c r="D205" s="238" t="s">
        <v>128</v>
      </c>
      <c r="E205" s="239">
        <v>67.97</v>
      </c>
      <c r="F205" s="240"/>
      <c r="G205" s="241">
        <f>ROUND(E205*F205,2)</f>
        <v>0</v>
      </c>
      <c r="H205" s="240"/>
      <c r="I205" s="241">
        <f>ROUND(E205*H205,2)</f>
        <v>0</v>
      </c>
      <c r="J205" s="240"/>
      <c r="K205" s="241">
        <f>ROUND(E205*J205,2)</f>
        <v>0</v>
      </c>
      <c r="L205" s="241">
        <v>15</v>
      </c>
      <c r="M205" s="241">
        <f>G205*(1+L205/100)</f>
        <v>0</v>
      </c>
      <c r="N205" s="241">
        <v>0</v>
      </c>
      <c r="O205" s="241">
        <f>ROUND(E205*N205,2)</f>
        <v>0</v>
      </c>
      <c r="P205" s="241">
        <v>0</v>
      </c>
      <c r="Q205" s="241">
        <f>ROUND(E205*P205,2)</f>
        <v>0</v>
      </c>
      <c r="R205" s="241"/>
      <c r="S205" s="241" t="s">
        <v>129</v>
      </c>
      <c r="T205" s="242" t="s">
        <v>130</v>
      </c>
      <c r="U205" s="224">
        <v>0.39</v>
      </c>
      <c r="V205" s="224">
        <f>ROUND(E205*U205,2)</f>
        <v>26.51</v>
      </c>
      <c r="W205" s="224"/>
      <c r="X205" s="224" t="s">
        <v>131</v>
      </c>
      <c r="Y205" s="215"/>
      <c r="Z205" s="215"/>
      <c r="AA205" s="215"/>
      <c r="AB205" s="215"/>
      <c r="AC205" s="215"/>
      <c r="AD205" s="215"/>
      <c r="AE205" s="215"/>
      <c r="AF205" s="215"/>
      <c r="AG205" s="215" t="s">
        <v>132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22"/>
      <c r="B206" s="223"/>
      <c r="C206" s="256" t="s">
        <v>342</v>
      </c>
      <c r="D206" s="225"/>
      <c r="E206" s="226">
        <v>67.97</v>
      </c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24"/>
      <c r="Y206" s="215"/>
      <c r="Z206" s="215"/>
      <c r="AA206" s="215"/>
      <c r="AB206" s="215"/>
      <c r="AC206" s="215"/>
      <c r="AD206" s="215"/>
      <c r="AE206" s="215"/>
      <c r="AF206" s="215"/>
      <c r="AG206" s="215" t="s">
        <v>134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1" x14ac:dyDescent="0.2">
      <c r="A207" s="236">
        <v>71</v>
      </c>
      <c r="B207" s="237" t="s">
        <v>381</v>
      </c>
      <c r="C207" s="255" t="s">
        <v>382</v>
      </c>
      <c r="D207" s="238" t="s">
        <v>159</v>
      </c>
      <c r="E207" s="239">
        <v>39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15</v>
      </c>
      <c r="M207" s="241">
        <f>G207*(1+L207/100)</f>
        <v>0</v>
      </c>
      <c r="N207" s="241">
        <v>3.4000000000000002E-4</v>
      </c>
      <c r="O207" s="241">
        <f>ROUND(E207*N207,2)</f>
        <v>0.01</v>
      </c>
      <c r="P207" s="241">
        <v>0</v>
      </c>
      <c r="Q207" s="241">
        <f>ROUND(E207*P207,2)</f>
        <v>0</v>
      </c>
      <c r="R207" s="241"/>
      <c r="S207" s="241" t="s">
        <v>129</v>
      </c>
      <c r="T207" s="242" t="s">
        <v>130</v>
      </c>
      <c r="U207" s="224">
        <v>1.18</v>
      </c>
      <c r="V207" s="224">
        <f>ROUND(E207*U207,2)</f>
        <v>46.02</v>
      </c>
      <c r="W207" s="224"/>
      <c r="X207" s="224" t="s">
        <v>131</v>
      </c>
      <c r="Y207" s="215"/>
      <c r="Z207" s="215"/>
      <c r="AA207" s="215"/>
      <c r="AB207" s="215"/>
      <c r="AC207" s="215"/>
      <c r="AD207" s="215"/>
      <c r="AE207" s="215"/>
      <c r="AF207" s="215"/>
      <c r="AG207" s="215" t="s">
        <v>132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22"/>
      <c r="B208" s="223"/>
      <c r="C208" s="256" t="s">
        <v>383</v>
      </c>
      <c r="D208" s="225"/>
      <c r="E208" s="226">
        <v>39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134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36">
        <v>72</v>
      </c>
      <c r="B209" s="237" t="s">
        <v>384</v>
      </c>
      <c r="C209" s="255" t="s">
        <v>385</v>
      </c>
      <c r="D209" s="238" t="s">
        <v>159</v>
      </c>
      <c r="E209" s="239">
        <v>39</v>
      </c>
      <c r="F209" s="240"/>
      <c r="G209" s="241">
        <f>ROUND(E209*F209,2)</f>
        <v>0</v>
      </c>
      <c r="H209" s="240"/>
      <c r="I209" s="241">
        <f>ROUND(E209*H209,2)</f>
        <v>0</v>
      </c>
      <c r="J209" s="240"/>
      <c r="K209" s="241">
        <f>ROUND(E209*J209,2)</f>
        <v>0</v>
      </c>
      <c r="L209" s="241">
        <v>15</v>
      </c>
      <c r="M209" s="241">
        <f>G209*(1+L209/100)</f>
        <v>0</v>
      </c>
      <c r="N209" s="241">
        <v>6.0000000000000002E-5</v>
      </c>
      <c r="O209" s="241">
        <f>ROUND(E209*N209,2)</f>
        <v>0</v>
      </c>
      <c r="P209" s="241">
        <v>0</v>
      </c>
      <c r="Q209" s="241">
        <f>ROUND(E209*P209,2)</f>
        <v>0</v>
      </c>
      <c r="R209" s="241"/>
      <c r="S209" s="241" t="s">
        <v>129</v>
      </c>
      <c r="T209" s="242" t="s">
        <v>130</v>
      </c>
      <c r="U209" s="224">
        <v>0</v>
      </c>
      <c r="V209" s="224">
        <f>ROUND(E209*U209,2)</f>
        <v>0</v>
      </c>
      <c r="W209" s="224"/>
      <c r="X209" s="224" t="s">
        <v>353</v>
      </c>
      <c r="Y209" s="215"/>
      <c r="Z209" s="215"/>
      <c r="AA209" s="215"/>
      <c r="AB209" s="215"/>
      <c r="AC209" s="215"/>
      <c r="AD209" s="215"/>
      <c r="AE209" s="215"/>
      <c r="AF209" s="215"/>
      <c r="AG209" s="215" t="s">
        <v>354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22"/>
      <c r="B210" s="223"/>
      <c r="C210" s="256" t="s">
        <v>386</v>
      </c>
      <c r="D210" s="225"/>
      <c r="E210" s="226">
        <v>39</v>
      </c>
      <c r="F210" s="224"/>
      <c r="G210" s="224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224"/>
      <c r="V210" s="224"/>
      <c r="W210" s="224"/>
      <c r="X210" s="224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134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ht="22.5" outlineLevel="1" x14ac:dyDescent="0.2">
      <c r="A211" s="236">
        <v>73</v>
      </c>
      <c r="B211" s="237" t="s">
        <v>387</v>
      </c>
      <c r="C211" s="255" t="s">
        <v>388</v>
      </c>
      <c r="D211" s="238" t="s">
        <v>149</v>
      </c>
      <c r="E211" s="239">
        <v>247.6</v>
      </c>
      <c r="F211" s="240"/>
      <c r="G211" s="241">
        <f>ROUND(E211*F211,2)</f>
        <v>0</v>
      </c>
      <c r="H211" s="240"/>
      <c r="I211" s="241">
        <f>ROUND(E211*H211,2)</f>
        <v>0</v>
      </c>
      <c r="J211" s="240"/>
      <c r="K211" s="241">
        <f>ROUND(E211*J211,2)</f>
        <v>0</v>
      </c>
      <c r="L211" s="241">
        <v>15</v>
      </c>
      <c r="M211" s="241">
        <f>G211*(1+L211/100)</f>
        <v>0</v>
      </c>
      <c r="N211" s="241">
        <v>0</v>
      </c>
      <c r="O211" s="241">
        <f>ROUND(E211*N211,2)</f>
        <v>0</v>
      </c>
      <c r="P211" s="241">
        <v>0</v>
      </c>
      <c r="Q211" s="241">
        <f>ROUND(E211*P211,2)</f>
        <v>0</v>
      </c>
      <c r="R211" s="241"/>
      <c r="S211" s="241" t="s">
        <v>129</v>
      </c>
      <c r="T211" s="242" t="s">
        <v>130</v>
      </c>
      <c r="U211" s="224">
        <v>0.5</v>
      </c>
      <c r="V211" s="224">
        <f>ROUND(E211*U211,2)</f>
        <v>123.8</v>
      </c>
      <c r="W211" s="224"/>
      <c r="X211" s="224" t="s">
        <v>131</v>
      </c>
      <c r="Y211" s="215"/>
      <c r="Z211" s="215"/>
      <c r="AA211" s="215"/>
      <c r="AB211" s="215"/>
      <c r="AC211" s="215"/>
      <c r="AD211" s="215"/>
      <c r="AE211" s="215"/>
      <c r="AF211" s="215"/>
      <c r="AG211" s="215" t="s">
        <v>132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22"/>
      <c r="B212" s="223"/>
      <c r="C212" s="256" t="s">
        <v>389</v>
      </c>
      <c r="D212" s="225"/>
      <c r="E212" s="226">
        <v>143.6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134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22"/>
      <c r="B213" s="223"/>
      <c r="C213" s="256" t="s">
        <v>390</v>
      </c>
      <c r="D213" s="225"/>
      <c r="E213" s="226">
        <v>24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134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22"/>
      <c r="B214" s="223"/>
      <c r="C214" s="256" t="s">
        <v>391</v>
      </c>
      <c r="D214" s="225"/>
      <c r="E214" s="226">
        <v>80</v>
      </c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134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ht="22.5" outlineLevel="1" x14ac:dyDescent="0.2">
      <c r="A215" s="236">
        <v>74</v>
      </c>
      <c r="B215" s="237" t="s">
        <v>392</v>
      </c>
      <c r="C215" s="255" t="s">
        <v>393</v>
      </c>
      <c r="D215" s="238" t="s">
        <v>128</v>
      </c>
      <c r="E215" s="239">
        <v>18.5</v>
      </c>
      <c r="F215" s="240"/>
      <c r="G215" s="241">
        <f>ROUND(E215*F215,2)</f>
        <v>0</v>
      </c>
      <c r="H215" s="240"/>
      <c r="I215" s="241">
        <f>ROUND(E215*H215,2)</f>
        <v>0</v>
      </c>
      <c r="J215" s="240"/>
      <c r="K215" s="241">
        <f>ROUND(E215*J215,2)</f>
        <v>0</v>
      </c>
      <c r="L215" s="241">
        <v>15</v>
      </c>
      <c r="M215" s="241">
        <f>G215*(1+L215/100)</f>
        <v>0</v>
      </c>
      <c r="N215" s="241">
        <v>0</v>
      </c>
      <c r="O215" s="241">
        <f>ROUND(E215*N215,2)</f>
        <v>0</v>
      </c>
      <c r="P215" s="241">
        <v>6.0000000000000001E-3</v>
      </c>
      <c r="Q215" s="241">
        <f>ROUND(E215*P215,2)</f>
        <v>0.11</v>
      </c>
      <c r="R215" s="241"/>
      <c r="S215" s="241" t="s">
        <v>129</v>
      </c>
      <c r="T215" s="242" t="s">
        <v>130</v>
      </c>
      <c r="U215" s="224">
        <v>7.1999999999999995E-2</v>
      </c>
      <c r="V215" s="224">
        <f>ROUND(E215*U215,2)</f>
        <v>1.33</v>
      </c>
      <c r="W215" s="224"/>
      <c r="X215" s="224" t="s">
        <v>131</v>
      </c>
      <c r="Y215" s="215"/>
      <c r="Z215" s="215"/>
      <c r="AA215" s="215"/>
      <c r="AB215" s="215"/>
      <c r="AC215" s="215"/>
      <c r="AD215" s="215"/>
      <c r="AE215" s="215"/>
      <c r="AF215" s="215"/>
      <c r="AG215" s="215" t="s">
        <v>132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22"/>
      <c r="B216" s="223"/>
      <c r="C216" s="256" t="s">
        <v>394</v>
      </c>
      <c r="D216" s="225"/>
      <c r="E216" s="226">
        <v>14.9</v>
      </c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134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22"/>
      <c r="B217" s="223"/>
      <c r="C217" s="256" t="s">
        <v>395</v>
      </c>
      <c r="D217" s="225"/>
      <c r="E217" s="226">
        <v>3.6</v>
      </c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134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ht="33.75" outlineLevel="1" x14ac:dyDescent="0.2">
      <c r="A218" s="236">
        <v>75</v>
      </c>
      <c r="B218" s="237" t="s">
        <v>396</v>
      </c>
      <c r="C218" s="255" t="s">
        <v>397</v>
      </c>
      <c r="D218" s="238" t="s">
        <v>149</v>
      </c>
      <c r="E218" s="239">
        <v>167.89</v>
      </c>
      <c r="F218" s="240"/>
      <c r="G218" s="241">
        <f>ROUND(E218*F218,2)</f>
        <v>0</v>
      </c>
      <c r="H218" s="240"/>
      <c r="I218" s="241">
        <f>ROUND(E218*H218,2)</f>
        <v>0</v>
      </c>
      <c r="J218" s="240"/>
      <c r="K218" s="241">
        <f>ROUND(E218*J218,2)</f>
        <v>0</v>
      </c>
      <c r="L218" s="241">
        <v>15</v>
      </c>
      <c r="M218" s="241">
        <f>G218*(1+L218/100)</f>
        <v>0</v>
      </c>
      <c r="N218" s="241">
        <v>5.8E-4</v>
      </c>
      <c r="O218" s="241">
        <f>ROUND(E218*N218,2)</f>
        <v>0.1</v>
      </c>
      <c r="P218" s="241">
        <v>0</v>
      </c>
      <c r="Q218" s="241">
        <f>ROUND(E218*P218,2)</f>
        <v>0</v>
      </c>
      <c r="R218" s="241"/>
      <c r="S218" s="241" t="s">
        <v>129</v>
      </c>
      <c r="T218" s="242" t="s">
        <v>130</v>
      </c>
      <c r="U218" s="224">
        <v>0.189</v>
      </c>
      <c r="V218" s="224">
        <f>ROUND(E218*U218,2)</f>
        <v>31.73</v>
      </c>
      <c r="W218" s="224"/>
      <c r="X218" s="224" t="s">
        <v>131</v>
      </c>
      <c r="Y218" s="215"/>
      <c r="Z218" s="215"/>
      <c r="AA218" s="215"/>
      <c r="AB218" s="215"/>
      <c r="AC218" s="215"/>
      <c r="AD218" s="215"/>
      <c r="AE218" s="215"/>
      <c r="AF218" s="215"/>
      <c r="AG218" s="215" t="s">
        <v>132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22"/>
      <c r="B219" s="223"/>
      <c r="C219" s="256" t="s">
        <v>398</v>
      </c>
      <c r="D219" s="225"/>
      <c r="E219" s="226">
        <v>163</v>
      </c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134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22"/>
      <c r="B220" s="223"/>
      <c r="C220" s="259" t="s">
        <v>399</v>
      </c>
      <c r="D220" s="227"/>
      <c r="E220" s="228">
        <v>4.8899999999999997</v>
      </c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134</v>
      </c>
      <c r="AH220" s="215">
        <v>4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ht="33.75" outlineLevel="1" x14ac:dyDescent="0.2">
      <c r="A221" s="236">
        <v>76</v>
      </c>
      <c r="B221" s="237" t="s">
        <v>400</v>
      </c>
      <c r="C221" s="255" t="s">
        <v>401</v>
      </c>
      <c r="D221" s="238" t="s">
        <v>149</v>
      </c>
      <c r="E221" s="239">
        <v>169.95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15</v>
      </c>
      <c r="M221" s="241">
        <f>G221*(1+L221/100)</f>
        <v>0</v>
      </c>
      <c r="N221" s="241">
        <v>7.6000000000000004E-4</v>
      </c>
      <c r="O221" s="241">
        <f>ROUND(E221*N221,2)</f>
        <v>0.13</v>
      </c>
      <c r="P221" s="241">
        <v>0</v>
      </c>
      <c r="Q221" s="241">
        <f>ROUND(E221*P221,2)</f>
        <v>0</v>
      </c>
      <c r="R221" s="241"/>
      <c r="S221" s="241" t="s">
        <v>129</v>
      </c>
      <c r="T221" s="242" t="s">
        <v>130</v>
      </c>
      <c r="U221" s="224">
        <v>0.189</v>
      </c>
      <c r="V221" s="224">
        <f>ROUND(E221*U221,2)</f>
        <v>32.119999999999997</v>
      </c>
      <c r="W221" s="224"/>
      <c r="X221" s="224" t="s">
        <v>131</v>
      </c>
      <c r="Y221" s="215"/>
      <c r="Z221" s="215"/>
      <c r="AA221" s="215"/>
      <c r="AB221" s="215"/>
      <c r="AC221" s="215"/>
      <c r="AD221" s="215"/>
      <c r="AE221" s="215"/>
      <c r="AF221" s="215"/>
      <c r="AG221" s="215" t="s">
        <v>132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">
      <c r="A222" s="222"/>
      <c r="B222" s="223"/>
      <c r="C222" s="256" t="s">
        <v>402</v>
      </c>
      <c r="D222" s="225"/>
      <c r="E222" s="226">
        <v>165</v>
      </c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134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">
      <c r="A223" s="222"/>
      <c r="B223" s="223"/>
      <c r="C223" s="259" t="s">
        <v>399</v>
      </c>
      <c r="D223" s="227"/>
      <c r="E223" s="228">
        <v>4.95</v>
      </c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134</v>
      </c>
      <c r="AH223" s="215">
        <v>4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ht="33.75" outlineLevel="1" x14ac:dyDescent="0.2">
      <c r="A224" s="236">
        <v>77</v>
      </c>
      <c r="B224" s="237" t="s">
        <v>403</v>
      </c>
      <c r="C224" s="255" t="s">
        <v>404</v>
      </c>
      <c r="D224" s="238" t="s">
        <v>149</v>
      </c>
      <c r="E224" s="239">
        <v>27.81</v>
      </c>
      <c r="F224" s="240"/>
      <c r="G224" s="241">
        <f>ROUND(E224*F224,2)</f>
        <v>0</v>
      </c>
      <c r="H224" s="240"/>
      <c r="I224" s="241">
        <f>ROUND(E224*H224,2)</f>
        <v>0</v>
      </c>
      <c r="J224" s="240"/>
      <c r="K224" s="241">
        <f>ROUND(E224*J224,2)</f>
        <v>0</v>
      </c>
      <c r="L224" s="241">
        <v>15</v>
      </c>
      <c r="M224" s="241">
        <f>G224*(1+L224/100)</f>
        <v>0</v>
      </c>
      <c r="N224" s="241">
        <v>1.5200000000000001E-3</v>
      </c>
      <c r="O224" s="241">
        <f>ROUND(E224*N224,2)</f>
        <v>0.04</v>
      </c>
      <c r="P224" s="241">
        <v>0</v>
      </c>
      <c r="Q224" s="241">
        <f>ROUND(E224*P224,2)</f>
        <v>0</v>
      </c>
      <c r="R224" s="241"/>
      <c r="S224" s="241" t="s">
        <v>129</v>
      </c>
      <c r="T224" s="242" t="s">
        <v>130</v>
      </c>
      <c r="U224" s="224">
        <v>0.252</v>
      </c>
      <c r="V224" s="224">
        <f>ROUND(E224*U224,2)</f>
        <v>7.01</v>
      </c>
      <c r="W224" s="224"/>
      <c r="X224" s="224" t="s">
        <v>131</v>
      </c>
      <c r="Y224" s="215"/>
      <c r="Z224" s="215"/>
      <c r="AA224" s="215"/>
      <c r="AB224" s="215"/>
      <c r="AC224" s="215"/>
      <c r="AD224" s="215"/>
      <c r="AE224" s="215"/>
      <c r="AF224" s="215"/>
      <c r="AG224" s="215" t="s">
        <v>132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22"/>
      <c r="B225" s="223"/>
      <c r="C225" s="256" t="s">
        <v>405</v>
      </c>
      <c r="D225" s="225"/>
      <c r="E225" s="226">
        <v>27</v>
      </c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134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22"/>
      <c r="B226" s="223"/>
      <c r="C226" s="259" t="s">
        <v>399</v>
      </c>
      <c r="D226" s="227"/>
      <c r="E226" s="228">
        <v>0.81</v>
      </c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15"/>
      <c r="Z226" s="215"/>
      <c r="AA226" s="215"/>
      <c r="AB226" s="215"/>
      <c r="AC226" s="215"/>
      <c r="AD226" s="215"/>
      <c r="AE226" s="215"/>
      <c r="AF226" s="215"/>
      <c r="AG226" s="215" t="s">
        <v>134</v>
      </c>
      <c r="AH226" s="215">
        <v>4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ht="33.75" outlineLevel="1" x14ac:dyDescent="0.2">
      <c r="A227" s="236">
        <v>78</v>
      </c>
      <c r="B227" s="237" t="s">
        <v>406</v>
      </c>
      <c r="C227" s="255" t="s">
        <v>407</v>
      </c>
      <c r="D227" s="238" t="s">
        <v>149</v>
      </c>
      <c r="E227" s="239">
        <v>1.76</v>
      </c>
      <c r="F227" s="240"/>
      <c r="G227" s="241">
        <f>ROUND(E227*F227,2)</f>
        <v>0</v>
      </c>
      <c r="H227" s="240"/>
      <c r="I227" s="241">
        <f>ROUND(E227*H227,2)</f>
        <v>0</v>
      </c>
      <c r="J227" s="240"/>
      <c r="K227" s="241">
        <f>ROUND(E227*J227,2)</f>
        <v>0</v>
      </c>
      <c r="L227" s="241">
        <v>15</v>
      </c>
      <c r="M227" s="241">
        <f>G227*(1+L227/100)</f>
        <v>0</v>
      </c>
      <c r="N227" s="241">
        <v>1.8400000000000001E-3</v>
      </c>
      <c r="O227" s="241">
        <f>ROUND(E227*N227,2)</f>
        <v>0</v>
      </c>
      <c r="P227" s="241">
        <v>0</v>
      </c>
      <c r="Q227" s="241">
        <f>ROUND(E227*P227,2)</f>
        <v>0</v>
      </c>
      <c r="R227" s="241"/>
      <c r="S227" s="241" t="s">
        <v>129</v>
      </c>
      <c r="T227" s="242" t="s">
        <v>130</v>
      </c>
      <c r="U227" s="224">
        <v>0.252</v>
      </c>
      <c r="V227" s="224">
        <f>ROUND(E227*U227,2)</f>
        <v>0.44</v>
      </c>
      <c r="W227" s="224"/>
      <c r="X227" s="224" t="s">
        <v>131</v>
      </c>
      <c r="Y227" s="215"/>
      <c r="Z227" s="215"/>
      <c r="AA227" s="215"/>
      <c r="AB227" s="215"/>
      <c r="AC227" s="215"/>
      <c r="AD227" s="215"/>
      <c r="AE227" s="215"/>
      <c r="AF227" s="215"/>
      <c r="AG227" s="215" t="s">
        <v>132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22"/>
      <c r="B228" s="223"/>
      <c r="C228" s="256" t="s">
        <v>408</v>
      </c>
      <c r="D228" s="225"/>
      <c r="E228" s="226">
        <v>1.6</v>
      </c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24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134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">
      <c r="A229" s="222"/>
      <c r="B229" s="223"/>
      <c r="C229" s="259" t="s">
        <v>192</v>
      </c>
      <c r="D229" s="227"/>
      <c r="E229" s="228">
        <v>0.16</v>
      </c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24"/>
      <c r="Y229" s="215"/>
      <c r="Z229" s="215"/>
      <c r="AA229" s="215"/>
      <c r="AB229" s="215"/>
      <c r="AC229" s="215"/>
      <c r="AD229" s="215"/>
      <c r="AE229" s="215"/>
      <c r="AF229" s="215"/>
      <c r="AG229" s="215" t="s">
        <v>134</v>
      </c>
      <c r="AH229" s="215">
        <v>4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ht="22.5" outlineLevel="1" x14ac:dyDescent="0.2">
      <c r="A230" s="236">
        <v>79</v>
      </c>
      <c r="B230" s="237" t="s">
        <v>409</v>
      </c>
      <c r="C230" s="255" t="s">
        <v>410</v>
      </c>
      <c r="D230" s="238" t="s">
        <v>149</v>
      </c>
      <c r="E230" s="239">
        <v>2.6640000000000001</v>
      </c>
      <c r="F230" s="240"/>
      <c r="G230" s="241">
        <f>ROUND(E230*F230,2)</f>
        <v>0</v>
      </c>
      <c r="H230" s="240"/>
      <c r="I230" s="241">
        <f>ROUND(E230*H230,2)</f>
        <v>0</v>
      </c>
      <c r="J230" s="240"/>
      <c r="K230" s="241">
        <f>ROUND(E230*J230,2)</f>
        <v>0</v>
      </c>
      <c r="L230" s="241">
        <v>15</v>
      </c>
      <c r="M230" s="241">
        <f>G230*(1+L230/100)</f>
        <v>0</v>
      </c>
      <c r="N230" s="241">
        <v>7.6000000000000004E-4</v>
      </c>
      <c r="O230" s="241">
        <f>ROUND(E230*N230,2)</f>
        <v>0</v>
      </c>
      <c r="P230" s="241">
        <v>0</v>
      </c>
      <c r="Q230" s="241">
        <f>ROUND(E230*P230,2)</f>
        <v>0</v>
      </c>
      <c r="R230" s="241"/>
      <c r="S230" s="241" t="s">
        <v>129</v>
      </c>
      <c r="T230" s="242" t="s">
        <v>130</v>
      </c>
      <c r="U230" s="224">
        <v>0.19</v>
      </c>
      <c r="V230" s="224">
        <f>ROUND(E230*U230,2)</f>
        <v>0.51</v>
      </c>
      <c r="W230" s="224"/>
      <c r="X230" s="224" t="s">
        <v>131</v>
      </c>
      <c r="Y230" s="215"/>
      <c r="Z230" s="215"/>
      <c r="AA230" s="215"/>
      <c r="AB230" s="215"/>
      <c r="AC230" s="215"/>
      <c r="AD230" s="215"/>
      <c r="AE230" s="215"/>
      <c r="AF230" s="215"/>
      <c r="AG230" s="215" t="s">
        <v>132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">
      <c r="A231" s="222"/>
      <c r="B231" s="223"/>
      <c r="C231" s="256" t="s">
        <v>411</v>
      </c>
      <c r="D231" s="225"/>
      <c r="E231" s="226">
        <v>2.4</v>
      </c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134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22"/>
      <c r="B232" s="223"/>
      <c r="C232" s="259" t="s">
        <v>412</v>
      </c>
      <c r="D232" s="227"/>
      <c r="E232" s="228">
        <v>0.26</v>
      </c>
      <c r="F232" s="224"/>
      <c r="G232" s="224"/>
      <c r="H232" s="224"/>
      <c r="I232" s="224"/>
      <c r="J232" s="224"/>
      <c r="K232" s="224"/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134</v>
      </c>
      <c r="AH232" s="215">
        <v>4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ht="22.5" outlineLevel="1" x14ac:dyDescent="0.2">
      <c r="A233" s="236">
        <v>80</v>
      </c>
      <c r="B233" s="237" t="s">
        <v>413</v>
      </c>
      <c r="C233" s="255" t="s">
        <v>414</v>
      </c>
      <c r="D233" s="238" t="s">
        <v>149</v>
      </c>
      <c r="E233" s="239">
        <v>2.64</v>
      </c>
      <c r="F233" s="240"/>
      <c r="G233" s="241">
        <f>ROUND(E233*F233,2)</f>
        <v>0</v>
      </c>
      <c r="H233" s="240"/>
      <c r="I233" s="241">
        <f>ROUND(E233*H233,2)</f>
        <v>0</v>
      </c>
      <c r="J233" s="240"/>
      <c r="K233" s="241">
        <f>ROUND(E233*J233,2)</f>
        <v>0</v>
      </c>
      <c r="L233" s="241">
        <v>15</v>
      </c>
      <c r="M233" s="241">
        <f>G233*(1+L233/100)</f>
        <v>0</v>
      </c>
      <c r="N233" s="241">
        <v>7.6000000000000004E-4</v>
      </c>
      <c r="O233" s="241">
        <f>ROUND(E233*N233,2)</f>
        <v>0</v>
      </c>
      <c r="P233" s="241">
        <v>0</v>
      </c>
      <c r="Q233" s="241">
        <f>ROUND(E233*P233,2)</f>
        <v>0</v>
      </c>
      <c r="R233" s="241"/>
      <c r="S233" s="241" t="s">
        <v>129</v>
      </c>
      <c r="T233" s="242" t="s">
        <v>130</v>
      </c>
      <c r="U233" s="224">
        <v>0.19</v>
      </c>
      <c r="V233" s="224">
        <f>ROUND(E233*U233,2)</f>
        <v>0.5</v>
      </c>
      <c r="W233" s="224"/>
      <c r="X233" s="224" t="s">
        <v>131</v>
      </c>
      <c r="Y233" s="215"/>
      <c r="Z233" s="215"/>
      <c r="AA233" s="215"/>
      <c r="AB233" s="215"/>
      <c r="AC233" s="215"/>
      <c r="AD233" s="215"/>
      <c r="AE233" s="215"/>
      <c r="AF233" s="215"/>
      <c r="AG233" s="215" t="s">
        <v>132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22"/>
      <c r="B234" s="223"/>
      <c r="C234" s="256" t="s">
        <v>415</v>
      </c>
      <c r="D234" s="225"/>
      <c r="E234" s="226">
        <v>2.4</v>
      </c>
      <c r="F234" s="224"/>
      <c r="G234" s="224"/>
      <c r="H234" s="224"/>
      <c r="I234" s="224"/>
      <c r="J234" s="224"/>
      <c r="K234" s="224"/>
      <c r="L234" s="224"/>
      <c r="M234" s="224"/>
      <c r="N234" s="224"/>
      <c r="O234" s="224"/>
      <c r="P234" s="224"/>
      <c r="Q234" s="224"/>
      <c r="R234" s="224"/>
      <c r="S234" s="224"/>
      <c r="T234" s="224"/>
      <c r="U234" s="224"/>
      <c r="V234" s="224"/>
      <c r="W234" s="224"/>
      <c r="X234" s="224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134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22"/>
      <c r="B235" s="223"/>
      <c r="C235" s="259" t="s">
        <v>192</v>
      </c>
      <c r="D235" s="227"/>
      <c r="E235" s="228">
        <v>0.24</v>
      </c>
      <c r="F235" s="224"/>
      <c r="G235" s="224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24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134</v>
      </c>
      <c r="AH235" s="215">
        <v>4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">
      <c r="A236" s="243">
        <v>81</v>
      </c>
      <c r="B236" s="244" t="s">
        <v>416</v>
      </c>
      <c r="C236" s="257" t="s">
        <v>417</v>
      </c>
      <c r="D236" s="245" t="s">
        <v>316</v>
      </c>
      <c r="E236" s="246">
        <v>0.58408000000000004</v>
      </c>
      <c r="F236" s="247"/>
      <c r="G236" s="248">
        <f>ROUND(E236*F236,2)</f>
        <v>0</v>
      </c>
      <c r="H236" s="247"/>
      <c r="I236" s="248">
        <f>ROUND(E236*H236,2)</f>
        <v>0</v>
      </c>
      <c r="J236" s="247"/>
      <c r="K236" s="248">
        <f>ROUND(E236*J236,2)</f>
        <v>0</v>
      </c>
      <c r="L236" s="248">
        <v>15</v>
      </c>
      <c r="M236" s="248">
        <f>G236*(1+L236/100)</f>
        <v>0</v>
      </c>
      <c r="N236" s="248">
        <v>0</v>
      </c>
      <c r="O236" s="248">
        <f>ROUND(E236*N236,2)</f>
        <v>0</v>
      </c>
      <c r="P236" s="248">
        <v>0</v>
      </c>
      <c r="Q236" s="248">
        <f>ROUND(E236*P236,2)</f>
        <v>0</v>
      </c>
      <c r="R236" s="248"/>
      <c r="S236" s="248" t="s">
        <v>129</v>
      </c>
      <c r="T236" s="249" t="s">
        <v>130</v>
      </c>
      <c r="U236" s="224">
        <v>1.6850000000000001</v>
      </c>
      <c r="V236" s="224">
        <f>ROUND(E236*U236,2)</f>
        <v>0.98</v>
      </c>
      <c r="W236" s="224"/>
      <c r="X236" s="224" t="s">
        <v>131</v>
      </c>
      <c r="Y236" s="215"/>
      <c r="Z236" s="215"/>
      <c r="AA236" s="215"/>
      <c r="AB236" s="215"/>
      <c r="AC236" s="215"/>
      <c r="AD236" s="215"/>
      <c r="AE236" s="215"/>
      <c r="AF236" s="215"/>
      <c r="AG236" s="215" t="s">
        <v>359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x14ac:dyDescent="0.2">
      <c r="A237" s="230" t="s">
        <v>124</v>
      </c>
      <c r="B237" s="231" t="s">
        <v>79</v>
      </c>
      <c r="C237" s="254" t="s">
        <v>80</v>
      </c>
      <c r="D237" s="232"/>
      <c r="E237" s="233"/>
      <c r="F237" s="234"/>
      <c r="G237" s="234">
        <f>SUMIF(AG238:AG256,"&lt;&gt;NOR",G238:G256)</f>
        <v>0</v>
      </c>
      <c r="H237" s="234"/>
      <c r="I237" s="234">
        <f>SUM(I238:I256)</f>
        <v>0</v>
      </c>
      <c r="J237" s="234"/>
      <c r="K237" s="234">
        <f>SUM(K238:K256)</f>
        <v>0</v>
      </c>
      <c r="L237" s="234"/>
      <c r="M237" s="234">
        <f>SUM(M238:M256)</f>
        <v>0</v>
      </c>
      <c r="N237" s="234"/>
      <c r="O237" s="234">
        <f>SUM(O238:O256)</f>
        <v>0.37</v>
      </c>
      <c r="P237" s="234"/>
      <c r="Q237" s="234">
        <f>SUM(Q238:Q256)</f>
        <v>0</v>
      </c>
      <c r="R237" s="234"/>
      <c r="S237" s="234"/>
      <c r="T237" s="235"/>
      <c r="U237" s="229"/>
      <c r="V237" s="229">
        <f>SUM(V238:V256)</f>
        <v>3.6900000000000004</v>
      </c>
      <c r="W237" s="229"/>
      <c r="X237" s="229"/>
      <c r="AG237" t="s">
        <v>125</v>
      </c>
    </row>
    <row r="238" spans="1:60" ht="22.5" outlineLevel="1" x14ac:dyDescent="0.2">
      <c r="A238" s="236">
        <v>82</v>
      </c>
      <c r="B238" s="237" t="s">
        <v>418</v>
      </c>
      <c r="C238" s="255" t="s">
        <v>419</v>
      </c>
      <c r="D238" s="238" t="s">
        <v>128</v>
      </c>
      <c r="E238" s="239">
        <v>7.7220000000000004</v>
      </c>
      <c r="F238" s="240"/>
      <c r="G238" s="241">
        <f>ROUND(E238*F238,2)</f>
        <v>0</v>
      </c>
      <c r="H238" s="240"/>
      <c r="I238" s="241">
        <f>ROUND(E238*H238,2)</f>
        <v>0</v>
      </c>
      <c r="J238" s="240"/>
      <c r="K238" s="241">
        <f>ROUND(E238*J238,2)</f>
        <v>0</v>
      </c>
      <c r="L238" s="241">
        <v>15</v>
      </c>
      <c r="M238" s="241">
        <f>G238*(1+L238/100)</f>
        <v>0</v>
      </c>
      <c r="N238" s="241">
        <v>1.4E-3</v>
      </c>
      <c r="O238" s="241">
        <f>ROUND(E238*N238,2)</f>
        <v>0.01</v>
      </c>
      <c r="P238" s="241">
        <v>0</v>
      </c>
      <c r="Q238" s="241">
        <f>ROUND(E238*P238,2)</f>
        <v>0</v>
      </c>
      <c r="R238" s="241"/>
      <c r="S238" s="241" t="s">
        <v>129</v>
      </c>
      <c r="T238" s="242" t="s">
        <v>130</v>
      </c>
      <c r="U238" s="224">
        <v>0</v>
      </c>
      <c r="V238" s="224">
        <f>ROUND(E238*U238,2)</f>
        <v>0</v>
      </c>
      <c r="W238" s="224"/>
      <c r="X238" s="224" t="s">
        <v>353</v>
      </c>
      <c r="Y238" s="215"/>
      <c r="Z238" s="215"/>
      <c r="AA238" s="215"/>
      <c r="AB238" s="215"/>
      <c r="AC238" s="215"/>
      <c r="AD238" s="215"/>
      <c r="AE238" s="215"/>
      <c r="AF238" s="215"/>
      <c r="AG238" s="215" t="s">
        <v>354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">
      <c r="A239" s="222"/>
      <c r="B239" s="223"/>
      <c r="C239" s="256" t="s">
        <v>420</v>
      </c>
      <c r="D239" s="225"/>
      <c r="E239" s="226">
        <v>5.94</v>
      </c>
      <c r="F239" s="224"/>
      <c r="G239" s="224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24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134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">
      <c r="A240" s="222"/>
      <c r="B240" s="223"/>
      <c r="C240" s="259" t="s">
        <v>421</v>
      </c>
      <c r="D240" s="227"/>
      <c r="E240" s="228">
        <v>1.78</v>
      </c>
      <c r="F240" s="224"/>
      <c r="G240" s="224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24"/>
      <c r="Y240" s="215"/>
      <c r="Z240" s="215"/>
      <c r="AA240" s="215"/>
      <c r="AB240" s="215"/>
      <c r="AC240" s="215"/>
      <c r="AD240" s="215"/>
      <c r="AE240" s="215"/>
      <c r="AF240" s="215"/>
      <c r="AG240" s="215" t="s">
        <v>134</v>
      </c>
      <c r="AH240" s="215">
        <v>4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">
      <c r="A241" s="236">
        <v>83</v>
      </c>
      <c r="B241" s="237" t="s">
        <v>422</v>
      </c>
      <c r="C241" s="255" t="s">
        <v>423</v>
      </c>
      <c r="D241" s="238" t="s">
        <v>128</v>
      </c>
      <c r="E241" s="239">
        <v>5.94</v>
      </c>
      <c r="F241" s="240"/>
      <c r="G241" s="241">
        <f>ROUND(E241*F241,2)</f>
        <v>0</v>
      </c>
      <c r="H241" s="240"/>
      <c r="I241" s="241">
        <f>ROUND(E241*H241,2)</f>
        <v>0</v>
      </c>
      <c r="J241" s="240"/>
      <c r="K241" s="241">
        <f>ROUND(E241*J241,2)</f>
        <v>0</v>
      </c>
      <c r="L241" s="241">
        <v>15</v>
      </c>
      <c r="M241" s="241">
        <f>G241*(1+L241/100)</f>
        <v>0</v>
      </c>
      <c r="N241" s="241">
        <v>3.3E-4</v>
      </c>
      <c r="O241" s="241">
        <f>ROUND(E241*N241,2)</f>
        <v>0</v>
      </c>
      <c r="P241" s="241">
        <v>0</v>
      </c>
      <c r="Q241" s="241">
        <f>ROUND(E241*P241,2)</f>
        <v>0</v>
      </c>
      <c r="R241" s="241"/>
      <c r="S241" s="241" t="s">
        <v>129</v>
      </c>
      <c r="T241" s="242" t="s">
        <v>130</v>
      </c>
      <c r="U241" s="224">
        <v>0.16</v>
      </c>
      <c r="V241" s="224">
        <f>ROUND(E241*U241,2)</f>
        <v>0.95</v>
      </c>
      <c r="W241" s="224"/>
      <c r="X241" s="224" t="s">
        <v>131</v>
      </c>
      <c r="Y241" s="215"/>
      <c r="Z241" s="215"/>
      <c r="AA241" s="215"/>
      <c r="AB241" s="215"/>
      <c r="AC241" s="215"/>
      <c r="AD241" s="215"/>
      <c r="AE241" s="215"/>
      <c r="AF241" s="215"/>
      <c r="AG241" s="215" t="s">
        <v>132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">
      <c r="A242" s="222"/>
      <c r="B242" s="223"/>
      <c r="C242" s="256" t="s">
        <v>420</v>
      </c>
      <c r="D242" s="225"/>
      <c r="E242" s="226">
        <v>5.94</v>
      </c>
      <c r="F242" s="224"/>
      <c r="G242" s="224"/>
      <c r="H242" s="224"/>
      <c r="I242" s="224"/>
      <c r="J242" s="224"/>
      <c r="K242" s="224"/>
      <c r="L242" s="224"/>
      <c r="M242" s="224"/>
      <c r="N242" s="224"/>
      <c r="O242" s="224"/>
      <c r="P242" s="224"/>
      <c r="Q242" s="224"/>
      <c r="R242" s="224"/>
      <c r="S242" s="224"/>
      <c r="T242" s="224"/>
      <c r="U242" s="224"/>
      <c r="V242" s="224"/>
      <c r="W242" s="224"/>
      <c r="X242" s="224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134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ht="22.5" outlineLevel="1" x14ac:dyDescent="0.2">
      <c r="A243" s="236">
        <v>84</v>
      </c>
      <c r="B243" s="237" t="s">
        <v>424</v>
      </c>
      <c r="C243" s="255" t="s">
        <v>425</v>
      </c>
      <c r="D243" s="238" t="s">
        <v>208</v>
      </c>
      <c r="E243" s="239">
        <v>14.35568</v>
      </c>
      <c r="F243" s="240"/>
      <c r="G243" s="241">
        <f>ROUND(E243*F243,2)</f>
        <v>0</v>
      </c>
      <c r="H243" s="240"/>
      <c r="I243" s="241">
        <f>ROUND(E243*H243,2)</f>
        <v>0</v>
      </c>
      <c r="J243" s="240"/>
      <c r="K243" s="241">
        <f>ROUND(E243*J243,2)</f>
        <v>0</v>
      </c>
      <c r="L243" s="241">
        <v>15</v>
      </c>
      <c r="M243" s="241">
        <f>G243*(1+L243/100)</f>
        <v>0</v>
      </c>
      <c r="N243" s="241">
        <v>2.5000000000000001E-2</v>
      </c>
      <c r="O243" s="241">
        <f>ROUND(E243*N243,2)</f>
        <v>0.36</v>
      </c>
      <c r="P243" s="241">
        <v>0</v>
      </c>
      <c r="Q243" s="241">
        <f>ROUND(E243*P243,2)</f>
        <v>0</v>
      </c>
      <c r="R243" s="241"/>
      <c r="S243" s="241" t="s">
        <v>129</v>
      </c>
      <c r="T243" s="242" t="s">
        <v>130</v>
      </c>
      <c r="U243" s="224">
        <v>0</v>
      </c>
      <c r="V243" s="224">
        <f>ROUND(E243*U243,2)</f>
        <v>0</v>
      </c>
      <c r="W243" s="224"/>
      <c r="X243" s="224" t="s">
        <v>353</v>
      </c>
      <c r="Y243" s="215"/>
      <c r="Z243" s="215"/>
      <c r="AA243" s="215"/>
      <c r="AB243" s="215"/>
      <c r="AC243" s="215"/>
      <c r="AD243" s="215"/>
      <c r="AE243" s="215"/>
      <c r="AF243" s="215"/>
      <c r="AG243" s="215" t="s">
        <v>354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">
      <c r="A244" s="222"/>
      <c r="B244" s="223"/>
      <c r="C244" s="256" t="s">
        <v>426</v>
      </c>
      <c r="D244" s="225"/>
      <c r="E244" s="226">
        <v>1.88</v>
      </c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24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134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">
      <c r="A245" s="222"/>
      <c r="B245" s="223"/>
      <c r="C245" s="256" t="s">
        <v>427</v>
      </c>
      <c r="D245" s="225"/>
      <c r="E245" s="226">
        <v>1.88</v>
      </c>
      <c r="F245" s="224"/>
      <c r="G245" s="224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24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134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">
      <c r="A246" s="222"/>
      <c r="B246" s="223"/>
      <c r="C246" s="256" t="s">
        <v>428</v>
      </c>
      <c r="D246" s="225"/>
      <c r="E246" s="226">
        <v>1.88</v>
      </c>
      <c r="F246" s="224"/>
      <c r="G246" s="224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24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134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">
      <c r="A247" s="222"/>
      <c r="B247" s="223"/>
      <c r="C247" s="256" t="s">
        <v>429</v>
      </c>
      <c r="D247" s="225"/>
      <c r="E247" s="226">
        <v>2.91</v>
      </c>
      <c r="F247" s="224"/>
      <c r="G247" s="224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24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134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">
      <c r="A248" s="222"/>
      <c r="B248" s="223"/>
      <c r="C248" s="256" t="s">
        <v>430</v>
      </c>
      <c r="D248" s="225"/>
      <c r="E248" s="226">
        <v>3.94</v>
      </c>
      <c r="F248" s="224"/>
      <c r="G248" s="224"/>
      <c r="H248" s="224"/>
      <c r="I248" s="224"/>
      <c r="J248" s="224"/>
      <c r="K248" s="224"/>
      <c r="L248" s="224"/>
      <c r="M248" s="224"/>
      <c r="N248" s="224"/>
      <c r="O248" s="224"/>
      <c r="P248" s="224"/>
      <c r="Q248" s="224"/>
      <c r="R248" s="224"/>
      <c r="S248" s="224"/>
      <c r="T248" s="224"/>
      <c r="U248" s="224"/>
      <c r="V248" s="224"/>
      <c r="W248" s="224"/>
      <c r="X248" s="224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134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">
      <c r="A249" s="222"/>
      <c r="B249" s="223"/>
      <c r="C249" s="259" t="s">
        <v>431</v>
      </c>
      <c r="D249" s="227"/>
      <c r="E249" s="228">
        <v>1.87</v>
      </c>
      <c r="F249" s="224"/>
      <c r="G249" s="224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24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134</v>
      </c>
      <c r="AH249" s="215">
        <v>4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">
      <c r="A250" s="236">
        <v>85</v>
      </c>
      <c r="B250" s="237" t="s">
        <v>422</v>
      </c>
      <c r="C250" s="255" t="s">
        <v>423</v>
      </c>
      <c r="D250" s="238" t="s">
        <v>128</v>
      </c>
      <c r="E250" s="239">
        <v>12.4832</v>
      </c>
      <c r="F250" s="240"/>
      <c r="G250" s="241">
        <f>ROUND(E250*F250,2)</f>
        <v>0</v>
      </c>
      <c r="H250" s="240"/>
      <c r="I250" s="241">
        <f>ROUND(E250*H250,2)</f>
        <v>0</v>
      </c>
      <c r="J250" s="240"/>
      <c r="K250" s="241">
        <f>ROUND(E250*J250,2)</f>
        <v>0</v>
      </c>
      <c r="L250" s="241">
        <v>15</v>
      </c>
      <c r="M250" s="241">
        <f>G250*(1+L250/100)</f>
        <v>0</v>
      </c>
      <c r="N250" s="241">
        <v>3.3E-4</v>
      </c>
      <c r="O250" s="241">
        <f>ROUND(E250*N250,2)</f>
        <v>0</v>
      </c>
      <c r="P250" s="241">
        <v>0</v>
      </c>
      <c r="Q250" s="241">
        <f>ROUND(E250*P250,2)</f>
        <v>0</v>
      </c>
      <c r="R250" s="241"/>
      <c r="S250" s="241" t="s">
        <v>129</v>
      </c>
      <c r="T250" s="242" t="s">
        <v>130</v>
      </c>
      <c r="U250" s="224">
        <v>0.16</v>
      </c>
      <c r="V250" s="224">
        <f>ROUND(E250*U250,2)</f>
        <v>2</v>
      </c>
      <c r="W250" s="224"/>
      <c r="X250" s="224" t="s">
        <v>131</v>
      </c>
      <c r="Y250" s="215"/>
      <c r="Z250" s="215"/>
      <c r="AA250" s="215"/>
      <c r="AB250" s="215"/>
      <c r="AC250" s="215"/>
      <c r="AD250" s="215"/>
      <c r="AE250" s="215"/>
      <c r="AF250" s="215"/>
      <c r="AG250" s="215" t="s">
        <v>132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">
      <c r="A251" s="222"/>
      <c r="B251" s="223"/>
      <c r="C251" s="256" t="s">
        <v>426</v>
      </c>
      <c r="D251" s="225"/>
      <c r="E251" s="226">
        <v>1.88</v>
      </c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134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">
      <c r="A252" s="222"/>
      <c r="B252" s="223"/>
      <c r="C252" s="256" t="s">
        <v>427</v>
      </c>
      <c r="D252" s="225"/>
      <c r="E252" s="226">
        <v>1.88</v>
      </c>
      <c r="F252" s="224"/>
      <c r="G252" s="224"/>
      <c r="H252" s="224"/>
      <c r="I252" s="224"/>
      <c r="J252" s="224"/>
      <c r="K252" s="224"/>
      <c r="L252" s="224"/>
      <c r="M252" s="224"/>
      <c r="N252" s="224"/>
      <c r="O252" s="224"/>
      <c r="P252" s="224"/>
      <c r="Q252" s="224"/>
      <c r="R252" s="224"/>
      <c r="S252" s="224"/>
      <c r="T252" s="224"/>
      <c r="U252" s="224"/>
      <c r="V252" s="224"/>
      <c r="W252" s="224"/>
      <c r="X252" s="224"/>
      <c r="Y252" s="215"/>
      <c r="Z252" s="215"/>
      <c r="AA252" s="215"/>
      <c r="AB252" s="215"/>
      <c r="AC252" s="215"/>
      <c r="AD252" s="215"/>
      <c r="AE252" s="215"/>
      <c r="AF252" s="215"/>
      <c r="AG252" s="215" t="s">
        <v>134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">
      <c r="A253" s="222"/>
      <c r="B253" s="223"/>
      <c r="C253" s="256" t="s">
        <v>428</v>
      </c>
      <c r="D253" s="225"/>
      <c r="E253" s="226">
        <v>1.88</v>
      </c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24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134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22"/>
      <c r="B254" s="223"/>
      <c r="C254" s="256" t="s">
        <v>429</v>
      </c>
      <c r="D254" s="225"/>
      <c r="E254" s="226">
        <v>2.91</v>
      </c>
      <c r="F254" s="224"/>
      <c r="G254" s="224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X254" s="224"/>
      <c r="Y254" s="215"/>
      <c r="Z254" s="215"/>
      <c r="AA254" s="215"/>
      <c r="AB254" s="215"/>
      <c r="AC254" s="215"/>
      <c r="AD254" s="215"/>
      <c r="AE254" s="215"/>
      <c r="AF254" s="215"/>
      <c r="AG254" s="215" t="s">
        <v>134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">
      <c r="A255" s="222"/>
      <c r="B255" s="223"/>
      <c r="C255" s="256" t="s">
        <v>430</v>
      </c>
      <c r="D255" s="225"/>
      <c r="E255" s="226">
        <v>3.94</v>
      </c>
      <c r="F255" s="224"/>
      <c r="G255" s="224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134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">
      <c r="A256" s="243">
        <v>86</v>
      </c>
      <c r="B256" s="244" t="s">
        <v>432</v>
      </c>
      <c r="C256" s="257" t="s">
        <v>433</v>
      </c>
      <c r="D256" s="245" t="s">
        <v>316</v>
      </c>
      <c r="E256" s="246">
        <v>0.37578</v>
      </c>
      <c r="F256" s="247"/>
      <c r="G256" s="248">
        <f>ROUND(E256*F256,2)</f>
        <v>0</v>
      </c>
      <c r="H256" s="247"/>
      <c r="I256" s="248">
        <f>ROUND(E256*H256,2)</f>
        <v>0</v>
      </c>
      <c r="J256" s="247"/>
      <c r="K256" s="248">
        <f>ROUND(E256*J256,2)</f>
        <v>0</v>
      </c>
      <c r="L256" s="248">
        <v>15</v>
      </c>
      <c r="M256" s="248">
        <f>G256*(1+L256/100)</f>
        <v>0</v>
      </c>
      <c r="N256" s="248">
        <v>0</v>
      </c>
      <c r="O256" s="248">
        <f>ROUND(E256*N256,2)</f>
        <v>0</v>
      </c>
      <c r="P256" s="248">
        <v>0</v>
      </c>
      <c r="Q256" s="248">
        <f>ROUND(E256*P256,2)</f>
        <v>0</v>
      </c>
      <c r="R256" s="248"/>
      <c r="S256" s="248" t="s">
        <v>129</v>
      </c>
      <c r="T256" s="249" t="s">
        <v>130</v>
      </c>
      <c r="U256" s="224">
        <v>1.966</v>
      </c>
      <c r="V256" s="224">
        <f>ROUND(E256*U256,2)</f>
        <v>0.74</v>
      </c>
      <c r="W256" s="224"/>
      <c r="X256" s="224" t="s">
        <v>131</v>
      </c>
      <c r="Y256" s="215"/>
      <c r="Z256" s="215"/>
      <c r="AA256" s="215"/>
      <c r="AB256" s="215"/>
      <c r="AC256" s="215"/>
      <c r="AD256" s="215"/>
      <c r="AE256" s="215"/>
      <c r="AF256" s="215"/>
      <c r="AG256" s="215" t="s">
        <v>359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x14ac:dyDescent="0.2">
      <c r="A257" s="230" t="s">
        <v>124</v>
      </c>
      <c r="B257" s="231" t="s">
        <v>81</v>
      </c>
      <c r="C257" s="254" t="s">
        <v>82</v>
      </c>
      <c r="D257" s="232"/>
      <c r="E257" s="233"/>
      <c r="F257" s="234"/>
      <c r="G257" s="234">
        <f>SUMIF(AG258:AG285,"&lt;&gt;NOR",G258:G285)</f>
        <v>0</v>
      </c>
      <c r="H257" s="234"/>
      <c r="I257" s="234">
        <f>SUM(I258:I285)</f>
        <v>0</v>
      </c>
      <c r="J257" s="234"/>
      <c r="K257" s="234">
        <f>SUM(K258:K285)</f>
        <v>0</v>
      </c>
      <c r="L257" s="234"/>
      <c r="M257" s="234">
        <f>SUM(M258:M285)</f>
        <v>0</v>
      </c>
      <c r="N257" s="234"/>
      <c r="O257" s="234">
        <f>SUM(O258:O285)</f>
        <v>0.05</v>
      </c>
      <c r="P257" s="234"/>
      <c r="Q257" s="234">
        <f>SUM(Q258:Q285)</f>
        <v>0.08</v>
      </c>
      <c r="R257" s="234"/>
      <c r="S257" s="234"/>
      <c r="T257" s="235"/>
      <c r="U257" s="229"/>
      <c r="V257" s="229">
        <f>SUM(V258:V285)</f>
        <v>42.32</v>
      </c>
      <c r="W257" s="229"/>
      <c r="X257" s="229"/>
      <c r="AG257" t="s">
        <v>125</v>
      </c>
    </row>
    <row r="258" spans="1:60" outlineLevel="1" x14ac:dyDescent="0.2">
      <c r="A258" s="243">
        <v>87</v>
      </c>
      <c r="B258" s="244" t="s">
        <v>434</v>
      </c>
      <c r="C258" s="257" t="s">
        <v>435</v>
      </c>
      <c r="D258" s="245" t="s">
        <v>159</v>
      </c>
      <c r="E258" s="246">
        <v>8</v>
      </c>
      <c r="F258" s="247"/>
      <c r="G258" s="248">
        <f>ROUND(E258*F258,2)</f>
        <v>0</v>
      </c>
      <c r="H258" s="247"/>
      <c r="I258" s="248">
        <f>ROUND(E258*H258,2)</f>
        <v>0</v>
      </c>
      <c r="J258" s="247"/>
      <c r="K258" s="248">
        <f>ROUND(E258*J258,2)</f>
        <v>0</v>
      </c>
      <c r="L258" s="248">
        <v>15</v>
      </c>
      <c r="M258" s="248">
        <f>G258*(1+L258/100)</f>
        <v>0</v>
      </c>
      <c r="N258" s="248">
        <v>0</v>
      </c>
      <c r="O258" s="248">
        <f>ROUND(E258*N258,2)</f>
        <v>0</v>
      </c>
      <c r="P258" s="248">
        <v>0.01</v>
      </c>
      <c r="Q258" s="248">
        <f>ROUND(E258*P258,2)</f>
        <v>0.08</v>
      </c>
      <c r="R258" s="248"/>
      <c r="S258" s="248" t="s">
        <v>129</v>
      </c>
      <c r="T258" s="249" t="s">
        <v>130</v>
      </c>
      <c r="U258" s="224">
        <v>0.2</v>
      </c>
      <c r="V258" s="224">
        <f>ROUND(E258*U258,2)</f>
        <v>1.6</v>
      </c>
      <c r="W258" s="224"/>
      <c r="X258" s="224" t="s">
        <v>131</v>
      </c>
      <c r="Y258" s="215"/>
      <c r="Z258" s="215"/>
      <c r="AA258" s="215"/>
      <c r="AB258" s="215"/>
      <c r="AC258" s="215"/>
      <c r="AD258" s="215"/>
      <c r="AE258" s="215"/>
      <c r="AF258" s="215"/>
      <c r="AG258" s="215" t="s">
        <v>132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ht="22.5" outlineLevel="1" x14ac:dyDescent="0.2">
      <c r="A259" s="243">
        <v>88</v>
      </c>
      <c r="B259" s="244" t="s">
        <v>436</v>
      </c>
      <c r="C259" s="257" t="s">
        <v>437</v>
      </c>
      <c r="D259" s="245" t="s">
        <v>159</v>
      </c>
      <c r="E259" s="246">
        <v>8</v>
      </c>
      <c r="F259" s="247"/>
      <c r="G259" s="248">
        <f>ROUND(E259*F259,2)</f>
        <v>0</v>
      </c>
      <c r="H259" s="247"/>
      <c r="I259" s="248">
        <f>ROUND(E259*H259,2)</f>
        <v>0</v>
      </c>
      <c r="J259" s="247"/>
      <c r="K259" s="248">
        <f>ROUND(E259*J259,2)</f>
        <v>0</v>
      </c>
      <c r="L259" s="248">
        <v>15</v>
      </c>
      <c r="M259" s="248">
        <f>G259*(1+L259/100)</f>
        <v>0</v>
      </c>
      <c r="N259" s="248">
        <v>5.9999999999999995E-4</v>
      </c>
      <c r="O259" s="248">
        <f>ROUND(E259*N259,2)</f>
        <v>0</v>
      </c>
      <c r="P259" s="248">
        <v>0</v>
      </c>
      <c r="Q259" s="248">
        <f>ROUND(E259*P259,2)</f>
        <v>0</v>
      </c>
      <c r="R259" s="248"/>
      <c r="S259" s="248" t="s">
        <v>129</v>
      </c>
      <c r="T259" s="249" t="s">
        <v>130</v>
      </c>
      <c r="U259" s="224">
        <v>0</v>
      </c>
      <c r="V259" s="224">
        <f>ROUND(E259*U259,2)</f>
        <v>0</v>
      </c>
      <c r="W259" s="224"/>
      <c r="X259" s="224" t="s">
        <v>353</v>
      </c>
      <c r="Y259" s="215"/>
      <c r="Z259" s="215"/>
      <c r="AA259" s="215"/>
      <c r="AB259" s="215"/>
      <c r="AC259" s="215"/>
      <c r="AD259" s="215"/>
      <c r="AE259" s="215"/>
      <c r="AF259" s="215"/>
      <c r="AG259" s="215" t="s">
        <v>354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">
      <c r="A260" s="236">
        <v>89</v>
      </c>
      <c r="B260" s="237" t="s">
        <v>438</v>
      </c>
      <c r="C260" s="255" t="s">
        <v>439</v>
      </c>
      <c r="D260" s="238" t="s">
        <v>159</v>
      </c>
      <c r="E260" s="239">
        <v>8</v>
      </c>
      <c r="F260" s="240"/>
      <c r="G260" s="241">
        <f>ROUND(E260*F260,2)</f>
        <v>0</v>
      </c>
      <c r="H260" s="240"/>
      <c r="I260" s="241">
        <f>ROUND(E260*H260,2)</f>
        <v>0</v>
      </c>
      <c r="J260" s="240"/>
      <c r="K260" s="241">
        <f>ROUND(E260*J260,2)</f>
        <v>0</v>
      </c>
      <c r="L260" s="241">
        <v>15</v>
      </c>
      <c r="M260" s="241">
        <f>G260*(1+L260/100)</f>
        <v>0</v>
      </c>
      <c r="N260" s="241">
        <v>1.2999999999999999E-4</v>
      </c>
      <c r="O260" s="241">
        <f>ROUND(E260*N260,2)</f>
        <v>0</v>
      </c>
      <c r="P260" s="241">
        <v>0</v>
      </c>
      <c r="Q260" s="241">
        <f>ROUND(E260*P260,2)</f>
        <v>0</v>
      </c>
      <c r="R260" s="241"/>
      <c r="S260" s="241" t="s">
        <v>129</v>
      </c>
      <c r="T260" s="242" t="s">
        <v>130</v>
      </c>
      <c r="U260" s="224">
        <v>0</v>
      </c>
      <c r="V260" s="224">
        <f>ROUND(E260*U260,2)</f>
        <v>0</v>
      </c>
      <c r="W260" s="224"/>
      <c r="X260" s="224" t="s">
        <v>353</v>
      </c>
      <c r="Y260" s="215"/>
      <c r="Z260" s="215"/>
      <c r="AA260" s="215"/>
      <c r="AB260" s="215"/>
      <c r="AC260" s="215"/>
      <c r="AD260" s="215"/>
      <c r="AE260" s="215"/>
      <c r="AF260" s="215"/>
      <c r="AG260" s="215" t="s">
        <v>354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">
      <c r="A261" s="222"/>
      <c r="B261" s="223"/>
      <c r="C261" s="256" t="s">
        <v>440</v>
      </c>
      <c r="D261" s="225"/>
      <c r="E261" s="226">
        <v>8</v>
      </c>
      <c r="F261" s="224"/>
      <c r="G261" s="224"/>
      <c r="H261" s="224"/>
      <c r="I261" s="224"/>
      <c r="J261" s="224"/>
      <c r="K261" s="224"/>
      <c r="L261" s="224"/>
      <c r="M261" s="224"/>
      <c r="N261" s="224"/>
      <c r="O261" s="224"/>
      <c r="P261" s="224"/>
      <c r="Q261" s="224"/>
      <c r="R261" s="224"/>
      <c r="S261" s="224"/>
      <c r="T261" s="224"/>
      <c r="U261" s="224"/>
      <c r="V261" s="224"/>
      <c r="W261" s="224"/>
      <c r="X261" s="224"/>
      <c r="Y261" s="215"/>
      <c r="Z261" s="215"/>
      <c r="AA261" s="215"/>
      <c r="AB261" s="215"/>
      <c r="AC261" s="215"/>
      <c r="AD261" s="215"/>
      <c r="AE261" s="215"/>
      <c r="AF261" s="215"/>
      <c r="AG261" s="215" t="s">
        <v>134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36">
        <v>90</v>
      </c>
      <c r="B262" s="237" t="s">
        <v>441</v>
      </c>
      <c r="C262" s="255" t="s">
        <v>442</v>
      </c>
      <c r="D262" s="238" t="s">
        <v>159</v>
      </c>
      <c r="E262" s="239">
        <v>8</v>
      </c>
      <c r="F262" s="240"/>
      <c r="G262" s="241">
        <f>ROUND(E262*F262,2)</f>
        <v>0</v>
      </c>
      <c r="H262" s="240"/>
      <c r="I262" s="241">
        <f>ROUND(E262*H262,2)</f>
        <v>0</v>
      </c>
      <c r="J262" s="240"/>
      <c r="K262" s="241">
        <f>ROUND(E262*J262,2)</f>
        <v>0</v>
      </c>
      <c r="L262" s="241">
        <v>15</v>
      </c>
      <c r="M262" s="241">
        <f>G262*(1+L262/100)</f>
        <v>0</v>
      </c>
      <c r="N262" s="241">
        <v>0</v>
      </c>
      <c r="O262" s="241">
        <f>ROUND(E262*N262,2)</f>
        <v>0</v>
      </c>
      <c r="P262" s="241">
        <v>0</v>
      </c>
      <c r="Q262" s="241">
        <f>ROUND(E262*P262,2)</f>
        <v>0</v>
      </c>
      <c r="R262" s="241"/>
      <c r="S262" s="241" t="s">
        <v>129</v>
      </c>
      <c r="T262" s="242" t="s">
        <v>130</v>
      </c>
      <c r="U262" s="224">
        <v>0</v>
      </c>
      <c r="V262" s="224">
        <f>ROUND(E262*U262,2)</f>
        <v>0</v>
      </c>
      <c r="W262" s="224"/>
      <c r="X262" s="224" t="s">
        <v>131</v>
      </c>
      <c r="Y262" s="215"/>
      <c r="Z262" s="215"/>
      <c r="AA262" s="215"/>
      <c r="AB262" s="215"/>
      <c r="AC262" s="215"/>
      <c r="AD262" s="215"/>
      <c r="AE262" s="215"/>
      <c r="AF262" s="215"/>
      <c r="AG262" s="215" t="s">
        <v>132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 x14ac:dyDescent="0.2">
      <c r="A263" s="222"/>
      <c r="B263" s="223"/>
      <c r="C263" s="256" t="s">
        <v>440</v>
      </c>
      <c r="D263" s="225"/>
      <c r="E263" s="226">
        <v>8</v>
      </c>
      <c r="F263" s="224"/>
      <c r="G263" s="224"/>
      <c r="H263" s="224"/>
      <c r="I263" s="224"/>
      <c r="J263" s="224"/>
      <c r="K263" s="224"/>
      <c r="L263" s="224"/>
      <c r="M263" s="224"/>
      <c r="N263" s="224"/>
      <c r="O263" s="224"/>
      <c r="P263" s="224"/>
      <c r="Q263" s="224"/>
      <c r="R263" s="224"/>
      <c r="S263" s="224"/>
      <c r="T263" s="224"/>
      <c r="U263" s="224"/>
      <c r="V263" s="224"/>
      <c r="W263" s="224"/>
      <c r="X263" s="224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134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1" x14ac:dyDescent="0.2">
      <c r="A264" s="243">
        <v>91</v>
      </c>
      <c r="B264" s="244" t="s">
        <v>443</v>
      </c>
      <c r="C264" s="257" t="s">
        <v>444</v>
      </c>
      <c r="D264" s="245" t="s">
        <v>149</v>
      </c>
      <c r="E264" s="246">
        <v>8</v>
      </c>
      <c r="F264" s="247"/>
      <c r="G264" s="248">
        <f>ROUND(E264*F264,2)</f>
        <v>0</v>
      </c>
      <c r="H264" s="247"/>
      <c r="I264" s="248">
        <f>ROUND(E264*H264,2)</f>
        <v>0</v>
      </c>
      <c r="J264" s="247"/>
      <c r="K264" s="248">
        <f>ROUND(E264*J264,2)</f>
        <v>0</v>
      </c>
      <c r="L264" s="248">
        <v>15</v>
      </c>
      <c r="M264" s="248">
        <f>G264*(1+L264/100)</f>
        <v>0</v>
      </c>
      <c r="N264" s="248">
        <v>4.6999999999999999E-4</v>
      </c>
      <c r="O264" s="248">
        <f>ROUND(E264*N264,2)</f>
        <v>0</v>
      </c>
      <c r="P264" s="248">
        <v>0</v>
      </c>
      <c r="Q264" s="248">
        <f>ROUND(E264*P264,2)</f>
        <v>0</v>
      </c>
      <c r="R264" s="248"/>
      <c r="S264" s="248" t="s">
        <v>129</v>
      </c>
      <c r="T264" s="249" t="s">
        <v>130</v>
      </c>
      <c r="U264" s="224">
        <v>0.35899999999999999</v>
      </c>
      <c r="V264" s="224">
        <f>ROUND(E264*U264,2)</f>
        <v>2.87</v>
      </c>
      <c r="W264" s="224"/>
      <c r="X264" s="224" t="s">
        <v>131</v>
      </c>
      <c r="Y264" s="215"/>
      <c r="Z264" s="215"/>
      <c r="AA264" s="215"/>
      <c r="AB264" s="215"/>
      <c r="AC264" s="215"/>
      <c r="AD264" s="215"/>
      <c r="AE264" s="215"/>
      <c r="AF264" s="215"/>
      <c r="AG264" s="215" t="s">
        <v>132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">
      <c r="A265" s="236">
        <v>92</v>
      </c>
      <c r="B265" s="237" t="s">
        <v>445</v>
      </c>
      <c r="C265" s="255" t="s">
        <v>446</v>
      </c>
      <c r="D265" s="238" t="s">
        <v>149</v>
      </c>
      <c r="E265" s="239">
        <v>36</v>
      </c>
      <c r="F265" s="240"/>
      <c r="G265" s="241">
        <f>ROUND(E265*F265,2)</f>
        <v>0</v>
      </c>
      <c r="H265" s="240"/>
      <c r="I265" s="241">
        <f>ROUND(E265*H265,2)</f>
        <v>0</v>
      </c>
      <c r="J265" s="240"/>
      <c r="K265" s="241">
        <f>ROUND(E265*J265,2)</f>
        <v>0</v>
      </c>
      <c r="L265" s="241">
        <v>15</v>
      </c>
      <c r="M265" s="241">
        <f>G265*(1+L265/100)</f>
        <v>0</v>
      </c>
      <c r="N265" s="241">
        <v>6.9999999999999999E-4</v>
      </c>
      <c r="O265" s="241">
        <f>ROUND(E265*N265,2)</f>
        <v>0.03</v>
      </c>
      <c r="P265" s="241">
        <v>0</v>
      </c>
      <c r="Q265" s="241">
        <f>ROUND(E265*P265,2)</f>
        <v>0</v>
      </c>
      <c r="R265" s="241"/>
      <c r="S265" s="241" t="s">
        <v>129</v>
      </c>
      <c r="T265" s="242" t="s">
        <v>130</v>
      </c>
      <c r="U265" s="224">
        <v>0.36399999999999999</v>
      </c>
      <c r="V265" s="224">
        <f>ROUND(E265*U265,2)</f>
        <v>13.1</v>
      </c>
      <c r="W265" s="224"/>
      <c r="X265" s="224" t="s">
        <v>131</v>
      </c>
      <c r="Y265" s="215"/>
      <c r="Z265" s="215"/>
      <c r="AA265" s="215"/>
      <c r="AB265" s="215"/>
      <c r="AC265" s="215"/>
      <c r="AD265" s="215"/>
      <c r="AE265" s="215"/>
      <c r="AF265" s="215"/>
      <c r="AG265" s="215" t="s">
        <v>132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">
      <c r="A266" s="222"/>
      <c r="B266" s="223"/>
      <c r="C266" s="256" t="s">
        <v>447</v>
      </c>
      <c r="D266" s="225"/>
      <c r="E266" s="226">
        <v>36</v>
      </c>
      <c r="F266" s="224"/>
      <c r="G266" s="224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24"/>
      <c r="Y266" s="215"/>
      <c r="Z266" s="215"/>
      <c r="AA266" s="215"/>
      <c r="AB266" s="215"/>
      <c r="AC266" s="215"/>
      <c r="AD266" s="215"/>
      <c r="AE266" s="215"/>
      <c r="AF266" s="215"/>
      <c r="AG266" s="215" t="s">
        <v>134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ht="22.5" outlineLevel="1" x14ac:dyDescent="0.2">
      <c r="A267" s="236">
        <v>93</v>
      </c>
      <c r="B267" s="237" t="s">
        <v>448</v>
      </c>
      <c r="C267" s="255" t="s">
        <v>449</v>
      </c>
      <c r="D267" s="238" t="s">
        <v>149</v>
      </c>
      <c r="E267" s="239">
        <v>10</v>
      </c>
      <c r="F267" s="240"/>
      <c r="G267" s="241">
        <f>ROUND(E267*F267,2)</f>
        <v>0</v>
      </c>
      <c r="H267" s="240"/>
      <c r="I267" s="241">
        <f>ROUND(E267*H267,2)</f>
        <v>0</v>
      </c>
      <c r="J267" s="240"/>
      <c r="K267" s="241">
        <f>ROUND(E267*J267,2)</f>
        <v>0</v>
      </c>
      <c r="L267" s="241">
        <v>15</v>
      </c>
      <c r="M267" s="241">
        <f>G267*(1+L267/100)</f>
        <v>0</v>
      </c>
      <c r="N267" s="241">
        <v>1.3699999999999999E-3</v>
      </c>
      <c r="O267" s="241">
        <f>ROUND(E267*N267,2)</f>
        <v>0.01</v>
      </c>
      <c r="P267" s="241">
        <v>0</v>
      </c>
      <c r="Q267" s="241">
        <f>ROUND(E267*P267,2)</f>
        <v>0</v>
      </c>
      <c r="R267" s="241"/>
      <c r="S267" s="241" t="s">
        <v>129</v>
      </c>
      <c r="T267" s="242" t="s">
        <v>130</v>
      </c>
      <c r="U267" s="224">
        <v>0.79669999999999996</v>
      </c>
      <c r="V267" s="224">
        <f>ROUND(E267*U267,2)</f>
        <v>7.97</v>
      </c>
      <c r="W267" s="224"/>
      <c r="X267" s="224" t="s">
        <v>131</v>
      </c>
      <c r="Y267" s="215"/>
      <c r="Z267" s="215"/>
      <c r="AA267" s="215"/>
      <c r="AB267" s="215"/>
      <c r="AC267" s="215"/>
      <c r="AD267" s="215"/>
      <c r="AE267" s="215"/>
      <c r="AF267" s="215"/>
      <c r="AG267" s="215" t="s">
        <v>132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">
      <c r="A268" s="222"/>
      <c r="B268" s="223"/>
      <c r="C268" s="256" t="s">
        <v>450</v>
      </c>
      <c r="D268" s="225"/>
      <c r="E268" s="226">
        <v>10</v>
      </c>
      <c r="F268" s="224"/>
      <c r="G268" s="224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134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">
      <c r="A269" s="236">
        <v>94</v>
      </c>
      <c r="B269" s="237" t="s">
        <v>451</v>
      </c>
      <c r="C269" s="255" t="s">
        <v>452</v>
      </c>
      <c r="D269" s="238" t="s">
        <v>149</v>
      </c>
      <c r="E269" s="239">
        <v>54</v>
      </c>
      <c r="F269" s="240"/>
      <c r="G269" s="241">
        <f>ROUND(E269*F269,2)</f>
        <v>0</v>
      </c>
      <c r="H269" s="240"/>
      <c r="I269" s="241">
        <f>ROUND(E269*H269,2)</f>
        <v>0</v>
      </c>
      <c r="J269" s="240"/>
      <c r="K269" s="241">
        <f>ROUND(E269*J269,2)</f>
        <v>0</v>
      </c>
      <c r="L269" s="241">
        <v>15</v>
      </c>
      <c r="M269" s="241">
        <f>G269*(1+L269/100)</f>
        <v>0</v>
      </c>
      <c r="N269" s="241">
        <v>0</v>
      </c>
      <c r="O269" s="241">
        <f>ROUND(E269*N269,2)</f>
        <v>0</v>
      </c>
      <c r="P269" s="241">
        <v>0</v>
      </c>
      <c r="Q269" s="241">
        <f>ROUND(E269*P269,2)</f>
        <v>0</v>
      </c>
      <c r="R269" s="241"/>
      <c r="S269" s="241" t="s">
        <v>129</v>
      </c>
      <c r="T269" s="242" t="s">
        <v>130</v>
      </c>
      <c r="U269" s="224">
        <v>4.8000000000000001E-2</v>
      </c>
      <c r="V269" s="224">
        <f>ROUND(E269*U269,2)</f>
        <v>2.59</v>
      </c>
      <c r="W269" s="224"/>
      <c r="X269" s="224" t="s">
        <v>131</v>
      </c>
      <c r="Y269" s="215"/>
      <c r="Z269" s="215"/>
      <c r="AA269" s="215"/>
      <c r="AB269" s="215"/>
      <c r="AC269" s="215"/>
      <c r="AD269" s="215"/>
      <c r="AE269" s="215"/>
      <c r="AF269" s="215"/>
      <c r="AG269" s="215" t="s">
        <v>132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1" x14ac:dyDescent="0.2">
      <c r="A270" s="222"/>
      <c r="B270" s="223"/>
      <c r="C270" s="256" t="s">
        <v>453</v>
      </c>
      <c r="D270" s="225"/>
      <c r="E270" s="226">
        <v>8</v>
      </c>
      <c r="F270" s="224"/>
      <c r="G270" s="224"/>
      <c r="H270" s="224"/>
      <c r="I270" s="224"/>
      <c r="J270" s="224"/>
      <c r="K270" s="224"/>
      <c r="L270" s="224"/>
      <c r="M270" s="224"/>
      <c r="N270" s="224"/>
      <c r="O270" s="224"/>
      <c r="P270" s="224"/>
      <c r="Q270" s="224"/>
      <c r="R270" s="224"/>
      <c r="S270" s="224"/>
      <c r="T270" s="224"/>
      <c r="U270" s="224"/>
      <c r="V270" s="224"/>
      <c r="W270" s="224"/>
      <c r="X270" s="224"/>
      <c r="Y270" s="215"/>
      <c r="Z270" s="215"/>
      <c r="AA270" s="215"/>
      <c r="AB270" s="215"/>
      <c r="AC270" s="215"/>
      <c r="AD270" s="215"/>
      <c r="AE270" s="215"/>
      <c r="AF270" s="215"/>
      <c r="AG270" s="215" t="s">
        <v>134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">
      <c r="A271" s="222"/>
      <c r="B271" s="223"/>
      <c r="C271" s="256" t="s">
        <v>280</v>
      </c>
      <c r="D271" s="225"/>
      <c r="E271" s="226">
        <v>36</v>
      </c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24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134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">
      <c r="A272" s="222"/>
      <c r="B272" s="223"/>
      <c r="C272" s="256" t="s">
        <v>454</v>
      </c>
      <c r="D272" s="225"/>
      <c r="E272" s="226">
        <v>10</v>
      </c>
      <c r="F272" s="224"/>
      <c r="G272" s="224"/>
      <c r="H272" s="224"/>
      <c r="I272" s="224"/>
      <c r="J272" s="224"/>
      <c r="K272" s="224"/>
      <c r="L272" s="224"/>
      <c r="M272" s="224"/>
      <c r="N272" s="224"/>
      <c r="O272" s="224"/>
      <c r="P272" s="224"/>
      <c r="Q272" s="224"/>
      <c r="R272" s="224"/>
      <c r="S272" s="224"/>
      <c r="T272" s="224"/>
      <c r="U272" s="224"/>
      <c r="V272" s="224"/>
      <c r="W272" s="224"/>
      <c r="X272" s="224"/>
      <c r="Y272" s="215"/>
      <c r="Z272" s="215"/>
      <c r="AA272" s="215"/>
      <c r="AB272" s="215"/>
      <c r="AC272" s="215"/>
      <c r="AD272" s="215"/>
      <c r="AE272" s="215"/>
      <c r="AF272" s="215"/>
      <c r="AG272" s="215" t="s">
        <v>134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">
      <c r="A273" s="243">
        <v>95</v>
      </c>
      <c r="B273" s="244" t="s">
        <v>455</v>
      </c>
      <c r="C273" s="257" t="s">
        <v>456</v>
      </c>
      <c r="D273" s="245" t="s">
        <v>159</v>
      </c>
      <c r="E273" s="246">
        <v>2</v>
      </c>
      <c r="F273" s="247"/>
      <c r="G273" s="248">
        <f>ROUND(E273*F273,2)</f>
        <v>0</v>
      </c>
      <c r="H273" s="247"/>
      <c r="I273" s="248">
        <f>ROUND(E273*H273,2)</f>
        <v>0</v>
      </c>
      <c r="J273" s="247"/>
      <c r="K273" s="248">
        <f>ROUND(E273*J273,2)</f>
        <v>0</v>
      </c>
      <c r="L273" s="248">
        <v>15</v>
      </c>
      <c r="M273" s="248">
        <f>G273*(1+L273/100)</f>
        <v>0</v>
      </c>
      <c r="N273" s="248">
        <v>7.3999999999999999E-4</v>
      </c>
      <c r="O273" s="248">
        <f>ROUND(E273*N273,2)</f>
        <v>0</v>
      </c>
      <c r="P273" s="248">
        <v>0</v>
      </c>
      <c r="Q273" s="248">
        <f>ROUND(E273*P273,2)</f>
        <v>0</v>
      </c>
      <c r="R273" s="248"/>
      <c r="S273" s="248" t="s">
        <v>129</v>
      </c>
      <c r="T273" s="249" t="s">
        <v>130</v>
      </c>
      <c r="U273" s="224">
        <v>0.92300000000000004</v>
      </c>
      <c r="V273" s="224">
        <f>ROUND(E273*U273,2)</f>
        <v>1.85</v>
      </c>
      <c r="W273" s="224"/>
      <c r="X273" s="224" t="s">
        <v>131</v>
      </c>
      <c r="Y273" s="215"/>
      <c r="Z273" s="215"/>
      <c r="AA273" s="215"/>
      <c r="AB273" s="215"/>
      <c r="AC273" s="215"/>
      <c r="AD273" s="215"/>
      <c r="AE273" s="215"/>
      <c r="AF273" s="215"/>
      <c r="AG273" s="215" t="s">
        <v>132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ht="22.5" outlineLevel="1" x14ac:dyDescent="0.2">
      <c r="A274" s="236">
        <v>96</v>
      </c>
      <c r="B274" s="237" t="s">
        <v>457</v>
      </c>
      <c r="C274" s="255" t="s">
        <v>458</v>
      </c>
      <c r="D274" s="238" t="s">
        <v>149</v>
      </c>
      <c r="E274" s="239">
        <v>8</v>
      </c>
      <c r="F274" s="240"/>
      <c r="G274" s="241">
        <f>ROUND(E274*F274,2)</f>
        <v>0</v>
      </c>
      <c r="H274" s="240"/>
      <c r="I274" s="241">
        <f>ROUND(E274*H274,2)</f>
        <v>0</v>
      </c>
      <c r="J274" s="240"/>
      <c r="K274" s="241">
        <f>ROUND(E274*J274,2)</f>
        <v>0</v>
      </c>
      <c r="L274" s="241">
        <v>15</v>
      </c>
      <c r="M274" s="241">
        <f>G274*(1+L274/100)</f>
        <v>0</v>
      </c>
      <c r="N274" s="241">
        <v>1.3999999999999999E-4</v>
      </c>
      <c r="O274" s="241">
        <f>ROUND(E274*N274,2)</f>
        <v>0</v>
      </c>
      <c r="P274" s="241">
        <v>0</v>
      </c>
      <c r="Q274" s="241">
        <f>ROUND(E274*P274,2)</f>
        <v>0</v>
      </c>
      <c r="R274" s="241"/>
      <c r="S274" s="241" t="s">
        <v>129</v>
      </c>
      <c r="T274" s="242" t="s">
        <v>130</v>
      </c>
      <c r="U274" s="224">
        <v>0.17</v>
      </c>
      <c r="V274" s="224">
        <f>ROUND(E274*U274,2)</f>
        <v>1.36</v>
      </c>
      <c r="W274" s="224"/>
      <c r="X274" s="224" t="s">
        <v>131</v>
      </c>
      <c r="Y274" s="215"/>
      <c r="Z274" s="215"/>
      <c r="AA274" s="215"/>
      <c r="AB274" s="215"/>
      <c r="AC274" s="215"/>
      <c r="AD274" s="215"/>
      <c r="AE274" s="215"/>
      <c r="AF274" s="215"/>
      <c r="AG274" s="215" t="s">
        <v>132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">
      <c r="A275" s="222"/>
      <c r="B275" s="223"/>
      <c r="C275" s="258" t="s">
        <v>459</v>
      </c>
      <c r="D275" s="250"/>
      <c r="E275" s="250"/>
      <c r="F275" s="250"/>
      <c r="G275" s="250"/>
      <c r="H275" s="224"/>
      <c r="I275" s="224"/>
      <c r="J275" s="224"/>
      <c r="K275" s="224"/>
      <c r="L275" s="224"/>
      <c r="M275" s="224"/>
      <c r="N275" s="224"/>
      <c r="O275" s="224"/>
      <c r="P275" s="224"/>
      <c r="Q275" s="224"/>
      <c r="R275" s="224"/>
      <c r="S275" s="224"/>
      <c r="T275" s="224"/>
      <c r="U275" s="224"/>
      <c r="V275" s="224"/>
      <c r="W275" s="224"/>
      <c r="X275" s="224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187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">
      <c r="A276" s="222"/>
      <c r="B276" s="223"/>
      <c r="C276" s="256" t="s">
        <v>453</v>
      </c>
      <c r="D276" s="225"/>
      <c r="E276" s="226">
        <v>8</v>
      </c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24"/>
      <c r="Y276" s="215"/>
      <c r="Z276" s="215"/>
      <c r="AA276" s="215"/>
      <c r="AB276" s="215"/>
      <c r="AC276" s="215"/>
      <c r="AD276" s="215"/>
      <c r="AE276" s="215"/>
      <c r="AF276" s="215"/>
      <c r="AG276" s="215" t="s">
        <v>134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ht="22.5" outlineLevel="1" x14ac:dyDescent="0.2">
      <c r="A277" s="236">
        <v>97</v>
      </c>
      <c r="B277" s="237" t="s">
        <v>460</v>
      </c>
      <c r="C277" s="255" t="s">
        <v>461</v>
      </c>
      <c r="D277" s="238" t="s">
        <v>149</v>
      </c>
      <c r="E277" s="239">
        <v>36</v>
      </c>
      <c r="F277" s="240"/>
      <c r="G277" s="241">
        <f>ROUND(E277*F277,2)</f>
        <v>0</v>
      </c>
      <c r="H277" s="240"/>
      <c r="I277" s="241">
        <f>ROUND(E277*H277,2)</f>
        <v>0</v>
      </c>
      <c r="J277" s="240"/>
      <c r="K277" s="241">
        <f>ROUND(E277*J277,2)</f>
        <v>0</v>
      </c>
      <c r="L277" s="241">
        <v>15</v>
      </c>
      <c r="M277" s="241">
        <f>G277*(1+L277/100)</f>
        <v>0</v>
      </c>
      <c r="N277" s="241">
        <v>2.0000000000000001E-4</v>
      </c>
      <c r="O277" s="241">
        <f>ROUND(E277*N277,2)</f>
        <v>0.01</v>
      </c>
      <c r="P277" s="241">
        <v>0</v>
      </c>
      <c r="Q277" s="241">
        <f>ROUND(E277*P277,2)</f>
        <v>0</v>
      </c>
      <c r="R277" s="241"/>
      <c r="S277" s="241" t="s">
        <v>129</v>
      </c>
      <c r="T277" s="242" t="s">
        <v>130</v>
      </c>
      <c r="U277" s="224">
        <v>0.22</v>
      </c>
      <c r="V277" s="224">
        <f>ROUND(E277*U277,2)</f>
        <v>7.92</v>
      </c>
      <c r="W277" s="224"/>
      <c r="X277" s="224" t="s">
        <v>131</v>
      </c>
      <c r="Y277" s="215"/>
      <c r="Z277" s="215"/>
      <c r="AA277" s="215"/>
      <c r="AB277" s="215"/>
      <c r="AC277" s="215"/>
      <c r="AD277" s="215"/>
      <c r="AE277" s="215"/>
      <c r="AF277" s="215"/>
      <c r="AG277" s="215" t="s">
        <v>132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22"/>
      <c r="B278" s="223"/>
      <c r="C278" s="258" t="s">
        <v>459</v>
      </c>
      <c r="D278" s="250"/>
      <c r="E278" s="250"/>
      <c r="F278" s="250"/>
      <c r="G278" s="250"/>
      <c r="H278" s="224"/>
      <c r="I278" s="224"/>
      <c r="J278" s="224"/>
      <c r="K278" s="224"/>
      <c r="L278" s="224"/>
      <c r="M278" s="224"/>
      <c r="N278" s="224"/>
      <c r="O278" s="224"/>
      <c r="P278" s="224"/>
      <c r="Q278" s="224"/>
      <c r="R278" s="224"/>
      <c r="S278" s="224"/>
      <c r="T278" s="224"/>
      <c r="U278" s="224"/>
      <c r="V278" s="224"/>
      <c r="W278" s="224"/>
      <c r="X278" s="224"/>
      <c r="Y278" s="215"/>
      <c r="Z278" s="215"/>
      <c r="AA278" s="215"/>
      <c r="AB278" s="215"/>
      <c r="AC278" s="215"/>
      <c r="AD278" s="215"/>
      <c r="AE278" s="215"/>
      <c r="AF278" s="215"/>
      <c r="AG278" s="215" t="s">
        <v>187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22"/>
      <c r="B279" s="223"/>
      <c r="C279" s="256" t="s">
        <v>280</v>
      </c>
      <c r="D279" s="225"/>
      <c r="E279" s="226">
        <v>36</v>
      </c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224"/>
      <c r="Q279" s="224"/>
      <c r="R279" s="224"/>
      <c r="S279" s="224"/>
      <c r="T279" s="224"/>
      <c r="U279" s="224"/>
      <c r="V279" s="224"/>
      <c r="W279" s="224"/>
      <c r="X279" s="224"/>
      <c r="Y279" s="215"/>
      <c r="Z279" s="215"/>
      <c r="AA279" s="215"/>
      <c r="AB279" s="215"/>
      <c r="AC279" s="215"/>
      <c r="AD279" s="215"/>
      <c r="AE279" s="215"/>
      <c r="AF279" s="215"/>
      <c r="AG279" s="215" t="s">
        <v>134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ht="22.5" outlineLevel="1" x14ac:dyDescent="0.2">
      <c r="A280" s="236">
        <v>98</v>
      </c>
      <c r="B280" s="237" t="s">
        <v>462</v>
      </c>
      <c r="C280" s="255" t="s">
        <v>463</v>
      </c>
      <c r="D280" s="238" t="s">
        <v>149</v>
      </c>
      <c r="E280" s="239">
        <v>2</v>
      </c>
      <c r="F280" s="240"/>
      <c r="G280" s="241">
        <f>ROUND(E280*F280,2)</f>
        <v>0</v>
      </c>
      <c r="H280" s="240"/>
      <c r="I280" s="241">
        <f>ROUND(E280*H280,2)</f>
        <v>0</v>
      </c>
      <c r="J280" s="240"/>
      <c r="K280" s="241">
        <f>ROUND(E280*J280,2)</f>
        <v>0</v>
      </c>
      <c r="L280" s="241">
        <v>15</v>
      </c>
      <c r="M280" s="241">
        <f>G280*(1+L280/100)</f>
        <v>0</v>
      </c>
      <c r="N280" s="241">
        <v>2.5000000000000001E-4</v>
      </c>
      <c r="O280" s="241">
        <f>ROUND(E280*N280,2)</f>
        <v>0</v>
      </c>
      <c r="P280" s="241">
        <v>0</v>
      </c>
      <c r="Q280" s="241">
        <f>ROUND(E280*P280,2)</f>
        <v>0</v>
      </c>
      <c r="R280" s="241"/>
      <c r="S280" s="241" t="s">
        <v>129</v>
      </c>
      <c r="T280" s="242" t="s">
        <v>130</v>
      </c>
      <c r="U280" s="224">
        <v>0.23</v>
      </c>
      <c r="V280" s="224">
        <f>ROUND(E280*U280,2)</f>
        <v>0.46</v>
      </c>
      <c r="W280" s="224"/>
      <c r="X280" s="224" t="s">
        <v>131</v>
      </c>
      <c r="Y280" s="215"/>
      <c r="Z280" s="215"/>
      <c r="AA280" s="215"/>
      <c r="AB280" s="215"/>
      <c r="AC280" s="215"/>
      <c r="AD280" s="215"/>
      <c r="AE280" s="215"/>
      <c r="AF280" s="215"/>
      <c r="AG280" s="215" t="s">
        <v>132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">
      <c r="A281" s="222"/>
      <c r="B281" s="223"/>
      <c r="C281" s="258" t="s">
        <v>459</v>
      </c>
      <c r="D281" s="250"/>
      <c r="E281" s="250"/>
      <c r="F281" s="250"/>
      <c r="G281" s="250"/>
      <c r="H281" s="224"/>
      <c r="I281" s="224"/>
      <c r="J281" s="224"/>
      <c r="K281" s="224"/>
      <c r="L281" s="224"/>
      <c r="M281" s="224"/>
      <c r="N281" s="224"/>
      <c r="O281" s="224"/>
      <c r="P281" s="224"/>
      <c r="Q281" s="224"/>
      <c r="R281" s="224"/>
      <c r="S281" s="224"/>
      <c r="T281" s="224"/>
      <c r="U281" s="224"/>
      <c r="V281" s="224"/>
      <c r="W281" s="224"/>
      <c r="X281" s="224"/>
      <c r="Y281" s="215"/>
      <c r="Z281" s="215"/>
      <c r="AA281" s="215"/>
      <c r="AB281" s="215"/>
      <c r="AC281" s="215"/>
      <c r="AD281" s="215"/>
      <c r="AE281" s="215"/>
      <c r="AF281" s="215"/>
      <c r="AG281" s="215" t="s">
        <v>187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ht="22.5" outlineLevel="1" x14ac:dyDescent="0.2">
      <c r="A282" s="236">
        <v>99</v>
      </c>
      <c r="B282" s="237" t="s">
        <v>464</v>
      </c>
      <c r="C282" s="255" t="s">
        <v>465</v>
      </c>
      <c r="D282" s="238" t="s">
        <v>149</v>
      </c>
      <c r="E282" s="239">
        <v>10</v>
      </c>
      <c r="F282" s="240"/>
      <c r="G282" s="241">
        <f>ROUND(E282*F282,2)</f>
        <v>0</v>
      </c>
      <c r="H282" s="240"/>
      <c r="I282" s="241">
        <f>ROUND(E282*H282,2)</f>
        <v>0</v>
      </c>
      <c r="J282" s="240"/>
      <c r="K282" s="241">
        <f>ROUND(E282*J282,2)</f>
        <v>0</v>
      </c>
      <c r="L282" s="241">
        <v>15</v>
      </c>
      <c r="M282" s="241">
        <f>G282*(1+L282/100)</f>
        <v>0</v>
      </c>
      <c r="N282" s="241">
        <v>4.0000000000000002E-4</v>
      </c>
      <c r="O282" s="241">
        <f>ROUND(E282*N282,2)</f>
        <v>0</v>
      </c>
      <c r="P282" s="241">
        <v>0</v>
      </c>
      <c r="Q282" s="241">
        <f>ROUND(E282*P282,2)</f>
        <v>0</v>
      </c>
      <c r="R282" s="241"/>
      <c r="S282" s="241" t="s">
        <v>129</v>
      </c>
      <c r="T282" s="242" t="s">
        <v>130</v>
      </c>
      <c r="U282" s="224">
        <v>0.25</v>
      </c>
      <c r="V282" s="224">
        <f>ROUND(E282*U282,2)</f>
        <v>2.5</v>
      </c>
      <c r="W282" s="224"/>
      <c r="X282" s="224" t="s">
        <v>131</v>
      </c>
      <c r="Y282" s="215"/>
      <c r="Z282" s="215"/>
      <c r="AA282" s="215"/>
      <c r="AB282" s="215"/>
      <c r="AC282" s="215"/>
      <c r="AD282" s="215"/>
      <c r="AE282" s="215"/>
      <c r="AF282" s="215"/>
      <c r="AG282" s="215" t="s">
        <v>132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">
      <c r="A283" s="222"/>
      <c r="B283" s="223"/>
      <c r="C283" s="258" t="s">
        <v>459</v>
      </c>
      <c r="D283" s="250"/>
      <c r="E283" s="250"/>
      <c r="F283" s="250"/>
      <c r="G283" s="250"/>
      <c r="H283" s="224"/>
      <c r="I283" s="224"/>
      <c r="J283" s="224"/>
      <c r="K283" s="224"/>
      <c r="L283" s="224"/>
      <c r="M283" s="224"/>
      <c r="N283" s="224"/>
      <c r="O283" s="224"/>
      <c r="P283" s="224"/>
      <c r="Q283" s="224"/>
      <c r="R283" s="224"/>
      <c r="S283" s="224"/>
      <c r="T283" s="224"/>
      <c r="U283" s="224"/>
      <c r="V283" s="224"/>
      <c r="W283" s="224"/>
      <c r="X283" s="224"/>
      <c r="Y283" s="215"/>
      <c r="Z283" s="215"/>
      <c r="AA283" s="215"/>
      <c r="AB283" s="215"/>
      <c r="AC283" s="215"/>
      <c r="AD283" s="215"/>
      <c r="AE283" s="215"/>
      <c r="AF283" s="215"/>
      <c r="AG283" s="215" t="s">
        <v>187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">
      <c r="A284" s="222"/>
      <c r="B284" s="223"/>
      <c r="C284" s="256" t="s">
        <v>454</v>
      </c>
      <c r="D284" s="225"/>
      <c r="E284" s="226">
        <v>10</v>
      </c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  <c r="Q284" s="224"/>
      <c r="R284" s="224"/>
      <c r="S284" s="224"/>
      <c r="T284" s="224"/>
      <c r="U284" s="224"/>
      <c r="V284" s="224"/>
      <c r="W284" s="224"/>
      <c r="X284" s="224"/>
      <c r="Y284" s="215"/>
      <c r="Z284" s="215"/>
      <c r="AA284" s="215"/>
      <c r="AB284" s="215"/>
      <c r="AC284" s="215"/>
      <c r="AD284" s="215"/>
      <c r="AE284" s="215"/>
      <c r="AF284" s="215"/>
      <c r="AG284" s="215" t="s">
        <v>134</v>
      </c>
      <c r="AH284" s="215">
        <v>0</v>
      </c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">
      <c r="A285" s="243">
        <v>100</v>
      </c>
      <c r="B285" s="244" t="s">
        <v>466</v>
      </c>
      <c r="C285" s="257" t="s">
        <v>467</v>
      </c>
      <c r="D285" s="245" t="s">
        <v>316</v>
      </c>
      <c r="E285" s="246">
        <v>6.2799999999999995E-2</v>
      </c>
      <c r="F285" s="247"/>
      <c r="G285" s="248">
        <f>ROUND(E285*F285,2)</f>
        <v>0</v>
      </c>
      <c r="H285" s="247"/>
      <c r="I285" s="248">
        <f>ROUND(E285*H285,2)</f>
        <v>0</v>
      </c>
      <c r="J285" s="247"/>
      <c r="K285" s="248">
        <f>ROUND(E285*J285,2)</f>
        <v>0</v>
      </c>
      <c r="L285" s="248">
        <v>15</v>
      </c>
      <c r="M285" s="248">
        <f>G285*(1+L285/100)</f>
        <v>0</v>
      </c>
      <c r="N285" s="248">
        <v>0</v>
      </c>
      <c r="O285" s="248">
        <f>ROUND(E285*N285,2)</f>
        <v>0</v>
      </c>
      <c r="P285" s="248">
        <v>0</v>
      </c>
      <c r="Q285" s="248">
        <f>ROUND(E285*P285,2)</f>
        <v>0</v>
      </c>
      <c r="R285" s="248"/>
      <c r="S285" s="248" t="s">
        <v>129</v>
      </c>
      <c r="T285" s="249" t="s">
        <v>130</v>
      </c>
      <c r="U285" s="224">
        <v>1.575</v>
      </c>
      <c r="V285" s="224">
        <f>ROUND(E285*U285,2)</f>
        <v>0.1</v>
      </c>
      <c r="W285" s="224"/>
      <c r="X285" s="224" t="s">
        <v>131</v>
      </c>
      <c r="Y285" s="215"/>
      <c r="Z285" s="215"/>
      <c r="AA285" s="215"/>
      <c r="AB285" s="215"/>
      <c r="AC285" s="215"/>
      <c r="AD285" s="215"/>
      <c r="AE285" s="215"/>
      <c r="AF285" s="215"/>
      <c r="AG285" s="215" t="s">
        <v>359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x14ac:dyDescent="0.2">
      <c r="A286" s="230" t="s">
        <v>124</v>
      </c>
      <c r="B286" s="231" t="s">
        <v>83</v>
      </c>
      <c r="C286" s="254" t="s">
        <v>84</v>
      </c>
      <c r="D286" s="232"/>
      <c r="E286" s="233"/>
      <c r="F286" s="234"/>
      <c r="G286" s="234">
        <f>SUMIF(AG287:AG296,"&lt;&gt;NOR",G287:G296)</f>
        <v>0</v>
      </c>
      <c r="H286" s="234"/>
      <c r="I286" s="234">
        <f>SUM(I287:I296)</f>
        <v>0</v>
      </c>
      <c r="J286" s="234"/>
      <c r="K286" s="234">
        <f>SUM(K287:K296)</f>
        <v>0</v>
      </c>
      <c r="L286" s="234"/>
      <c r="M286" s="234">
        <f>SUM(M287:M296)</f>
        <v>0</v>
      </c>
      <c r="N286" s="234"/>
      <c r="O286" s="234">
        <f>SUM(O287:O296)</f>
        <v>0.1</v>
      </c>
      <c r="P286" s="234"/>
      <c r="Q286" s="234">
        <f>SUM(Q287:Q296)</f>
        <v>0</v>
      </c>
      <c r="R286" s="234"/>
      <c r="S286" s="234"/>
      <c r="T286" s="235"/>
      <c r="U286" s="229"/>
      <c r="V286" s="229">
        <f>SUM(V287:V296)</f>
        <v>2.17</v>
      </c>
      <c r="W286" s="229"/>
      <c r="X286" s="229"/>
      <c r="AG286" t="s">
        <v>125</v>
      </c>
    </row>
    <row r="287" spans="1:60" outlineLevel="1" x14ac:dyDescent="0.2">
      <c r="A287" s="243">
        <v>101</v>
      </c>
      <c r="B287" s="244" t="s">
        <v>468</v>
      </c>
      <c r="C287" s="257" t="s">
        <v>469</v>
      </c>
      <c r="D287" s="245" t="s">
        <v>159</v>
      </c>
      <c r="E287" s="246">
        <v>1</v>
      </c>
      <c r="F287" s="247"/>
      <c r="G287" s="248">
        <f>ROUND(E287*F287,2)</f>
        <v>0</v>
      </c>
      <c r="H287" s="247"/>
      <c r="I287" s="248">
        <f>ROUND(E287*H287,2)</f>
        <v>0</v>
      </c>
      <c r="J287" s="247"/>
      <c r="K287" s="248">
        <f>ROUND(E287*J287,2)</f>
        <v>0</v>
      </c>
      <c r="L287" s="248">
        <v>15</v>
      </c>
      <c r="M287" s="248">
        <f>G287*(1+L287/100)</f>
        <v>0</v>
      </c>
      <c r="N287" s="248">
        <v>3.5000000000000001E-3</v>
      </c>
      <c r="O287" s="248">
        <f>ROUND(E287*N287,2)</f>
        <v>0</v>
      </c>
      <c r="P287" s="248">
        <v>0</v>
      </c>
      <c r="Q287" s="248">
        <f>ROUND(E287*P287,2)</f>
        <v>0</v>
      </c>
      <c r="R287" s="248"/>
      <c r="S287" s="248" t="s">
        <v>129</v>
      </c>
      <c r="T287" s="249" t="s">
        <v>130</v>
      </c>
      <c r="U287" s="224">
        <v>0</v>
      </c>
      <c r="V287" s="224">
        <f>ROUND(E287*U287,2)</f>
        <v>0</v>
      </c>
      <c r="W287" s="224"/>
      <c r="X287" s="224" t="s">
        <v>353</v>
      </c>
      <c r="Y287" s="215"/>
      <c r="Z287" s="215"/>
      <c r="AA287" s="215"/>
      <c r="AB287" s="215"/>
      <c r="AC287" s="215"/>
      <c r="AD287" s="215"/>
      <c r="AE287" s="215"/>
      <c r="AF287" s="215"/>
      <c r="AG287" s="215" t="s">
        <v>354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">
      <c r="A288" s="236">
        <v>102</v>
      </c>
      <c r="B288" s="237" t="s">
        <v>470</v>
      </c>
      <c r="C288" s="255" t="s">
        <v>471</v>
      </c>
      <c r="D288" s="238" t="s">
        <v>128</v>
      </c>
      <c r="E288" s="239">
        <v>8.1</v>
      </c>
      <c r="F288" s="240"/>
      <c r="G288" s="241">
        <f>ROUND(E288*F288,2)</f>
        <v>0</v>
      </c>
      <c r="H288" s="240"/>
      <c r="I288" s="241">
        <f>ROUND(E288*H288,2)</f>
        <v>0</v>
      </c>
      <c r="J288" s="240"/>
      <c r="K288" s="241">
        <f>ROUND(E288*J288,2)</f>
        <v>0</v>
      </c>
      <c r="L288" s="241">
        <v>15</v>
      </c>
      <c r="M288" s="241">
        <f>G288*(1+L288/100)</f>
        <v>0</v>
      </c>
      <c r="N288" s="241">
        <v>1.26E-2</v>
      </c>
      <c r="O288" s="241">
        <f>ROUND(E288*N288,2)</f>
        <v>0.1</v>
      </c>
      <c r="P288" s="241">
        <v>0</v>
      </c>
      <c r="Q288" s="241">
        <f>ROUND(E288*P288,2)</f>
        <v>0</v>
      </c>
      <c r="R288" s="241"/>
      <c r="S288" s="241" t="s">
        <v>129</v>
      </c>
      <c r="T288" s="242" t="s">
        <v>130</v>
      </c>
      <c r="U288" s="224">
        <v>0</v>
      </c>
      <c r="V288" s="224">
        <f>ROUND(E288*U288,2)</f>
        <v>0</v>
      </c>
      <c r="W288" s="224"/>
      <c r="X288" s="224" t="s">
        <v>353</v>
      </c>
      <c r="Y288" s="215"/>
      <c r="Z288" s="215"/>
      <c r="AA288" s="215"/>
      <c r="AB288" s="215"/>
      <c r="AC288" s="215"/>
      <c r="AD288" s="215"/>
      <c r="AE288" s="215"/>
      <c r="AF288" s="215"/>
      <c r="AG288" s="215" t="s">
        <v>354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">
      <c r="A289" s="222"/>
      <c r="B289" s="223"/>
      <c r="C289" s="258" t="s">
        <v>472</v>
      </c>
      <c r="D289" s="250"/>
      <c r="E289" s="250"/>
      <c r="F289" s="250"/>
      <c r="G289" s="250"/>
      <c r="H289" s="224"/>
      <c r="I289" s="224"/>
      <c r="J289" s="224"/>
      <c r="K289" s="224"/>
      <c r="L289" s="224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4"/>
      <c r="X289" s="224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187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">
      <c r="A290" s="222"/>
      <c r="B290" s="223"/>
      <c r="C290" s="256" t="s">
        <v>473</v>
      </c>
      <c r="D290" s="225"/>
      <c r="E290" s="226">
        <v>6.75</v>
      </c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24"/>
      <c r="Y290" s="215"/>
      <c r="Z290" s="215"/>
      <c r="AA290" s="215"/>
      <c r="AB290" s="215"/>
      <c r="AC290" s="215"/>
      <c r="AD290" s="215"/>
      <c r="AE290" s="215"/>
      <c r="AF290" s="215"/>
      <c r="AG290" s="215" t="s">
        <v>134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">
      <c r="A291" s="222"/>
      <c r="B291" s="223"/>
      <c r="C291" s="259" t="s">
        <v>364</v>
      </c>
      <c r="D291" s="227"/>
      <c r="E291" s="228">
        <v>1.35</v>
      </c>
      <c r="F291" s="224"/>
      <c r="G291" s="224"/>
      <c r="H291" s="224"/>
      <c r="I291" s="224"/>
      <c r="J291" s="224"/>
      <c r="K291" s="224"/>
      <c r="L291" s="224"/>
      <c r="M291" s="224"/>
      <c r="N291" s="224"/>
      <c r="O291" s="224"/>
      <c r="P291" s="224"/>
      <c r="Q291" s="224"/>
      <c r="R291" s="224"/>
      <c r="S291" s="224"/>
      <c r="T291" s="224"/>
      <c r="U291" s="224"/>
      <c r="V291" s="224"/>
      <c r="W291" s="224"/>
      <c r="X291" s="224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134</v>
      </c>
      <c r="AH291" s="215">
        <v>4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">
      <c r="A292" s="236">
        <v>103</v>
      </c>
      <c r="B292" s="237" t="s">
        <v>474</v>
      </c>
      <c r="C292" s="255" t="s">
        <v>475</v>
      </c>
      <c r="D292" s="238" t="s">
        <v>128</v>
      </c>
      <c r="E292" s="239">
        <v>6.75</v>
      </c>
      <c r="F292" s="240"/>
      <c r="G292" s="241">
        <f>ROUND(E292*F292,2)</f>
        <v>0</v>
      </c>
      <c r="H292" s="240"/>
      <c r="I292" s="241">
        <f>ROUND(E292*H292,2)</f>
        <v>0</v>
      </c>
      <c r="J292" s="240"/>
      <c r="K292" s="241">
        <f>ROUND(E292*J292,2)</f>
        <v>0</v>
      </c>
      <c r="L292" s="241">
        <v>15</v>
      </c>
      <c r="M292" s="241">
        <f>G292*(1+L292/100)</f>
        <v>0</v>
      </c>
      <c r="N292" s="241">
        <v>0</v>
      </c>
      <c r="O292" s="241">
        <f>ROUND(E292*N292,2)</f>
        <v>0</v>
      </c>
      <c r="P292" s="241">
        <v>0</v>
      </c>
      <c r="Q292" s="241">
        <f>ROUND(E292*P292,2)</f>
        <v>0</v>
      </c>
      <c r="R292" s="241"/>
      <c r="S292" s="241" t="s">
        <v>129</v>
      </c>
      <c r="T292" s="242" t="s">
        <v>130</v>
      </c>
      <c r="U292" s="224">
        <v>0.29199999999999998</v>
      </c>
      <c r="V292" s="224">
        <f>ROUND(E292*U292,2)</f>
        <v>1.97</v>
      </c>
      <c r="W292" s="224"/>
      <c r="X292" s="224" t="s">
        <v>131</v>
      </c>
      <c r="Y292" s="215"/>
      <c r="Z292" s="215"/>
      <c r="AA292" s="215"/>
      <c r="AB292" s="215"/>
      <c r="AC292" s="215"/>
      <c r="AD292" s="215"/>
      <c r="AE292" s="215"/>
      <c r="AF292" s="215"/>
      <c r="AG292" s="215" t="s">
        <v>132</v>
      </c>
      <c r="AH292" s="215"/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">
      <c r="A293" s="222"/>
      <c r="B293" s="223"/>
      <c r="C293" s="256" t="s">
        <v>473</v>
      </c>
      <c r="D293" s="225"/>
      <c r="E293" s="226">
        <v>6.75</v>
      </c>
      <c r="F293" s="224"/>
      <c r="G293" s="224"/>
      <c r="H293" s="224"/>
      <c r="I293" s="224"/>
      <c r="J293" s="224"/>
      <c r="K293" s="224"/>
      <c r="L293" s="224"/>
      <c r="M293" s="224"/>
      <c r="N293" s="224"/>
      <c r="O293" s="224"/>
      <c r="P293" s="224"/>
      <c r="Q293" s="224"/>
      <c r="R293" s="224"/>
      <c r="S293" s="224"/>
      <c r="T293" s="224"/>
      <c r="U293" s="224"/>
      <c r="V293" s="224"/>
      <c r="W293" s="224"/>
      <c r="X293" s="224"/>
      <c r="Y293" s="215"/>
      <c r="Z293" s="215"/>
      <c r="AA293" s="215"/>
      <c r="AB293" s="215"/>
      <c r="AC293" s="215"/>
      <c r="AD293" s="215"/>
      <c r="AE293" s="215"/>
      <c r="AF293" s="215"/>
      <c r="AG293" s="215" t="s">
        <v>134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">
      <c r="A294" s="236">
        <v>104</v>
      </c>
      <c r="B294" s="237" t="s">
        <v>476</v>
      </c>
      <c r="C294" s="255" t="s">
        <v>477</v>
      </c>
      <c r="D294" s="238" t="s">
        <v>208</v>
      </c>
      <c r="E294" s="239">
        <v>0.1215</v>
      </c>
      <c r="F294" s="240"/>
      <c r="G294" s="241">
        <f>ROUND(E294*F294,2)</f>
        <v>0</v>
      </c>
      <c r="H294" s="240"/>
      <c r="I294" s="241">
        <f>ROUND(E294*H294,2)</f>
        <v>0</v>
      </c>
      <c r="J294" s="240"/>
      <c r="K294" s="241">
        <f>ROUND(E294*J294,2)</f>
        <v>0</v>
      </c>
      <c r="L294" s="241">
        <v>15</v>
      </c>
      <c r="M294" s="241">
        <f>G294*(1+L294/100)</f>
        <v>0</v>
      </c>
      <c r="N294" s="241">
        <v>2.9100000000000001E-2</v>
      </c>
      <c r="O294" s="241">
        <f>ROUND(E294*N294,2)</f>
        <v>0</v>
      </c>
      <c r="P294" s="241">
        <v>0</v>
      </c>
      <c r="Q294" s="241">
        <f>ROUND(E294*P294,2)</f>
        <v>0</v>
      </c>
      <c r="R294" s="241"/>
      <c r="S294" s="241" t="s">
        <v>129</v>
      </c>
      <c r="T294" s="242" t="s">
        <v>130</v>
      </c>
      <c r="U294" s="224">
        <v>0</v>
      </c>
      <c r="V294" s="224">
        <f>ROUND(E294*U294,2)</f>
        <v>0</v>
      </c>
      <c r="W294" s="224"/>
      <c r="X294" s="224" t="s">
        <v>131</v>
      </c>
      <c r="Y294" s="215"/>
      <c r="Z294" s="215"/>
      <c r="AA294" s="215"/>
      <c r="AB294" s="215"/>
      <c r="AC294" s="215"/>
      <c r="AD294" s="215"/>
      <c r="AE294" s="215"/>
      <c r="AF294" s="215"/>
      <c r="AG294" s="215" t="s">
        <v>132</v>
      </c>
      <c r="AH294" s="215"/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">
      <c r="A295" s="222"/>
      <c r="B295" s="223"/>
      <c r="C295" s="256" t="s">
        <v>478</v>
      </c>
      <c r="D295" s="225"/>
      <c r="E295" s="226">
        <v>0.12</v>
      </c>
      <c r="F295" s="224"/>
      <c r="G295" s="224"/>
      <c r="H295" s="224"/>
      <c r="I295" s="224"/>
      <c r="J295" s="224"/>
      <c r="K295" s="224"/>
      <c r="L295" s="224"/>
      <c r="M295" s="224"/>
      <c r="N295" s="224"/>
      <c r="O295" s="224"/>
      <c r="P295" s="224"/>
      <c r="Q295" s="224"/>
      <c r="R295" s="224"/>
      <c r="S295" s="224"/>
      <c r="T295" s="224"/>
      <c r="U295" s="224"/>
      <c r="V295" s="224"/>
      <c r="W295" s="224"/>
      <c r="X295" s="224"/>
      <c r="Y295" s="215"/>
      <c r="Z295" s="215"/>
      <c r="AA295" s="215"/>
      <c r="AB295" s="215"/>
      <c r="AC295" s="215"/>
      <c r="AD295" s="215"/>
      <c r="AE295" s="215"/>
      <c r="AF295" s="215"/>
      <c r="AG295" s="215" t="s">
        <v>134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">
      <c r="A296" s="243">
        <v>105</v>
      </c>
      <c r="B296" s="244" t="s">
        <v>479</v>
      </c>
      <c r="C296" s="257" t="s">
        <v>480</v>
      </c>
      <c r="D296" s="245" t="s">
        <v>316</v>
      </c>
      <c r="E296" s="246">
        <v>0.1091</v>
      </c>
      <c r="F296" s="247"/>
      <c r="G296" s="248">
        <f>ROUND(E296*F296,2)</f>
        <v>0</v>
      </c>
      <c r="H296" s="247"/>
      <c r="I296" s="248">
        <f>ROUND(E296*H296,2)</f>
        <v>0</v>
      </c>
      <c r="J296" s="247"/>
      <c r="K296" s="248">
        <f>ROUND(E296*J296,2)</f>
        <v>0</v>
      </c>
      <c r="L296" s="248">
        <v>15</v>
      </c>
      <c r="M296" s="248">
        <f>G296*(1+L296/100)</f>
        <v>0</v>
      </c>
      <c r="N296" s="248">
        <v>0</v>
      </c>
      <c r="O296" s="248">
        <f>ROUND(E296*N296,2)</f>
        <v>0</v>
      </c>
      <c r="P296" s="248">
        <v>0</v>
      </c>
      <c r="Q296" s="248">
        <f>ROUND(E296*P296,2)</f>
        <v>0</v>
      </c>
      <c r="R296" s="248"/>
      <c r="S296" s="248" t="s">
        <v>129</v>
      </c>
      <c r="T296" s="249" t="s">
        <v>130</v>
      </c>
      <c r="U296" s="224">
        <v>1.863</v>
      </c>
      <c r="V296" s="224">
        <f>ROUND(E296*U296,2)</f>
        <v>0.2</v>
      </c>
      <c r="W296" s="224"/>
      <c r="X296" s="224" t="s">
        <v>131</v>
      </c>
      <c r="Y296" s="215"/>
      <c r="Z296" s="215"/>
      <c r="AA296" s="215"/>
      <c r="AB296" s="215"/>
      <c r="AC296" s="215"/>
      <c r="AD296" s="215"/>
      <c r="AE296" s="215"/>
      <c r="AF296" s="215"/>
      <c r="AG296" s="215" t="s">
        <v>359</v>
      </c>
      <c r="AH296" s="215"/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x14ac:dyDescent="0.2">
      <c r="A297" s="230" t="s">
        <v>124</v>
      </c>
      <c r="B297" s="231" t="s">
        <v>85</v>
      </c>
      <c r="C297" s="254" t="s">
        <v>86</v>
      </c>
      <c r="D297" s="232"/>
      <c r="E297" s="233"/>
      <c r="F297" s="234"/>
      <c r="G297" s="234">
        <f>SUMIF(AG298:AG317,"&lt;&gt;NOR",G298:G317)</f>
        <v>0</v>
      </c>
      <c r="H297" s="234"/>
      <c r="I297" s="234">
        <f>SUM(I298:I317)</f>
        <v>0</v>
      </c>
      <c r="J297" s="234"/>
      <c r="K297" s="234">
        <f>SUM(K298:K317)</f>
        <v>0</v>
      </c>
      <c r="L297" s="234"/>
      <c r="M297" s="234">
        <f>SUM(M298:M317)</f>
        <v>0</v>
      </c>
      <c r="N297" s="234"/>
      <c r="O297" s="234">
        <f>SUM(O298:O317)</f>
        <v>0.52</v>
      </c>
      <c r="P297" s="234"/>
      <c r="Q297" s="234">
        <f>SUM(Q298:Q317)</f>
        <v>0.34</v>
      </c>
      <c r="R297" s="234"/>
      <c r="S297" s="234"/>
      <c r="T297" s="235"/>
      <c r="U297" s="229"/>
      <c r="V297" s="229">
        <f>SUM(V298:V317)</f>
        <v>150.26</v>
      </c>
      <c r="W297" s="229"/>
      <c r="X297" s="229"/>
      <c r="AG297" t="s">
        <v>125</v>
      </c>
    </row>
    <row r="298" spans="1:60" outlineLevel="1" x14ac:dyDescent="0.2">
      <c r="A298" s="236">
        <v>106</v>
      </c>
      <c r="B298" s="237" t="s">
        <v>481</v>
      </c>
      <c r="C298" s="255" t="s">
        <v>482</v>
      </c>
      <c r="D298" s="238" t="s">
        <v>149</v>
      </c>
      <c r="E298" s="239">
        <v>74.900000000000006</v>
      </c>
      <c r="F298" s="240"/>
      <c r="G298" s="241">
        <f>ROUND(E298*F298,2)</f>
        <v>0</v>
      </c>
      <c r="H298" s="240"/>
      <c r="I298" s="241">
        <f>ROUND(E298*H298,2)</f>
        <v>0</v>
      </c>
      <c r="J298" s="240"/>
      <c r="K298" s="241">
        <f>ROUND(E298*J298,2)</f>
        <v>0</v>
      </c>
      <c r="L298" s="241">
        <v>15</v>
      </c>
      <c r="M298" s="241">
        <f>G298*(1+L298/100)</f>
        <v>0</v>
      </c>
      <c r="N298" s="241">
        <v>0</v>
      </c>
      <c r="O298" s="241">
        <f>ROUND(E298*N298,2)</f>
        <v>0</v>
      </c>
      <c r="P298" s="241">
        <v>2.3E-3</v>
      </c>
      <c r="Q298" s="241">
        <f>ROUND(E298*P298,2)</f>
        <v>0.17</v>
      </c>
      <c r="R298" s="241"/>
      <c r="S298" s="241" t="s">
        <v>129</v>
      </c>
      <c r="T298" s="242" t="s">
        <v>130</v>
      </c>
      <c r="U298" s="224">
        <v>0.10349999999999999</v>
      </c>
      <c r="V298" s="224">
        <f>ROUND(E298*U298,2)</f>
        <v>7.75</v>
      </c>
      <c r="W298" s="224"/>
      <c r="X298" s="224" t="s">
        <v>131</v>
      </c>
      <c r="Y298" s="215"/>
      <c r="Z298" s="215"/>
      <c r="AA298" s="215"/>
      <c r="AB298" s="215"/>
      <c r="AC298" s="215"/>
      <c r="AD298" s="215"/>
      <c r="AE298" s="215"/>
      <c r="AF298" s="215"/>
      <c r="AG298" s="215" t="s">
        <v>132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">
      <c r="A299" s="222"/>
      <c r="B299" s="223"/>
      <c r="C299" s="256" t="s">
        <v>483</v>
      </c>
      <c r="D299" s="225"/>
      <c r="E299" s="226">
        <v>15.8</v>
      </c>
      <c r="F299" s="224"/>
      <c r="G299" s="224"/>
      <c r="H299" s="224"/>
      <c r="I299" s="224"/>
      <c r="J299" s="224"/>
      <c r="K299" s="224"/>
      <c r="L299" s="224"/>
      <c r="M299" s="224"/>
      <c r="N299" s="224"/>
      <c r="O299" s="224"/>
      <c r="P299" s="224"/>
      <c r="Q299" s="224"/>
      <c r="R299" s="224"/>
      <c r="S299" s="224"/>
      <c r="T299" s="224"/>
      <c r="U299" s="224"/>
      <c r="V299" s="224"/>
      <c r="W299" s="224"/>
      <c r="X299" s="224"/>
      <c r="Y299" s="215"/>
      <c r="Z299" s="215"/>
      <c r="AA299" s="215"/>
      <c r="AB299" s="215"/>
      <c r="AC299" s="215"/>
      <c r="AD299" s="215"/>
      <c r="AE299" s="215"/>
      <c r="AF299" s="215"/>
      <c r="AG299" s="215" t="s">
        <v>134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">
      <c r="A300" s="222"/>
      <c r="B300" s="223"/>
      <c r="C300" s="256" t="s">
        <v>484</v>
      </c>
      <c r="D300" s="225"/>
      <c r="E300" s="226">
        <v>15.8</v>
      </c>
      <c r="F300" s="224"/>
      <c r="G300" s="224"/>
      <c r="H300" s="224"/>
      <c r="I300" s="224"/>
      <c r="J300" s="224"/>
      <c r="K300" s="224"/>
      <c r="L300" s="224"/>
      <c r="M300" s="224"/>
      <c r="N300" s="224"/>
      <c r="O300" s="224"/>
      <c r="P300" s="224"/>
      <c r="Q300" s="224"/>
      <c r="R300" s="224"/>
      <c r="S300" s="224"/>
      <c r="T300" s="224"/>
      <c r="U300" s="224"/>
      <c r="V300" s="224"/>
      <c r="W300" s="224"/>
      <c r="X300" s="224"/>
      <c r="Y300" s="215"/>
      <c r="Z300" s="215"/>
      <c r="AA300" s="215"/>
      <c r="AB300" s="215"/>
      <c r="AC300" s="215"/>
      <c r="AD300" s="215"/>
      <c r="AE300" s="215"/>
      <c r="AF300" s="215"/>
      <c r="AG300" s="215" t="s">
        <v>134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1" x14ac:dyDescent="0.2">
      <c r="A301" s="222"/>
      <c r="B301" s="223"/>
      <c r="C301" s="256" t="s">
        <v>485</v>
      </c>
      <c r="D301" s="225"/>
      <c r="E301" s="226">
        <v>15.8</v>
      </c>
      <c r="F301" s="224"/>
      <c r="G301" s="224"/>
      <c r="H301" s="224"/>
      <c r="I301" s="224"/>
      <c r="J301" s="224"/>
      <c r="K301" s="224"/>
      <c r="L301" s="224"/>
      <c r="M301" s="224"/>
      <c r="N301" s="224"/>
      <c r="O301" s="224"/>
      <c r="P301" s="224"/>
      <c r="Q301" s="224"/>
      <c r="R301" s="224"/>
      <c r="S301" s="224"/>
      <c r="T301" s="224"/>
      <c r="U301" s="224"/>
      <c r="V301" s="224"/>
      <c r="W301" s="224"/>
      <c r="X301" s="224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134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">
      <c r="A302" s="222"/>
      <c r="B302" s="223"/>
      <c r="C302" s="256" t="s">
        <v>486</v>
      </c>
      <c r="D302" s="225"/>
      <c r="E302" s="226">
        <v>27.5</v>
      </c>
      <c r="F302" s="224"/>
      <c r="G302" s="224"/>
      <c r="H302" s="224"/>
      <c r="I302" s="224"/>
      <c r="J302" s="224"/>
      <c r="K302" s="224"/>
      <c r="L302" s="224"/>
      <c r="M302" s="224"/>
      <c r="N302" s="224"/>
      <c r="O302" s="224"/>
      <c r="P302" s="224"/>
      <c r="Q302" s="224"/>
      <c r="R302" s="224"/>
      <c r="S302" s="224"/>
      <c r="T302" s="224"/>
      <c r="U302" s="224"/>
      <c r="V302" s="224"/>
      <c r="W302" s="224"/>
      <c r="X302" s="224"/>
      <c r="Y302" s="215"/>
      <c r="Z302" s="215"/>
      <c r="AA302" s="215"/>
      <c r="AB302" s="215"/>
      <c r="AC302" s="215"/>
      <c r="AD302" s="215"/>
      <c r="AE302" s="215"/>
      <c r="AF302" s="215"/>
      <c r="AG302" s="215" t="s">
        <v>134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">
      <c r="A303" s="236">
        <v>107</v>
      </c>
      <c r="B303" s="237" t="s">
        <v>487</v>
      </c>
      <c r="C303" s="255" t="s">
        <v>488</v>
      </c>
      <c r="D303" s="238" t="s">
        <v>149</v>
      </c>
      <c r="E303" s="239">
        <v>27</v>
      </c>
      <c r="F303" s="240"/>
      <c r="G303" s="241">
        <f>ROUND(E303*F303,2)</f>
        <v>0</v>
      </c>
      <c r="H303" s="240"/>
      <c r="I303" s="241">
        <f>ROUND(E303*H303,2)</f>
        <v>0</v>
      </c>
      <c r="J303" s="240"/>
      <c r="K303" s="241">
        <f>ROUND(E303*J303,2)</f>
        <v>0</v>
      </c>
      <c r="L303" s="241">
        <v>15</v>
      </c>
      <c r="M303" s="241">
        <f>G303*(1+L303/100)</f>
        <v>0</v>
      </c>
      <c r="N303" s="241">
        <v>0</v>
      </c>
      <c r="O303" s="241">
        <f>ROUND(E303*N303,2)</f>
        <v>0</v>
      </c>
      <c r="P303" s="241">
        <v>4.2599999999999999E-3</v>
      </c>
      <c r="Q303" s="241">
        <f>ROUND(E303*P303,2)</f>
        <v>0.12</v>
      </c>
      <c r="R303" s="241"/>
      <c r="S303" s="241" t="s">
        <v>129</v>
      </c>
      <c r="T303" s="242" t="s">
        <v>130</v>
      </c>
      <c r="U303" s="224">
        <v>6.9000000000000006E-2</v>
      </c>
      <c r="V303" s="224">
        <f>ROUND(E303*U303,2)</f>
        <v>1.86</v>
      </c>
      <c r="W303" s="224"/>
      <c r="X303" s="224" t="s">
        <v>131</v>
      </c>
      <c r="Y303" s="215"/>
      <c r="Z303" s="215"/>
      <c r="AA303" s="215"/>
      <c r="AB303" s="215"/>
      <c r="AC303" s="215"/>
      <c r="AD303" s="215"/>
      <c r="AE303" s="215"/>
      <c r="AF303" s="215"/>
      <c r="AG303" s="215" t="s">
        <v>132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22"/>
      <c r="B304" s="223"/>
      <c r="C304" s="256" t="s">
        <v>489</v>
      </c>
      <c r="D304" s="225"/>
      <c r="E304" s="226">
        <v>27</v>
      </c>
      <c r="F304" s="224"/>
      <c r="G304" s="224"/>
      <c r="H304" s="224"/>
      <c r="I304" s="224"/>
      <c r="J304" s="224"/>
      <c r="K304" s="224"/>
      <c r="L304" s="224"/>
      <c r="M304" s="224"/>
      <c r="N304" s="224"/>
      <c r="O304" s="224"/>
      <c r="P304" s="224"/>
      <c r="Q304" s="224"/>
      <c r="R304" s="224"/>
      <c r="S304" s="224"/>
      <c r="T304" s="224"/>
      <c r="U304" s="224"/>
      <c r="V304" s="224"/>
      <c r="W304" s="224"/>
      <c r="X304" s="224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134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ht="22.5" outlineLevel="1" x14ac:dyDescent="0.2">
      <c r="A305" s="236">
        <v>108</v>
      </c>
      <c r="B305" s="237" t="s">
        <v>490</v>
      </c>
      <c r="C305" s="255" t="s">
        <v>491</v>
      </c>
      <c r="D305" s="238" t="s">
        <v>149</v>
      </c>
      <c r="E305" s="239">
        <v>23.7</v>
      </c>
      <c r="F305" s="240"/>
      <c r="G305" s="241">
        <f>ROUND(E305*F305,2)</f>
        <v>0</v>
      </c>
      <c r="H305" s="240"/>
      <c r="I305" s="241">
        <f>ROUND(E305*H305,2)</f>
        <v>0</v>
      </c>
      <c r="J305" s="240"/>
      <c r="K305" s="241">
        <f>ROUND(E305*J305,2)</f>
        <v>0</v>
      </c>
      <c r="L305" s="241">
        <v>15</v>
      </c>
      <c r="M305" s="241">
        <f>G305*(1+L305/100)</f>
        <v>0</v>
      </c>
      <c r="N305" s="241">
        <v>0</v>
      </c>
      <c r="O305" s="241">
        <f>ROUND(E305*N305,2)</f>
        <v>0</v>
      </c>
      <c r="P305" s="241">
        <v>2.0500000000000002E-3</v>
      </c>
      <c r="Q305" s="241">
        <f>ROUND(E305*P305,2)</f>
        <v>0.05</v>
      </c>
      <c r="R305" s="241"/>
      <c r="S305" s="241" t="s">
        <v>129</v>
      </c>
      <c r="T305" s="242" t="s">
        <v>130</v>
      </c>
      <c r="U305" s="224">
        <v>4.5999999999999999E-2</v>
      </c>
      <c r="V305" s="224">
        <f>ROUND(E305*U305,2)</f>
        <v>1.0900000000000001</v>
      </c>
      <c r="W305" s="224"/>
      <c r="X305" s="224" t="s">
        <v>131</v>
      </c>
      <c r="Y305" s="215"/>
      <c r="Z305" s="215"/>
      <c r="AA305" s="215"/>
      <c r="AB305" s="215"/>
      <c r="AC305" s="215"/>
      <c r="AD305" s="215"/>
      <c r="AE305" s="215"/>
      <c r="AF305" s="215"/>
      <c r="AG305" s="215" t="s">
        <v>132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 x14ac:dyDescent="0.2">
      <c r="A306" s="222"/>
      <c r="B306" s="223"/>
      <c r="C306" s="256" t="s">
        <v>492</v>
      </c>
      <c r="D306" s="225"/>
      <c r="E306" s="226">
        <v>23.7</v>
      </c>
      <c r="F306" s="224"/>
      <c r="G306" s="224"/>
      <c r="H306" s="224"/>
      <c r="I306" s="224"/>
      <c r="J306" s="224"/>
      <c r="K306" s="224"/>
      <c r="L306" s="224"/>
      <c r="M306" s="224"/>
      <c r="N306" s="224"/>
      <c r="O306" s="224"/>
      <c r="P306" s="224"/>
      <c r="Q306" s="224"/>
      <c r="R306" s="224"/>
      <c r="S306" s="224"/>
      <c r="T306" s="224"/>
      <c r="U306" s="224"/>
      <c r="V306" s="224"/>
      <c r="W306" s="224"/>
      <c r="X306" s="224"/>
      <c r="Y306" s="215"/>
      <c r="Z306" s="215"/>
      <c r="AA306" s="215"/>
      <c r="AB306" s="215"/>
      <c r="AC306" s="215"/>
      <c r="AD306" s="215"/>
      <c r="AE306" s="215"/>
      <c r="AF306" s="215"/>
      <c r="AG306" s="215" t="s">
        <v>134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">
      <c r="A307" s="236">
        <v>109</v>
      </c>
      <c r="B307" s="237" t="s">
        <v>493</v>
      </c>
      <c r="C307" s="255" t="s">
        <v>494</v>
      </c>
      <c r="D307" s="238" t="s">
        <v>149</v>
      </c>
      <c r="E307" s="239">
        <v>179.3</v>
      </c>
      <c r="F307" s="240"/>
      <c r="G307" s="241">
        <f>ROUND(E307*F307,2)</f>
        <v>0</v>
      </c>
      <c r="H307" s="240"/>
      <c r="I307" s="241">
        <f>ROUND(E307*H307,2)</f>
        <v>0</v>
      </c>
      <c r="J307" s="240"/>
      <c r="K307" s="241">
        <f>ROUND(E307*J307,2)</f>
        <v>0</v>
      </c>
      <c r="L307" s="241">
        <v>15</v>
      </c>
      <c r="M307" s="241">
        <f>G307*(1+L307/100)</f>
        <v>0</v>
      </c>
      <c r="N307" s="241">
        <v>8.1999999999999998E-4</v>
      </c>
      <c r="O307" s="241">
        <f>ROUND(E307*N307,2)</f>
        <v>0.15</v>
      </c>
      <c r="P307" s="241">
        <v>0</v>
      </c>
      <c r="Q307" s="241">
        <f>ROUND(E307*P307,2)</f>
        <v>0</v>
      </c>
      <c r="R307" s="241"/>
      <c r="S307" s="241" t="s">
        <v>129</v>
      </c>
      <c r="T307" s="242" t="s">
        <v>130</v>
      </c>
      <c r="U307" s="224">
        <v>0.24</v>
      </c>
      <c r="V307" s="224">
        <f>ROUND(E307*U307,2)</f>
        <v>43.03</v>
      </c>
      <c r="W307" s="224"/>
      <c r="X307" s="224" t="s">
        <v>131</v>
      </c>
      <c r="Y307" s="215"/>
      <c r="Z307" s="215"/>
      <c r="AA307" s="215"/>
      <c r="AB307" s="215"/>
      <c r="AC307" s="215"/>
      <c r="AD307" s="215"/>
      <c r="AE307" s="215"/>
      <c r="AF307" s="215"/>
      <c r="AG307" s="215" t="s">
        <v>132</v>
      </c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1" x14ac:dyDescent="0.2">
      <c r="A308" s="222"/>
      <c r="B308" s="223"/>
      <c r="C308" s="256" t="s">
        <v>495</v>
      </c>
      <c r="D308" s="225"/>
      <c r="E308" s="226">
        <v>153</v>
      </c>
      <c r="F308" s="224"/>
      <c r="G308" s="224"/>
      <c r="H308" s="224"/>
      <c r="I308" s="224"/>
      <c r="J308" s="224"/>
      <c r="K308" s="224"/>
      <c r="L308" s="224"/>
      <c r="M308" s="224"/>
      <c r="N308" s="224"/>
      <c r="O308" s="224"/>
      <c r="P308" s="224"/>
      <c r="Q308" s="224"/>
      <c r="R308" s="224"/>
      <c r="S308" s="224"/>
      <c r="T308" s="224"/>
      <c r="U308" s="224"/>
      <c r="V308" s="224"/>
      <c r="W308" s="224"/>
      <c r="X308" s="224"/>
      <c r="Y308" s="215"/>
      <c r="Z308" s="215"/>
      <c r="AA308" s="215"/>
      <c r="AB308" s="215"/>
      <c r="AC308" s="215"/>
      <c r="AD308" s="215"/>
      <c r="AE308" s="215"/>
      <c r="AF308" s="215"/>
      <c r="AG308" s="215" t="s">
        <v>134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22"/>
      <c r="B309" s="223"/>
      <c r="C309" s="256" t="s">
        <v>496</v>
      </c>
      <c r="D309" s="225"/>
      <c r="E309" s="226">
        <v>10</v>
      </c>
      <c r="F309" s="224"/>
      <c r="G309" s="224"/>
      <c r="H309" s="224"/>
      <c r="I309" s="224"/>
      <c r="J309" s="224"/>
      <c r="K309" s="224"/>
      <c r="L309" s="224"/>
      <c r="M309" s="224"/>
      <c r="N309" s="224"/>
      <c r="O309" s="224"/>
      <c r="P309" s="224"/>
      <c r="Q309" s="224"/>
      <c r="R309" s="224"/>
      <c r="S309" s="224"/>
      <c r="T309" s="224"/>
      <c r="U309" s="224"/>
      <c r="V309" s="224"/>
      <c r="W309" s="224"/>
      <c r="X309" s="224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134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1" x14ac:dyDescent="0.2">
      <c r="A310" s="222"/>
      <c r="B310" s="223"/>
      <c r="C310" s="259" t="s">
        <v>192</v>
      </c>
      <c r="D310" s="227"/>
      <c r="E310" s="228">
        <v>16.3</v>
      </c>
      <c r="F310" s="224"/>
      <c r="G310" s="224"/>
      <c r="H310" s="224"/>
      <c r="I310" s="224"/>
      <c r="J310" s="224"/>
      <c r="K310" s="224"/>
      <c r="L310" s="224"/>
      <c r="M310" s="224"/>
      <c r="N310" s="224"/>
      <c r="O310" s="224"/>
      <c r="P310" s="224"/>
      <c r="Q310" s="224"/>
      <c r="R310" s="224"/>
      <c r="S310" s="224"/>
      <c r="T310" s="224"/>
      <c r="U310" s="224"/>
      <c r="V310" s="224"/>
      <c r="W310" s="224"/>
      <c r="X310" s="224"/>
      <c r="Y310" s="215"/>
      <c r="Z310" s="215"/>
      <c r="AA310" s="215"/>
      <c r="AB310" s="215"/>
      <c r="AC310" s="215"/>
      <c r="AD310" s="215"/>
      <c r="AE310" s="215"/>
      <c r="AF310" s="215"/>
      <c r="AG310" s="215" t="s">
        <v>134</v>
      </c>
      <c r="AH310" s="215">
        <v>4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ht="22.5" outlineLevel="1" x14ac:dyDescent="0.2">
      <c r="A311" s="236">
        <v>110</v>
      </c>
      <c r="B311" s="237" t="s">
        <v>497</v>
      </c>
      <c r="C311" s="255" t="s">
        <v>498</v>
      </c>
      <c r="D311" s="238" t="s">
        <v>149</v>
      </c>
      <c r="E311" s="239">
        <v>77.25</v>
      </c>
      <c r="F311" s="240"/>
      <c r="G311" s="241">
        <f>ROUND(E311*F311,2)</f>
        <v>0</v>
      </c>
      <c r="H311" s="240"/>
      <c r="I311" s="241">
        <f>ROUND(E311*H311,2)</f>
        <v>0</v>
      </c>
      <c r="J311" s="240"/>
      <c r="K311" s="241">
        <f>ROUND(E311*J311,2)</f>
        <v>0</v>
      </c>
      <c r="L311" s="241">
        <v>15</v>
      </c>
      <c r="M311" s="241">
        <f>G311*(1+L311/100)</f>
        <v>0</v>
      </c>
      <c r="N311" s="241">
        <v>3.0699999999999998E-3</v>
      </c>
      <c r="O311" s="241">
        <f>ROUND(E311*N311,2)</f>
        <v>0.24</v>
      </c>
      <c r="P311" s="241">
        <v>0</v>
      </c>
      <c r="Q311" s="241">
        <f>ROUND(E311*P311,2)</f>
        <v>0</v>
      </c>
      <c r="R311" s="241"/>
      <c r="S311" s="241" t="s">
        <v>129</v>
      </c>
      <c r="T311" s="242" t="s">
        <v>130</v>
      </c>
      <c r="U311" s="224">
        <v>0.44</v>
      </c>
      <c r="V311" s="224">
        <f>ROUND(E311*U311,2)</f>
        <v>33.99</v>
      </c>
      <c r="W311" s="224"/>
      <c r="X311" s="224" t="s">
        <v>131</v>
      </c>
      <c r="Y311" s="215"/>
      <c r="Z311" s="215"/>
      <c r="AA311" s="215"/>
      <c r="AB311" s="215"/>
      <c r="AC311" s="215"/>
      <c r="AD311" s="215"/>
      <c r="AE311" s="215"/>
      <c r="AF311" s="215"/>
      <c r="AG311" s="215" t="s">
        <v>132</v>
      </c>
      <c r="AH311" s="215"/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">
      <c r="A312" s="222"/>
      <c r="B312" s="223"/>
      <c r="C312" s="256" t="s">
        <v>499</v>
      </c>
      <c r="D312" s="225"/>
      <c r="E312" s="226">
        <v>75</v>
      </c>
      <c r="F312" s="224"/>
      <c r="G312" s="224"/>
      <c r="H312" s="224"/>
      <c r="I312" s="224"/>
      <c r="J312" s="224"/>
      <c r="K312" s="224"/>
      <c r="L312" s="224"/>
      <c r="M312" s="224"/>
      <c r="N312" s="224"/>
      <c r="O312" s="224"/>
      <c r="P312" s="224"/>
      <c r="Q312" s="224"/>
      <c r="R312" s="224"/>
      <c r="S312" s="224"/>
      <c r="T312" s="224"/>
      <c r="U312" s="224"/>
      <c r="V312" s="224"/>
      <c r="W312" s="224"/>
      <c r="X312" s="224"/>
      <c r="Y312" s="215"/>
      <c r="Z312" s="215"/>
      <c r="AA312" s="215"/>
      <c r="AB312" s="215"/>
      <c r="AC312" s="215"/>
      <c r="AD312" s="215"/>
      <c r="AE312" s="215"/>
      <c r="AF312" s="215"/>
      <c r="AG312" s="215" t="s">
        <v>134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22"/>
      <c r="B313" s="223"/>
      <c r="C313" s="259" t="s">
        <v>399</v>
      </c>
      <c r="D313" s="227"/>
      <c r="E313" s="228">
        <v>2.25</v>
      </c>
      <c r="F313" s="224"/>
      <c r="G313" s="224"/>
      <c r="H313" s="224"/>
      <c r="I313" s="224"/>
      <c r="J313" s="224"/>
      <c r="K313" s="224"/>
      <c r="L313" s="224"/>
      <c r="M313" s="224"/>
      <c r="N313" s="224"/>
      <c r="O313" s="224"/>
      <c r="P313" s="224"/>
      <c r="Q313" s="224"/>
      <c r="R313" s="224"/>
      <c r="S313" s="224"/>
      <c r="T313" s="224"/>
      <c r="U313" s="224"/>
      <c r="V313" s="224"/>
      <c r="W313" s="224"/>
      <c r="X313" s="224"/>
      <c r="Y313" s="215"/>
      <c r="Z313" s="215"/>
      <c r="AA313" s="215"/>
      <c r="AB313" s="215"/>
      <c r="AC313" s="215"/>
      <c r="AD313" s="215"/>
      <c r="AE313" s="215"/>
      <c r="AF313" s="215"/>
      <c r="AG313" s="215" t="s">
        <v>134</v>
      </c>
      <c r="AH313" s="215">
        <v>4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">
      <c r="A314" s="236">
        <v>111</v>
      </c>
      <c r="B314" s="237" t="s">
        <v>500</v>
      </c>
      <c r="C314" s="255" t="s">
        <v>501</v>
      </c>
      <c r="D314" s="238" t="s">
        <v>159</v>
      </c>
      <c r="E314" s="239">
        <v>500</v>
      </c>
      <c r="F314" s="240"/>
      <c r="G314" s="241">
        <f>ROUND(E314*F314,2)</f>
        <v>0</v>
      </c>
      <c r="H314" s="240"/>
      <c r="I314" s="241">
        <f>ROUND(E314*H314,2)</f>
        <v>0</v>
      </c>
      <c r="J314" s="240"/>
      <c r="K314" s="241">
        <f>ROUND(E314*J314,2)</f>
        <v>0</v>
      </c>
      <c r="L314" s="241">
        <v>15</v>
      </c>
      <c r="M314" s="241">
        <f>G314*(1+L314/100)</f>
        <v>0</v>
      </c>
      <c r="N314" s="241">
        <v>2.0000000000000001E-4</v>
      </c>
      <c r="O314" s="241">
        <f>ROUND(E314*N314,2)</f>
        <v>0.1</v>
      </c>
      <c r="P314" s="241">
        <v>0</v>
      </c>
      <c r="Q314" s="241">
        <f>ROUND(E314*P314,2)</f>
        <v>0</v>
      </c>
      <c r="R314" s="241"/>
      <c r="S314" s="241" t="s">
        <v>129</v>
      </c>
      <c r="T314" s="242" t="s">
        <v>130</v>
      </c>
      <c r="U314" s="224">
        <v>0.12</v>
      </c>
      <c r="V314" s="224">
        <f>ROUND(E314*U314,2)</f>
        <v>60</v>
      </c>
      <c r="W314" s="224"/>
      <c r="X314" s="224" t="s">
        <v>131</v>
      </c>
      <c r="Y314" s="215"/>
      <c r="Z314" s="215"/>
      <c r="AA314" s="215"/>
      <c r="AB314" s="215"/>
      <c r="AC314" s="215"/>
      <c r="AD314" s="215"/>
      <c r="AE314" s="215"/>
      <c r="AF314" s="215"/>
      <c r="AG314" s="215" t="s">
        <v>132</v>
      </c>
      <c r="AH314" s="215"/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1" x14ac:dyDescent="0.2">
      <c r="A315" s="222"/>
      <c r="B315" s="223"/>
      <c r="C315" s="256" t="s">
        <v>502</v>
      </c>
      <c r="D315" s="225"/>
      <c r="E315" s="226">
        <v>500</v>
      </c>
      <c r="F315" s="224"/>
      <c r="G315" s="224"/>
      <c r="H315" s="224"/>
      <c r="I315" s="224"/>
      <c r="J315" s="224"/>
      <c r="K315" s="224"/>
      <c r="L315" s="224"/>
      <c r="M315" s="224"/>
      <c r="N315" s="224"/>
      <c r="O315" s="224"/>
      <c r="P315" s="224"/>
      <c r="Q315" s="224"/>
      <c r="R315" s="224"/>
      <c r="S315" s="224"/>
      <c r="T315" s="224"/>
      <c r="U315" s="224"/>
      <c r="V315" s="224"/>
      <c r="W315" s="224"/>
      <c r="X315" s="224"/>
      <c r="Y315" s="215"/>
      <c r="Z315" s="215"/>
      <c r="AA315" s="215"/>
      <c r="AB315" s="215"/>
      <c r="AC315" s="215"/>
      <c r="AD315" s="215"/>
      <c r="AE315" s="215"/>
      <c r="AF315" s="215"/>
      <c r="AG315" s="215" t="s">
        <v>134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43">
        <v>112</v>
      </c>
      <c r="B316" s="244" t="s">
        <v>503</v>
      </c>
      <c r="C316" s="257" t="s">
        <v>477</v>
      </c>
      <c r="D316" s="245" t="s">
        <v>504</v>
      </c>
      <c r="E316" s="246">
        <v>1</v>
      </c>
      <c r="F316" s="247"/>
      <c r="G316" s="248">
        <f>ROUND(E316*F316,2)</f>
        <v>0</v>
      </c>
      <c r="H316" s="247"/>
      <c r="I316" s="248">
        <f>ROUND(E316*H316,2)</f>
        <v>0</v>
      </c>
      <c r="J316" s="247"/>
      <c r="K316" s="248">
        <f>ROUND(E316*J316,2)</f>
        <v>0</v>
      </c>
      <c r="L316" s="248">
        <v>15</v>
      </c>
      <c r="M316" s="248">
        <f>G316*(1+L316/100)</f>
        <v>0</v>
      </c>
      <c r="N316" s="248">
        <v>2.9100000000000001E-2</v>
      </c>
      <c r="O316" s="248">
        <f>ROUND(E316*N316,2)</f>
        <v>0.03</v>
      </c>
      <c r="P316" s="248">
        <v>0</v>
      </c>
      <c r="Q316" s="248">
        <f>ROUND(E316*P316,2)</f>
        <v>0</v>
      </c>
      <c r="R316" s="248"/>
      <c r="S316" s="248" t="s">
        <v>129</v>
      </c>
      <c r="T316" s="249" t="s">
        <v>130</v>
      </c>
      <c r="U316" s="224">
        <v>0</v>
      </c>
      <c r="V316" s="224">
        <f>ROUND(E316*U316,2)</f>
        <v>0</v>
      </c>
      <c r="W316" s="224"/>
      <c r="X316" s="224" t="s">
        <v>131</v>
      </c>
      <c r="Y316" s="215"/>
      <c r="Z316" s="215"/>
      <c r="AA316" s="215"/>
      <c r="AB316" s="215"/>
      <c r="AC316" s="215"/>
      <c r="AD316" s="215"/>
      <c r="AE316" s="215"/>
      <c r="AF316" s="215"/>
      <c r="AG316" s="215" t="s">
        <v>132</v>
      </c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">
      <c r="A317" s="243">
        <v>113</v>
      </c>
      <c r="B317" s="244" t="s">
        <v>505</v>
      </c>
      <c r="C317" s="257" t="s">
        <v>506</v>
      </c>
      <c r="D317" s="245" t="s">
        <v>316</v>
      </c>
      <c r="E317" s="246">
        <v>0.51327999999999996</v>
      </c>
      <c r="F317" s="247"/>
      <c r="G317" s="248">
        <f>ROUND(E317*F317,2)</f>
        <v>0</v>
      </c>
      <c r="H317" s="247"/>
      <c r="I317" s="248">
        <f>ROUND(E317*H317,2)</f>
        <v>0</v>
      </c>
      <c r="J317" s="247"/>
      <c r="K317" s="248">
        <f>ROUND(E317*J317,2)</f>
        <v>0</v>
      </c>
      <c r="L317" s="248">
        <v>15</v>
      </c>
      <c r="M317" s="248">
        <f>G317*(1+L317/100)</f>
        <v>0</v>
      </c>
      <c r="N317" s="248">
        <v>0</v>
      </c>
      <c r="O317" s="248">
        <f>ROUND(E317*N317,2)</f>
        <v>0</v>
      </c>
      <c r="P317" s="248">
        <v>0</v>
      </c>
      <c r="Q317" s="248">
        <f>ROUND(E317*P317,2)</f>
        <v>0</v>
      </c>
      <c r="R317" s="248"/>
      <c r="S317" s="248" t="s">
        <v>129</v>
      </c>
      <c r="T317" s="249" t="s">
        <v>130</v>
      </c>
      <c r="U317" s="224">
        <v>4.9470000000000001</v>
      </c>
      <c r="V317" s="224">
        <f>ROUND(E317*U317,2)</f>
        <v>2.54</v>
      </c>
      <c r="W317" s="224"/>
      <c r="X317" s="224" t="s">
        <v>131</v>
      </c>
      <c r="Y317" s="215"/>
      <c r="Z317" s="215"/>
      <c r="AA317" s="215"/>
      <c r="AB317" s="215"/>
      <c r="AC317" s="215"/>
      <c r="AD317" s="215"/>
      <c r="AE317" s="215"/>
      <c r="AF317" s="215"/>
      <c r="AG317" s="215" t="s">
        <v>359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x14ac:dyDescent="0.2">
      <c r="A318" s="230" t="s">
        <v>124</v>
      </c>
      <c r="B318" s="231" t="s">
        <v>87</v>
      </c>
      <c r="C318" s="254" t="s">
        <v>88</v>
      </c>
      <c r="D318" s="232"/>
      <c r="E318" s="233"/>
      <c r="F318" s="234"/>
      <c r="G318" s="234">
        <f>SUMIF(AG319:AG344,"&lt;&gt;NOR",G319:G344)</f>
        <v>0</v>
      </c>
      <c r="H318" s="234"/>
      <c r="I318" s="234">
        <f>SUM(I319:I344)</f>
        <v>0</v>
      </c>
      <c r="J318" s="234"/>
      <c r="K318" s="234">
        <f>SUM(K319:K344)</f>
        <v>0</v>
      </c>
      <c r="L318" s="234"/>
      <c r="M318" s="234">
        <f>SUM(M319:M344)</f>
        <v>0</v>
      </c>
      <c r="N318" s="234"/>
      <c r="O318" s="234">
        <f>SUM(O319:O344)</f>
        <v>0.17</v>
      </c>
      <c r="P318" s="234"/>
      <c r="Q318" s="234">
        <f>SUM(Q319:Q344)</f>
        <v>0.45</v>
      </c>
      <c r="R318" s="234"/>
      <c r="S318" s="234"/>
      <c r="T318" s="235"/>
      <c r="U318" s="229"/>
      <c r="V318" s="229">
        <f>SUM(V319:V344)</f>
        <v>119.74999999999999</v>
      </c>
      <c r="W318" s="229"/>
      <c r="X318" s="229"/>
      <c r="AG318" t="s">
        <v>125</v>
      </c>
    </row>
    <row r="319" spans="1:60" ht="22.5" outlineLevel="1" x14ac:dyDescent="0.2">
      <c r="A319" s="243">
        <v>114</v>
      </c>
      <c r="B319" s="244" t="s">
        <v>507</v>
      </c>
      <c r="C319" s="257" t="s">
        <v>508</v>
      </c>
      <c r="D319" s="245" t="s">
        <v>509</v>
      </c>
      <c r="E319" s="246">
        <v>6</v>
      </c>
      <c r="F319" s="247"/>
      <c r="G319" s="248">
        <f>ROUND(E319*F319,2)</f>
        <v>0</v>
      </c>
      <c r="H319" s="247"/>
      <c r="I319" s="248">
        <f>ROUND(E319*H319,2)</f>
        <v>0</v>
      </c>
      <c r="J319" s="247"/>
      <c r="K319" s="248">
        <f>ROUND(E319*J319,2)</f>
        <v>0</v>
      </c>
      <c r="L319" s="248">
        <v>15</v>
      </c>
      <c r="M319" s="248">
        <f>G319*(1+L319/100)</f>
        <v>0</v>
      </c>
      <c r="N319" s="248">
        <v>2.9999999999999997E-4</v>
      </c>
      <c r="O319" s="248">
        <f>ROUND(E319*N319,2)</f>
        <v>0</v>
      </c>
      <c r="P319" s="248">
        <v>0</v>
      </c>
      <c r="Q319" s="248">
        <f>ROUND(E319*P319,2)</f>
        <v>0</v>
      </c>
      <c r="R319" s="248"/>
      <c r="S319" s="248" t="s">
        <v>129</v>
      </c>
      <c r="T319" s="249" t="s">
        <v>130</v>
      </c>
      <c r="U319" s="224">
        <v>0.219</v>
      </c>
      <c r="V319" s="224">
        <f>ROUND(E319*U319,2)</f>
        <v>1.31</v>
      </c>
      <c r="W319" s="224"/>
      <c r="X319" s="224" t="s">
        <v>131</v>
      </c>
      <c r="Y319" s="215"/>
      <c r="Z319" s="215"/>
      <c r="AA319" s="215"/>
      <c r="AB319" s="215"/>
      <c r="AC319" s="215"/>
      <c r="AD319" s="215"/>
      <c r="AE319" s="215"/>
      <c r="AF319" s="215"/>
      <c r="AG319" s="215" t="s">
        <v>132</v>
      </c>
      <c r="AH319" s="215"/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ht="22.5" outlineLevel="1" x14ac:dyDescent="0.2">
      <c r="A320" s="236">
        <v>115</v>
      </c>
      <c r="B320" s="237" t="s">
        <v>510</v>
      </c>
      <c r="C320" s="255" t="s">
        <v>511</v>
      </c>
      <c r="D320" s="238" t="s">
        <v>512</v>
      </c>
      <c r="E320" s="239">
        <v>451.5</v>
      </c>
      <c r="F320" s="240"/>
      <c r="G320" s="241">
        <f>ROUND(E320*F320,2)</f>
        <v>0</v>
      </c>
      <c r="H320" s="240"/>
      <c r="I320" s="241">
        <f>ROUND(E320*H320,2)</f>
        <v>0</v>
      </c>
      <c r="J320" s="240"/>
      <c r="K320" s="241">
        <f>ROUND(E320*J320,2)</f>
        <v>0</v>
      </c>
      <c r="L320" s="241">
        <v>15</v>
      </c>
      <c r="M320" s="241">
        <f>G320*(1+L320/100)</f>
        <v>0</v>
      </c>
      <c r="N320" s="241">
        <v>5.0000000000000002E-5</v>
      </c>
      <c r="O320" s="241">
        <f>ROUND(E320*N320,2)</f>
        <v>0.02</v>
      </c>
      <c r="P320" s="241">
        <v>1E-3</v>
      </c>
      <c r="Q320" s="241">
        <f>ROUND(E320*P320,2)</f>
        <v>0.45</v>
      </c>
      <c r="R320" s="241"/>
      <c r="S320" s="241" t="s">
        <v>129</v>
      </c>
      <c r="T320" s="242" t="s">
        <v>130</v>
      </c>
      <c r="U320" s="224">
        <v>9.7000000000000003E-2</v>
      </c>
      <c r="V320" s="224">
        <f>ROUND(E320*U320,2)</f>
        <v>43.8</v>
      </c>
      <c r="W320" s="224"/>
      <c r="X320" s="224" t="s">
        <v>131</v>
      </c>
      <c r="Y320" s="215"/>
      <c r="Z320" s="215"/>
      <c r="AA320" s="215"/>
      <c r="AB320" s="215"/>
      <c r="AC320" s="215"/>
      <c r="AD320" s="215"/>
      <c r="AE320" s="215"/>
      <c r="AF320" s="215"/>
      <c r="AG320" s="215" t="s">
        <v>132</v>
      </c>
      <c r="AH320" s="215"/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ht="22.5" outlineLevel="1" x14ac:dyDescent="0.2">
      <c r="A321" s="222"/>
      <c r="B321" s="223"/>
      <c r="C321" s="256" t="s">
        <v>513</v>
      </c>
      <c r="D321" s="225"/>
      <c r="E321" s="226">
        <v>420</v>
      </c>
      <c r="F321" s="224"/>
      <c r="G321" s="224"/>
      <c r="H321" s="224"/>
      <c r="I321" s="224"/>
      <c r="J321" s="224"/>
      <c r="K321" s="224"/>
      <c r="L321" s="224"/>
      <c r="M321" s="224"/>
      <c r="N321" s="224"/>
      <c r="O321" s="224"/>
      <c r="P321" s="224"/>
      <c r="Q321" s="224"/>
      <c r="R321" s="224"/>
      <c r="S321" s="224"/>
      <c r="T321" s="224"/>
      <c r="U321" s="224"/>
      <c r="V321" s="224"/>
      <c r="W321" s="224"/>
      <c r="X321" s="224"/>
      <c r="Y321" s="215"/>
      <c r="Z321" s="215"/>
      <c r="AA321" s="215"/>
      <c r="AB321" s="215"/>
      <c r="AC321" s="215"/>
      <c r="AD321" s="215"/>
      <c r="AE321" s="215"/>
      <c r="AF321" s="215"/>
      <c r="AG321" s="215" t="s">
        <v>134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">
      <c r="A322" s="222"/>
      <c r="B322" s="223"/>
      <c r="C322" s="256" t="s">
        <v>514</v>
      </c>
      <c r="D322" s="225"/>
      <c r="E322" s="226"/>
      <c r="F322" s="224"/>
      <c r="G322" s="224"/>
      <c r="H322" s="224"/>
      <c r="I322" s="224"/>
      <c r="J322" s="224"/>
      <c r="K322" s="224"/>
      <c r="L322" s="224"/>
      <c r="M322" s="224"/>
      <c r="N322" s="224"/>
      <c r="O322" s="224"/>
      <c r="P322" s="224"/>
      <c r="Q322" s="224"/>
      <c r="R322" s="224"/>
      <c r="S322" s="224"/>
      <c r="T322" s="224"/>
      <c r="U322" s="224"/>
      <c r="V322" s="224"/>
      <c r="W322" s="224"/>
      <c r="X322" s="224"/>
      <c r="Y322" s="215"/>
      <c r="Z322" s="215"/>
      <c r="AA322" s="215"/>
      <c r="AB322" s="215"/>
      <c r="AC322" s="215"/>
      <c r="AD322" s="215"/>
      <c r="AE322" s="215"/>
      <c r="AF322" s="215"/>
      <c r="AG322" s="215" t="s">
        <v>134</v>
      </c>
      <c r="AH322" s="215">
        <v>0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">
      <c r="A323" s="222"/>
      <c r="B323" s="223"/>
      <c r="C323" s="256" t="s">
        <v>515</v>
      </c>
      <c r="D323" s="225"/>
      <c r="E323" s="226">
        <v>31.5</v>
      </c>
      <c r="F323" s="224"/>
      <c r="G323" s="224"/>
      <c r="H323" s="224"/>
      <c r="I323" s="224"/>
      <c r="J323" s="224"/>
      <c r="K323" s="224"/>
      <c r="L323" s="224"/>
      <c r="M323" s="224"/>
      <c r="N323" s="224"/>
      <c r="O323" s="224"/>
      <c r="P323" s="224"/>
      <c r="Q323" s="224"/>
      <c r="R323" s="224"/>
      <c r="S323" s="224"/>
      <c r="T323" s="224"/>
      <c r="U323" s="224"/>
      <c r="V323" s="224"/>
      <c r="W323" s="224"/>
      <c r="X323" s="224"/>
      <c r="Y323" s="215"/>
      <c r="Z323" s="215"/>
      <c r="AA323" s="215"/>
      <c r="AB323" s="215"/>
      <c r="AC323" s="215"/>
      <c r="AD323" s="215"/>
      <c r="AE323" s="215"/>
      <c r="AF323" s="215"/>
      <c r="AG323" s="215" t="s">
        <v>134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ht="22.5" outlineLevel="1" x14ac:dyDescent="0.2">
      <c r="A324" s="236">
        <v>116</v>
      </c>
      <c r="B324" s="237" t="s">
        <v>516</v>
      </c>
      <c r="C324" s="255" t="s">
        <v>517</v>
      </c>
      <c r="D324" s="238" t="s">
        <v>149</v>
      </c>
      <c r="E324" s="239">
        <v>27</v>
      </c>
      <c r="F324" s="240"/>
      <c r="G324" s="241">
        <f>ROUND(E324*F324,2)</f>
        <v>0</v>
      </c>
      <c r="H324" s="240"/>
      <c r="I324" s="241">
        <f>ROUND(E324*H324,2)</f>
        <v>0</v>
      </c>
      <c r="J324" s="240"/>
      <c r="K324" s="241">
        <f>ROUND(E324*J324,2)</f>
        <v>0</v>
      </c>
      <c r="L324" s="241">
        <v>15</v>
      </c>
      <c r="M324" s="241">
        <f>G324*(1+L324/100)</f>
        <v>0</v>
      </c>
      <c r="N324" s="241">
        <v>6.0000000000000002E-5</v>
      </c>
      <c r="O324" s="241">
        <f>ROUND(E324*N324,2)</f>
        <v>0</v>
      </c>
      <c r="P324" s="241">
        <v>0</v>
      </c>
      <c r="Q324" s="241">
        <f>ROUND(E324*P324,2)</f>
        <v>0</v>
      </c>
      <c r="R324" s="241"/>
      <c r="S324" s="241" t="s">
        <v>129</v>
      </c>
      <c r="T324" s="242" t="s">
        <v>130</v>
      </c>
      <c r="U324" s="224">
        <v>0.4</v>
      </c>
      <c r="V324" s="224">
        <f>ROUND(E324*U324,2)</f>
        <v>10.8</v>
      </c>
      <c r="W324" s="224"/>
      <c r="X324" s="224" t="s">
        <v>131</v>
      </c>
      <c r="Y324" s="215"/>
      <c r="Z324" s="215"/>
      <c r="AA324" s="215"/>
      <c r="AB324" s="215"/>
      <c r="AC324" s="215"/>
      <c r="AD324" s="215"/>
      <c r="AE324" s="215"/>
      <c r="AF324" s="215"/>
      <c r="AG324" s="215" t="s">
        <v>132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1" x14ac:dyDescent="0.2">
      <c r="A325" s="222"/>
      <c r="B325" s="223"/>
      <c r="C325" s="256" t="s">
        <v>518</v>
      </c>
      <c r="D325" s="225"/>
      <c r="E325" s="226">
        <v>27</v>
      </c>
      <c r="F325" s="224"/>
      <c r="G325" s="224"/>
      <c r="H325" s="224"/>
      <c r="I325" s="224"/>
      <c r="J325" s="224"/>
      <c r="K325" s="224"/>
      <c r="L325" s="224"/>
      <c r="M325" s="224"/>
      <c r="N325" s="224"/>
      <c r="O325" s="224"/>
      <c r="P325" s="224"/>
      <c r="Q325" s="224"/>
      <c r="R325" s="224"/>
      <c r="S325" s="224"/>
      <c r="T325" s="224"/>
      <c r="U325" s="224"/>
      <c r="V325" s="224"/>
      <c r="W325" s="224"/>
      <c r="X325" s="224"/>
      <c r="Y325" s="215"/>
      <c r="Z325" s="215"/>
      <c r="AA325" s="215"/>
      <c r="AB325" s="215"/>
      <c r="AC325" s="215"/>
      <c r="AD325" s="215"/>
      <c r="AE325" s="215"/>
      <c r="AF325" s="215"/>
      <c r="AG325" s="215" t="s">
        <v>134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1" x14ac:dyDescent="0.2">
      <c r="A326" s="236">
        <v>117</v>
      </c>
      <c r="B326" s="237" t="s">
        <v>519</v>
      </c>
      <c r="C326" s="255" t="s">
        <v>520</v>
      </c>
      <c r="D326" s="238" t="s">
        <v>316</v>
      </c>
      <c r="E326" s="239">
        <v>6.139E-2</v>
      </c>
      <c r="F326" s="240"/>
      <c r="G326" s="241">
        <f>ROUND(E326*F326,2)</f>
        <v>0</v>
      </c>
      <c r="H326" s="240"/>
      <c r="I326" s="241">
        <f>ROUND(E326*H326,2)</f>
        <v>0</v>
      </c>
      <c r="J326" s="240"/>
      <c r="K326" s="241">
        <f>ROUND(E326*J326,2)</f>
        <v>0</v>
      </c>
      <c r="L326" s="241">
        <v>15</v>
      </c>
      <c r="M326" s="241">
        <f>G326*(1+L326/100)</f>
        <v>0</v>
      </c>
      <c r="N326" s="241">
        <v>1</v>
      </c>
      <c r="O326" s="241">
        <f>ROUND(E326*N326,2)</f>
        <v>0.06</v>
      </c>
      <c r="P326" s="241">
        <v>0</v>
      </c>
      <c r="Q326" s="241">
        <f>ROUND(E326*P326,2)</f>
        <v>0</v>
      </c>
      <c r="R326" s="241"/>
      <c r="S326" s="241" t="s">
        <v>129</v>
      </c>
      <c r="T326" s="242" t="s">
        <v>130</v>
      </c>
      <c r="U326" s="224">
        <v>0</v>
      </c>
      <c r="V326" s="224">
        <f>ROUND(E326*U326,2)</f>
        <v>0</v>
      </c>
      <c r="W326" s="224"/>
      <c r="X326" s="224" t="s">
        <v>353</v>
      </c>
      <c r="Y326" s="215"/>
      <c r="Z326" s="215"/>
      <c r="AA326" s="215"/>
      <c r="AB326" s="215"/>
      <c r="AC326" s="215"/>
      <c r="AD326" s="215"/>
      <c r="AE326" s="215"/>
      <c r="AF326" s="215"/>
      <c r="AG326" s="215" t="s">
        <v>354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">
      <c r="A327" s="222"/>
      <c r="B327" s="223"/>
      <c r="C327" s="256" t="s">
        <v>521</v>
      </c>
      <c r="D327" s="225"/>
      <c r="E327" s="226"/>
      <c r="F327" s="224"/>
      <c r="G327" s="224"/>
      <c r="H327" s="224"/>
      <c r="I327" s="224"/>
      <c r="J327" s="224"/>
      <c r="K327" s="224"/>
      <c r="L327" s="224"/>
      <c r="M327" s="224"/>
      <c r="N327" s="224"/>
      <c r="O327" s="224"/>
      <c r="P327" s="224"/>
      <c r="Q327" s="224"/>
      <c r="R327" s="224"/>
      <c r="S327" s="224"/>
      <c r="T327" s="224"/>
      <c r="U327" s="224"/>
      <c r="V327" s="224"/>
      <c r="W327" s="224"/>
      <c r="X327" s="224"/>
      <c r="Y327" s="215"/>
      <c r="Z327" s="215"/>
      <c r="AA327" s="215"/>
      <c r="AB327" s="215"/>
      <c r="AC327" s="215"/>
      <c r="AD327" s="215"/>
      <c r="AE327" s="215"/>
      <c r="AF327" s="215"/>
      <c r="AG327" s="215" t="s">
        <v>134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">
      <c r="A328" s="222"/>
      <c r="B328" s="223"/>
      <c r="C328" s="256" t="s">
        <v>522</v>
      </c>
      <c r="D328" s="225"/>
      <c r="E328" s="226">
        <v>0.05</v>
      </c>
      <c r="F328" s="224"/>
      <c r="G328" s="224"/>
      <c r="H328" s="224"/>
      <c r="I328" s="224"/>
      <c r="J328" s="224"/>
      <c r="K328" s="224"/>
      <c r="L328" s="224"/>
      <c r="M328" s="224"/>
      <c r="N328" s="224"/>
      <c r="O328" s="224"/>
      <c r="P328" s="224"/>
      <c r="Q328" s="224"/>
      <c r="R328" s="224"/>
      <c r="S328" s="224"/>
      <c r="T328" s="224"/>
      <c r="U328" s="224"/>
      <c r="V328" s="224"/>
      <c r="W328" s="224"/>
      <c r="X328" s="224"/>
      <c r="Y328" s="215"/>
      <c r="Z328" s="215"/>
      <c r="AA328" s="215"/>
      <c r="AB328" s="215"/>
      <c r="AC328" s="215"/>
      <c r="AD328" s="215"/>
      <c r="AE328" s="215"/>
      <c r="AF328" s="215"/>
      <c r="AG328" s="215" t="s">
        <v>134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1" x14ac:dyDescent="0.2">
      <c r="A329" s="222"/>
      <c r="B329" s="223"/>
      <c r="C329" s="256" t="s">
        <v>523</v>
      </c>
      <c r="D329" s="225"/>
      <c r="E329" s="226">
        <v>0.01</v>
      </c>
      <c r="F329" s="224"/>
      <c r="G329" s="224"/>
      <c r="H329" s="224"/>
      <c r="I329" s="224"/>
      <c r="J329" s="224"/>
      <c r="K329" s="224"/>
      <c r="L329" s="224"/>
      <c r="M329" s="224"/>
      <c r="N329" s="224"/>
      <c r="O329" s="224"/>
      <c r="P329" s="224"/>
      <c r="Q329" s="224"/>
      <c r="R329" s="224"/>
      <c r="S329" s="224"/>
      <c r="T329" s="224"/>
      <c r="U329" s="224"/>
      <c r="V329" s="224"/>
      <c r="W329" s="224"/>
      <c r="X329" s="224"/>
      <c r="Y329" s="215"/>
      <c r="Z329" s="215"/>
      <c r="AA329" s="215"/>
      <c r="AB329" s="215"/>
      <c r="AC329" s="215"/>
      <c r="AD329" s="215"/>
      <c r="AE329" s="215"/>
      <c r="AF329" s="215"/>
      <c r="AG329" s="215" t="s">
        <v>134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1" x14ac:dyDescent="0.2">
      <c r="A330" s="222"/>
      <c r="B330" s="223"/>
      <c r="C330" s="259" t="s">
        <v>201</v>
      </c>
      <c r="D330" s="227"/>
      <c r="E330" s="228"/>
      <c r="F330" s="224"/>
      <c r="G330" s="224"/>
      <c r="H330" s="224"/>
      <c r="I330" s="224"/>
      <c r="J330" s="224"/>
      <c r="K330" s="224"/>
      <c r="L330" s="224"/>
      <c r="M330" s="224"/>
      <c r="N330" s="224"/>
      <c r="O330" s="224"/>
      <c r="P330" s="224"/>
      <c r="Q330" s="224"/>
      <c r="R330" s="224"/>
      <c r="S330" s="224"/>
      <c r="T330" s="224"/>
      <c r="U330" s="224"/>
      <c r="V330" s="224"/>
      <c r="W330" s="224"/>
      <c r="X330" s="224"/>
      <c r="Y330" s="215"/>
      <c r="Z330" s="215"/>
      <c r="AA330" s="215"/>
      <c r="AB330" s="215"/>
      <c r="AC330" s="215"/>
      <c r="AD330" s="215"/>
      <c r="AE330" s="215"/>
      <c r="AF330" s="215"/>
      <c r="AG330" s="215" t="s">
        <v>134</v>
      </c>
      <c r="AH330" s="215">
        <v>4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ht="22.5" outlineLevel="1" x14ac:dyDescent="0.2">
      <c r="A331" s="236">
        <v>118</v>
      </c>
      <c r="B331" s="237" t="s">
        <v>524</v>
      </c>
      <c r="C331" s="255" t="s">
        <v>525</v>
      </c>
      <c r="D331" s="238" t="s">
        <v>149</v>
      </c>
      <c r="E331" s="239">
        <v>8.8550000000000004</v>
      </c>
      <c r="F331" s="240"/>
      <c r="G331" s="241">
        <f>ROUND(E331*F331,2)</f>
        <v>0</v>
      </c>
      <c r="H331" s="240"/>
      <c r="I331" s="241">
        <f>ROUND(E331*H331,2)</f>
        <v>0</v>
      </c>
      <c r="J331" s="240"/>
      <c r="K331" s="241">
        <f>ROUND(E331*J331,2)</f>
        <v>0</v>
      </c>
      <c r="L331" s="241">
        <v>15</v>
      </c>
      <c r="M331" s="241">
        <f>G331*(1+L331/100)</f>
        <v>0</v>
      </c>
      <c r="N331" s="241">
        <v>1.2199999999999999E-3</v>
      </c>
      <c r="O331" s="241">
        <f>ROUND(E331*N331,2)</f>
        <v>0.01</v>
      </c>
      <c r="P331" s="241">
        <v>0</v>
      </c>
      <c r="Q331" s="241">
        <f>ROUND(E331*P331,2)</f>
        <v>0</v>
      </c>
      <c r="R331" s="241"/>
      <c r="S331" s="241" t="s">
        <v>129</v>
      </c>
      <c r="T331" s="242" t="s">
        <v>130</v>
      </c>
      <c r="U331" s="224">
        <v>0</v>
      </c>
      <c r="V331" s="224">
        <f>ROUND(E331*U331,2)</f>
        <v>0</v>
      </c>
      <c r="W331" s="224"/>
      <c r="X331" s="224" t="s">
        <v>353</v>
      </c>
      <c r="Y331" s="215"/>
      <c r="Z331" s="215"/>
      <c r="AA331" s="215"/>
      <c r="AB331" s="215"/>
      <c r="AC331" s="215"/>
      <c r="AD331" s="215"/>
      <c r="AE331" s="215"/>
      <c r="AF331" s="215"/>
      <c r="AG331" s="215" t="s">
        <v>354</v>
      </c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1" x14ac:dyDescent="0.2">
      <c r="A332" s="222"/>
      <c r="B332" s="223"/>
      <c r="C332" s="256" t="s">
        <v>526</v>
      </c>
      <c r="D332" s="225"/>
      <c r="E332" s="226">
        <v>6.25</v>
      </c>
      <c r="F332" s="224"/>
      <c r="G332" s="224"/>
      <c r="H332" s="224"/>
      <c r="I332" s="224"/>
      <c r="J332" s="224"/>
      <c r="K332" s="224"/>
      <c r="L332" s="224"/>
      <c r="M332" s="224"/>
      <c r="N332" s="224"/>
      <c r="O332" s="224"/>
      <c r="P332" s="224"/>
      <c r="Q332" s="224"/>
      <c r="R332" s="224"/>
      <c r="S332" s="224"/>
      <c r="T332" s="224"/>
      <c r="U332" s="224"/>
      <c r="V332" s="224"/>
      <c r="W332" s="224"/>
      <c r="X332" s="224"/>
      <c r="Y332" s="215"/>
      <c r="Z332" s="215"/>
      <c r="AA332" s="215"/>
      <c r="AB332" s="215"/>
      <c r="AC332" s="215"/>
      <c r="AD332" s="215"/>
      <c r="AE332" s="215"/>
      <c r="AF332" s="215"/>
      <c r="AG332" s="215" t="s">
        <v>134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">
      <c r="A333" s="222"/>
      <c r="B333" s="223"/>
      <c r="C333" s="256" t="s">
        <v>527</v>
      </c>
      <c r="D333" s="225"/>
      <c r="E333" s="226">
        <v>1.8</v>
      </c>
      <c r="F333" s="224"/>
      <c r="G333" s="224"/>
      <c r="H333" s="224"/>
      <c r="I333" s="224"/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24"/>
      <c r="U333" s="224"/>
      <c r="V333" s="224"/>
      <c r="W333" s="224"/>
      <c r="X333" s="224"/>
      <c r="Y333" s="215"/>
      <c r="Z333" s="215"/>
      <c r="AA333" s="215"/>
      <c r="AB333" s="215"/>
      <c r="AC333" s="215"/>
      <c r="AD333" s="215"/>
      <c r="AE333" s="215"/>
      <c r="AF333" s="215"/>
      <c r="AG333" s="215" t="s">
        <v>134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">
      <c r="A334" s="222"/>
      <c r="B334" s="223"/>
      <c r="C334" s="259" t="s">
        <v>192</v>
      </c>
      <c r="D334" s="227"/>
      <c r="E334" s="228">
        <v>0.81</v>
      </c>
      <c r="F334" s="224"/>
      <c r="G334" s="224"/>
      <c r="H334" s="224"/>
      <c r="I334" s="224"/>
      <c r="J334" s="224"/>
      <c r="K334" s="224"/>
      <c r="L334" s="224"/>
      <c r="M334" s="224"/>
      <c r="N334" s="224"/>
      <c r="O334" s="224"/>
      <c r="P334" s="224"/>
      <c r="Q334" s="224"/>
      <c r="R334" s="224"/>
      <c r="S334" s="224"/>
      <c r="T334" s="224"/>
      <c r="U334" s="224"/>
      <c r="V334" s="224"/>
      <c r="W334" s="224"/>
      <c r="X334" s="224"/>
      <c r="Y334" s="215"/>
      <c r="Z334" s="215"/>
      <c r="AA334" s="215"/>
      <c r="AB334" s="215"/>
      <c r="AC334" s="215"/>
      <c r="AD334" s="215"/>
      <c r="AE334" s="215"/>
      <c r="AF334" s="215"/>
      <c r="AG334" s="215" t="s">
        <v>134</v>
      </c>
      <c r="AH334" s="215">
        <v>4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36">
        <v>119</v>
      </c>
      <c r="B335" s="237" t="s">
        <v>528</v>
      </c>
      <c r="C335" s="255" t="s">
        <v>529</v>
      </c>
      <c r="D335" s="238" t="s">
        <v>316</v>
      </c>
      <c r="E335" s="239">
        <v>7.4469999999999995E-2</v>
      </c>
      <c r="F335" s="240"/>
      <c r="G335" s="241">
        <f>ROUND(E335*F335,2)</f>
        <v>0</v>
      </c>
      <c r="H335" s="240"/>
      <c r="I335" s="241">
        <f>ROUND(E335*H335,2)</f>
        <v>0</v>
      </c>
      <c r="J335" s="240"/>
      <c r="K335" s="241">
        <f>ROUND(E335*J335,2)</f>
        <v>0</v>
      </c>
      <c r="L335" s="241">
        <v>15</v>
      </c>
      <c r="M335" s="241">
        <f>G335*(1+L335/100)</f>
        <v>0</v>
      </c>
      <c r="N335" s="241">
        <v>1</v>
      </c>
      <c r="O335" s="241">
        <f>ROUND(E335*N335,2)</f>
        <v>7.0000000000000007E-2</v>
      </c>
      <c r="P335" s="241">
        <v>0</v>
      </c>
      <c r="Q335" s="241">
        <f>ROUND(E335*P335,2)</f>
        <v>0</v>
      </c>
      <c r="R335" s="241"/>
      <c r="S335" s="241" t="s">
        <v>129</v>
      </c>
      <c r="T335" s="242" t="s">
        <v>130</v>
      </c>
      <c r="U335" s="224">
        <v>0</v>
      </c>
      <c r="V335" s="224">
        <f>ROUND(E335*U335,2)</f>
        <v>0</v>
      </c>
      <c r="W335" s="224"/>
      <c r="X335" s="224" t="s">
        <v>353</v>
      </c>
      <c r="Y335" s="215"/>
      <c r="Z335" s="215"/>
      <c r="AA335" s="215"/>
      <c r="AB335" s="215"/>
      <c r="AC335" s="215"/>
      <c r="AD335" s="215"/>
      <c r="AE335" s="215"/>
      <c r="AF335" s="215"/>
      <c r="AG335" s="215" t="s">
        <v>354</v>
      </c>
      <c r="AH335" s="215"/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1" x14ac:dyDescent="0.2">
      <c r="A336" s="222"/>
      <c r="B336" s="223"/>
      <c r="C336" s="256" t="s">
        <v>530</v>
      </c>
      <c r="D336" s="225"/>
      <c r="E336" s="226"/>
      <c r="F336" s="224"/>
      <c r="G336" s="224"/>
      <c r="H336" s="224"/>
      <c r="I336" s="224"/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24"/>
      <c r="U336" s="224"/>
      <c r="V336" s="224"/>
      <c r="W336" s="224"/>
      <c r="X336" s="224"/>
      <c r="Y336" s="215"/>
      <c r="Z336" s="215"/>
      <c r="AA336" s="215"/>
      <c r="AB336" s="215"/>
      <c r="AC336" s="215"/>
      <c r="AD336" s="215"/>
      <c r="AE336" s="215"/>
      <c r="AF336" s="215"/>
      <c r="AG336" s="215" t="s">
        <v>134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">
      <c r="A337" s="222"/>
      <c r="B337" s="223"/>
      <c r="C337" s="256" t="s">
        <v>531</v>
      </c>
      <c r="D337" s="225"/>
      <c r="E337" s="226"/>
      <c r="F337" s="224"/>
      <c r="G337" s="224"/>
      <c r="H337" s="224"/>
      <c r="I337" s="224"/>
      <c r="J337" s="224"/>
      <c r="K337" s="224"/>
      <c r="L337" s="224"/>
      <c r="M337" s="224"/>
      <c r="N337" s="224"/>
      <c r="O337" s="224"/>
      <c r="P337" s="224"/>
      <c r="Q337" s="224"/>
      <c r="R337" s="224"/>
      <c r="S337" s="224"/>
      <c r="T337" s="224"/>
      <c r="U337" s="224"/>
      <c r="V337" s="224"/>
      <c r="W337" s="224"/>
      <c r="X337" s="224"/>
      <c r="Y337" s="215"/>
      <c r="Z337" s="215"/>
      <c r="AA337" s="215"/>
      <c r="AB337" s="215"/>
      <c r="AC337" s="215"/>
      <c r="AD337" s="215"/>
      <c r="AE337" s="215"/>
      <c r="AF337" s="215"/>
      <c r="AG337" s="215" t="s">
        <v>134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1" x14ac:dyDescent="0.2">
      <c r="A338" s="222"/>
      <c r="B338" s="223"/>
      <c r="C338" s="256" t="s">
        <v>532</v>
      </c>
      <c r="D338" s="225"/>
      <c r="E338" s="226">
        <v>0.06</v>
      </c>
      <c r="F338" s="224"/>
      <c r="G338" s="224"/>
      <c r="H338" s="224"/>
      <c r="I338" s="224"/>
      <c r="J338" s="224"/>
      <c r="K338" s="224"/>
      <c r="L338" s="224"/>
      <c r="M338" s="224"/>
      <c r="N338" s="224"/>
      <c r="O338" s="224"/>
      <c r="P338" s="224"/>
      <c r="Q338" s="224"/>
      <c r="R338" s="224"/>
      <c r="S338" s="224"/>
      <c r="T338" s="224"/>
      <c r="U338" s="224"/>
      <c r="V338" s="224"/>
      <c r="W338" s="224"/>
      <c r="X338" s="224"/>
      <c r="Y338" s="215"/>
      <c r="Z338" s="215"/>
      <c r="AA338" s="215"/>
      <c r="AB338" s="215"/>
      <c r="AC338" s="215"/>
      <c r="AD338" s="215"/>
      <c r="AE338" s="215"/>
      <c r="AF338" s="215"/>
      <c r="AG338" s="215" t="s">
        <v>134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1" x14ac:dyDescent="0.2">
      <c r="A339" s="222"/>
      <c r="B339" s="223"/>
      <c r="C339" s="259" t="s">
        <v>192</v>
      </c>
      <c r="D339" s="227"/>
      <c r="E339" s="228">
        <v>0.01</v>
      </c>
      <c r="F339" s="224"/>
      <c r="G339" s="224"/>
      <c r="H339" s="224"/>
      <c r="I339" s="224"/>
      <c r="J339" s="224"/>
      <c r="K339" s="224"/>
      <c r="L339" s="224"/>
      <c r="M339" s="224"/>
      <c r="N339" s="224"/>
      <c r="O339" s="224"/>
      <c r="P339" s="224"/>
      <c r="Q339" s="224"/>
      <c r="R339" s="224"/>
      <c r="S339" s="224"/>
      <c r="T339" s="224"/>
      <c r="U339" s="224"/>
      <c r="V339" s="224"/>
      <c r="W339" s="224"/>
      <c r="X339" s="224"/>
      <c r="Y339" s="215"/>
      <c r="Z339" s="215"/>
      <c r="AA339" s="215"/>
      <c r="AB339" s="215"/>
      <c r="AC339" s="215"/>
      <c r="AD339" s="215"/>
      <c r="AE339" s="215"/>
      <c r="AF339" s="215"/>
      <c r="AG339" s="215" t="s">
        <v>134</v>
      </c>
      <c r="AH339" s="215">
        <v>4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">
      <c r="A340" s="236">
        <v>120</v>
      </c>
      <c r="B340" s="237" t="s">
        <v>533</v>
      </c>
      <c r="C340" s="255" t="s">
        <v>534</v>
      </c>
      <c r="D340" s="238" t="s">
        <v>512</v>
      </c>
      <c r="E340" s="239">
        <v>146.65809999999999</v>
      </c>
      <c r="F340" s="240"/>
      <c r="G340" s="241">
        <f>ROUND(E340*F340,2)</f>
        <v>0</v>
      </c>
      <c r="H340" s="240"/>
      <c r="I340" s="241">
        <f>ROUND(E340*H340,2)</f>
        <v>0</v>
      </c>
      <c r="J340" s="240"/>
      <c r="K340" s="241">
        <f>ROUND(E340*J340,2)</f>
        <v>0</v>
      </c>
      <c r="L340" s="241">
        <v>15</v>
      </c>
      <c r="M340" s="241">
        <f>G340*(1+L340/100)</f>
        <v>0</v>
      </c>
      <c r="N340" s="241">
        <v>6.0000000000000002E-5</v>
      </c>
      <c r="O340" s="241">
        <f>ROUND(E340*N340,2)</f>
        <v>0.01</v>
      </c>
      <c r="P340" s="241">
        <v>0</v>
      </c>
      <c r="Q340" s="241">
        <f>ROUND(E340*P340,2)</f>
        <v>0</v>
      </c>
      <c r="R340" s="241"/>
      <c r="S340" s="241" t="s">
        <v>129</v>
      </c>
      <c r="T340" s="242" t="s">
        <v>130</v>
      </c>
      <c r="U340" s="224">
        <v>0.42599999999999999</v>
      </c>
      <c r="V340" s="224">
        <f>ROUND(E340*U340,2)</f>
        <v>62.48</v>
      </c>
      <c r="W340" s="224"/>
      <c r="X340" s="224" t="s">
        <v>131</v>
      </c>
      <c r="Y340" s="215"/>
      <c r="Z340" s="215"/>
      <c r="AA340" s="215"/>
      <c r="AB340" s="215"/>
      <c r="AC340" s="215"/>
      <c r="AD340" s="215"/>
      <c r="AE340" s="215"/>
      <c r="AF340" s="215"/>
      <c r="AG340" s="215" t="s">
        <v>132</v>
      </c>
      <c r="AH340" s="215"/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1" x14ac:dyDescent="0.2">
      <c r="A341" s="222"/>
      <c r="B341" s="223"/>
      <c r="C341" s="256" t="s">
        <v>535</v>
      </c>
      <c r="D341" s="225"/>
      <c r="E341" s="226">
        <v>10.8</v>
      </c>
      <c r="F341" s="224"/>
      <c r="G341" s="224"/>
      <c r="H341" s="224"/>
      <c r="I341" s="224"/>
      <c r="J341" s="224"/>
      <c r="K341" s="224"/>
      <c r="L341" s="224"/>
      <c r="M341" s="224"/>
      <c r="N341" s="224"/>
      <c r="O341" s="224"/>
      <c r="P341" s="224"/>
      <c r="Q341" s="224"/>
      <c r="R341" s="224"/>
      <c r="S341" s="224"/>
      <c r="T341" s="224"/>
      <c r="U341" s="224"/>
      <c r="V341" s="224"/>
      <c r="W341" s="224"/>
      <c r="X341" s="224"/>
      <c r="Y341" s="215"/>
      <c r="Z341" s="215"/>
      <c r="AA341" s="215"/>
      <c r="AB341" s="215"/>
      <c r="AC341" s="215"/>
      <c r="AD341" s="215"/>
      <c r="AE341" s="215"/>
      <c r="AF341" s="215"/>
      <c r="AG341" s="215" t="s">
        <v>134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">
      <c r="A342" s="222"/>
      <c r="B342" s="223"/>
      <c r="C342" s="256" t="s">
        <v>536</v>
      </c>
      <c r="D342" s="225"/>
      <c r="E342" s="226">
        <v>61.39</v>
      </c>
      <c r="F342" s="224"/>
      <c r="G342" s="224"/>
      <c r="H342" s="224"/>
      <c r="I342" s="224"/>
      <c r="J342" s="224"/>
      <c r="K342" s="224"/>
      <c r="L342" s="224"/>
      <c r="M342" s="224"/>
      <c r="N342" s="224"/>
      <c r="O342" s="224"/>
      <c r="P342" s="224"/>
      <c r="Q342" s="224"/>
      <c r="R342" s="224"/>
      <c r="S342" s="224"/>
      <c r="T342" s="224"/>
      <c r="U342" s="224"/>
      <c r="V342" s="224"/>
      <c r="W342" s="224"/>
      <c r="X342" s="224"/>
      <c r="Y342" s="215"/>
      <c r="Z342" s="215"/>
      <c r="AA342" s="215"/>
      <c r="AB342" s="215"/>
      <c r="AC342" s="215"/>
      <c r="AD342" s="215"/>
      <c r="AE342" s="215"/>
      <c r="AF342" s="215"/>
      <c r="AG342" s="215" t="s">
        <v>134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">
      <c r="A343" s="222"/>
      <c r="B343" s="223"/>
      <c r="C343" s="256" t="s">
        <v>537</v>
      </c>
      <c r="D343" s="225"/>
      <c r="E343" s="226">
        <v>74.47</v>
      </c>
      <c r="F343" s="224"/>
      <c r="G343" s="224"/>
      <c r="H343" s="224"/>
      <c r="I343" s="224"/>
      <c r="J343" s="224"/>
      <c r="K343" s="224"/>
      <c r="L343" s="224"/>
      <c r="M343" s="224"/>
      <c r="N343" s="224"/>
      <c r="O343" s="224"/>
      <c r="P343" s="224"/>
      <c r="Q343" s="224"/>
      <c r="R343" s="224"/>
      <c r="S343" s="224"/>
      <c r="T343" s="224"/>
      <c r="U343" s="224"/>
      <c r="V343" s="224"/>
      <c r="W343" s="224"/>
      <c r="X343" s="224"/>
      <c r="Y343" s="215"/>
      <c r="Z343" s="215"/>
      <c r="AA343" s="215"/>
      <c r="AB343" s="215"/>
      <c r="AC343" s="215"/>
      <c r="AD343" s="215"/>
      <c r="AE343" s="215"/>
      <c r="AF343" s="215"/>
      <c r="AG343" s="215" t="s">
        <v>134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">
      <c r="A344" s="243">
        <v>121</v>
      </c>
      <c r="B344" s="244" t="s">
        <v>538</v>
      </c>
      <c r="C344" s="257" t="s">
        <v>539</v>
      </c>
      <c r="D344" s="245" t="s">
        <v>316</v>
      </c>
      <c r="E344" s="246">
        <v>0.45150000000000001</v>
      </c>
      <c r="F344" s="247"/>
      <c r="G344" s="248">
        <f>ROUND(E344*F344,2)</f>
        <v>0</v>
      </c>
      <c r="H344" s="247"/>
      <c r="I344" s="248">
        <f>ROUND(E344*H344,2)</f>
        <v>0</v>
      </c>
      <c r="J344" s="247"/>
      <c r="K344" s="248">
        <f>ROUND(E344*J344,2)</f>
        <v>0</v>
      </c>
      <c r="L344" s="248">
        <v>15</v>
      </c>
      <c r="M344" s="248">
        <f>G344*(1+L344/100)</f>
        <v>0</v>
      </c>
      <c r="N344" s="248">
        <v>0</v>
      </c>
      <c r="O344" s="248">
        <f>ROUND(E344*N344,2)</f>
        <v>0</v>
      </c>
      <c r="P344" s="248">
        <v>0</v>
      </c>
      <c r="Q344" s="248">
        <f>ROUND(E344*P344,2)</f>
        <v>0</v>
      </c>
      <c r="R344" s="248"/>
      <c r="S344" s="248" t="s">
        <v>129</v>
      </c>
      <c r="T344" s="249" t="s">
        <v>130</v>
      </c>
      <c r="U344" s="224">
        <v>3.02</v>
      </c>
      <c r="V344" s="224">
        <f>ROUND(E344*U344,2)</f>
        <v>1.36</v>
      </c>
      <c r="W344" s="224"/>
      <c r="X344" s="224" t="s">
        <v>131</v>
      </c>
      <c r="Y344" s="215"/>
      <c r="Z344" s="215"/>
      <c r="AA344" s="215"/>
      <c r="AB344" s="215"/>
      <c r="AC344" s="215"/>
      <c r="AD344" s="215"/>
      <c r="AE344" s="215"/>
      <c r="AF344" s="215"/>
      <c r="AG344" s="215" t="s">
        <v>132</v>
      </c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x14ac:dyDescent="0.2">
      <c r="A345" s="230" t="s">
        <v>124</v>
      </c>
      <c r="B345" s="231" t="s">
        <v>89</v>
      </c>
      <c r="C345" s="254" t="s">
        <v>90</v>
      </c>
      <c r="D345" s="232"/>
      <c r="E345" s="233"/>
      <c r="F345" s="234"/>
      <c r="G345" s="234">
        <f>SUMIF(AG346:AG370,"&lt;&gt;NOR",G346:G370)</f>
        <v>0</v>
      </c>
      <c r="H345" s="234"/>
      <c r="I345" s="234">
        <f>SUM(I346:I370)</f>
        <v>0</v>
      </c>
      <c r="J345" s="234"/>
      <c r="K345" s="234">
        <f>SUM(K346:K370)</f>
        <v>0</v>
      </c>
      <c r="L345" s="234"/>
      <c r="M345" s="234">
        <f>SUM(M346:M370)</f>
        <v>0</v>
      </c>
      <c r="N345" s="234"/>
      <c r="O345" s="234">
        <f>SUM(O346:O370)</f>
        <v>7.1499999999999995</v>
      </c>
      <c r="P345" s="234"/>
      <c r="Q345" s="234">
        <f>SUM(Q346:Q370)</f>
        <v>0</v>
      </c>
      <c r="R345" s="234"/>
      <c r="S345" s="234"/>
      <c r="T345" s="235"/>
      <c r="U345" s="229"/>
      <c r="V345" s="229">
        <f>SUM(V346:V370)</f>
        <v>137.13</v>
      </c>
      <c r="W345" s="229"/>
      <c r="X345" s="229"/>
      <c r="AG345" t="s">
        <v>125</v>
      </c>
    </row>
    <row r="346" spans="1:60" ht="22.5" outlineLevel="1" x14ac:dyDescent="0.2">
      <c r="A346" s="236">
        <v>122</v>
      </c>
      <c r="B346" s="237" t="s">
        <v>540</v>
      </c>
      <c r="C346" s="255" t="s">
        <v>541</v>
      </c>
      <c r="D346" s="238" t="s">
        <v>128</v>
      </c>
      <c r="E346" s="239">
        <v>0.58560000000000001</v>
      </c>
      <c r="F346" s="240"/>
      <c r="G346" s="241">
        <f>ROUND(E346*F346,2)</f>
        <v>0</v>
      </c>
      <c r="H346" s="240"/>
      <c r="I346" s="241">
        <f>ROUND(E346*H346,2)</f>
        <v>0</v>
      </c>
      <c r="J346" s="240"/>
      <c r="K346" s="241">
        <f>ROUND(E346*J346,2)</f>
        <v>0</v>
      </c>
      <c r="L346" s="241">
        <v>15</v>
      </c>
      <c r="M346" s="241">
        <f>G346*(1+L346/100)</f>
        <v>0</v>
      </c>
      <c r="N346" s="241">
        <v>0</v>
      </c>
      <c r="O346" s="241">
        <f>ROUND(E346*N346,2)</f>
        <v>0</v>
      </c>
      <c r="P346" s="241">
        <v>0</v>
      </c>
      <c r="Q346" s="241">
        <f>ROUND(E346*P346,2)</f>
        <v>0</v>
      </c>
      <c r="R346" s="241"/>
      <c r="S346" s="241" t="s">
        <v>129</v>
      </c>
      <c r="T346" s="242" t="s">
        <v>130</v>
      </c>
      <c r="U346" s="224">
        <v>1.6E-2</v>
      </c>
      <c r="V346" s="224">
        <f>ROUND(E346*U346,2)</f>
        <v>0.01</v>
      </c>
      <c r="W346" s="224"/>
      <c r="X346" s="224" t="s">
        <v>131</v>
      </c>
      <c r="Y346" s="215"/>
      <c r="Z346" s="215"/>
      <c r="AA346" s="215"/>
      <c r="AB346" s="215"/>
      <c r="AC346" s="215"/>
      <c r="AD346" s="215"/>
      <c r="AE346" s="215"/>
      <c r="AF346" s="215"/>
      <c r="AG346" s="215" t="s">
        <v>132</v>
      </c>
      <c r="AH346" s="215"/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1" x14ac:dyDescent="0.2">
      <c r="A347" s="222"/>
      <c r="B347" s="223"/>
      <c r="C347" s="256" t="s">
        <v>197</v>
      </c>
      <c r="D347" s="225"/>
      <c r="E347" s="226">
        <v>0.59</v>
      </c>
      <c r="F347" s="224"/>
      <c r="G347" s="224"/>
      <c r="H347" s="224"/>
      <c r="I347" s="224"/>
      <c r="J347" s="224"/>
      <c r="K347" s="224"/>
      <c r="L347" s="224"/>
      <c r="M347" s="224"/>
      <c r="N347" s="224"/>
      <c r="O347" s="224"/>
      <c r="P347" s="224"/>
      <c r="Q347" s="224"/>
      <c r="R347" s="224"/>
      <c r="S347" s="224"/>
      <c r="T347" s="224"/>
      <c r="U347" s="224"/>
      <c r="V347" s="224"/>
      <c r="W347" s="224"/>
      <c r="X347" s="224"/>
      <c r="Y347" s="215"/>
      <c r="Z347" s="215"/>
      <c r="AA347" s="215"/>
      <c r="AB347" s="215"/>
      <c r="AC347" s="215"/>
      <c r="AD347" s="215"/>
      <c r="AE347" s="215"/>
      <c r="AF347" s="215"/>
      <c r="AG347" s="215" t="s">
        <v>134</v>
      </c>
      <c r="AH347" s="215">
        <v>0</v>
      </c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ht="22.5" outlineLevel="1" x14ac:dyDescent="0.2">
      <c r="A348" s="236">
        <v>123</v>
      </c>
      <c r="B348" s="237" t="s">
        <v>542</v>
      </c>
      <c r="C348" s="255" t="s">
        <v>543</v>
      </c>
      <c r="D348" s="238" t="s">
        <v>159</v>
      </c>
      <c r="E348" s="239">
        <v>577</v>
      </c>
      <c r="F348" s="240"/>
      <c r="G348" s="241">
        <f>ROUND(E348*F348,2)</f>
        <v>0</v>
      </c>
      <c r="H348" s="240"/>
      <c r="I348" s="241">
        <f>ROUND(E348*H348,2)</f>
        <v>0</v>
      </c>
      <c r="J348" s="240"/>
      <c r="K348" s="241">
        <f>ROUND(E348*J348,2)</f>
        <v>0</v>
      </c>
      <c r="L348" s="241">
        <v>15</v>
      </c>
      <c r="M348" s="241">
        <f>G348*(1+L348/100)</f>
        <v>0</v>
      </c>
      <c r="N348" s="241">
        <v>4.0999999999999999E-4</v>
      </c>
      <c r="O348" s="241">
        <f>ROUND(E348*N348,2)</f>
        <v>0.24</v>
      </c>
      <c r="P348" s="241">
        <v>0</v>
      </c>
      <c r="Q348" s="241">
        <f>ROUND(E348*P348,2)</f>
        <v>0</v>
      </c>
      <c r="R348" s="241"/>
      <c r="S348" s="241" t="s">
        <v>129</v>
      </c>
      <c r="T348" s="242" t="s">
        <v>130</v>
      </c>
      <c r="U348" s="224">
        <v>0</v>
      </c>
      <c r="V348" s="224">
        <f>ROUND(E348*U348,2)</f>
        <v>0</v>
      </c>
      <c r="W348" s="224"/>
      <c r="X348" s="224" t="s">
        <v>353</v>
      </c>
      <c r="Y348" s="215"/>
      <c r="Z348" s="215"/>
      <c r="AA348" s="215"/>
      <c r="AB348" s="215"/>
      <c r="AC348" s="215"/>
      <c r="AD348" s="215"/>
      <c r="AE348" s="215"/>
      <c r="AF348" s="215"/>
      <c r="AG348" s="215" t="s">
        <v>354</v>
      </c>
      <c r="AH348" s="215"/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1" x14ac:dyDescent="0.2">
      <c r="A349" s="222"/>
      <c r="B349" s="223"/>
      <c r="C349" s="256" t="s">
        <v>544</v>
      </c>
      <c r="D349" s="225"/>
      <c r="E349" s="226"/>
      <c r="F349" s="224"/>
      <c r="G349" s="224"/>
      <c r="H349" s="224"/>
      <c r="I349" s="224"/>
      <c r="J349" s="224"/>
      <c r="K349" s="224"/>
      <c r="L349" s="224"/>
      <c r="M349" s="224"/>
      <c r="N349" s="224"/>
      <c r="O349" s="224"/>
      <c r="P349" s="224"/>
      <c r="Q349" s="224"/>
      <c r="R349" s="224"/>
      <c r="S349" s="224"/>
      <c r="T349" s="224"/>
      <c r="U349" s="224"/>
      <c r="V349" s="224"/>
      <c r="W349" s="224"/>
      <c r="X349" s="224"/>
      <c r="Y349" s="215"/>
      <c r="Z349" s="215"/>
      <c r="AA349" s="215"/>
      <c r="AB349" s="215"/>
      <c r="AC349" s="215"/>
      <c r="AD349" s="215"/>
      <c r="AE349" s="215"/>
      <c r="AF349" s="215"/>
      <c r="AG349" s="215" t="s">
        <v>134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">
      <c r="A350" s="222"/>
      <c r="B350" s="223"/>
      <c r="C350" s="256" t="s">
        <v>545</v>
      </c>
      <c r="D350" s="225"/>
      <c r="E350" s="226">
        <v>9.3000000000000007</v>
      </c>
      <c r="F350" s="224"/>
      <c r="G350" s="224"/>
      <c r="H350" s="224"/>
      <c r="I350" s="224"/>
      <c r="J350" s="224"/>
      <c r="K350" s="224"/>
      <c r="L350" s="224"/>
      <c r="M350" s="224"/>
      <c r="N350" s="224"/>
      <c r="O350" s="224"/>
      <c r="P350" s="224"/>
      <c r="Q350" s="224"/>
      <c r="R350" s="224"/>
      <c r="S350" s="224"/>
      <c r="T350" s="224"/>
      <c r="U350" s="224"/>
      <c r="V350" s="224"/>
      <c r="W350" s="224"/>
      <c r="X350" s="224"/>
      <c r="Y350" s="215"/>
      <c r="Z350" s="215"/>
      <c r="AA350" s="215"/>
      <c r="AB350" s="215"/>
      <c r="AC350" s="215"/>
      <c r="AD350" s="215"/>
      <c r="AE350" s="215"/>
      <c r="AF350" s="215"/>
      <c r="AG350" s="215" t="s">
        <v>134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">
      <c r="A351" s="222"/>
      <c r="B351" s="223"/>
      <c r="C351" s="256" t="s">
        <v>546</v>
      </c>
      <c r="D351" s="225"/>
      <c r="E351" s="226">
        <v>9.3000000000000007</v>
      </c>
      <c r="F351" s="224"/>
      <c r="G351" s="224"/>
      <c r="H351" s="224"/>
      <c r="I351" s="224"/>
      <c r="J351" s="224"/>
      <c r="K351" s="224"/>
      <c r="L351" s="224"/>
      <c r="M351" s="224"/>
      <c r="N351" s="224"/>
      <c r="O351" s="224"/>
      <c r="P351" s="224"/>
      <c r="Q351" s="224"/>
      <c r="R351" s="224"/>
      <c r="S351" s="224"/>
      <c r="T351" s="224"/>
      <c r="U351" s="224"/>
      <c r="V351" s="224"/>
      <c r="W351" s="224"/>
      <c r="X351" s="224"/>
      <c r="Y351" s="215"/>
      <c r="Z351" s="215"/>
      <c r="AA351" s="215"/>
      <c r="AB351" s="215"/>
      <c r="AC351" s="215"/>
      <c r="AD351" s="215"/>
      <c r="AE351" s="215"/>
      <c r="AF351" s="215"/>
      <c r="AG351" s="215" t="s">
        <v>134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22"/>
      <c r="B352" s="223"/>
      <c r="C352" s="256" t="s">
        <v>547</v>
      </c>
      <c r="D352" s="225"/>
      <c r="E352" s="226">
        <v>9.3000000000000007</v>
      </c>
      <c r="F352" s="224"/>
      <c r="G352" s="224"/>
      <c r="H352" s="224"/>
      <c r="I352" s="224"/>
      <c r="J352" s="224"/>
      <c r="K352" s="224"/>
      <c r="L352" s="224"/>
      <c r="M352" s="224"/>
      <c r="N352" s="224"/>
      <c r="O352" s="224"/>
      <c r="P352" s="224"/>
      <c r="Q352" s="224"/>
      <c r="R352" s="224"/>
      <c r="S352" s="224"/>
      <c r="T352" s="224"/>
      <c r="U352" s="224"/>
      <c r="V352" s="224"/>
      <c r="W352" s="224"/>
      <c r="X352" s="224"/>
      <c r="Y352" s="215"/>
      <c r="Z352" s="215"/>
      <c r="AA352" s="215"/>
      <c r="AB352" s="215"/>
      <c r="AC352" s="215"/>
      <c r="AD352" s="215"/>
      <c r="AE352" s="215"/>
      <c r="AF352" s="215"/>
      <c r="AG352" s="215" t="s">
        <v>134</v>
      </c>
      <c r="AH352" s="215">
        <v>0</v>
      </c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1" x14ac:dyDescent="0.2">
      <c r="A353" s="222"/>
      <c r="B353" s="223"/>
      <c r="C353" s="256" t="s">
        <v>548</v>
      </c>
      <c r="D353" s="225"/>
      <c r="E353" s="226">
        <v>14.9</v>
      </c>
      <c r="F353" s="224"/>
      <c r="G353" s="224"/>
      <c r="H353" s="224"/>
      <c r="I353" s="224"/>
      <c r="J353" s="224"/>
      <c r="K353" s="224"/>
      <c r="L353" s="224"/>
      <c r="M353" s="224"/>
      <c r="N353" s="224"/>
      <c r="O353" s="224"/>
      <c r="P353" s="224"/>
      <c r="Q353" s="224"/>
      <c r="R353" s="224"/>
      <c r="S353" s="224"/>
      <c r="T353" s="224"/>
      <c r="U353" s="224"/>
      <c r="V353" s="224"/>
      <c r="W353" s="224"/>
      <c r="X353" s="224"/>
      <c r="Y353" s="215"/>
      <c r="Z353" s="215"/>
      <c r="AA353" s="215"/>
      <c r="AB353" s="215"/>
      <c r="AC353" s="215"/>
      <c r="AD353" s="215"/>
      <c r="AE353" s="215"/>
      <c r="AF353" s="215"/>
      <c r="AG353" s="215" t="s">
        <v>134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22"/>
      <c r="B354" s="223"/>
      <c r="C354" s="256" t="s">
        <v>549</v>
      </c>
      <c r="D354" s="225"/>
      <c r="E354" s="226">
        <v>14.9</v>
      </c>
      <c r="F354" s="224"/>
      <c r="G354" s="224"/>
      <c r="H354" s="224"/>
      <c r="I354" s="224"/>
      <c r="J354" s="224"/>
      <c r="K354" s="224"/>
      <c r="L354" s="224"/>
      <c r="M354" s="224"/>
      <c r="N354" s="224"/>
      <c r="O354" s="224"/>
      <c r="P354" s="224"/>
      <c r="Q354" s="224"/>
      <c r="R354" s="224"/>
      <c r="S354" s="224"/>
      <c r="T354" s="224"/>
      <c r="U354" s="224"/>
      <c r="V354" s="224"/>
      <c r="W354" s="224"/>
      <c r="X354" s="224"/>
      <c r="Y354" s="215"/>
      <c r="Z354" s="215"/>
      <c r="AA354" s="215"/>
      <c r="AB354" s="215"/>
      <c r="AC354" s="215"/>
      <c r="AD354" s="215"/>
      <c r="AE354" s="215"/>
      <c r="AF354" s="215"/>
      <c r="AG354" s="215" t="s">
        <v>134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">
      <c r="A355" s="222"/>
      <c r="B355" s="223"/>
      <c r="C355" s="259" t="s">
        <v>550</v>
      </c>
      <c r="D355" s="227"/>
      <c r="E355" s="228">
        <v>519.29999999999995</v>
      </c>
      <c r="F355" s="224"/>
      <c r="G355" s="224"/>
      <c r="H355" s="224"/>
      <c r="I355" s="224"/>
      <c r="J355" s="224"/>
      <c r="K355" s="224"/>
      <c r="L355" s="224"/>
      <c r="M355" s="224"/>
      <c r="N355" s="224"/>
      <c r="O355" s="224"/>
      <c r="P355" s="224"/>
      <c r="Q355" s="224"/>
      <c r="R355" s="224"/>
      <c r="S355" s="224"/>
      <c r="T355" s="224"/>
      <c r="U355" s="224"/>
      <c r="V355" s="224"/>
      <c r="W355" s="224"/>
      <c r="X355" s="224"/>
      <c r="Y355" s="215"/>
      <c r="Z355" s="215"/>
      <c r="AA355" s="215"/>
      <c r="AB355" s="215"/>
      <c r="AC355" s="215"/>
      <c r="AD355" s="215"/>
      <c r="AE355" s="215"/>
      <c r="AF355" s="215"/>
      <c r="AG355" s="215" t="s">
        <v>134</v>
      </c>
      <c r="AH355" s="215">
        <v>4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ht="22.5" outlineLevel="1" x14ac:dyDescent="0.2">
      <c r="A356" s="236">
        <v>124</v>
      </c>
      <c r="B356" s="237" t="s">
        <v>551</v>
      </c>
      <c r="C356" s="255" t="s">
        <v>552</v>
      </c>
      <c r="D356" s="238" t="s">
        <v>128</v>
      </c>
      <c r="E356" s="239">
        <v>69.239999999999995</v>
      </c>
      <c r="F356" s="240"/>
      <c r="G356" s="241">
        <f>ROUND(E356*F356,2)</f>
        <v>0</v>
      </c>
      <c r="H356" s="240"/>
      <c r="I356" s="241">
        <f>ROUND(E356*H356,2)</f>
        <v>0</v>
      </c>
      <c r="J356" s="240"/>
      <c r="K356" s="241">
        <f>ROUND(E356*J356,2)</f>
        <v>0</v>
      </c>
      <c r="L356" s="241">
        <v>15</v>
      </c>
      <c r="M356" s="241">
        <f>G356*(1+L356/100)</f>
        <v>0</v>
      </c>
      <c r="N356" s="241">
        <v>2.6900000000000001E-3</v>
      </c>
      <c r="O356" s="241">
        <f>ROUND(E356*N356,2)</f>
        <v>0.19</v>
      </c>
      <c r="P356" s="241">
        <v>0</v>
      </c>
      <c r="Q356" s="241">
        <f>ROUND(E356*P356,2)</f>
        <v>0</v>
      </c>
      <c r="R356" s="241"/>
      <c r="S356" s="241" t="s">
        <v>129</v>
      </c>
      <c r="T356" s="242" t="s">
        <v>130</v>
      </c>
      <c r="U356" s="224">
        <v>0.44177</v>
      </c>
      <c r="V356" s="224">
        <f>ROUND(E356*U356,2)</f>
        <v>30.59</v>
      </c>
      <c r="W356" s="224"/>
      <c r="X356" s="224" t="s">
        <v>131</v>
      </c>
      <c r="Y356" s="215"/>
      <c r="Z356" s="215"/>
      <c r="AA356" s="215"/>
      <c r="AB356" s="215"/>
      <c r="AC356" s="215"/>
      <c r="AD356" s="215"/>
      <c r="AE356" s="215"/>
      <c r="AF356" s="215"/>
      <c r="AG356" s="215" t="s">
        <v>132</v>
      </c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">
      <c r="A357" s="222"/>
      <c r="B357" s="223"/>
      <c r="C357" s="256" t="s">
        <v>553</v>
      </c>
      <c r="D357" s="225"/>
      <c r="E357" s="226">
        <v>69.239999999999995</v>
      </c>
      <c r="F357" s="224"/>
      <c r="G357" s="224"/>
      <c r="H357" s="224"/>
      <c r="I357" s="224"/>
      <c r="J357" s="224"/>
      <c r="K357" s="224"/>
      <c r="L357" s="224"/>
      <c r="M357" s="224"/>
      <c r="N357" s="224"/>
      <c r="O357" s="224"/>
      <c r="P357" s="224"/>
      <c r="Q357" s="224"/>
      <c r="R357" s="224"/>
      <c r="S357" s="224"/>
      <c r="T357" s="224"/>
      <c r="U357" s="224"/>
      <c r="V357" s="224"/>
      <c r="W357" s="224"/>
      <c r="X357" s="224"/>
      <c r="Y357" s="215"/>
      <c r="Z357" s="215"/>
      <c r="AA357" s="215"/>
      <c r="AB357" s="215"/>
      <c r="AC357" s="215"/>
      <c r="AD357" s="215"/>
      <c r="AE357" s="215"/>
      <c r="AF357" s="215"/>
      <c r="AG357" s="215" t="s">
        <v>134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ht="22.5" outlineLevel="1" x14ac:dyDescent="0.2">
      <c r="A358" s="236">
        <v>125</v>
      </c>
      <c r="B358" s="237" t="s">
        <v>554</v>
      </c>
      <c r="C358" s="255" t="s">
        <v>555</v>
      </c>
      <c r="D358" s="238" t="s">
        <v>149</v>
      </c>
      <c r="E358" s="239">
        <v>141.5</v>
      </c>
      <c r="F358" s="240"/>
      <c r="G358" s="241">
        <f>ROUND(E358*F358,2)</f>
        <v>0</v>
      </c>
      <c r="H358" s="240"/>
      <c r="I358" s="241">
        <f>ROUND(E358*H358,2)</f>
        <v>0</v>
      </c>
      <c r="J358" s="240"/>
      <c r="K358" s="241">
        <f>ROUND(E358*J358,2)</f>
        <v>0</v>
      </c>
      <c r="L358" s="241">
        <v>15</v>
      </c>
      <c r="M358" s="241">
        <f>G358*(1+L358/100)</f>
        <v>0</v>
      </c>
      <c r="N358" s="241">
        <v>0</v>
      </c>
      <c r="O358" s="241">
        <f>ROUND(E358*N358,2)</f>
        <v>0</v>
      </c>
      <c r="P358" s="241">
        <v>0</v>
      </c>
      <c r="Q358" s="241">
        <f>ROUND(E358*P358,2)</f>
        <v>0</v>
      </c>
      <c r="R358" s="241"/>
      <c r="S358" s="241" t="s">
        <v>129</v>
      </c>
      <c r="T358" s="242" t="s">
        <v>130</v>
      </c>
      <c r="U358" s="224">
        <v>0.68700000000000006</v>
      </c>
      <c r="V358" s="224">
        <f>ROUND(E358*U358,2)</f>
        <v>97.21</v>
      </c>
      <c r="W358" s="224"/>
      <c r="X358" s="224" t="s">
        <v>131</v>
      </c>
      <c r="Y358" s="215"/>
      <c r="Z358" s="215"/>
      <c r="AA358" s="215"/>
      <c r="AB358" s="215"/>
      <c r="AC358" s="215"/>
      <c r="AD358" s="215"/>
      <c r="AE358" s="215"/>
      <c r="AF358" s="215"/>
      <c r="AG358" s="215" t="s">
        <v>132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">
      <c r="A359" s="222"/>
      <c r="B359" s="223"/>
      <c r="C359" s="256" t="s">
        <v>556</v>
      </c>
      <c r="D359" s="225"/>
      <c r="E359" s="226">
        <v>72.3</v>
      </c>
      <c r="F359" s="224"/>
      <c r="G359" s="224"/>
      <c r="H359" s="224"/>
      <c r="I359" s="224"/>
      <c r="J359" s="224"/>
      <c r="K359" s="224"/>
      <c r="L359" s="224"/>
      <c r="M359" s="224"/>
      <c r="N359" s="224"/>
      <c r="O359" s="224"/>
      <c r="P359" s="224"/>
      <c r="Q359" s="224"/>
      <c r="R359" s="224"/>
      <c r="S359" s="224"/>
      <c r="T359" s="224"/>
      <c r="U359" s="224"/>
      <c r="V359" s="224"/>
      <c r="W359" s="224"/>
      <c r="X359" s="224"/>
      <c r="Y359" s="215"/>
      <c r="Z359" s="215"/>
      <c r="AA359" s="215"/>
      <c r="AB359" s="215"/>
      <c r="AC359" s="215"/>
      <c r="AD359" s="215"/>
      <c r="AE359" s="215"/>
      <c r="AF359" s="215"/>
      <c r="AG359" s="215" t="s">
        <v>134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1" x14ac:dyDescent="0.2">
      <c r="A360" s="222"/>
      <c r="B360" s="223"/>
      <c r="C360" s="256" t="s">
        <v>557</v>
      </c>
      <c r="D360" s="225"/>
      <c r="E360" s="226">
        <v>69.2</v>
      </c>
      <c r="F360" s="224"/>
      <c r="G360" s="224"/>
      <c r="H360" s="224"/>
      <c r="I360" s="224"/>
      <c r="J360" s="224"/>
      <c r="K360" s="224"/>
      <c r="L360" s="224"/>
      <c r="M360" s="224"/>
      <c r="N360" s="224"/>
      <c r="O360" s="224"/>
      <c r="P360" s="224"/>
      <c r="Q360" s="224"/>
      <c r="R360" s="224"/>
      <c r="S360" s="224"/>
      <c r="T360" s="224"/>
      <c r="U360" s="224"/>
      <c r="V360" s="224"/>
      <c r="W360" s="224"/>
      <c r="X360" s="224"/>
      <c r="Y360" s="215"/>
      <c r="Z360" s="215"/>
      <c r="AA360" s="215"/>
      <c r="AB360" s="215"/>
      <c r="AC360" s="215"/>
      <c r="AD360" s="215"/>
      <c r="AE360" s="215"/>
      <c r="AF360" s="215"/>
      <c r="AG360" s="215" t="s">
        <v>134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36">
        <v>126</v>
      </c>
      <c r="B361" s="237" t="s">
        <v>558</v>
      </c>
      <c r="C361" s="255" t="s">
        <v>559</v>
      </c>
      <c r="D361" s="238" t="s">
        <v>128</v>
      </c>
      <c r="E361" s="239">
        <v>69.239999999999995</v>
      </c>
      <c r="F361" s="240"/>
      <c r="G361" s="241">
        <f>ROUND(E361*F361,2)</f>
        <v>0</v>
      </c>
      <c r="H361" s="240"/>
      <c r="I361" s="241">
        <f>ROUND(E361*H361,2)</f>
        <v>0</v>
      </c>
      <c r="J361" s="240"/>
      <c r="K361" s="241">
        <f>ROUND(E361*J361,2)</f>
        <v>0</v>
      </c>
      <c r="L361" s="241">
        <v>15</v>
      </c>
      <c r="M361" s="241">
        <f>G361*(1+L361/100)</f>
        <v>0</v>
      </c>
      <c r="N361" s="241">
        <v>9.7000000000000003E-2</v>
      </c>
      <c r="O361" s="241">
        <f>ROUND(E361*N361,2)</f>
        <v>6.72</v>
      </c>
      <c r="P361" s="241">
        <v>0</v>
      </c>
      <c r="Q361" s="241">
        <f>ROUND(E361*P361,2)</f>
        <v>0</v>
      </c>
      <c r="R361" s="241"/>
      <c r="S361" s="241" t="s">
        <v>129</v>
      </c>
      <c r="T361" s="242" t="s">
        <v>130</v>
      </c>
      <c r="U361" s="224">
        <v>0</v>
      </c>
      <c r="V361" s="224">
        <f>ROUND(E361*U361,2)</f>
        <v>0</v>
      </c>
      <c r="W361" s="224"/>
      <c r="X361" s="224" t="s">
        <v>353</v>
      </c>
      <c r="Y361" s="215"/>
      <c r="Z361" s="215"/>
      <c r="AA361" s="215"/>
      <c r="AB361" s="215"/>
      <c r="AC361" s="215"/>
      <c r="AD361" s="215"/>
      <c r="AE361" s="215"/>
      <c r="AF361" s="215"/>
      <c r="AG361" s="215" t="s">
        <v>354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">
      <c r="A362" s="222"/>
      <c r="B362" s="223"/>
      <c r="C362" s="256" t="s">
        <v>545</v>
      </c>
      <c r="D362" s="225"/>
      <c r="E362" s="226">
        <v>9.3000000000000007</v>
      </c>
      <c r="F362" s="224"/>
      <c r="G362" s="224"/>
      <c r="H362" s="224"/>
      <c r="I362" s="224"/>
      <c r="J362" s="224"/>
      <c r="K362" s="224"/>
      <c r="L362" s="224"/>
      <c r="M362" s="224"/>
      <c r="N362" s="224"/>
      <c r="O362" s="224"/>
      <c r="P362" s="224"/>
      <c r="Q362" s="224"/>
      <c r="R362" s="224"/>
      <c r="S362" s="224"/>
      <c r="T362" s="224"/>
      <c r="U362" s="224"/>
      <c r="V362" s="224"/>
      <c r="W362" s="224"/>
      <c r="X362" s="224"/>
      <c r="Y362" s="215"/>
      <c r="Z362" s="215"/>
      <c r="AA362" s="215"/>
      <c r="AB362" s="215"/>
      <c r="AC362" s="215"/>
      <c r="AD362" s="215"/>
      <c r="AE362" s="215"/>
      <c r="AF362" s="215"/>
      <c r="AG362" s="215" t="s">
        <v>134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22"/>
      <c r="B363" s="223"/>
      <c r="C363" s="256" t="s">
        <v>546</v>
      </c>
      <c r="D363" s="225"/>
      <c r="E363" s="226">
        <v>9.3000000000000007</v>
      </c>
      <c r="F363" s="224"/>
      <c r="G363" s="224"/>
      <c r="H363" s="224"/>
      <c r="I363" s="224"/>
      <c r="J363" s="224"/>
      <c r="K363" s="224"/>
      <c r="L363" s="224"/>
      <c r="M363" s="224"/>
      <c r="N363" s="224"/>
      <c r="O363" s="224"/>
      <c r="P363" s="224"/>
      <c r="Q363" s="224"/>
      <c r="R363" s="224"/>
      <c r="S363" s="224"/>
      <c r="T363" s="224"/>
      <c r="U363" s="224"/>
      <c r="V363" s="224"/>
      <c r="W363" s="224"/>
      <c r="X363" s="224"/>
      <c r="Y363" s="215"/>
      <c r="Z363" s="215"/>
      <c r="AA363" s="215"/>
      <c r="AB363" s="215"/>
      <c r="AC363" s="215"/>
      <c r="AD363" s="215"/>
      <c r="AE363" s="215"/>
      <c r="AF363" s="215"/>
      <c r="AG363" s="215" t="s">
        <v>134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">
      <c r="A364" s="222"/>
      <c r="B364" s="223"/>
      <c r="C364" s="256" t="s">
        <v>547</v>
      </c>
      <c r="D364" s="225"/>
      <c r="E364" s="226">
        <v>9.3000000000000007</v>
      </c>
      <c r="F364" s="224"/>
      <c r="G364" s="224"/>
      <c r="H364" s="224"/>
      <c r="I364" s="224"/>
      <c r="J364" s="224"/>
      <c r="K364" s="224"/>
      <c r="L364" s="224"/>
      <c r="M364" s="224"/>
      <c r="N364" s="224"/>
      <c r="O364" s="224"/>
      <c r="P364" s="224"/>
      <c r="Q364" s="224"/>
      <c r="R364" s="224"/>
      <c r="S364" s="224"/>
      <c r="T364" s="224"/>
      <c r="U364" s="224"/>
      <c r="V364" s="224"/>
      <c r="W364" s="224"/>
      <c r="X364" s="224"/>
      <c r="Y364" s="215"/>
      <c r="Z364" s="215"/>
      <c r="AA364" s="215"/>
      <c r="AB364" s="215"/>
      <c r="AC364" s="215"/>
      <c r="AD364" s="215"/>
      <c r="AE364" s="215"/>
      <c r="AF364" s="215"/>
      <c r="AG364" s="215" t="s">
        <v>134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">
      <c r="A365" s="222"/>
      <c r="B365" s="223"/>
      <c r="C365" s="256" t="s">
        <v>548</v>
      </c>
      <c r="D365" s="225"/>
      <c r="E365" s="226">
        <v>14.9</v>
      </c>
      <c r="F365" s="224"/>
      <c r="G365" s="224"/>
      <c r="H365" s="224"/>
      <c r="I365" s="224"/>
      <c r="J365" s="224"/>
      <c r="K365" s="224"/>
      <c r="L365" s="224"/>
      <c r="M365" s="224"/>
      <c r="N365" s="224"/>
      <c r="O365" s="224"/>
      <c r="P365" s="224"/>
      <c r="Q365" s="224"/>
      <c r="R365" s="224"/>
      <c r="S365" s="224"/>
      <c r="T365" s="224"/>
      <c r="U365" s="224"/>
      <c r="V365" s="224"/>
      <c r="W365" s="224"/>
      <c r="X365" s="224"/>
      <c r="Y365" s="215"/>
      <c r="Z365" s="215"/>
      <c r="AA365" s="215"/>
      <c r="AB365" s="215"/>
      <c r="AC365" s="215"/>
      <c r="AD365" s="215"/>
      <c r="AE365" s="215"/>
      <c r="AF365" s="215"/>
      <c r="AG365" s="215" t="s">
        <v>134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">
      <c r="A366" s="222"/>
      <c r="B366" s="223"/>
      <c r="C366" s="256" t="s">
        <v>549</v>
      </c>
      <c r="D366" s="225"/>
      <c r="E366" s="226">
        <v>14.9</v>
      </c>
      <c r="F366" s="224"/>
      <c r="G366" s="224"/>
      <c r="H366" s="224"/>
      <c r="I366" s="224"/>
      <c r="J366" s="224"/>
      <c r="K366" s="224"/>
      <c r="L366" s="224"/>
      <c r="M366" s="224"/>
      <c r="N366" s="224"/>
      <c r="O366" s="224"/>
      <c r="P366" s="224"/>
      <c r="Q366" s="224"/>
      <c r="R366" s="224"/>
      <c r="S366" s="224"/>
      <c r="T366" s="224"/>
      <c r="U366" s="224"/>
      <c r="V366" s="224"/>
      <c r="W366" s="224"/>
      <c r="X366" s="224"/>
      <c r="Y366" s="215"/>
      <c r="Z366" s="215"/>
      <c r="AA366" s="215"/>
      <c r="AB366" s="215"/>
      <c r="AC366" s="215"/>
      <c r="AD366" s="215"/>
      <c r="AE366" s="215"/>
      <c r="AF366" s="215"/>
      <c r="AG366" s="215" t="s">
        <v>134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">
      <c r="A367" s="222"/>
      <c r="B367" s="223"/>
      <c r="C367" s="259" t="s">
        <v>364</v>
      </c>
      <c r="D367" s="227"/>
      <c r="E367" s="228">
        <v>11.54</v>
      </c>
      <c r="F367" s="224"/>
      <c r="G367" s="224"/>
      <c r="H367" s="224"/>
      <c r="I367" s="224"/>
      <c r="J367" s="224"/>
      <c r="K367" s="224"/>
      <c r="L367" s="224"/>
      <c r="M367" s="224"/>
      <c r="N367" s="224"/>
      <c r="O367" s="224"/>
      <c r="P367" s="224"/>
      <c r="Q367" s="224"/>
      <c r="R367" s="224"/>
      <c r="S367" s="224"/>
      <c r="T367" s="224"/>
      <c r="U367" s="224"/>
      <c r="V367" s="224"/>
      <c r="W367" s="224"/>
      <c r="X367" s="224"/>
      <c r="Y367" s="215"/>
      <c r="Z367" s="215"/>
      <c r="AA367" s="215"/>
      <c r="AB367" s="215"/>
      <c r="AC367" s="215"/>
      <c r="AD367" s="215"/>
      <c r="AE367" s="215"/>
      <c r="AF367" s="215"/>
      <c r="AG367" s="215" t="s">
        <v>134</v>
      </c>
      <c r="AH367" s="215">
        <v>4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1" x14ac:dyDescent="0.2">
      <c r="A368" s="236">
        <v>127</v>
      </c>
      <c r="B368" s="237" t="s">
        <v>560</v>
      </c>
      <c r="C368" s="255" t="s">
        <v>561</v>
      </c>
      <c r="D368" s="238" t="s">
        <v>159</v>
      </c>
      <c r="E368" s="239">
        <v>90</v>
      </c>
      <c r="F368" s="240"/>
      <c r="G368" s="241">
        <f>ROUND(E368*F368,2)</f>
        <v>0</v>
      </c>
      <c r="H368" s="240"/>
      <c r="I368" s="241">
        <f>ROUND(E368*H368,2)</f>
        <v>0</v>
      </c>
      <c r="J368" s="240"/>
      <c r="K368" s="241">
        <f>ROUND(E368*J368,2)</f>
        <v>0</v>
      </c>
      <c r="L368" s="241">
        <v>15</v>
      </c>
      <c r="M368" s="241">
        <f>G368*(1+L368/100)</f>
        <v>0</v>
      </c>
      <c r="N368" s="241">
        <v>1.0000000000000001E-5</v>
      </c>
      <c r="O368" s="241">
        <f>ROUND(E368*N368,2)</f>
        <v>0</v>
      </c>
      <c r="P368" s="241">
        <v>0</v>
      </c>
      <c r="Q368" s="241">
        <f>ROUND(E368*P368,2)</f>
        <v>0</v>
      </c>
      <c r="R368" s="241"/>
      <c r="S368" s="241" t="s">
        <v>129</v>
      </c>
      <c r="T368" s="242" t="s">
        <v>130</v>
      </c>
      <c r="U368" s="224">
        <v>0</v>
      </c>
      <c r="V368" s="224">
        <f>ROUND(E368*U368,2)</f>
        <v>0</v>
      </c>
      <c r="W368" s="224"/>
      <c r="X368" s="224" t="s">
        <v>353</v>
      </c>
      <c r="Y368" s="215"/>
      <c r="Z368" s="215"/>
      <c r="AA368" s="215"/>
      <c r="AB368" s="215"/>
      <c r="AC368" s="215"/>
      <c r="AD368" s="215"/>
      <c r="AE368" s="215"/>
      <c r="AF368" s="215"/>
      <c r="AG368" s="215" t="s">
        <v>354</v>
      </c>
      <c r="AH368" s="215"/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1" x14ac:dyDescent="0.2">
      <c r="A369" s="222"/>
      <c r="B369" s="223"/>
      <c r="C369" s="256" t="s">
        <v>562</v>
      </c>
      <c r="D369" s="225"/>
      <c r="E369" s="226">
        <v>90</v>
      </c>
      <c r="F369" s="224"/>
      <c r="G369" s="224"/>
      <c r="H369" s="224"/>
      <c r="I369" s="224"/>
      <c r="J369" s="224"/>
      <c r="K369" s="224"/>
      <c r="L369" s="224"/>
      <c r="M369" s="224"/>
      <c r="N369" s="224"/>
      <c r="O369" s="224"/>
      <c r="P369" s="224"/>
      <c r="Q369" s="224"/>
      <c r="R369" s="224"/>
      <c r="S369" s="224"/>
      <c r="T369" s="224"/>
      <c r="U369" s="224"/>
      <c r="V369" s="224"/>
      <c r="W369" s="224"/>
      <c r="X369" s="224"/>
      <c r="Y369" s="215"/>
      <c r="Z369" s="215"/>
      <c r="AA369" s="215"/>
      <c r="AB369" s="215"/>
      <c r="AC369" s="215"/>
      <c r="AD369" s="215"/>
      <c r="AE369" s="215"/>
      <c r="AF369" s="215"/>
      <c r="AG369" s="215" t="s">
        <v>134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">
      <c r="A370" s="243">
        <v>128</v>
      </c>
      <c r="B370" s="244" t="s">
        <v>563</v>
      </c>
      <c r="C370" s="257" t="s">
        <v>564</v>
      </c>
      <c r="D370" s="245" t="s">
        <v>316</v>
      </c>
      <c r="E370" s="246">
        <v>7.1400100000000002</v>
      </c>
      <c r="F370" s="247"/>
      <c r="G370" s="248">
        <f>ROUND(E370*F370,2)</f>
        <v>0</v>
      </c>
      <c r="H370" s="247"/>
      <c r="I370" s="248">
        <f>ROUND(E370*H370,2)</f>
        <v>0</v>
      </c>
      <c r="J370" s="247"/>
      <c r="K370" s="248">
        <f>ROUND(E370*J370,2)</f>
        <v>0</v>
      </c>
      <c r="L370" s="248">
        <v>15</v>
      </c>
      <c r="M370" s="248">
        <f>G370*(1+L370/100)</f>
        <v>0</v>
      </c>
      <c r="N370" s="248">
        <v>0</v>
      </c>
      <c r="O370" s="248">
        <f>ROUND(E370*N370,2)</f>
        <v>0</v>
      </c>
      <c r="P370" s="248">
        <v>0</v>
      </c>
      <c r="Q370" s="248">
        <f>ROUND(E370*P370,2)</f>
        <v>0</v>
      </c>
      <c r="R370" s="248"/>
      <c r="S370" s="248" t="s">
        <v>129</v>
      </c>
      <c r="T370" s="249" t="s">
        <v>130</v>
      </c>
      <c r="U370" s="224">
        <v>1.3049999999999999</v>
      </c>
      <c r="V370" s="224">
        <f>ROUND(E370*U370,2)</f>
        <v>9.32</v>
      </c>
      <c r="W370" s="224"/>
      <c r="X370" s="224" t="s">
        <v>131</v>
      </c>
      <c r="Y370" s="215"/>
      <c r="Z370" s="215"/>
      <c r="AA370" s="215"/>
      <c r="AB370" s="215"/>
      <c r="AC370" s="215"/>
      <c r="AD370" s="215"/>
      <c r="AE370" s="215"/>
      <c r="AF370" s="215"/>
      <c r="AG370" s="215" t="s">
        <v>359</v>
      </c>
      <c r="AH370" s="215"/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x14ac:dyDescent="0.2">
      <c r="A371" s="230" t="s">
        <v>124</v>
      </c>
      <c r="B371" s="231" t="s">
        <v>91</v>
      </c>
      <c r="C371" s="254" t="s">
        <v>92</v>
      </c>
      <c r="D371" s="232"/>
      <c r="E371" s="233"/>
      <c r="F371" s="234"/>
      <c r="G371" s="234">
        <f>SUMIF(AG372:AG383,"&lt;&gt;NOR",G372:G383)</f>
        <v>0</v>
      </c>
      <c r="H371" s="234"/>
      <c r="I371" s="234">
        <f>SUM(I372:I383)</f>
        <v>0</v>
      </c>
      <c r="J371" s="234"/>
      <c r="K371" s="234">
        <f>SUM(K372:K383)</f>
        <v>0</v>
      </c>
      <c r="L371" s="234"/>
      <c r="M371" s="234">
        <f>SUM(M372:M383)</f>
        <v>0</v>
      </c>
      <c r="N371" s="234"/>
      <c r="O371" s="234">
        <f>SUM(O372:O383)</f>
        <v>0.04</v>
      </c>
      <c r="P371" s="234"/>
      <c r="Q371" s="234">
        <f>SUM(Q372:Q383)</f>
        <v>0</v>
      </c>
      <c r="R371" s="234"/>
      <c r="S371" s="234"/>
      <c r="T371" s="235"/>
      <c r="U371" s="229"/>
      <c r="V371" s="229">
        <f>SUM(V372:V383)</f>
        <v>19.299999999999997</v>
      </c>
      <c r="W371" s="229"/>
      <c r="X371" s="229"/>
      <c r="AG371" t="s">
        <v>125</v>
      </c>
    </row>
    <row r="372" spans="1:60" outlineLevel="1" x14ac:dyDescent="0.2">
      <c r="A372" s="236">
        <v>129</v>
      </c>
      <c r="B372" s="237" t="s">
        <v>565</v>
      </c>
      <c r="C372" s="255" t="s">
        <v>566</v>
      </c>
      <c r="D372" s="238" t="s">
        <v>128</v>
      </c>
      <c r="E372" s="239">
        <v>84.008399999999995</v>
      </c>
      <c r="F372" s="240"/>
      <c r="G372" s="241">
        <f>ROUND(E372*F372,2)</f>
        <v>0</v>
      </c>
      <c r="H372" s="240"/>
      <c r="I372" s="241">
        <f>ROUND(E372*H372,2)</f>
        <v>0</v>
      </c>
      <c r="J372" s="240"/>
      <c r="K372" s="241">
        <f>ROUND(E372*J372,2)</f>
        <v>0</v>
      </c>
      <c r="L372" s="241">
        <v>15</v>
      </c>
      <c r="M372" s="241">
        <f>G372*(1+L372/100)</f>
        <v>0</v>
      </c>
      <c r="N372" s="241">
        <v>2.1000000000000001E-4</v>
      </c>
      <c r="O372" s="241">
        <f>ROUND(E372*N372,2)</f>
        <v>0.02</v>
      </c>
      <c r="P372" s="241">
        <v>0</v>
      </c>
      <c r="Q372" s="241">
        <f>ROUND(E372*P372,2)</f>
        <v>0</v>
      </c>
      <c r="R372" s="241"/>
      <c r="S372" s="241" t="s">
        <v>129</v>
      </c>
      <c r="T372" s="242" t="s">
        <v>130</v>
      </c>
      <c r="U372" s="224">
        <v>0.09</v>
      </c>
      <c r="V372" s="224">
        <f>ROUND(E372*U372,2)</f>
        <v>7.56</v>
      </c>
      <c r="W372" s="224"/>
      <c r="X372" s="224" t="s">
        <v>131</v>
      </c>
      <c r="Y372" s="215"/>
      <c r="Z372" s="215"/>
      <c r="AA372" s="215"/>
      <c r="AB372" s="215"/>
      <c r="AC372" s="215"/>
      <c r="AD372" s="215"/>
      <c r="AE372" s="215"/>
      <c r="AF372" s="215"/>
      <c r="AG372" s="215" t="s">
        <v>132</v>
      </c>
      <c r="AH372" s="215"/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1" x14ac:dyDescent="0.2">
      <c r="A373" s="222"/>
      <c r="B373" s="223"/>
      <c r="C373" s="256" t="s">
        <v>567</v>
      </c>
      <c r="D373" s="225"/>
      <c r="E373" s="226">
        <v>60.59</v>
      </c>
      <c r="F373" s="224"/>
      <c r="G373" s="224"/>
      <c r="H373" s="224"/>
      <c r="I373" s="224"/>
      <c r="J373" s="224"/>
      <c r="K373" s="224"/>
      <c r="L373" s="224"/>
      <c r="M373" s="224"/>
      <c r="N373" s="224"/>
      <c r="O373" s="224"/>
      <c r="P373" s="224"/>
      <c r="Q373" s="224"/>
      <c r="R373" s="224"/>
      <c r="S373" s="224"/>
      <c r="T373" s="224"/>
      <c r="U373" s="224"/>
      <c r="V373" s="224"/>
      <c r="W373" s="224"/>
      <c r="X373" s="224"/>
      <c r="Y373" s="215"/>
      <c r="Z373" s="215"/>
      <c r="AA373" s="215"/>
      <c r="AB373" s="215"/>
      <c r="AC373" s="215"/>
      <c r="AD373" s="215"/>
      <c r="AE373" s="215"/>
      <c r="AF373" s="215"/>
      <c r="AG373" s="215" t="s">
        <v>134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">
      <c r="A374" s="222"/>
      <c r="B374" s="223"/>
      <c r="C374" s="256" t="s">
        <v>568</v>
      </c>
      <c r="D374" s="225"/>
      <c r="E374" s="226">
        <v>23.42</v>
      </c>
      <c r="F374" s="224"/>
      <c r="G374" s="224"/>
      <c r="H374" s="224"/>
      <c r="I374" s="224"/>
      <c r="J374" s="224"/>
      <c r="K374" s="224"/>
      <c r="L374" s="224"/>
      <c r="M374" s="224"/>
      <c r="N374" s="224"/>
      <c r="O374" s="224"/>
      <c r="P374" s="224"/>
      <c r="Q374" s="224"/>
      <c r="R374" s="224"/>
      <c r="S374" s="224"/>
      <c r="T374" s="224"/>
      <c r="U374" s="224"/>
      <c r="V374" s="224"/>
      <c r="W374" s="224"/>
      <c r="X374" s="224"/>
      <c r="Y374" s="215"/>
      <c r="Z374" s="215"/>
      <c r="AA374" s="215"/>
      <c r="AB374" s="215"/>
      <c r="AC374" s="215"/>
      <c r="AD374" s="215"/>
      <c r="AE374" s="215"/>
      <c r="AF374" s="215"/>
      <c r="AG374" s="215" t="s">
        <v>134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">
      <c r="A375" s="236">
        <v>130</v>
      </c>
      <c r="B375" s="237" t="s">
        <v>569</v>
      </c>
      <c r="C375" s="255" t="s">
        <v>570</v>
      </c>
      <c r="D375" s="238" t="s">
        <v>128</v>
      </c>
      <c r="E375" s="239">
        <v>29.1</v>
      </c>
      <c r="F375" s="240"/>
      <c r="G375" s="241">
        <f>ROUND(E375*F375,2)</f>
        <v>0</v>
      </c>
      <c r="H375" s="240"/>
      <c r="I375" s="241">
        <f>ROUND(E375*H375,2)</f>
        <v>0</v>
      </c>
      <c r="J375" s="240"/>
      <c r="K375" s="241">
        <f>ROUND(E375*J375,2)</f>
        <v>0</v>
      </c>
      <c r="L375" s="241">
        <v>15</v>
      </c>
      <c r="M375" s="241">
        <f>G375*(1+L375/100)</f>
        <v>0</v>
      </c>
      <c r="N375" s="241">
        <v>1.0000000000000001E-5</v>
      </c>
      <c r="O375" s="241">
        <f>ROUND(E375*N375,2)</f>
        <v>0</v>
      </c>
      <c r="P375" s="241">
        <v>0</v>
      </c>
      <c r="Q375" s="241">
        <f>ROUND(E375*P375,2)</f>
        <v>0</v>
      </c>
      <c r="R375" s="241"/>
      <c r="S375" s="241" t="s">
        <v>129</v>
      </c>
      <c r="T375" s="242" t="s">
        <v>130</v>
      </c>
      <c r="U375" s="224">
        <v>7.1999999999999995E-2</v>
      </c>
      <c r="V375" s="224">
        <f>ROUND(E375*U375,2)</f>
        <v>2.1</v>
      </c>
      <c r="W375" s="224"/>
      <c r="X375" s="224" t="s">
        <v>131</v>
      </c>
      <c r="Y375" s="215"/>
      <c r="Z375" s="215"/>
      <c r="AA375" s="215"/>
      <c r="AB375" s="215"/>
      <c r="AC375" s="215"/>
      <c r="AD375" s="215"/>
      <c r="AE375" s="215"/>
      <c r="AF375" s="215"/>
      <c r="AG375" s="215" t="s">
        <v>132</v>
      </c>
      <c r="AH375" s="215"/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22"/>
      <c r="B376" s="223"/>
      <c r="C376" s="256" t="s">
        <v>571</v>
      </c>
      <c r="D376" s="225"/>
      <c r="E376" s="226">
        <v>27</v>
      </c>
      <c r="F376" s="224"/>
      <c r="G376" s="224"/>
      <c r="H376" s="224"/>
      <c r="I376" s="224"/>
      <c r="J376" s="224"/>
      <c r="K376" s="224"/>
      <c r="L376" s="224"/>
      <c r="M376" s="224"/>
      <c r="N376" s="224"/>
      <c r="O376" s="224"/>
      <c r="P376" s="224"/>
      <c r="Q376" s="224"/>
      <c r="R376" s="224"/>
      <c r="S376" s="224"/>
      <c r="T376" s="224"/>
      <c r="U376" s="224"/>
      <c r="V376" s="224"/>
      <c r="W376" s="224"/>
      <c r="X376" s="224"/>
      <c r="Y376" s="215"/>
      <c r="Z376" s="215"/>
      <c r="AA376" s="215"/>
      <c r="AB376" s="215"/>
      <c r="AC376" s="215"/>
      <c r="AD376" s="215"/>
      <c r="AE376" s="215"/>
      <c r="AF376" s="215"/>
      <c r="AG376" s="215" t="s">
        <v>134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">
      <c r="A377" s="222"/>
      <c r="B377" s="223"/>
      <c r="C377" s="256" t="s">
        <v>572</v>
      </c>
      <c r="D377" s="225"/>
      <c r="E377" s="226"/>
      <c r="F377" s="224"/>
      <c r="G377" s="224"/>
      <c r="H377" s="224"/>
      <c r="I377" s="224"/>
      <c r="J377" s="224"/>
      <c r="K377" s="224"/>
      <c r="L377" s="224"/>
      <c r="M377" s="224"/>
      <c r="N377" s="224"/>
      <c r="O377" s="224"/>
      <c r="P377" s="224"/>
      <c r="Q377" s="224"/>
      <c r="R377" s="224"/>
      <c r="S377" s="224"/>
      <c r="T377" s="224"/>
      <c r="U377" s="224"/>
      <c r="V377" s="224"/>
      <c r="W377" s="224"/>
      <c r="X377" s="224"/>
      <c r="Y377" s="215"/>
      <c r="Z377" s="215"/>
      <c r="AA377" s="215"/>
      <c r="AB377" s="215"/>
      <c r="AC377" s="215"/>
      <c r="AD377" s="215"/>
      <c r="AE377" s="215"/>
      <c r="AF377" s="215"/>
      <c r="AG377" s="215" t="s">
        <v>134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1" x14ac:dyDescent="0.2">
      <c r="A378" s="222"/>
      <c r="B378" s="223"/>
      <c r="C378" s="256" t="s">
        <v>573</v>
      </c>
      <c r="D378" s="225"/>
      <c r="E378" s="226">
        <v>2.1</v>
      </c>
      <c r="F378" s="224"/>
      <c r="G378" s="224"/>
      <c r="H378" s="224"/>
      <c r="I378" s="224"/>
      <c r="J378" s="224"/>
      <c r="K378" s="224"/>
      <c r="L378" s="224"/>
      <c r="M378" s="224"/>
      <c r="N378" s="224"/>
      <c r="O378" s="224"/>
      <c r="P378" s="224"/>
      <c r="Q378" s="224"/>
      <c r="R378" s="224"/>
      <c r="S378" s="224"/>
      <c r="T378" s="224"/>
      <c r="U378" s="224"/>
      <c r="V378" s="224"/>
      <c r="W378" s="224"/>
      <c r="X378" s="224"/>
      <c r="Y378" s="215"/>
      <c r="Z378" s="215"/>
      <c r="AA378" s="215"/>
      <c r="AB378" s="215"/>
      <c r="AC378" s="215"/>
      <c r="AD378" s="215"/>
      <c r="AE378" s="215"/>
      <c r="AF378" s="215"/>
      <c r="AG378" s="215" t="s">
        <v>134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1" x14ac:dyDescent="0.2">
      <c r="A379" s="236">
        <v>131</v>
      </c>
      <c r="B379" s="237" t="s">
        <v>574</v>
      </c>
      <c r="C379" s="255" t="s">
        <v>575</v>
      </c>
      <c r="D379" s="238" t="s">
        <v>128</v>
      </c>
      <c r="E379" s="239">
        <v>3</v>
      </c>
      <c r="F379" s="240"/>
      <c r="G379" s="241">
        <f>ROUND(E379*F379,2)</f>
        <v>0</v>
      </c>
      <c r="H379" s="240"/>
      <c r="I379" s="241">
        <f>ROUND(E379*H379,2)</f>
        <v>0</v>
      </c>
      <c r="J379" s="240"/>
      <c r="K379" s="241">
        <f>ROUND(E379*J379,2)</f>
        <v>0</v>
      </c>
      <c r="L379" s="241">
        <v>15</v>
      </c>
      <c r="M379" s="241">
        <f>G379*(1+L379/100)</f>
        <v>0</v>
      </c>
      <c r="N379" s="241">
        <v>3.2000000000000003E-4</v>
      </c>
      <c r="O379" s="241">
        <f>ROUND(E379*N379,2)</f>
        <v>0</v>
      </c>
      <c r="P379" s="241">
        <v>0</v>
      </c>
      <c r="Q379" s="241">
        <f>ROUND(E379*P379,2)</f>
        <v>0</v>
      </c>
      <c r="R379" s="241"/>
      <c r="S379" s="241" t="s">
        <v>129</v>
      </c>
      <c r="T379" s="242" t="s">
        <v>130</v>
      </c>
      <c r="U379" s="224">
        <v>9.7000000000000003E-2</v>
      </c>
      <c r="V379" s="224">
        <f>ROUND(E379*U379,2)</f>
        <v>0.28999999999999998</v>
      </c>
      <c r="W379" s="224"/>
      <c r="X379" s="224" t="s">
        <v>131</v>
      </c>
      <c r="Y379" s="215"/>
      <c r="Z379" s="215"/>
      <c r="AA379" s="215"/>
      <c r="AB379" s="215"/>
      <c r="AC379" s="215"/>
      <c r="AD379" s="215"/>
      <c r="AE379" s="215"/>
      <c r="AF379" s="215"/>
      <c r="AG379" s="215" t="s">
        <v>132</v>
      </c>
      <c r="AH379" s="215"/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">
      <c r="A380" s="222"/>
      <c r="B380" s="223"/>
      <c r="C380" s="256" t="s">
        <v>576</v>
      </c>
      <c r="D380" s="225"/>
      <c r="E380" s="226">
        <v>3</v>
      </c>
      <c r="F380" s="224"/>
      <c r="G380" s="224"/>
      <c r="H380" s="224"/>
      <c r="I380" s="224"/>
      <c r="J380" s="224"/>
      <c r="K380" s="224"/>
      <c r="L380" s="224"/>
      <c r="M380" s="224"/>
      <c r="N380" s="224"/>
      <c r="O380" s="224"/>
      <c r="P380" s="224"/>
      <c r="Q380" s="224"/>
      <c r="R380" s="224"/>
      <c r="S380" s="224"/>
      <c r="T380" s="224"/>
      <c r="U380" s="224"/>
      <c r="V380" s="224"/>
      <c r="W380" s="224"/>
      <c r="X380" s="224"/>
      <c r="Y380" s="215"/>
      <c r="Z380" s="215"/>
      <c r="AA380" s="215"/>
      <c r="AB380" s="215"/>
      <c r="AC380" s="215"/>
      <c r="AD380" s="215"/>
      <c r="AE380" s="215"/>
      <c r="AF380" s="215"/>
      <c r="AG380" s="215" t="s">
        <v>134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ht="22.5" outlineLevel="1" x14ac:dyDescent="0.2">
      <c r="A381" s="236">
        <v>132</v>
      </c>
      <c r="B381" s="237" t="s">
        <v>577</v>
      </c>
      <c r="C381" s="255" t="s">
        <v>578</v>
      </c>
      <c r="D381" s="238" t="s">
        <v>128</v>
      </c>
      <c r="E381" s="239">
        <v>37.1</v>
      </c>
      <c r="F381" s="240"/>
      <c r="G381" s="241">
        <f>ROUND(E381*F381,2)</f>
        <v>0</v>
      </c>
      <c r="H381" s="240"/>
      <c r="I381" s="241">
        <f>ROUND(E381*H381,2)</f>
        <v>0</v>
      </c>
      <c r="J381" s="240"/>
      <c r="K381" s="241">
        <f>ROUND(E381*J381,2)</f>
        <v>0</v>
      </c>
      <c r="L381" s="241">
        <v>15</v>
      </c>
      <c r="M381" s="241">
        <f>G381*(1+L381/100)</f>
        <v>0</v>
      </c>
      <c r="N381" s="241">
        <v>4.8000000000000001E-4</v>
      </c>
      <c r="O381" s="241">
        <f>ROUND(E381*N381,2)</f>
        <v>0.02</v>
      </c>
      <c r="P381" s="241">
        <v>0</v>
      </c>
      <c r="Q381" s="241">
        <f>ROUND(E381*P381,2)</f>
        <v>0</v>
      </c>
      <c r="R381" s="241"/>
      <c r="S381" s="241" t="s">
        <v>129</v>
      </c>
      <c r="T381" s="242" t="s">
        <v>130</v>
      </c>
      <c r="U381" s="224">
        <v>0.252</v>
      </c>
      <c r="V381" s="224">
        <f>ROUND(E381*U381,2)</f>
        <v>9.35</v>
      </c>
      <c r="W381" s="224"/>
      <c r="X381" s="224" t="s">
        <v>131</v>
      </c>
      <c r="Y381" s="215"/>
      <c r="Z381" s="215"/>
      <c r="AA381" s="215"/>
      <c r="AB381" s="215"/>
      <c r="AC381" s="215"/>
      <c r="AD381" s="215"/>
      <c r="AE381" s="215"/>
      <c r="AF381" s="215"/>
      <c r="AG381" s="215" t="s">
        <v>132</v>
      </c>
      <c r="AH381" s="215"/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">
      <c r="A382" s="222"/>
      <c r="B382" s="223"/>
      <c r="C382" s="256" t="s">
        <v>579</v>
      </c>
      <c r="D382" s="225"/>
      <c r="E382" s="226">
        <v>29.1</v>
      </c>
      <c r="F382" s="224"/>
      <c r="G382" s="224"/>
      <c r="H382" s="224"/>
      <c r="I382" s="224"/>
      <c r="J382" s="224"/>
      <c r="K382" s="224"/>
      <c r="L382" s="224"/>
      <c r="M382" s="224"/>
      <c r="N382" s="224"/>
      <c r="O382" s="224"/>
      <c r="P382" s="224"/>
      <c r="Q382" s="224"/>
      <c r="R382" s="224"/>
      <c r="S382" s="224"/>
      <c r="T382" s="224"/>
      <c r="U382" s="224"/>
      <c r="V382" s="224"/>
      <c r="W382" s="224"/>
      <c r="X382" s="224"/>
      <c r="Y382" s="215"/>
      <c r="Z382" s="215"/>
      <c r="AA382" s="215"/>
      <c r="AB382" s="215"/>
      <c r="AC382" s="215"/>
      <c r="AD382" s="215"/>
      <c r="AE382" s="215"/>
      <c r="AF382" s="215"/>
      <c r="AG382" s="215" t="s">
        <v>134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1" x14ac:dyDescent="0.2">
      <c r="A383" s="222"/>
      <c r="B383" s="223"/>
      <c r="C383" s="256" t="s">
        <v>580</v>
      </c>
      <c r="D383" s="225"/>
      <c r="E383" s="226">
        <v>8</v>
      </c>
      <c r="F383" s="224"/>
      <c r="G383" s="224"/>
      <c r="H383" s="224"/>
      <c r="I383" s="224"/>
      <c r="J383" s="224"/>
      <c r="K383" s="224"/>
      <c r="L383" s="224"/>
      <c r="M383" s="224"/>
      <c r="N383" s="224"/>
      <c r="O383" s="224"/>
      <c r="P383" s="224"/>
      <c r="Q383" s="224"/>
      <c r="R383" s="224"/>
      <c r="S383" s="224"/>
      <c r="T383" s="224"/>
      <c r="U383" s="224"/>
      <c r="V383" s="224"/>
      <c r="W383" s="224"/>
      <c r="X383" s="224"/>
      <c r="Y383" s="215"/>
      <c r="Z383" s="215"/>
      <c r="AA383" s="215"/>
      <c r="AB383" s="215"/>
      <c r="AC383" s="215"/>
      <c r="AD383" s="215"/>
      <c r="AE383" s="215"/>
      <c r="AF383" s="215"/>
      <c r="AG383" s="215" t="s">
        <v>134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x14ac:dyDescent="0.2">
      <c r="A384" s="230" t="s">
        <v>124</v>
      </c>
      <c r="B384" s="231" t="s">
        <v>93</v>
      </c>
      <c r="C384" s="254" t="s">
        <v>94</v>
      </c>
      <c r="D384" s="232"/>
      <c r="E384" s="233"/>
      <c r="F384" s="234"/>
      <c r="G384" s="234">
        <f>SUMIF(AG385:AG425,"&lt;&gt;NOR",G385:G425)</f>
        <v>0</v>
      </c>
      <c r="H384" s="234"/>
      <c r="I384" s="234">
        <f>SUM(I385:I425)</f>
        <v>0</v>
      </c>
      <c r="J384" s="234"/>
      <c r="K384" s="234">
        <f>SUM(K385:K425)</f>
        <v>0</v>
      </c>
      <c r="L384" s="234"/>
      <c r="M384" s="234">
        <f>SUM(M385:M425)</f>
        <v>0</v>
      </c>
      <c r="N384" s="234"/>
      <c r="O384" s="234">
        <f>SUM(O385:O425)</f>
        <v>0</v>
      </c>
      <c r="P384" s="234"/>
      <c r="Q384" s="234">
        <f>SUM(Q385:Q425)</f>
        <v>0</v>
      </c>
      <c r="R384" s="234"/>
      <c r="S384" s="234"/>
      <c r="T384" s="235"/>
      <c r="U384" s="229"/>
      <c r="V384" s="229">
        <f>SUM(V385:V425)</f>
        <v>73.73</v>
      </c>
      <c r="W384" s="229"/>
      <c r="X384" s="229"/>
      <c r="AG384" t="s">
        <v>125</v>
      </c>
    </row>
    <row r="385" spans="1:60" outlineLevel="1" x14ac:dyDescent="0.2">
      <c r="A385" s="236">
        <v>133</v>
      </c>
      <c r="B385" s="237" t="s">
        <v>581</v>
      </c>
      <c r="C385" s="255" t="s">
        <v>582</v>
      </c>
      <c r="D385" s="238" t="s">
        <v>316</v>
      </c>
      <c r="E385" s="239">
        <v>37.199289999999998</v>
      </c>
      <c r="F385" s="240"/>
      <c r="G385" s="241">
        <f>ROUND(E385*F385,2)</f>
        <v>0</v>
      </c>
      <c r="H385" s="240"/>
      <c r="I385" s="241">
        <f>ROUND(E385*H385,2)</f>
        <v>0</v>
      </c>
      <c r="J385" s="240"/>
      <c r="K385" s="241">
        <f>ROUND(E385*J385,2)</f>
        <v>0</v>
      </c>
      <c r="L385" s="241">
        <v>15</v>
      </c>
      <c r="M385" s="241">
        <f>G385*(1+L385/100)</f>
        <v>0</v>
      </c>
      <c r="N385" s="241">
        <v>0</v>
      </c>
      <c r="O385" s="241">
        <f>ROUND(E385*N385,2)</f>
        <v>0</v>
      </c>
      <c r="P385" s="241">
        <v>0</v>
      </c>
      <c r="Q385" s="241">
        <f>ROUND(E385*P385,2)</f>
        <v>0</v>
      </c>
      <c r="R385" s="241"/>
      <c r="S385" s="241" t="s">
        <v>129</v>
      </c>
      <c r="T385" s="242" t="s">
        <v>130</v>
      </c>
      <c r="U385" s="224">
        <v>0.55000000000000004</v>
      </c>
      <c r="V385" s="224">
        <f>ROUND(E385*U385,2)</f>
        <v>20.46</v>
      </c>
      <c r="W385" s="224"/>
      <c r="X385" s="224" t="s">
        <v>131</v>
      </c>
      <c r="Y385" s="215"/>
      <c r="Z385" s="215"/>
      <c r="AA385" s="215"/>
      <c r="AB385" s="215"/>
      <c r="AC385" s="215"/>
      <c r="AD385" s="215"/>
      <c r="AE385" s="215"/>
      <c r="AF385" s="215"/>
      <c r="AG385" s="215" t="s">
        <v>132</v>
      </c>
      <c r="AH385" s="215"/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1" x14ac:dyDescent="0.2">
      <c r="A386" s="222"/>
      <c r="B386" s="223"/>
      <c r="C386" s="256" t="s">
        <v>583</v>
      </c>
      <c r="D386" s="225"/>
      <c r="E386" s="226">
        <v>37.200000000000003</v>
      </c>
      <c r="F386" s="224"/>
      <c r="G386" s="224"/>
      <c r="H386" s="224"/>
      <c r="I386" s="224"/>
      <c r="J386" s="224"/>
      <c r="K386" s="224"/>
      <c r="L386" s="224"/>
      <c r="M386" s="224"/>
      <c r="N386" s="224"/>
      <c r="O386" s="224"/>
      <c r="P386" s="224"/>
      <c r="Q386" s="224"/>
      <c r="R386" s="224"/>
      <c r="S386" s="224"/>
      <c r="T386" s="224"/>
      <c r="U386" s="224"/>
      <c r="V386" s="224"/>
      <c r="W386" s="224"/>
      <c r="X386" s="224"/>
      <c r="Y386" s="215"/>
      <c r="Z386" s="215"/>
      <c r="AA386" s="215"/>
      <c r="AB386" s="215"/>
      <c r="AC386" s="215"/>
      <c r="AD386" s="215"/>
      <c r="AE386" s="215"/>
      <c r="AF386" s="215"/>
      <c r="AG386" s="215" t="s">
        <v>134</v>
      </c>
      <c r="AH386" s="215">
        <v>0</v>
      </c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1" x14ac:dyDescent="0.2">
      <c r="A387" s="236">
        <v>134</v>
      </c>
      <c r="B387" s="237" t="s">
        <v>584</v>
      </c>
      <c r="C387" s="255" t="s">
        <v>585</v>
      </c>
      <c r="D387" s="238" t="s">
        <v>316</v>
      </c>
      <c r="E387" s="239">
        <v>37.199289999999998</v>
      </c>
      <c r="F387" s="240"/>
      <c r="G387" s="241">
        <f>ROUND(E387*F387,2)</f>
        <v>0</v>
      </c>
      <c r="H387" s="240"/>
      <c r="I387" s="241">
        <f>ROUND(E387*H387,2)</f>
        <v>0</v>
      </c>
      <c r="J387" s="240"/>
      <c r="K387" s="241">
        <f>ROUND(E387*J387,2)</f>
        <v>0</v>
      </c>
      <c r="L387" s="241">
        <v>15</v>
      </c>
      <c r="M387" s="241">
        <f>G387*(1+L387/100)</f>
        <v>0</v>
      </c>
      <c r="N387" s="241">
        <v>0</v>
      </c>
      <c r="O387" s="241">
        <f>ROUND(E387*N387,2)</f>
        <v>0</v>
      </c>
      <c r="P387" s="241">
        <v>0</v>
      </c>
      <c r="Q387" s="241">
        <f>ROUND(E387*P387,2)</f>
        <v>0</v>
      </c>
      <c r="R387" s="241"/>
      <c r="S387" s="241" t="s">
        <v>129</v>
      </c>
      <c r="T387" s="242" t="s">
        <v>130</v>
      </c>
      <c r="U387" s="224">
        <v>0.94199999999999995</v>
      </c>
      <c r="V387" s="224">
        <f>ROUND(E387*U387,2)</f>
        <v>35.04</v>
      </c>
      <c r="W387" s="224"/>
      <c r="X387" s="224" t="s">
        <v>131</v>
      </c>
      <c r="Y387" s="215"/>
      <c r="Z387" s="215"/>
      <c r="AA387" s="215"/>
      <c r="AB387" s="215"/>
      <c r="AC387" s="215"/>
      <c r="AD387" s="215"/>
      <c r="AE387" s="215"/>
      <c r="AF387" s="215"/>
      <c r="AG387" s="215" t="s">
        <v>132</v>
      </c>
      <c r="AH387" s="215"/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1" x14ac:dyDescent="0.2">
      <c r="A388" s="222"/>
      <c r="B388" s="223"/>
      <c r="C388" s="256" t="s">
        <v>586</v>
      </c>
      <c r="D388" s="225"/>
      <c r="E388" s="226">
        <v>0.22</v>
      </c>
      <c r="F388" s="224"/>
      <c r="G388" s="224"/>
      <c r="H388" s="224"/>
      <c r="I388" s="224"/>
      <c r="J388" s="224"/>
      <c r="K388" s="224"/>
      <c r="L388" s="224"/>
      <c r="M388" s="224"/>
      <c r="N388" s="224"/>
      <c r="O388" s="224"/>
      <c r="P388" s="224"/>
      <c r="Q388" s="224"/>
      <c r="R388" s="224"/>
      <c r="S388" s="224"/>
      <c r="T388" s="224"/>
      <c r="U388" s="224"/>
      <c r="V388" s="224"/>
      <c r="W388" s="224"/>
      <c r="X388" s="224"/>
      <c r="Y388" s="215"/>
      <c r="Z388" s="215"/>
      <c r="AA388" s="215"/>
      <c r="AB388" s="215"/>
      <c r="AC388" s="215"/>
      <c r="AD388" s="215"/>
      <c r="AE388" s="215"/>
      <c r="AF388" s="215"/>
      <c r="AG388" s="215" t="s">
        <v>134</v>
      </c>
      <c r="AH388" s="215">
        <v>0</v>
      </c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1" x14ac:dyDescent="0.2">
      <c r="A389" s="222"/>
      <c r="B389" s="223"/>
      <c r="C389" s="256" t="s">
        <v>587</v>
      </c>
      <c r="D389" s="225"/>
      <c r="E389" s="226">
        <v>1.07</v>
      </c>
      <c r="F389" s="224"/>
      <c r="G389" s="224"/>
      <c r="H389" s="224"/>
      <c r="I389" s="224"/>
      <c r="J389" s="224"/>
      <c r="K389" s="224"/>
      <c r="L389" s="224"/>
      <c r="M389" s="224"/>
      <c r="N389" s="224"/>
      <c r="O389" s="224"/>
      <c r="P389" s="224"/>
      <c r="Q389" s="224"/>
      <c r="R389" s="224"/>
      <c r="S389" s="224"/>
      <c r="T389" s="224"/>
      <c r="U389" s="224"/>
      <c r="V389" s="224"/>
      <c r="W389" s="224"/>
      <c r="X389" s="224"/>
      <c r="Y389" s="215"/>
      <c r="Z389" s="215"/>
      <c r="AA389" s="215"/>
      <c r="AB389" s="215"/>
      <c r="AC389" s="215"/>
      <c r="AD389" s="215"/>
      <c r="AE389" s="215"/>
      <c r="AF389" s="215"/>
      <c r="AG389" s="215" t="s">
        <v>134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">
      <c r="A390" s="222"/>
      <c r="B390" s="223"/>
      <c r="C390" s="256" t="s">
        <v>588</v>
      </c>
      <c r="D390" s="225"/>
      <c r="E390" s="226">
        <v>0.3</v>
      </c>
      <c r="F390" s="224"/>
      <c r="G390" s="224"/>
      <c r="H390" s="224"/>
      <c r="I390" s="224"/>
      <c r="J390" s="224"/>
      <c r="K390" s="224"/>
      <c r="L390" s="224"/>
      <c r="M390" s="224"/>
      <c r="N390" s="224"/>
      <c r="O390" s="224"/>
      <c r="P390" s="224"/>
      <c r="Q390" s="224"/>
      <c r="R390" s="224"/>
      <c r="S390" s="224"/>
      <c r="T390" s="224"/>
      <c r="U390" s="224"/>
      <c r="V390" s="224"/>
      <c r="W390" s="224"/>
      <c r="X390" s="224"/>
      <c r="Y390" s="215"/>
      <c r="Z390" s="215"/>
      <c r="AA390" s="215"/>
      <c r="AB390" s="215"/>
      <c r="AC390" s="215"/>
      <c r="AD390" s="215"/>
      <c r="AE390" s="215"/>
      <c r="AF390" s="215"/>
      <c r="AG390" s="215" t="s">
        <v>134</v>
      </c>
      <c r="AH390" s="215">
        <v>0</v>
      </c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1" x14ac:dyDescent="0.2">
      <c r="A391" s="222"/>
      <c r="B391" s="223"/>
      <c r="C391" s="256" t="s">
        <v>589</v>
      </c>
      <c r="D391" s="225"/>
      <c r="E391" s="226">
        <v>1</v>
      </c>
      <c r="F391" s="224"/>
      <c r="G391" s="224"/>
      <c r="H391" s="224"/>
      <c r="I391" s="224"/>
      <c r="J391" s="224"/>
      <c r="K391" s="224"/>
      <c r="L391" s="224"/>
      <c r="M391" s="224"/>
      <c r="N391" s="224"/>
      <c r="O391" s="224"/>
      <c r="P391" s="224"/>
      <c r="Q391" s="224"/>
      <c r="R391" s="224"/>
      <c r="S391" s="224"/>
      <c r="T391" s="224"/>
      <c r="U391" s="224"/>
      <c r="V391" s="224"/>
      <c r="W391" s="224"/>
      <c r="X391" s="224"/>
      <c r="Y391" s="215"/>
      <c r="Z391" s="215"/>
      <c r="AA391" s="215"/>
      <c r="AB391" s="215"/>
      <c r="AC391" s="215"/>
      <c r="AD391" s="215"/>
      <c r="AE391" s="215"/>
      <c r="AF391" s="215"/>
      <c r="AG391" s="215" t="s">
        <v>134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1" x14ac:dyDescent="0.2">
      <c r="A392" s="222"/>
      <c r="B392" s="223"/>
      <c r="C392" s="256" t="s">
        <v>590</v>
      </c>
      <c r="D392" s="225"/>
      <c r="E392" s="226">
        <v>2.08</v>
      </c>
      <c r="F392" s="224"/>
      <c r="G392" s="224"/>
      <c r="H392" s="224"/>
      <c r="I392" s="224"/>
      <c r="J392" s="224"/>
      <c r="K392" s="224"/>
      <c r="L392" s="224"/>
      <c r="M392" s="224"/>
      <c r="N392" s="224"/>
      <c r="O392" s="224"/>
      <c r="P392" s="224"/>
      <c r="Q392" s="224"/>
      <c r="R392" s="224"/>
      <c r="S392" s="224"/>
      <c r="T392" s="224"/>
      <c r="U392" s="224"/>
      <c r="V392" s="224"/>
      <c r="W392" s="224"/>
      <c r="X392" s="224"/>
      <c r="Y392" s="215"/>
      <c r="Z392" s="215"/>
      <c r="AA392" s="215"/>
      <c r="AB392" s="215"/>
      <c r="AC392" s="215"/>
      <c r="AD392" s="215"/>
      <c r="AE392" s="215"/>
      <c r="AF392" s="215"/>
      <c r="AG392" s="215" t="s">
        <v>134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1" x14ac:dyDescent="0.2">
      <c r="A393" s="222"/>
      <c r="B393" s="223"/>
      <c r="C393" s="256" t="s">
        <v>591</v>
      </c>
      <c r="D393" s="225"/>
      <c r="E393" s="226">
        <v>0.01</v>
      </c>
      <c r="F393" s="224"/>
      <c r="G393" s="224"/>
      <c r="H393" s="224"/>
      <c r="I393" s="224"/>
      <c r="J393" s="224"/>
      <c r="K393" s="224"/>
      <c r="L393" s="224"/>
      <c r="M393" s="224"/>
      <c r="N393" s="224"/>
      <c r="O393" s="224"/>
      <c r="P393" s="224"/>
      <c r="Q393" s="224"/>
      <c r="R393" s="224"/>
      <c r="S393" s="224"/>
      <c r="T393" s="224"/>
      <c r="U393" s="224"/>
      <c r="V393" s="224"/>
      <c r="W393" s="224"/>
      <c r="X393" s="224"/>
      <c r="Y393" s="215"/>
      <c r="Z393" s="215"/>
      <c r="AA393" s="215"/>
      <c r="AB393" s="215"/>
      <c r="AC393" s="215"/>
      <c r="AD393" s="215"/>
      <c r="AE393" s="215"/>
      <c r="AF393" s="215"/>
      <c r="AG393" s="215" t="s">
        <v>134</v>
      </c>
      <c r="AH393" s="215">
        <v>0</v>
      </c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1" x14ac:dyDescent="0.2">
      <c r="A394" s="222"/>
      <c r="B394" s="223"/>
      <c r="C394" s="256" t="s">
        <v>592</v>
      </c>
      <c r="D394" s="225"/>
      <c r="E394" s="226">
        <v>0.01</v>
      </c>
      <c r="F394" s="224"/>
      <c r="G394" s="224"/>
      <c r="H394" s="224"/>
      <c r="I394" s="224"/>
      <c r="J394" s="224"/>
      <c r="K394" s="224"/>
      <c r="L394" s="224"/>
      <c r="M394" s="224"/>
      <c r="N394" s="224"/>
      <c r="O394" s="224"/>
      <c r="P394" s="224"/>
      <c r="Q394" s="224"/>
      <c r="R394" s="224"/>
      <c r="S394" s="224"/>
      <c r="T394" s="224"/>
      <c r="U394" s="224"/>
      <c r="V394" s="224"/>
      <c r="W394" s="224"/>
      <c r="X394" s="224"/>
      <c r="Y394" s="215"/>
      <c r="Z394" s="215"/>
      <c r="AA394" s="215"/>
      <c r="AB394" s="215"/>
      <c r="AC394" s="215"/>
      <c r="AD394" s="215"/>
      <c r="AE394" s="215"/>
      <c r="AF394" s="215"/>
      <c r="AG394" s="215" t="s">
        <v>134</v>
      </c>
      <c r="AH394" s="215">
        <v>0</v>
      </c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1" x14ac:dyDescent="0.2">
      <c r="A395" s="222"/>
      <c r="B395" s="223"/>
      <c r="C395" s="256" t="s">
        <v>593</v>
      </c>
      <c r="D395" s="225"/>
      <c r="E395" s="226">
        <v>23.34</v>
      </c>
      <c r="F395" s="224"/>
      <c r="G395" s="224"/>
      <c r="H395" s="224"/>
      <c r="I395" s="224"/>
      <c r="J395" s="224"/>
      <c r="K395" s="224"/>
      <c r="L395" s="224"/>
      <c r="M395" s="224"/>
      <c r="N395" s="224"/>
      <c r="O395" s="224"/>
      <c r="P395" s="224"/>
      <c r="Q395" s="224"/>
      <c r="R395" s="224"/>
      <c r="S395" s="224"/>
      <c r="T395" s="224"/>
      <c r="U395" s="224"/>
      <c r="V395" s="224"/>
      <c r="W395" s="224"/>
      <c r="X395" s="224"/>
      <c r="Y395" s="215"/>
      <c r="Z395" s="215"/>
      <c r="AA395" s="215"/>
      <c r="AB395" s="215"/>
      <c r="AC395" s="215"/>
      <c r="AD395" s="215"/>
      <c r="AE395" s="215"/>
      <c r="AF395" s="215"/>
      <c r="AG395" s="215" t="s">
        <v>134</v>
      </c>
      <c r="AH395" s="215">
        <v>0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1" x14ac:dyDescent="0.2">
      <c r="A396" s="222"/>
      <c r="B396" s="223"/>
      <c r="C396" s="256" t="s">
        <v>594</v>
      </c>
      <c r="D396" s="225"/>
      <c r="E396" s="226">
        <v>7.59</v>
      </c>
      <c r="F396" s="224"/>
      <c r="G396" s="224"/>
      <c r="H396" s="224"/>
      <c r="I396" s="224"/>
      <c r="J396" s="224"/>
      <c r="K396" s="224"/>
      <c r="L396" s="224"/>
      <c r="M396" s="224"/>
      <c r="N396" s="224"/>
      <c r="O396" s="224"/>
      <c r="P396" s="224"/>
      <c r="Q396" s="224"/>
      <c r="R396" s="224"/>
      <c r="S396" s="224"/>
      <c r="T396" s="224"/>
      <c r="U396" s="224"/>
      <c r="V396" s="224"/>
      <c r="W396" s="224"/>
      <c r="X396" s="224"/>
      <c r="Y396" s="215"/>
      <c r="Z396" s="215"/>
      <c r="AA396" s="215"/>
      <c r="AB396" s="215"/>
      <c r="AC396" s="215"/>
      <c r="AD396" s="215"/>
      <c r="AE396" s="215"/>
      <c r="AF396" s="215"/>
      <c r="AG396" s="215" t="s">
        <v>134</v>
      </c>
      <c r="AH396" s="215">
        <v>0</v>
      </c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1" x14ac:dyDescent="0.2">
      <c r="A397" s="222"/>
      <c r="B397" s="223"/>
      <c r="C397" s="256" t="s">
        <v>595</v>
      </c>
      <c r="D397" s="225"/>
      <c r="E397" s="226">
        <v>0.21</v>
      </c>
      <c r="F397" s="224"/>
      <c r="G397" s="224"/>
      <c r="H397" s="224"/>
      <c r="I397" s="224"/>
      <c r="J397" s="224"/>
      <c r="K397" s="224"/>
      <c r="L397" s="224"/>
      <c r="M397" s="224"/>
      <c r="N397" s="224"/>
      <c r="O397" s="224"/>
      <c r="P397" s="224"/>
      <c r="Q397" s="224"/>
      <c r="R397" s="224"/>
      <c r="S397" s="224"/>
      <c r="T397" s="224"/>
      <c r="U397" s="224"/>
      <c r="V397" s="224"/>
      <c r="W397" s="224"/>
      <c r="X397" s="224"/>
      <c r="Y397" s="215"/>
      <c r="Z397" s="215"/>
      <c r="AA397" s="215"/>
      <c r="AB397" s="215"/>
      <c r="AC397" s="215"/>
      <c r="AD397" s="215"/>
      <c r="AE397" s="215"/>
      <c r="AF397" s="215"/>
      <c r="AG397" s="215" t="s">
        <v>134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1" x14ac:dyDescent="0.2">
      <c r="A398" s="222"/>
      <c r="B398" s="223"/>
      <c r="C398" s="256" t="s">
        <v>596</v>
      </c>
      <c r="D398" s="225"/>
      <c r="E398" s="226">
        <v>0.42</v>
      </c>
      <c r="F398" s="224"/>
      <c r="G398" s="224"/>
      <c r="H398" s="224"/>
      <c r="I398" s="224"/>
      <c r="J398" s="224"/>
      <c r="K398" s="224"/>
      <c r="L398" s="224"/>
      <c r="M398" s="224"/>
      <c r="N398" s="224"/>
      <c r="O398" s="224"/>
      <c r="P398" s="224"/>
      <c r="Q398" s="224"/>
      <c r="R398" s="224"/>
      <c r="S398" s="224"/>
      <c r="T398" s="224"/>
      <c r="U398" s="224"/>
      <c r="V398" s="224"/>
      <c r="W398" s="224"/>
      <c r="X398" s="224"/>
      <c r="Y398" s="215"/>
      <c r="Z398" s="215"/>
      <c r="AA398" s="215"/>
      <c r="AB398" s="215"/>
      <c r="AC398" s="215"/>
      <c r="AD398" s="215"/>
      <c r="AE398" s="215"/>
      <c r="AF398" s="215"/>
      <c r="AG398" s="215" t="s">
        <v>134</v>
      </c>
      <c r="AH398" s="215">
        <v>0</v>
      </c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1" x14ac:dyDescent="0.2">
      <c r="A399" s="222"/>
      <c r="B399" s="223"/>
      <c r="C399" s="256" t="s">
        <v>597</v>
      </c>
      <c r="D399" s="225"/>
      <c r="E399" s="226">
        <v>0.11</v>
      </c>
      <c r="F399" s="224"/>
      <c r="G399" s="224"/>
      <c r="H399" s="224"/>
      <c r="I399" s="224"/>
      <c r="J399" s="224"/>
      <c r="K399" s="224"/>
      <c r="L399" s="224"/>
      <c r="M399" s="224"/>
      <c r="N399" s="224"/>
      <c r="O399" s="224"/>
      <c r="P399" s="224"/>
      <c r="Q399" s="224"/>
      <c r="R399" s="224"/>
      <c r="S399" s="224"/>
      <c r="T399" s="224"/>
      <c r="U399" s="224"/>
      <c r="V399" s="224"/>
      <c r="W399" s="224"/>
      <c r="X399" s="224"/>
      <c r="Y399" s="215"/>
      <c r="Z399" s="215"/>
      <c r="AA399" s="215"/>
      <c r="AB399" s="215"/>
      <c r="AC399" s="215"/>
      <c r="AD399" s="215"/>
      <c r="AE399" s="215"/>
      <c r="AF399" s="215"/>
      <c r="AG399" s="215" t="s">
        <v>134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">
      <c r="A400" s="222"/>
      <c r="B400" s="223"/>
      <c r="C400" s="256" t="s">
        <v>598</v>
      </c>
      <c r="D400" s="225"/>
      <c r="E400" s="226">
        <v>0.22</v>
      </c>
      <c r="F400" s="224"/>
      <c r="G400" s="224"/>
      <c r="H400" s="224"/>
      <c r="I400" s="224"/>
      <c r="J400" s="224"/>
      <c r="K400" s="224"/>
      <c r="L400" s="224"/>
      <c r="M400" s="224"/>
      <c r="N400" s="224"/>
      <c r="O400" s="224"/>
      <c r="P400" s="224"/>
      <c r="Q400" s="224"/>
      <c r="R400" s="224"/>
      <c r="S400" s="224"/>
      <c r="T400" s="224"/>
      <c r="U400" s="224"/>
      <c r="V400" s="224"/>
      <c r="W400" s="224"/>
      <c r="X400" s="224"/>
      <c r="Y400" s="215"/>
      <c r="Z400" s="215"/>
      <c r="AA400" s="215"/>
      <c r="AB400" s="215"/>
      <c r="AC400" s="215"/>
      <c r="AD400" s="215"/>
      <c r="AE400" s="215"/>
      <c r="AF400" s="215"/>
      <c r="AG400" s="215" t="s">
        <v>134</v>
      </c>
      <c r="AH400" s="215">
        <v>0</v>
      </c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1" x14ac:dyDescent="0.2">
      <c r="A401" s="222"/>
      <c r="B401" s="223"/>
      <c r="C401" s="256" t="s">
        <v>599</v>
      </c>
      <c r="D401" s="225"/>
      <c r="E401" s="226">
        <v>0.11</v>
      </c>
      <c r="F401" s="224"/>
      <c r="G401" s="224"/>
      <c r="H401" s="224"/>
      <c r="I401" s="224"/>
      <c r="J401" s="224"/>
      <c r="K401" s="224"/>
      <c r="L401" s="224"/>
      <c r="M401" s="224"/>
      <c r="N401" s="224"/>
      <c r="O401" s="224"/>
      <c r="P401" s="224"/>
      <c r="Q401" s="224"/>
      <c r="R401" s="224"/>
      <c r="S401" s="224"/>
      <c r="T401" s="224"/>
      <c r="U401" s="224"/>
      <c r="V401" s="224"/>
      <c r="W401" s="224"/>
      <c r="X401" s="224"/>
      <c r="Y401" s="215"/>
      <c r="Z401" s="215"/>
      <c r="AA401" s="215"/>
      <c r="AB401" s="215"/>
      <c r="AC401" s="215"/>
      <c r="AD401" s="215"/>
      <c r="AE401" s="215"/>
      <c r="AF401" s="215"/>
      <c r="AG401" s="215" t="s">
        <v>134</v>
      </c>
      <c r="AH401" s="215">
        <v>0</v>
      </c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">
      <c r="A402" s="222"/>
      <c r="B402" s="223"/>
      <c r="C402" s="256" t="s">
        <v>600</v>
      </c>
      <c r="D402" s="225"/>
      <c r="E402" s="226">
        <v>0.5</v>
      </c>
      <c r="F402" s="224"/>
      <c r="G402" s="224"/>
      <c r="H402" s="224"/>
      <c r="I402" s="224"/>
      <c r="J402" s="224"/>
      <c r="K402" s="224"/>
      <c r="L402" s="224"/>
      <c r="M402" s="224"/>
      <c r="N402" s="224"/>
      <c r="O402" s="224"/>
      <c r="P402" s="224"/>
      <c r="Q402" s="224"/>
      <c r="R402" s="224"/>
      <c r="S402" s="224"/>
      <c r="T402" s="224"/>
      <c r="U402" s="224"/>
      <c r="V402" s="224"/>
      <c r="W402" s="224"/>
      <c r="X402" s="224"/>
      <c r="Y402" s="215"/>
      <c r="Z402" s="215"/>
      <c r="AA402" s="215"/>
      <c r="AB402" s="215"/>
      <c r="AC402" s="215"/>
      <c r="AD402" s="215"/>
      <c r="AE402" s="215"/>
      <c r="AF402" s="215"/>
      <c r="AG402" s="215" t="s">
        <v>134</v>
      </c>
      <c r="AH402" s="215">
        <v>0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1" x14ac:dyDescent="0.2">
      <c r="A403" s="236">
        <v>135</v>
      </c>
      <c r="B403" s="237" t="s">
        <v>601</v>
      </c>
      <c r="C403" s="255" t="s">
        <v>602</v>
      </c>
      <c r="D403" s="238" t="s">
        <v>316</v>
      </c>
      <c r="E403" s="239">
        <v>37.199289999999998</v>
      </c>
      <c r="F403" s="240"/>
      <c r="G403" s="241">
        <f>ROUND(E403*F403,2)</f>
        <v>0</v>
      </c>
      <c r="H403" s="240"/>
      <c r="I403" s="241">
        <f>ROUND(E403*H403,2)</f>
        <v>0</v>
      </c>
      <c r="J403" s="240"/>
      <c r="K403" s="241">
        <f>ROUND(E403*J403,2)</f>
        <v>0</v>
      </c>
      <c r="L403" s="241">
        <v>15</v>
      </c>
      <c r="M403" s="241">
        <f>G403*(1+L403/100)</f>
        <v>0</v>
      </c>
      <c r="N403" s="241">
        <v>0</v>
      </c>
      <c r="O403" s="241">
        <f>ROUND(E403*N403,2)</f>
        <v>0</v>
      </c>
      <c r="P403" s="241">
        <v>0</v>
      </c>
      <c r="Q403" s="241">
        <f>ROUND(E403*P403,2)</f>
        <v>0</v>
      </c>
      <c r="R403" s="241"/>
      <c r="S403" s="241" t="s">
        <v>129</v>
      </c>
      <c r="T403" s="242" t="s">
        <v>130</v>
      </c>
      <c r="U403" s="224">
        <v>0.49</v>
      </c>
      <c r="V403" s="224">
        <f>ROUND(E403*U403,2)</f>
        <v>18.23</v>
      </c>
      <c r="W403" s="224"/>
      <c r="X403" s="224" t="s">
        <v>131</v>
      </c>
      <c r="Y403" s="215"/>
      <c r="Z403" s="215"/>
      <c r="AA403" s="215"/>
      <c r="AB403" s="215"/>
      <c r="AC403" s="215"/>
      <c r="AD403" s="215"/>
      <c r="AE403" s="215"/>
      <c r="AF403" s="215"/>
      <c r="AG403" s="215" t="s">
        <v>132</v>
      </c>
      <c r="AH403" s="215"/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">
      <c r="A404" s="222"/>
      <c r="B404" s="223"/>
      <c r="C404" s="256" t="s">
        <v>583</v>
      </c>
      <c r="D404" s="225"/>
      <c r="E404" s="226">
        <v>37.200000000000003</v>
      </c>
      <c r="F404" s="224"/>
      <c r="G404" s="224"/>
      <c r="H404" s="224"/>
      <c r="I404" s="224"/>
      <c r="J404" s="224"/>
      <c r="K404" s="224"/>
      <c r="L404" s="224"/>
      <c r="M404" s="224"/>
      <c r="N404" s="224"/>
      <c r="O404" s="224"/>
      <c r="P404" s="224"/>
      <c r="Q404" s="224"/>
      <c r="R404" s="224"/>
      <c r="S404" s="224"/>
      <c r="T404" s="224"/>
      <c r="U404" s="224"/>
      <c r="V404" s="224"/>
      <c r="W404" s="224"/>
      <c r="X404" s="224"/>
      <c r="Y404" s="215"/>
      <c r="Z404" s="215"/>
      <c r="AA404" s="215"/>
      <c r="AB404" s="215"/>
      <c r="AC404" s="215"/>
      <c r="AD404" s="215"/>
      <c r="AE404" s="215"/>
      <c r="AF404" s="215"/>
      <c r="AG404" s="215" t="s">
        <v>134</v>
      </c>
      <c r="AH404" s="215">
        <v>0</v>
      </c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1" x14ac:dyDescent="0.2">
      <c r="A405" s="236">
        <v>136</v>
      </c>
      <c r="B405" s="237" t="s">
        <v>603</v>
      </c>
      <c r="C405" s="255" t="s">
        <v>604</v>
      </c>
      <c r="D405" s="238" t="s">
        <v>316</v>
      </c>
      <c r="E405" s="239">
        <v>743.98580000000004</v>
      </c>
      <c r="F405" s="240"/>
      <c r="G405" s="241">
        <f>ROUND(E405*F405,2)</f>
        <v>0</v>
      </c>
      <c r="H405" s="240"/>
      <c r="I405" s="241">
        <f>ROUND(E405*H405,2)</f>
        <v>0</v>
      </c>
      <c r="J405" s="240"/>
      <c r="K405" s="241">
        <f>ROUND(E405*J405,2)</f>
        <v>0</v>
      </c>
      <c r="L405" s="241">
        <v>15</v>
      </c>
      <c r="M405" s="241">
        <f>G405*(1+L405/100)</f>
        <v>0</v>
      </c>
      <c r="N405" s="241">
        <v>0</v>
      </c>
      <c r="O405" s="241">
        <f>ROUND(E405*N405,2)</f>
        <v>0</v>
      </c>
      <c r="P405" s="241">
        <v>0</v>
      </c>
      <c r="Q405" s="241">
        <f>ROUND(E405*P405,2)</f>
        <v>0</v>
      </c>
      <c r="R405" s="241"/>
      <c r="S405" s="241" t="s">
        <v>129</v>
      </c>
      <c r="T405" s="242" t="s">
        <v>130</v>
      </c>
      <c r="U405" s="224">
        <v>0</v>
      </c>
      <c r="V405" s="224">
        <f>ROUND(E405*U405,2)</f>
        <v>0</v>
      </c>
      <c r="W405" s="224"/>
      <c r="X405" s="224" t="s">
        <v>131</v>
      </c>
      <c r="Y405" s="215"/>
      <c r="Z405" s="215"/>
      <c r="AA405" s="215"/>
      <c r="AB405" s="215"/>
      <c r="AC405" s="215"/>
      <c r="AD405" s="215"/>
      <c r="AE405" s="215"/>
      <c r="AF405" s="215"/>
      <c r="AG405" s="215" t="s">
        <v>132</v>
      </c>
      <c r="AH405" s="215"/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1" x14ac:dyDescent="0.2">
      <c r="A406" s="222"/>
      <c r="B406" s="223"/>
      <c r="C406" s="256" t="s">
        <v>605</v>
      </c>
      <c r="D406" s="225"/>
      <c r="E406" s="226">
        <v>743.99</v>
      </c>
      <c r="F406" s="224"/>
      <c r="G406" s="224"/>
      <c r="H406" s="224"/>
      <c r="I406" s="224"/>
      <c r="J406" s="224"/>
      <c r="K406" s="224"/>
      <c r="L406" s="224"/>
      <c r="M406" s="224"/>
      <c r="N406" s="224"/>
      <c r="O406" s="224"/>
      <c r="P406" s="224"/>
      <c r="Q406" s="224"/>
      <c r="R406" s="224"/>
      <c r="S406" s="224"/>
      <c r="T406" s="224"/>
      <c r="U406" s="224"/>
      <c r="V406" s="224"/>
      <c r="W406" s="224"/>
      <c r="X406" s="224"/>
      <c r="Y406" s="215"/>
      <c r="Z406" s="215"/>
      <c r="AA406" s="215"/>
      <c r="AB406" s="215"/>
      <c r="AC406" s="215"/>
      <c r="AD406" s="215"/>
      <c r="AE406" s="215"/>
      <c r="AF406" s="215"/>
      <c r="AG406" s="215" t="s">
        <v>134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1" x14ac:dyDescent="0.2">
      <c r="A407" s="243">
        <v>137</v>
      </c>
      <c r="B407" s="244" t="s">
        <v>606</v>
      </c>
      <c r="C407" s="257" t="s">
        <v>607</v>
      </c>
      <c r="D407" s="245" t="s">
        <v>608</v>
      </c>
      <c r="E407" s="246">
        <v>14</v>
      </c>
      <c r="F407" s="247"/>
      <c r="G407" s="248">
        <f>ROUND(E407*F407,2)</f>
        <v>0</v>
      </c>
      <c r="H407" s="247"/>
      <c r="I407" s="248">
        <f>ROUND(E407*H407,2)</f>
        <v>0</v>
      </c>
      <c r="J407" s="247"/>
      <c r="K407" s="248">
        <f>ROUND(E407*J407,2)</f>
        <v>0</v>
      </c>
      <c r="L407" s="248">
        <v>15</v>
      </c>
      <c r="M407" s="248">
        <f>G407*(1+L407/100)</f>
        <v>0</v>
      </c>
      <c r="N407" s="248">
        <v>0</v>
      </c>
      <c r="O407" s="248">
        <f>ROUND(E407*N407,2)</f>
        <v>0</v>
      </c>
      <c r="P407" s="248">
        <v>0</v>
      </c>
      <c r="Q407" s="248">
        <f>ROUND(E407*P407,2)</f>
        <v>0</v>
      </c>
      <c r="R407" s="248"/>
      <c r="S407" s="248" t="s">
        <v>129</v>
      </c>
      <c r="T407" s="249" t="s">
        <v>130</v>
      </c>
      <c r="U407" s="224">
        <v>0</v>
      </c>
      <c r="V407" s="224">
        <f>ROUND(E407*U407,2)</f>
        <v>0</v>
      </c>
      <c r="W407" s="224"/>
      <c r="X407" s="224" t="s">
        <v>131</v>
      </c>
      <c r="Y407" s="215"/>
      <c r="Z407" s="215"/>
      <c r="AA407" s="215"/>
      <c r="AB407" s="215"/>
      <c r="AC407" s="215"/>
      <c r="AD407" s="215"/>
      <c r="AE407" s="215"/>
      <c r="AF407" s="215"/>
      <c r="AG407" s="215" t="s">
        <v>132</v>
      </c>
      <c r="AH407" s="215"/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ht="22.5" outlineLevel="1" x14ac:dyDescent="0.2">
      <c r="A408" s="236">
        <v>138</v>
      </c>
      <c r="B408" s="237" t="s">
        <v>609</v>
      </c>
      <c r="C408" s="255" t="s">
        <v>610</v>
      </c>
      <c r="D408" s="238" t="s">
        <v>316</v>
      </c>
      <c r="E408" s="239">
        <v>35.40578</v>
      </c>
      <c r="F408" s="240"/>
      <c r="G408" s="241">
        <f>ROUND(E408*F408,2)</f>
        <v>0</v>
      </c>
      <c r="H408" s="240"/>
      <c r="I408" s="241">
        <f>ROUND(E408*H408,2)</f>
        <v>0</v>
      </c>
      <c r="J408" s="240"/>
      <c r="K408" s="241">
        <f>ROUND(E408*J408,2)</f>
        <v>0</v>
      </c>
      <c r="L408" s="241">
        <v>15</v>
      </c>
      <c r="M408" s="241">
        <f>G408*(1+L408/100)</f>
        <v>0</v>
      </c>
      <c r="N408" s="241">
        <v>0</v>
      </c>
      <c r="O408" s="241">
        <f>ROUND(E408*N408,2)</f>
        <v>0</v>
      </c>
      <c r="P408" s="241">
        <v>0</v>
      </c>
      <c r="Q408" s="241">
        <f>ROUND(E408*P408,2)</f>
        <v>0</v>
      </c>
      <c r="R408" s="241"/>
      <c r="S408" s="241" t="s">
        <v>129</v>
      </c>
      <c r="T408" s="242" t="s">
        <v>130</v>
      </c>
      <c r="U408" s="224">
        <v>0</v>
      </c>
      <c r="V408" s="224">
        <f>ROUND(E408*U408,2)</f>
        <v>0</v>
      </c>
      <c r="W408" s="224"/>
      <c r="X408" s="224" t="s">
        <v>131</v>
      </c>
      <c r="Y408" s="215"/>
      <c r="Z408" s="215"/>
      <c r="AA408" s="215"/>
      <c r="AB408" s="215"/>
      <c r="AC408" s="215"/>
      <c r="AD408" s="215"/>
      <c r="AE408" s="215"/>
      <c r="AF408" s="215"/>
      <c r="AG408" s="215" t="s">
        <v>132</v>
      </c>
      <c r="AH408" s="215"/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1" x14ac:dyDescent="0.2">
      <c r="A409" s="222"/>
      <c r="B409" s="223"/>
      <c r="C409" s="256" t="s">
        <v>587</v>
      </c>
      <c r="D409" s="225"/>
      <c r="E409" s="226">
        <v>1.07</v>
      </c>
      <c r="F409" s="224"/>
      <c r="G409" s="224"/>
      <c r="H409" s="224"/>
      <c r="I409" s="224"/>
      <c r="J409" s="224"/>
      <c r="K409" s="224"/>
      <c r="L409" s="224"/>
      <c r="M409" s="224"/>
      <c r="N409" s="224"/>
      <c r="O409" s="224"/>
      <c r="P409" s="224"/>
      <c r="Q409" s="224"/>
      <c r="R409" s="224"/>
      <c r="S409" s="224"/>
      <c r="T409" s="224"/>
      <c r="U409" s="224"/>
      <c r="V409" s="224"/>
      <c r="W409" s="224"/>
      <c r="X409" s="224"/>
      <c r="Y409" s="215"/>
      <c r="Z409" s="215"/>
      <c r="AA409" s="215"/>
      <c r="AB409" s="215"/>
      <c r="AC409" s="215"/>
      <c r="AD409" s="215"/>
      <c r="AE409" s="215"/>
      <c r="AF409" s="215"/>
      <c r="AG409" s="215" t="s">
        <v>134</v>
      </c>
      <c r="AH409" s="215">
        <v>0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">
      <c r="A410" s="222"/>
      <c r="B410" s="223"/>
      <c r="C410" s="256" t="s">
        <v>588</v>
      </c>
      <c r="D410" s="225"/>
      <c r="E410" s="226">
        <v>0.3</v>
      </c>
      <c r="F410" s="224"/>
      <c r="G410" s="224"/>
      <c r="H410" s="224"/>
      <c r="I410" s="224"/>
      <c r="J410" s="224"/>
      <c r="K410" s="224"/>
      <c r="L410" s="224"/>
      <c r="M410" s="224"/>
      <c r="N410" s="224"/>
      <c r="O410" s="224"/>
      <c r="P410" s="224"/>
      <c r="Q410" s="224"/>
      <c r="R410" s="224"/>
      <c r="S410" s="224"/>
      <c r="T410" s="224"/>
      <c r="U410" s="224"/>
      <c r="V410" s="224"/>
      <c r="W410" s="224"/>
      <c r="X410" s="224"/>
      <c r="Y410" s="215"/>
      <c r="Z410" s="215"/>
      <c r="AA410" s="215"/>
      <c r="AB410" s="215"/>
      <c r="AC410" s="215"/>
      <c r="AD410" s="215"/>
      <c r="AE410" s="215"/>
      <c r="AF410" s="215"/>
      <c r="AG410" s="215" t="s">
        <v>134</v>
      </c>
      <c r="AH410" s="215">
        <v>0</v>
      </c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1" x14ac:dyDescent="0.2">
      <c r="A411" s="222"/>
      <c r="B411" s="223"/>
      <c r="C411" s="256" t="s">
        <v>589</v>
      </c>
      <c r="D411" s="225"/>
      <c r="E411" s="226">
        <v>1</v>
      </c>
      <c r="F411" s="224"/>
      <c r="G411" s="224"/>
      <c r="H411" s="224"/>
      <c r="I411" s="224"/>
      <c r="J411" s="224"/>
      <c r="K411" s="224"/>
      <c r="L411" s="224"/>
      <c r="M411" s="224"/>
      <c r="N411" s="224"/>
      <c r="O411" s="224"/>
      <c r="P411" s="224"/>
      <c r="Q411" s="224"/>
      <c r="R411" s="224"/>
      <c r="S411" s="224"/>
      <c r="T411" s="224"/>
      <c r="U411" s="224"/>
      <c r="V411" s="224"/>
      <c r="W411" s="224"/>
      <c r="X411" s="224"/>
      <c r="Y411" s="215"/>
      <c r="Z411" s="215"/>
      <c r="AA411" s="215"/>
      <c r="AB411" s="215"/>
      <c r="AC411" s="215"/>
      <c r="AD411" s="215"/>
      <c r="AE411" s="215"/>
      <c r="AF411" s="215"/>
      <c r="AG411" s="215" t="s">
        <v>134</v>
      </c>
      <c r="AH411" s="215">
        <v>0</v>
      </c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1" x14ac:dyDescent="0.2">
      <c r="A412" s="222"/>
      <c r="B412" s="223"/>
      <c r="C412" s="256" t="s">
        <v>590</v>
      </c>
      <c r="D412" s="225"/>
      <c r="E412" s="226">
        <v>2.08</v>
      </c>
      <c r="F412" s="224"/>
      <c r="G412" s="224"/>
      <c r="H412" s="224"/>
      <c r="I412" s="224"/>
      <c r="J412" s="224"/>
      <c r="K412" s="224"/>
      <c r="L412" s="224"/>
      <c r="M412" s="224"/>
      <c r="N412" s="224"/>
      <c r="O412" s="224"/>
      <c r="P412" s="224"/>
      <c r="Q412" s="224"/>
      <c r="R412" s="224"/>
      <c r="S412" s="224"/>
      <c r="T412" s="224"/>
      <c r="U412" s="224"/>
      <c r="V412" s="224"/>
      <c r="W412" s="224"/>
      <c r="X412" s="224"/>
      <c r="Y412" s="215"/>
      <c r="Z412" s="215"/>
      <c r="AA412" s="215"/>
      <c r="AB412" s="215"/>
      <c r="AC412" s="215"/>
      <c r="AD412" s="215"/>
      <c r="AE412" s="215"/>
      <c r="AF412" s="215"/>
      <c r="AG412" s="215" t="s">
        <v>134</v>
      </c>
      <c r="AH412" s="215">
        <v>0</v>
      </c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1" x14ac:dyDescent="0.2">
      <c r="A413" s="222"/>
      <c r="B413" s="223"/>
      <c r="C413" s="256" t="s">
        <v>591</v>
      </c>
      <c r="D413" s="225"/>
      <c r="E413" s="226">
        <v>0.01</v>
      </c>
      <c r="F413" s="224"/>
      <c r="G413" s="224"/>
      <c r="H413" s="224"/>
      <c r="I413" s="224"/>
      <c r="J413" s="224"/>
      <c r="K413" s="224"/>
      <c r="L413" s="224"/>
      <c r="M413" s="224"/>
      <c r="N413" s="224"/>
      <c r="O413" s="224"/>
      <c r="P413" s="224"/>
      <c r="Q413" s="224"/>
      <c r="R413" s="224"/>
      <c r="S413" s="224"/>
      <c r="T413" s="224"/>
      <c r="U413" s="224"/>
      <c r="V413" s="224"/>
      <c r="W413" s="224"/>
      <c r="X413" s="224"/>
      <c r="Y413" s="215"/>
      <c r="Z413" s="215"/>
      <c r="AA413" s="215"/>
      <c r="AB413" s="215"/>
      <c r="AC413" s="215"/>
      <c r="AD413" s="215"/>
      <c r="AE413" s="215"/>
      <c r="AF413" s="215"/>
      <c r="AG413" s="215" t="s">
        <v>134</v>
      </c>
      <c r="AH413" s="215">
        <v>0</v>
      </c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1" x14ac:dyDescent="0.2">
      <c r="A414" s="222"/>
      <c r="B414" s="223"/>
      <c r="C414" s="256" t="s">
        <v>592</v>
      </c>
      <c r="D414" s="225"/>
      <c r="E414" s="226">
        <v>0.01</v>
      </c>
      <c r="F414" s="224"/>
      <c r="G414" s="224"/>
      <c r="H414" s="224"/>
      <c r="I414" s="224"/>
      <c r="J414" s="224"/>
      <c r="K414" s="224"/>
      <c r="L414" s="224"/>
      <c r="M414" s="224"/>
      <c r="N414" s="224"/>
      <c r="O414" s="224"/>
      <c r="P414" s="224"/>
      <c r="Q414" s="224"/>
      <c r="R414" s="224"/>
      <c r="S414" s="224"/>
      <c r="T414" s="224"/>
      <c r="U414" s="224"/>
      <c r="V414" s="224"/>
      <c r="W414" s="224"/>
      <c r="X414" s="224"/>
      <c r="Y414" s="215"/>
      <c r="Z414" s="215"/>
      <c r="AA414" s="215"/>
      <c r="AB414" s="215"/>
      <c r="AC414" s="215"/>
      <c r="AD414" s="215"/>
      <c r="AE414" s="215"/>
      <c r="AF414" s="215"/>
      <c r="AG414" s="215" t="s">
        <v>134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1" x14ac:dyDescent="0.2">
      <c r="A415" s="222"/>
      <c r="B415" s="223"/>
      <c r="C415" s="256" t="s">
        <v>593</v>
      </c>
      <c r="D415" s="225"/>
      <c r="E415" s="226">
        <v>23.34</v>
      </c>
      <c r="F415" s="224"/>
      <c r="G415" s="224"/>
      <c r="H415" s="224"/>
      <c r="I415" s="224"/>
      <c r="J415" s="224"/>
      <c r="K415" s="224"/>
      <c r="L415" s="224"/>
      <c r="M415" s="224"/>
      <c r="N415" s="224"/>
      <c r="O415" s="224"/>
      <c r="P415" s="224"/>
      <c r="Q415" s="224"/>
      <c r="R415" s="224"/>
      <c r="S415" s="224"/>
      <c r="T415" s="224"/>
      <c r="U415" s="224"/>
      <c r="V415" s="224"/>
      <c r="W415" s="224"/>
      <c r="X415" s="224"/>
      <c r="Y415" s="215"/>
      <c r="Z415" s="215"/>
      <c r="AA415" s="215"/>
      <c r="AB415" s="215"/>
      <c r="AC415" s="215"/>
      <c r="AD415" s="215"/>
      <c r="AE415" s="215"/>
      <c r="AF415" s="215"/>
      <c r="AG415" s="215" t="s">
        <v>134</v>
      </c>
      <c r="AH415" s="215">
        <v>0</v>
      </c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1" x14ac:dyDescent="0.2">
      <c r="A416" s="222"/>
      <c r="B416" s="223"/>
      <c r="C416" s="256" t="s">
        <v>594</v>
      </c>
      <c r="D416" s="225"/>
      <c r="E416" s="226">
        <v>7.59</v>
      </c>
      <c r="F416" s="224"/>
      <c r="G416" s="224"/>
      <c r="H416" s="224"/>
      <c r="I416" s="224"/>
      <c r="J416" s="224"/>
      <c r="K416" s="224"/>
      <c r="L416" s="224"/>
      <c r="M416" s="224"/>
      <c r="N416" s="224"/>
      <c r="O416" s="224"/>
      <c r="P416" s="224"/>
      <c r="Q416" s="224"/>
      <c r="R416" s="224"/>
      <c r="S416" s="224"/>
      <c r="T416" s="224"/>
      <c r="U416" s="224"/>
      <c r="V416" s="224"/>
      <c r="W416" s="224"/>
      <c r="X416" s="224"/>
      <c r="Y416" s="215"/>
      <c r="Z416" s="215"/>
      <c r="AA416" s="215"/>
      <c r="AB416" s="215"/>
      <c r="AC416" s="215"/>
      <c r="AD416" s="215"/>
      <c r="AE416" s="215"/>
      <c r="AF416" s="215"/>
      <c r="AG416" s="215" t="s">
        <v>134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1" x14ac:dyDescent="0.2">
      <c r="A417" s="243">
        <v>139</v>
      </c>
      <c r="B417" s="244" t="s">
        <v>611</v>
      </c>
      <c r="C417" s="257" t="s">
        <v>612</v>
      </c>
      <c r="D417" s="245" t="s">
        <v>316</v>
      </c>
      <c r="E417" s="246">
        <v>0.1</v>
      </c>
      <c r="F417" s="247"/>
      <c r="G417" s="248">
        <f>ROUND(E417*F417,2)</f>
        <v>0</v>
      </c>
      <c r="H417" s="247"/>
      <c r="I417" s="248">
        <f>ROUND(E417*H417,2)</f>
        <v>0</v>
      </c>
      <c r="J417" s="247"/>
      <c r="K417" s="248">
        <f>ROUND(E417*J417,2)</f>
        <v>0</v>
      </c>
      <c r="L417" s="248">
        <v>15</v>
      </c>
      <c r="M417" s="248">
        <f>G417*(1+L417/100)</f>
        <v>0</v>
      </c>
      <c r="N417" s="248">
        <v>0</v>
      </c>
      <c r="O417" s="248">
        <f>ROUND(E417*N417,2)</f>
        <v>0</v>
      </c>
      <c r="P417" s="248">
        <v>0</v>
      </c>
      <c r="Q417" s="248">
        <f>ROUND(E417*P417,2)</f>
        <v>0</v>
      </c>
      <c r="R417" s="248"/>
      <c r="S417" s="248" t="s">
        <v>129</v>
      </c>
      <c r="T417" s="249" t="s">
        <v>130</v>
      </c>
      <c r="U417" s="224">
        <v>0</v>
      </c>
      <c r="V417" s="224">
        <f>ROUND(E417*U417,2)</f>
        <v>0</v>
      </c>
      <c r="W417" s="224"/>
      <c r="X417" s="224" t="s">
        <v>131</v>
      </c>
      <c r="Y417" s="215"/>
      <c r="Z417" s="215"/>
      <c r="AA417" s="215"/>
      <c r="AB417" s="215"/>
      <c r="AC417" s="215"/>
      <c r="AD417" s="215"/>
      <c r="AE417" s="215"/>
      <c r="AF417" s="215"/>
      <c r="AG417" s="215" t="s">
        <v>132</v>
      </c>
      <c r="AH417" s="215"/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1" x14ac:dyDescent="0.2">
      <c r="A418" s="243">
        <v>140</v>
      </c>
      <c r="B418" s="244" t="s">
        <v>613</v>
      </c>
      <c r="C418" s="257" t="s">
        <v>614</v>
      </c>
      <c r="D418" s="245" t="s">
        <v>316</v>
      </c>
      <c r="E418" s="246">
        <v>0.2</v>
      </c>
      <c r="F418" s="247"/>
      <c r="G418" s="248">
        <f>ROUND(E418*F418,2)</f>
        <v>0</v>
      </c>
      <c r="H418" s="247"/>
      <c r="I418" s="248">
        <f>ROUND(E418*H418,2)</f>
        <v>0</v>
      </c>
      <c r="J418" s="247"/>
      <c r="K418" s="248">
        <f>ROUND(E418*J418,2)</f>
        <v>0</v>
      </c>
      <c r="L418" s="248">
        <v>15</v>
      </c>
      <c r="M418" s="248">
        <f>G418*(1+L418/100)</f>
        <v>0</v>
      </c>
      <c r="N418" s="248">
        <v>0</v>
      </c>
      <c r="O418" s="248">
        <f>ROUND(E418*N418,2)</f>
        <v>0</v>
      </c>
      <c r="P418" s="248">
        <v>0</v>
      </c>
      <c r="Q418" s="248">
        <f>ROUND(E418*P418,2)</f>
        <v>0</v>
      </c>
      <c r="R418" s="248"/>
      <c r="S418" s="248" t="s">
        <v>129</v>
      </c>
      <c r="T418" s="249" t="s">
        <v>130</v>
      </c>
      <c r="U418" s="224">
        <v>0</v>
      </c>
      <c r="V418" s="224">
        <f>ROUND(E418*U418,2)</f>
        <v>0</v>
      </c>
      <c r="W418" s="224"/>
      <c r="X418" s="224" t="s">
        <v>131</v>
      </c>
      <c r="Y418" s="215"/>
      <c r="Z418" s="215"/>
      <c r="AA418" s="215"/>
      <c r="AB418" s="215"/>
      <c r="AC418" s="215"/>
      <c r="AD418" s="215"/>
      <c r="AE418" s="215"/>
      <c r="AF418" s="215"/>
      <c r="AG418" s="215" t="s">
        <v>132</v>
      </c>
      <c r="AH418" s="215"/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">
      <c r="A419" s="243">
        <v>141</v>
      </c>
      <c r="B419" s="244" t="s">
        <v>615</v>
      </c>
      <c r="C419" s="257" t="s">
        <v>616</v>
      </c>
      <c r="D419" s="245" t="s">
        <v>316</v>
      </c>
      <c r="E419" s="246">
        <v>0.2</v>
      </c>
      <c r="F419" s="247"/>
      <c r="G419" s="248">
        <f>ROUND(E419*F419,2)</f>
        <v>0</v>
      </c>
      <c r="H419" s="247"/>
      <c r="I419" s="248">
        <f>ROUND(E419*H419,2)</f>
        <v>0</v>
      </c>
      <c r="J419" s="247"/>
      <c r="K419" s="248">
        <f>ROUND(E419*J419,2)</f>
        <v>0</v>
      </c>
      <c r="L419" s="248">
        <v>15</v>
      </c>
      <c r="M419" s="248">
        <f>G419*(1+L419/100)</f>
        <v>0</v>
      </c>
      <c r="N419" s="248">
        <v>0</v>
      </c>
      <c r="O419" s="248">
        <f>ROUND(E419*N419,2)</f>
        <v>0</v>
      </c>
      <c r="P419" s="248">
        <v>0</v>
      </c>
      <c r="Q419" s="248">
        <f>ROUND(E419*P419,2)</f>
        <v>0</v>
      </c>
      <c r="R419" s="248"/>
      <c r="S419" s="248" t="s">
        <v>129</v>
      </c>
      <c r="T419" s="249" t="s">
        <v>130</v>
      </c>
      <c r="U419" s="224">
        <v>0</v>
      </c>
      <c r="V419" s="224">
        <f>ROUND(E419*U419,2)</f>
        <v>0</v>
      </c>
      <c r="W419" s="224"/>
      <c r="X419" s="224" t="s">
        <v>131</v>
      </c>
      <c r="Y419" s="215"/>
      <c r="Z419" s="215"/>
      <c r="AA419" s="215"/>
      <c r="AB419" s="215"/>
      <c r="AC419" s="215"/>
      <c r="AD419" s="215"/>
      <c r="AE419" s="215"/>
      <c r="AF419" s="215"/>
      <c r="AG419" s="215" t="s">
        <v>132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1" x14ac:dyDescent="0.2">
      <c r="A420" s="236">
        <v>142</v>
      </c>
      <c r="B420" s="237" t="s">
        <v>617</v>
      </c>
      <c r="C420" s="255" t="s">
        <v>618</v>
      </c>
      <c r="D420" s="238" t="s">
        <v>316</v>
      </c>
      <c r="E420" s="239">
        <v>1.07151</v>
      </c>
      <c r="F420" s="240"/>
      <c r="G420" s="241">
        <f>ROUND(E420*F420,2)</f>
        <v>0</v>
      </c>
      <c r="H420" s="240"/>
      <c r="I420" s="241">
        <f>ROUND(E420*H420,2)</f>
        <v>0</v>
      </c>
      <c r="J420" s="240"/>
      <c r="K420" s="241">
        <f>ROUND(E420*J420,2)</f>
        <v>0</v>
      </c>
      <c r="L420" s="241">
        <v>15</v>
      </c>
      <c r="M420" s="241">
        <f>G420*(1+L420/100)</f>
        <v>0</v>
      </c>
      <c r="N420" s="241">
        <v>0</v>
      </c>
      <c r="O420" s="241">
        <f>ROUND(E420*N420,2)</f>
        <v>0</v>
      </c>
      <c r="P420" s="241">
        <v>0</v>
      </c>
      <c r="Q420" s="241">
        <f>ROUND(E420*P420,2)</f>
        <v>0</v>
      </c>
      <c r="R420" s="241"/>
      <c r="S420" s="241" t="s">
        <v>129</v>
      </c>
      <c r="T420" s="242" t="s">
        <v>130</v>
      </c>
      <c r="U420" s="224">
        <v>0</v>
      </c>
      <c r="V420" s="224">
        <f>ROUND(E420*U420,2)</f>
        <v>0</v>
      </c>
      <c r="W420" s="224"/>
      <c r="X420" s="224" t="s">
        <v>131</v>
      </c>
      <c r="Y420" s="215"/>
      <c r="Z420" s="215"/>
      <c r="AA420" s="215"/>
      <c r="AB420" s="215"/>
      <c r="AC420" s="215"/>
      <c r="AD420" s="215"/>
      <c r="AE420" s="215"/>
      <c r="AF420" s="215"/>
      <c r="AG420" s="215" t="s">
        <v>132</v>
      </c>
      <c r="AH420" s="215"/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1" x14ac:dyDescent="0.2">
      <c r="A421" s="222"/>
      <c r="B421" s="223"/>
      <c r="C421" s="256" t="s">
        <v>599</v>
      </c>
      <c r="D421" s="225"/>
      <c r="E421" s="226">
        <v>0.11</v>
      </c>
      <c r="F421" s="224"/>
      <c r="G421" s="224"/>
      <c r="H421" s="224"/>
      <c r="I421" s="224"/>
      <c r="J421" s="224"/>
      <c r="K421" s="224"/>
      <c r="L421" s="224"/>
      <c r="M421" s="224"/>
      <c r="N421" s="224"/>
      <c r="O421" s="224"/>
      <c r="P421" s="224"/>
      <c r="Q421" s="224"/>
      <c r="R421" s="224"/>
      <c r="S421" s="224"/>
      <c r="T421" s="224"/>
      <c r="U421" s="224"/>
      <c r="V421" s="224"/>
      <c r="W421" s="224"/>
      <c r="X421" s="224"/>
      <c r="Y421" s="215"/>
      <c r="Z421" s="215"/>
      <c r="AA421" s="215"/>
      <c r="AB421" s="215"/>
      <c r="AC421" s="215"/>
      <c r="AD421" s="215"/>
      <c r="AE421" s="215"/>
      <c r="AF421" s="215"/>
      <c r="AG421" s="215" t="s">
        <v>134</v>
      </c>
      <c r="AH421" s="215">
        <v>0</v>
      </c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1" x14ac:dyDescent="0.2">
      <c r="A422" s="222"/>
      <c r="B422" s="223"/>
      <c r="C422" s="256" t="s">
        <v>595</v>
      </c>
      <c r="D422" s="225"/>
      <c r="E422" s="226">
        <v>0.21</v>
      </c>
      <c r="F422" s="224"/>
      <c r="G422" s="224"/>
      <c r="H422" s="224"/>
      <c r="I422" s="224"/>
      <c r="J422" s="224"/>
      <c r="K422" s="224"/>
      <c r="L422" s="224"/>
      <c r="M422" s="224"/>
      <c r="N422" s="224"/>
      <c r="O422" s="224"/>
      <c r="P422" s="224"/>
      <c r="Q422" s="224"/>
      <c r="R422" s="224"/>
      <c r="S422" s="224"/>
      <c r="T422" s="224"/>
      <c r="U422" s="224"/>
      <c r="V422" s="224"/>
      <c r="W422" s="224"/>
      <c r="X422" s="224"/>
      <c r="Y422" s="215"/>
      <c r="Z422" s="215"/>
      <c r="AA422" s="215"/>
      <c r="AB422" s="215"/>
      <c r="AC422" s="215"/>
      <c r="AD422" s="215"/>
      <c r="AE422" s="215"/>
      <c r="AF422" s="215"/>
      <c r="AG422" s="215" t="s">
        <v>134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1" x14ac:dyDescent="0.2">
      <c r="A423" s="222"/>
      <c r="B423" s="223"/>
      <c r="C423" s="256" t="s">
        <v>596</v>
      </c>
      <c r="D423" s="225"/>
      <c r="E423" s="226">
        <v>0.42</v>
      </c>
      <c r="F423" s="224"/>
      <c r="G423" s="224"/>
      <c r="H423" s="224"/>
      <c r="I423" s="224"/>
      <c r="J423" s="224"/>
      <c r="K423" s="224"/>
      <c r="L423" s="224"/>
      <c r="M423" s="224"/>
      <c r="N423" s="224"/>
      <c r="O423" s="224"/>
      <c r="P423" s="224"/>
      <c r="Q423" s="224"/>
      <c r="R423" s="224"/>
      <c r="S423" s="224"/>
      <c r="T423" s="224"/>
      <c r="U423" s="224"/>
      <c r="V423" s="224"/>
      <c r="W423" s="224"/>
      <c r="X423" s="224"/>
      <c r="Y423" s="215"/>
      <c r="Z423" s="215"/>
      <c r="AA423" s="215"/>
      <c r="AB423" s="215"/>
      <c r="AC423" s="215"/>
      <c r="AD423" s="215"/>
      <c r="AE423" s="215"/>
      <c r="AF423" s="215"/>
      <c r="AG423" s="215" t="s">
        <v>134</v>
      </c>
      <c r="AH423" s="215">
        <v>0</v>
      </c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">
      <c r="A424" s="222"/>
      <c r="B424" s="223"/>
      <c r="C424" s="256" t="s">
        <v>597</v>
      </c>
      <c r="D424" s="225"/>
      <c r="E424" s="226">
        <v>0.11</v>
      </c>
      <c r="F424" s="224"/>
      <c r="G424" s="224"/>
      <c r="H424" s="224"/>
      <c r="I424" s="224"/>
      <c r="J424" s="224"/>
      <c r="K424" s="224"/>
      <c r="L424" s="224"/>
      <c r="M424" s="224"/>
      <c r="N424" s="224"/>
      <c r="O424" s="224"/>
      <c r="P424" s="224"/>
      <c r="Q424" s="224"/>
      <c r="R424" s="224"/>
      <c r="S424" s="224"/>
      <c r="T424" s="224"/>
      <c r="U424" s="224"/>
      <c r="V424" s="224"/>
      <c r="W424" s="224"/>
      <c r="X424" s="224"/>
      <c r="Y424" s="215"/>
      <c r="Z424" s="215"/>
      <c r="AA424" s="215"/>
      <c r="AB424" s="215"/>
      <c r="AC424" s="215"/>
      <c r="AD424" s="215"/>
      <c r="AE424" s="215"/>
      <c r="AF424" s="215"/>
      <c r="AG424" s="215" t="s">
        <v>134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1" x14ac:dyDescent="0.2">
      <c r="A425" s="222"/>
      <c r="B425" s="223"/>
      <c r="C425" s="256" t="s">
        <v>598</v>
      </c>
      <c r="D425" s="225"/>
      <c r="E425" s="226">
        <v>0.22</v>
      </c>
      <c r="F425" s="224"/>
      <c r="G425" s="224"/>
      <c r="H425" s="224"/>
      <c r="I425" s="224"/>
      <c r="J425" s="224"/>
      <c r="K425" s="224"/>
      <c r="L425" s="224"/>
      <c r="M425" s="224"/>
      <c r="N425" s="224"/>
      <c r="O425" s="224"/>
      <c r="P425" s="224"/>
      <c r="Q425" s="224"/>
      <c r="R425" s="224"/>
      <c r="S425" s="224"/>
      <c r="T425" s="224"/>
      <c r="U425" s="224"/>
      <c r="V425" s="224"/>
      <c r="W425" s="224"/>
      <c r="X425" s="224"/>
      <c r="Y425" s="215"/>
      <c r="Z425" s="215"/>
      <c r="AA425" s="215"/>
      <c r="AB425" s="215"/>
      <c r="AC425" s="215"/>
      <c r="AD425" s="215"/>
      <c r="AE425" s="215"/>
      <c r="AF425" s="215"/>
      <c r="AG425" s="215" t="s">
        <v>134</v>
      </c>
      <c r="AH425" s="215">
        <v>0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x14ac:dyDescent="0.2">
      <c r="A426" s="230" t="s">
        <v>124</v>
      </c>
      <c r="B426" s="231" t="s">
        <v>96</v>
      </c>
      <c r="C426" s="254" t="s">
        <v>27</v>
      </c>
      <c r="D426" s="232"/>
      <c r="E426" s="233"/>
      <c r="F426" s="234"/>
      <c r="G426" s="234">
        <f>SUMIF(AG427:AG430,"&lt;&gt;NOR",G427:G430)</f>
        <v>0</v>
      </c>
      <c r="H426" s="234"/>
      <c r="I426" s="234">
        <f>SUM(I427:I430)</f>
        <v>0</v>
      </c>
      <c r="J426" s="234"/>
      <c r="K426" s="234">
        <f>SUM(K427:K430)</f>
        <v>0</v>
      </c>
      <c r="L426" s="234"/>
      <c r="M426" s="234">
        <f>SUM(M427:M430)</f>
        <v>0</v>
      </c>
      <c r="N426" s="234"/>
      <c r="O426" s="234">
        <f>SUM(O427:O430)</f>
        <v>0</v>
      </c>
      <c r="P426" s="234"/>
      <c r="Q426" s="234">
        <f>SUM(Q427:Q430)</f>
        <v>0</v>
      </c>
      <c r="R426" s="234"/>
      <c r="S426" s="234"/>
      <c r="T426" s="235"/>
      <c r="U426" s="229"/>
      <c r="V426" s="229">
        <f>SUM(V427:V430)</f>
        <v>0</v>
      </c>
      <c r="W426" s="229"/>
      <c r="X426" s="229"/>
      <c r="AG426" t="s">
        <v>125</v>
      </c>
    </row>
    <row r="427" spans="1:60" outlineLevel="1" x14ac:dyDescent="0.2">
      <c r="A427" s="243">
        <v>143</v>
      </c>
      <c r="B427" s="244" t="s">
        <v>619</v>
      </c>
      <c r="C427" s="257" t="s">
        <v>620</v>
      </c>
      <c r="D427" s="245" t="s">
        <v>621</v>
      </c>
      <c r="E427" s="246">
        <v>1</v>
      </c>
      <c r="F427" s="247"/>
      <c r="G427" s="248">
        <f>ROUND(E427*F427,2)</f>
        <v>0</v>
      </c>
      <c r="H427" s="247"/>
      <c r="I427" s="248">
        <f>ROUND(E427*H427,2)</f>
        <v>0</v>
      </c>
      <c r="J427" s="247"/>
      <c r="K427" s="248">
        <f>ROUND(E427*J427,2)</f>
        <v>0</v>
      </c>
      <c r="L427" s="248">
        <v>15</v>
      </c>
      <c r="M427" s="248">
        <f>G427*(1+L427/100)</f>
        <v>0</v>
      </c>
      <c r="N427" s="248">
        <v>0</v>
      </c>
      <c r="O427" s="248">
        <f>ROUND(E427*N427,2)</f>
        <v>0</v>
      </c>
      <c r="P427" s="248">
        <v>0</v>
      </c>
      <c r="Q427" s="248">
        <f>ROUND(E427*P427,2)</f>
        <v>0</v>
      </c>
      <c r="R427" s="248"/>
      <c r="S427" s="248" t="s">
        <v>129</v>
      </c>
      <c r="T427" s="249" t="s">
        <v>130</v>
      </c>
      <c r="U427" s="224">
        <v>0</v>
      </c>
      <c r="V427" s="224">
        <f>ROUND(E427*U427,2)</f>
        <v>0</v>
      </c>
      <c r="W427" s="224"/>
      <c r="X427" s="224" t="s">
        <v>622</v>
      </c>
      <c r="Y427" s="215"/>
      <c r="Z427" s="215"/>
      <c r="AA427" s="215"/>
      <c r="AB427" s="215"/>
      <c r="AC427" s="215"/>
      <c r="AD427" s="215"/>
      <c r="AE427" s="215"/>
      <c r="AF427" s="215"/>
      <c r="AG427" s="215" t="s">
        <v>623</v>
      </c>
      <c r="AH427" s="215"/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1" x14ac:dyDescent="0.2">
      <c r="A428" s="243">
        <v>144</v>
      </c>
      <c r="B428" s="244" t="s">
        <v>624</v>
      </c>
      <c r="C428" s="257" t="s">
        <v>625</v>
      </c>
      <c r="D428" s="245" t="s">
        <v>621</v>
      </c>
      <c r="E428" s="246">
        <v>1</v>
      </c>
      <c r="F428" s="247"/>
      <c r="G428" s="248">
        <f>ROUND(E428*F428,2)</f>
        <v>0</v>
      </c>
      <c r="H428" s="247"/>
      <c r="I428" s="248">
        <f>ROUND(E428*H428,2)</f>
        <v>0</v>
      </c>
      <c r="J428" s="247"/>
      <c r="K428" s="248">
        <f>ROUND(E428*J428,2)</f>
        <v>0</v>
      </c>
      <c r="L428" s="248">
        <v>15</v>
      </c>
      <c r="M428" s="248">
        <f>G428*(1+L428/100)</f>
        <v>0</v>
      </c>
      <c r="N428" s="248">
        <v>0</v>
      </c>
      <c r="O428" s="248">
        <f>ROUND(E428*N428,2)</f>
        <v>0</v>
      </c>
      <c r="P428" s="248">
        <v>0</v>
      </c>
      <c r="Q428" s="248">
        <f>ROUND(E428*P428,2)</f>
        <v>0</v>
      </c>
      <c r="R428" s="248"/>
      <c r="S428" s="248" t="s">
        <v>129</v>
      </c>
      <c r="T428" s="249" t="s">
        <v>130</v>
      </c>
      <c r="U428" s="224">
        <v>0</v>
      </c>
      <c r="V428" s="224">
        <f>ROUND(E428*U428,2)</f>
        <v>0</v>
      </c>
      <c r="W428" s="224"/>
      <c r="X428" s="224" t="s">
        <v>622</v>
      </c>
      <c r="Y428" s="215"/>
      <c r="Z428" s="215"/>
      <c r="AA428" s="215"/>
      <c r="AB428" s="215"/>
      <c r="AC428" s="215"/>
      <c r="AD428" s="215"/>
      <c r="AE428" s="215"/>
      <c r="AF428" s="215"/>
      <c r="AG428" s="215" t="s">
        <v>623</v>
      </c>
      <c r="AH428" s="215"/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1" x14ac:dyDescent="0.2">
      <c r="A429" s="243">
        <v>145</v>
      </c>
      <c r="B429" s="244" t="s">
        <v>626</v>
      </c>
      <c r="C429" s="257" t="s">
        <v>627</v>
      </c>
      <c r="D429" s="245" t="s">
        <v>621</v>
      </c>
      <c r="E429" s="246">
        <v>1</v>
      </c>
      <c r="F429" s="247"/>
      <c r="G429" s="248">
        <f>ROUND(E429*F429,2)</f>
        <v>0</v>
      </c>
      <c r="H429" s="247"/>
      <c r="I429" s="248">
        <f>ROUND(E429*H429,2)</f>
        <v>0</v>
      </c>
      <c r="J429" s="247"/>
      <c r="K429" s="248">
        <f>ROUND(E429*J429,2)</f>
        <v>0</v>
      </c>
      <c r="L429" s="248">
        <v>15</v>
      </c>
      <c r="M429" s="248">
        <f>G429*(1+L429/100)</f>
        <v>0</v>
      </c>
      <c r="N429" s="248">
        <v>0</v>
      </c>
      <c r="O429" s="248">
        <f>ROUND(E429*N429,2)</f>
        <v>0</v>
      </c>
      <c r="P429" s="248">
        <v>0</v>
      </c>
      <c r="Q429" s="248">
        <f>ROUND(E429*P429,2)</f>
        <v>0</v>
      </c>
      <c r="R429" s="248"/>
      <c r="S429" s="248" t="s">
        <v>129</v>
      </c>
      <c r="T429" s="249" t="s">
        <v>130</v>
      </c>
      <c r="U429" s="224">
        <v>0</v>
      </c>
      <c r="V429" s="224">
        <f>ROUND(E429*U429,2)</f>
        <v>0</v>
      </c>
      <c r="W429" s="224"/>
      <c r="X429" s="224" t="s">
        <v>622</v>
      </c>
      <c r="Y429" s="215"/>
      <c r="Z429" s="215"/>
      <c r="AA429" s="215"/>
      <c r="AB429" s="215"/>
      <c r="AC429" s="215"/>
      <c r="AD429" s="215"/>
      <c r="AE429" s="215"/>
      <c r="AF429" s="215"/>
      <c r="AG429" s="215" t="s">
        <v>623</v>
      </c>
      <c r="AH429" s="215"/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1" x14ac:dyDescent="0.2">
      <c r="A430" s="243">
        <v>146</v>
      </c>
      <c r="B430" s="244" t="s">
        <v>628</v>
      </c>
      <c r="C430" s="257" t="s">
        <v>629</v>
      </c>
      <c r="D430" s="245" t="s">
        <v>621</v>
      </c>
      <c r="E430" s="246">
        <v>1</v>
      </c>
      <c r="F430" s="247"/>
      <c r="G430" s="248">
        <f>ROUND(E430*F430,2)</f>
        <v>0</v>
      </c>
      <c r="H430" s="247"/>
      <c r="I430" s="248">
        <f>ROUND(E430*H430,2)</f>
        <v>0</v>
      </c>
      <c r="J430" s="247"/>
      <c r="K430" s="248">
        <f>ROUND(E430*J430,2)</f>
        <v>0</v>
      </c>
      <c r="L430" s="248">
        <v>15</v>
      </c>
      <c r="M430" s="248">
        <f>G430*(1+L430/100)</f>
        <v>0</v>
      </c>
      <c r="N430" s="248">
        <v>0</v>
      </c>
      <c r="O430" s="248">
        <f>ROUND(E430*N430,2)</f>
        <v>0</v>
      </c>
      <c r="P430" s="248">
        <v>0</v>
      </c>
      <c r="Q430" s="248">
        <f>ROUND(E430*P430,2)</f>
        <v>0</v>
      </c>
      <c r="R430" s="248"/>
      <c r="S430" s="248" t="s">
        <v>129</v>
      </c>
      <c r="T430" s="249" t="s">
        <v>130</v>
      </c>
      <c r="U430" s="224">
        <v>0</v>
      </c>
      <c r="V430" s="224">
        <f>ROUND(E430*U430,2)</f>
        <v>0</v>
      </c>
      <c r="W430" s="224"/>
      <c r="X430" s="224" t="s">
        <v>622</v>
      </c>
      <c r="Y430" s="215"/>
      <c r="Z430" s="215"/>
      <c r="AA430" s="215"/>
      <c r="AB430" s="215"/>
      <c r="AC430" s="215"/>
      <c r="AD430" s="215"/>
      <c r="AE430" s="215"/>
      <c r="AF430" s="215"/>
      <c r="AG430" s="215" t="s">
        <v>623</v>
      </c>
      <c r="AH430" s="215"/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x14ac:dyDescent="0.2">
      <c r="A431" s="230" t="s">
        <v>124</v>
      </c>
      <c r="B431" s="231" t="s">
        <v>97</v>
      </c>
      <c r="C431" s="254" t="s">
        <v>28</v>
      </c>
      <c r="D431" s="232"/>
      <c r="E431" s="233"/>
      <c r="F431" s="234"/>
      <c r="G431" s="234">
        <f>SUMIF(AG432:AG444,"&lt;&gt;NOR",G432:G444)</f>
        <v>0</v>
      </c>
      <c r="H431" s="234"/>
      <c r="I431" s="234">
        <f>SUM(I432:I444)</f>
        <v>0</v>
      </c>
      <c r="J431" s="234"/>
      <c r="K431" s="234">
        <f>SUM(K432:K444)</f>
        <v>0</v>
      </c>
      <c r="L431" s="234"/>
      <c r="M431" s="234">
        <f>SUM(M432:M444)</f>
        <v>0</v>
      </c>
      <c r="N431" s="234"/>
      <c r="O431" s="234">
        <f>SUM(O432:O444)</f>
        <v>0</v>
      </c>
      <c r="P431" s="234"/>
      <c r="Q431" s="234">
        <f>SUM(Q432:Q444)</f>
        <v>0</v>
      </c>
      <c r="R431" s="234"/>
      <c r="S431" s="234"/>
      <c r="T431" s="235"/>
      <c r="U431" s="229"/>
      <c r="V431" s="229">
        <f>SUM(V432:V444)</f>
        <v>0</v>
      </c>
      <c r="W431" s="229"/>
      <c r="X431" s="229"/>
      <c r="AG431" t="s">
        <v>125</v>
      </c>
    </row>
    <row r="432" spans="1:60" outlineLevel="1" x14ac:dyDescent="0.2">
      <c r="A432" s="243">
        <v>147</v>
      </c>
      <c r="B432" s="244" t="s">
        <v>630</v>
      </c>
      <c r="C432" s="257" t="s">
        <v>631</v>
      </c>
      <c r="D432" s="245" t="s">
        <v>621</v>
      </c>
      <c r="E432" s="246">
        <v>1</v>
      </c>
      <c r="F432" s="247"/>
      <c r="G432" s="248">
        <f>ROUND(E432*F432,2)</f>
        <v>0</v>
      </c>
      <c r="H432" s="247"/>
      <c r="I432" s="248">
        <f>ROUND(E432*H432,2)</f>
        <v>0</v>
      </c>
      <c r="J432" s="247"/>
      <c r="K432" s="248">
        <f>ROUND(E432*J432,2)</f>
        <v>0</v>
      </c>
      <c r="L432" s="248">
        <v>15</v>
      </c>
      <c r="M432" s="248">
        <f>G432*(1+L432/100)</f>
        <v>0</v>
      </c>
      <c r="N432" s="248">
        <v>0</v>
      </c>
      <c r="O432" s="248">
        <f>ROUND(E432*N432,2)</f>
        <v>0</v>
      </c>
      <c r="P432" s="248">
        <v>0</v>
      </c>
      <c r="Q432" s="248">
        <f>ROUND(E432*P432,2)</f>
        <v>0</v>
      </c>
      <c r="R432" s="248"/>
      <c r="S432" s="248" t="s">
        <v>129</v>
      </c>
      <c r="T432" s="249" t="s">
        <v>130</v>
      </c>
      <c r="U432" s="224">
        <v>0</v>
      </c>
      <c r="V432" s="224">
        <f>ROUND(E432*U432,2)</f>
        <v>0</v>
      </c>
      <c r="W432" s="224"/>
      <c r="X432" s="224" t="s">
        <v>622</v>
      </c>
      <c r="Y432" s="215"/>
      <c r="Z432" s="215"/>
      <c r="AA432" s="215"/>
      <c r="AB432" s="215"/>
      <c r="AC432" s="215"/>
      <c r="AD432" s="215"/>
      <c r="AE432" s="215"/>
      <c r="AF432" s="215"/>
      <c r="AG432" s="215" t="s">
        <v>623</v>
      </c>
      <c r="AH432" s="215"/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1" x14ac:dyDescent="0.2">
      <c r="A433" s="236">
        <v>148</v>
      </c>
      <c r="B433" s="237" t="s">
        <v>632</v>
      </c>
      <c r="C433" s="255" t="s">
        <v>633</v>
      </c>
      <c r="D433" s="238" t="s">
        <v>128</v>
      </c>
      <c r="E433" s="239">
        <v>2000</v>
      </c>
      <c r="F433" s="240"/>
      <c r="G433" s="241">
        <f>ROUND(E433*F433,2)</f>
        <v>0</v>
      </c>
      <c r="H433" s="240"/>
      <c r="I433" s="241">
        <f>ROUND(E433*H433,2)</f>
        <v>0</v>
      </c>
      <c r="J433" s="240"/>
      <c r="K433" s="241">
        <f>ROUND(E433*J433,2)</f>
        <v>0</v>
      </c>
      <c r="L433" s="241">
        <v>15</v>
      </c>
      <c r="M433" s="241">
        <f>G433*(1+L433/100)</f>
        <v>0</v>
      </c>
      <c r="N433" s="241">
        <v>0</v>
      </c>
      <c r="O433" s="241">
        <f>ROUND(E433*N433,2)</f>
        <v>0</v>
      </c>
      <c r="P433" s="241">
        <v>0</v>
      </c>
      <c r="Q433" s="241">
        <f>ROUND(E433*P433,2)</f>
        <v>0</v>
      </c>
      <c r="R433" s="241"/>
      <c r="S433" s="241" t="s">
        <v>129</v>
      </c>
      <c r="T433" s="242" t="s">
        <v>130</v>
      </c>
      <c r="U433" s="224">
        <v>0</v>
      </c>
      <c r="V433" s="224">
        <f>ROUND(E433*U433,2)</f>
        <v>0</v>
      </c>
      <c r="W433" s="224"/>
      <c r="X433" s="224" t="s">
        <v>622</v>
      </c>
      <c r="Y433" s="215"/>
      <c r="Z433" s="215"/>
      <c r="AA433" s="215"/>
      <c r="AB433" s="215"/>
      <c r="AC433" s="215"/>
      <c r="AD433" s="215"/>
      <c r="AE433" s="215"/>
      <c r="AF433" s="215"/>
      <c r="AG433" s="215" t="s">
        <v>623</v>
      </c>
      <c r="AH433" s="215"/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1" x14ac:dyDescent="0.2">
      <c r="A434" s="222"/>
      <c r="B434" s="223"/>
      <c r="C434" s="256" t="s">
        <v>634</v>
      </c>
      <c r="D434" s="225"/>
      <c r="E434" s="226">
        <v>2000</v>
      </c>
      <c r="F434" s="224"/>
      <c r="G434" s="224"/>
      <c r="H434" s="224"/>
      <c r="I434" s="224"/>
      <c r="J434" s="224"/>
      <c r="K434" s="224"/>
      <c r="L434" s="224"/>
      <c r="M434" s="224"/>
      <c r="N434" s="224"/>
      <c r="O434" s="224"/>
      <c r="P434" s="224"/>
      <c r="Q434" s="224"/>
      <c r="R434" s="224"/>
      <c r="S434" s="224"/>
      <c r="T434" s="224"/>
      <c r="U434" s="224"/>
      <c r="V434" s="224"/>
      <c r="W434" s="224"/>
      <c r="X434" s="224"/>
      <c r="Y434" s="215"/>
      <c r="Z434" s="215"/>
      <c r="AA434" s="215"/>
      <c r="AB434" s="215"/>
      <c r="AC434" s="215"/>
      <c r="AD434" s="215"/>
      <c r="AE434" s="215"/>
      <c r="AF434" s="215"/>
      <c r="AG434" s="215" t="s">
        <v>134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1" x14ac:dyDescent="0.2">
      <c r="A435" s="243">
        <v>149</v>
      </c>
      <c r="B435" s="244" t="s">
        <v>635</v>
      </c>
      <c r="C435" s="257" t="s">
        <v>636</v>
      </c>
      <c r="D435" s="245" t="s">
        <v>504</v>
      </c>
      <c r="E435" s="246">
        <v>1</v>
      </c>
      <c r="F435" s="247"/>
      <c r="G435" s="248">
        <f>ROUND(E435*F435,2)</f>
        <v>0</v>
      </c>
      <c r="H435" s="247"/>
      <c r="I435" s="248">
        <f>ROUND(E435*H435,2)</f>
        <v>0</v>
      </c>
      <c r="J435" s="247"/>
      <c r="K435" s="248">
        <f>ROUND(E435*J435,2)</f>
        <v>0</v>
      </c>
      <c r="L435" s="248">
        <v>15</v>
      </c>
      <c r="M435" s="248">
        <f>G435*(1+L435/100)</f>
        <v>0</v>
      </c>
      <c r="N435" s="248">
        <v>0</v>
      </c>
      <c r="O435" s="248">
        <f>ROUND(E435*N435,2)</f>
        <v>0</v>
      </c>
      <c r="P435" s="248">
        <v>0</v>
      </c>
      <c r="Q435" s="248">
        <f>ROUND(E435*P435,2)</f>
        <v>0</v>
      </c>
      <c r="R435" s="248"/>
      <c r="S435" s="248" t="s">
        <v>129</v>
      </c>
      <c r="T435" s="249" t="s">
        <v>130</v>
      </c>
      <c r="U435" s="224">
        <v>0</v>
      </c>
      <c r="V435" s="224">
        <f>ROUND(E435*U435,2)</f>
        <v>0</v>
      </c>
      <c r="W435" s="224"/>
      <c r="X435" s="224" t="s">
        <v>622</v>
      </c>
      <c r="Y435" s="215"/>
      <c r="Z435" s="215"/>
      <c r="AA435" s="215"/>
      <c r="AB435" s="215"/>
      <c r="AC435" s="215"/>
      <c r="AD435" s="215"/>
      <c r="AE435" s="215"/>
      <c r="AF435" s="215"/>
      <c r="AG435" s="215" t="s">
        <v>623</v>
      </c>
      <c r="AH435" s="215"/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1" x14ac:dyDescent="0.2">
      <c r="A436" s="243">
        <v>150</v>
      </c>
      <c r="B436" s="244" t="s">
        <v>637</v>
      </c>
      <c r="C436" s="257" t="s">
        <v>638</v>
      </c>
      <c r="D436" s="245" t="s">
        <v>504</v>
      </c>
      <c r="E436" s="246">
        <v>1</v>
      </c>
      <c r="F436" s="247"/>
      <c r="G436" s="248">
        <f>ROUND(E436*F436,2)</f>
        <v>0</v>
      </c>
      <c r="H436" s="247"/>
      <c r="I436" s="248">
        <f>ROUND(E436*H436,2)</f>
        <v>0</v>
      </c>
      <c r="J436" s="247"/>
      <c r="K436" s="248">
        <f>ROUND(E436*J436,2)</f>
        <v>0</v>
      </c>
      <c r="L436" s="248">
        <v>15</v>
      </c>
      <c r="M436" s="248">
        <f>G436*(1+L436/100)</f>
        <v>0</v>
      </c>
      <c r="N436" s="248">
        <v>0</v>
      </c>
      <c r="O436" s="248">
        <f>ROUND(E436*N436,2)</f>
        <v>0</v>
      </c>
      <c r="P436" s="248">
        <v>0</v>
      </c>
      <c r="Q436" s="248">
        <f>ROUND(E436*P436,2)</f>
        <v>0</v>
      </c>
      <c r="R436" s="248"/>
      <c r="S436" s="248" t="s">
        <v>129</v>
      </c>
      <c r="T436" s="249" t="s">
        <v>130</v>
      </c>
      <c r="U436" s="224">
        <v>0</v>
      </c>
      <c r="V436" s="224">
        <f>ROUND(E436*U436,2)</f>
        <v>0</v>
      </c>
      <c r="W436" s="224"/>
      <c r="X436" s="224" t="s">
        <v>622</v>
      </c>
      <c r="Y436" s="215"/>
      <c r="Z436" s="215"/>
      <c r="AA436" s="215"/>
      <c r="AB436" s="215"/>
      <c r="AC436" s="215"/>
      <c r="AD436" s="215"/>
      <c r="AE436" s="215"/>
      <c r="AF436" s="215"/>
      <c r="AG436" s="215" t="s">
        <v>623</v>
      </c>
      <c r="AH436" s="215"/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1" x14ac:dyDescent="0.2">
      <c r="A437" s="236">
        <v>151</v>
      </c>
      <c r="B437" s="237" t="s">
        <v>639</v>
      </c>
      <c r="C437" s="255" t="s">
        <v>640</v>
      </c>
      <c r="D437" s="238" t="s">
        <v>621</v>
      </c>
      <c r="E437" s="239">
        <v>1</v>
      </c>
      <c r="F437" s="240"/>
      <c r="G437" s="241">
        <f>ROUND(E437*F437,2)</f>
        <v>0</v>
      </c>
      <c r="H437" s="240"/>
      <c r="I437" s="241">
        <f>ROUND(E437*H437,2)</f>
        <v>0</v>
      </c>
      <c r="J437" s="240"/>
      <c r="K437" s="241">
        <f>ROUND(E437*J437,2)</f>
        <v>0</v>
      </c>
      <c r="L437" s="241">
        <v>15</v>
      </c>
      <c r="M437" s="241">
        <f>G437*(1+L437/100)</f>
        <v>0</v>
      </c>
      <c r="N437" s="241">
        <v>0</v>
      </c>
      <c r="O437" s="241">
        <f>ROUND(E437*N437,2)</f>
        <v>0</v>
      </c>
      <c r="P437" s="241">
        <v>0</v>
      </c>
      <c r="Q437" s="241">
        <f>ROUND(E437*P437,2)</f>
        <v>0</v>
      </c>
      <c r="R437" s="241"/>
      <c r="S437" s="241" t="s">
        <v>129</v>
      </c>
      <c r="T437" s="242" t="s">
        <v>130</v>
      </c>
      <c r="U437" s="224">
        <v>0</v>
      </c>
      <c r="V437" s="224">
        <f>ROUND(E437*U437,2)</f>
        <v>0</v>
      </c>
      <c r="W437" s="224"/>
      <c r="X437" s="224" t="s">
        <v>622</v>
      </c>
      <c r="Y437" s="215"/>
      <c r="Z437" s="215"/>
      <c r="AA437" s="215"/>
      <c r="AB437" s="215"/>
      <c r="AC437" s="215"/>
      <c r="AD437" s="215"/>
      <c r="AE437" s="215"/>
      <c r="AF437" s="215"/>
      <c r="AG437" s="215" t="s">
        <v>623</v>
      </c>
      <c r="AH437" s="215"/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1" x14ac:dyDescent="0.2">
      <c r="A438" s="222"/>
      <c r="B438" s="223"/>
      <c r="C438" s="258" t="s">
        <v>641</v>
      </c>
      <c r="D438" s="250"/>
      <c r="E438" s="250"/>
      <c r="F438" s="250"/>
      <c r="G438" s="250"/>
      <c r="H438" s="224"/>
      <c r="I438" s="224"/>
      <c r="J438" s="224"/>
      <c r="K438" s="224"/>
      <c r="L438" s="224"/>
      <c r="M438" s="224"/>
      <c r="N438" s="224"/>
      <c r="O438" s="224"/>
      <c r="P438" s="224"/>
      <c r="Q438" s="224"/>
      <c r="R438" s="224"/>
      <c r="S438" s="224"/>
      <c r="T438" s="224"/>
      <c r="U438" s="224"/>
      <c r="V438" s="224"/>
      <c r="W438" s="224"/>
      <c r="X438" s="224"/>
      <c r="Y438" s="215"/>
      <c r="Z438" s="215"/>
      <c r="AA438" s="215"/>
      <c r="AB438" s="215"/>
      <c r="AC438" s="215"/>
      <c r="AD438" s="215"/>
      <c r="AE438" s="215"/>
      <c r="AF438" s="215"/>
      <c r="AG438" s="215" t="s">
        <v>187</v>
      </c>
      <c r="AH438" s="215"/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1" x14ac:dyDescent="0.2">
      <c r="A439" s="222"/>
      <c r="B439" s="223"/>
      <c r="C439" s="260" t="s">
        <v>642</v>
      </c>
      <c r="D439" s="252"/>
      <c r="E439" s="252"/>
      <c r="F439" s="252"/>
      <c r="G439" s="252"/>
      <c r="H439" s="224"/>
      <c r="I439" s="224"/>
      <c r="J439" s="224"/>
      <c r="K439" s="224"/>
      <c r="L439" s="224"/>
      <c r="M439" s="224"/>
      <c r="N439" s="224"/>
      <c r="O439" s="224"/>
      <c r="P439" s="224"/>
      <c r="Q439" s="224"/>
      <c r="R439" s="224"/>
      <c r="S439" s="224"/>
      <c r="T439" s="224"/>
      <c r="U439" s="224"/>
      <c r="V439" s="224"/>
      <c r="W439" s="224"/>
      <c r="X439" s="224"/>
      <c r="Y439" s="215"/>
      <c r="Z439" s="215"/>
      <c r="AA439" s="215"/>
      <c r="AB439" s="215"/>
      <c r="AC439" s="215"/>
      <c r="AD439" s="215"/>
      <c r="AE439" s="215"/>
      <c r="AF439" s="215"/>
      <c r="AG439" s="215" t="s">
        <v>187</v>
      </c>
      <c r="AH439" s="215"/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">
      <c r="A440" s="222"/>
      <c r="B440" s="223"/>
      <c r="C440" s="260" t="s">
        <v>643</v>
      </c>
      <c r="D440" s="252"/>
      <c r="E440" s="252"/>
      <c r="F440" s="252"/>
      <c r="G440" s="252"/>
      <c r="H440" s="224"/>
      <c r="I440" s="224"/>
      <c r="J440" s="224"/>
      <c r="K440" s="224"/>
      <c r="L440" s="224"/>
      <c r="M440" s="224"/>
      <c r="N440" s="224"/>
      <c r="O440" s="224"/>
      <c r="P440" s="224"/>
      <c r="Q440" s="224"/>
      <c r="R440" s="224"/>
      <c r="S440" s="224"/>
      <c r="T440" s="224"/>
      <c r="U440" s="224"/>
      <c r="V440" s="224"/>
      <c r="W440" s="224"/>
      <c r="X440" s="224"/>
      <c r="Y440" s="215"/>
      <c r="Z440" s="215"/>
      <c r="AA440" s="215"/>
      <c r="AB440" s="215"/>
      <c r="AC440" s="215"/>
      <c r="AD440" s="215"/>
      <c r="AE440" s="215"/>
      <c r="AF440" s="215"/>
      <c r="AG440" s="215" t="s">
        <v>187</v>
      </c>
      <c r="AH440" s="215"/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1" x14ac:dyDescent="0.2">
      <c r="A441" s="222"/>
      <c r="B441" s="223"/>
      <c r="C441" s="260" t="s">
        <v>644</v>
      </c>
      <c r="D441" s="252"/>
      <c r="E441" s="252"/>
      <c r="F441" s="252"/>
      <c r="G441" s="252"/>
      <c r="H441" s="224"/>
      <c r="I441" s="224"/>
      <c r="J441" s="224"/>
      <c r="K441" s="224"/>
      <c r="L441" s="224"/>
      <c r="M441" s="224"/>
      <c r="N441" s="224"/>
      <c r="O441" s="224"/>
      <c r="P441" s="224"/>
      <c r="Q441" s="224"/>
      <c r="R441" s="224"/>
      <c r="S441" s="224"/>
      <c r="T441" s="224"/>
      <c r="U441" s="224"/>
      <c r="V441" s="224"/>
      <c r="W441" s="224"/>
      <c r="X441" s="224"/>
      <c r="Y441" s="215"/>
      <c r="Z441" s="215"/>
      <c r="AA441" s="215"/>
      <c r="AB441" s="215"/>
      <c r="AC441" s="215"/>
      <c r="AD441" s="215"/>
      <c r="AE441" s="215"/>
      <c r="AF441" s="215"/>
      <c r="AG441" s="215" t="s">
        <v>187</v>
      </c>
      <c r="AH441" s="215"/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outlineLevel="1" x14ac:dyDescent="0.2">
      <c r="A442" s="243">
        <v>152</v>
      </c>
      <c r="B442" s="244" t="s">
        <v>645</v>
      </c>
      <c r="C442" s="257" t="s">
        <v>646</v>
      </c>
      <c r="D442" s="245" t="s">
        <v>621</v>
      </c>
      <c r="E442" s="246">
        <v>1</v>
      </c>
      <c r="F442" s="247"/>
      <c r="G442" s="248">
        <f>ROUND(E442*F442,2)</f>
        <v>0</v>
      </c>
      <c r="H442" s="247"/>
      <c r="I442" s="248">
        <f>ROUND(E442*H442,2)</f>
        <v>0</v>
      </c>
      <c r="J442" s="247"/>
      <c r="K442" s="248">
        <f>ROUND(E442*J442,2)</f>
        <v>0</v>
      </c>
      <c r="L442" s="248">
        <v>15</v>
      </c>
      <c r="M442" s="248">
        <f>G442*(1+L442/100)</f>
        <v>0</v>
      </c>
      <c r="N442" s="248">
        <v>0</v>
      </c>
      <c r="O442" s="248">
        <f>ROUND(E442*N442,2)</f>
        <v>0</v>
      </c>
      <c r="P442" s="248">
        <v>0</v>
      </c>
      <c r="Q442" s="248">
        <f>ROUND(E442*P442,2)</f>
        <v>0</v>
      </c>
      <c r="R442" s="248"/>
      <c r="S442" s="248" t="s">
        <v>129</v>
      </c>
      <c r="T442" s="249" t="s">
        <v>130</v>
      </c>
      <c r="U442" s="224">
        <v>0</v>
      </c>
      <c r="V442" s="224">
        <f>ROUND(E442*U442,2)</f>
        <v>0</v>
      </c>
      <c r="W442" s="224"/>
      <c r="X442" s="224" t="s">
        <v>622</v>
      </c>
      <c r="Y442" s="215"/>
      <c r="Z442" s="215"/>
      <c r="AA442" s="215"/>
      <c r="AB442" s="215"/>
      <c r="AC442" s="215"/>
      <c r="AD442" s="215"/>
      <c r="AE442" s="215"/>
      <c r="AF442" s="215"/>
      <c r="AG442" s="215" t="s">
        <v>623</v>
      </c>
      <c r="AH442" s="215"/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">
      <c r="A443" s="243">
        <v>153</v>
      </c>
      <c r="B443" s="244" t="s">
        <v>647</v>
      </c>
      <c r="C443" s="257" t="s">
        <v>648</v>
      </c>
      <c r="D443" s="245" t="s">
        <v>649</v>
      </c>
      <c r="E443" s="246">
        <v>4</v>
      </c>
      <c r="F443" s="247"/>
      <c r="G443" s="248">
        <f>ROUND(E443*F443,2)</f>
        <v>0</v>
      </c>
      <c r="H443" s="247"/>
      <c r="I443" s="248">
        <f>ROUND(E443*H443,2)</f>
        <v>0</v>
      </c>
      <c r="J443" s="247"/>
      <c r="K443" s="248">
        <f>ROUND(E443*J443,2)</f>
        <v>0</v>
      </c>
      <c r="L443" s="248">
        <v>15</v>
      </c>
      <c r="M443" s="248">
        <f>G443*(1+L443/100)</f>
        <v>0</v>
      </c>
      <c r="N443" s="248">
        <v>0</v>
      </c>
      <c r="O443" s="248">
        <f>ROUND(E443*N443,2)</f>
        <v>0</v>
      </c>
      <c r="P443" s="248">
        <v>0</v>
      </c>
      <c r="Q443" s="248">
        <f>ROUND(E443*P443,2)</f>
        <v>0</v>
      </c>
      <c r="R443" s="248"/>
      <c r="S443" s="248" t="s">
        <v>129</v>
      </c>
      <c r="T443" s="249" t="s">
        <v>130</v>
      </c>
      <c r="U443" s="224">
        <v>0</v>
      </c>
      <c r="V443" s="224">
        <f>ROUND(E443*U443,2)</f>
        <v>0</v>
      </c>
      <c r="W443" s="224"/>
      <c r="X443" s="224" t="s">
        <v>622</v>
      </c>
      <c r="Y443" s="215"/>
      <c r="Z443" s="215"/>
      <c r="AA443" s="215"/>
      <c r="AB443" s="215"/>
      <c r="AC443" s="215"/>
      <c r="AD443" s="215"/>
      <c r="AE443" s="215"/>
      <c r="AF443" s="215"/>
      <c r="AG443" s="215" t="s">
        <v>623</v>
      </c>
      <c r="AH443" s="215"/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1" x14ac:dyDescent="0.2">
      <c r="A444" s="236">
        <v>154</v>
      </c>
      <c r="B444" s="237" t="s">
        <v>650</v>
      </c>
      <c r="C444" s="255" t="s">
        <v>651</v>
      </c>
      <c r="D444" s="238" t="s">
        <v>621</v>
      </c>
      <c r="E444" s="239">
        <v>1</v>
      </c>
      <c r="F444" s="240"/>
      <c r="G444" s="241">
        <f>ROUND(E444*F444,2)</f>
        <v>0</v>
      </c>
      <c r="H444" s="240"/>
      <c r="I444" s="241">
        <f>ROUND(E444*H444,2)</f>
        <v>0</v>
      </c>
      <c r="J444" s="240"/>
      <c r="K444" s="241">
        <f>ROUND(E444*J444,2)</f>
        <v>0</v>
      </c>
      <c r="L444" s="241">
        <v>15</v>
      </c>
      <c r="M444" s="241">
        <f>G444*(1+L444/100)</f>
        <v>0</v>
      </c>
      <c r="N444" s="241">
        <v>0</v>
      </c>
      <c r="O444" s="241">
        <f>ROUND(E444*N444,2)</f>
        <v>0</v>
      </c>
      <c r="P444" s="241">
        <v>0</v>
      </c>
      <c r="Q444" s="241">
        <f>ROUND(E444*P444,2)</f>
        <v>0</v>
      </c>
      <c r="R444" s="241"/>
      <c r="S444" s="241" t="s">
        <v>129</v>
      </c>
      <c r="T444" s="242" t="s">
        <v>130</v>
      </c>
      <c r="U444" s="224">
        <v>0</v>
      </c>
      <c r="V444" s="224">
        <f>ROUND(E444*U444,2)</f>
        <v>0</v>
      </c>
      <c r="W444" s="224"/>
      <c r="X444" s="224" t="s">
        <v>622</v>
      </c>
      <c r="Y444" s="215"/>
      <c r="Z444" s="215"/>
      <c r="AA444" s="215"/>
      <c r="AB444" s="215"/>
      <c r="AC444" s="215"/>
      <c r="AD444" s="215"/>
      <c r="AE444" s="215"/>
      <c r="AF444" s="215"/>
      <c r="AG444" s="215" t="s">
        <v>623</v>
      </c>
      <c r="AH444" s="215"/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x14ac:dyDescent="0.2">
      <c r="A445" s="3"/>
      <c r="B445" s="4"/>
      <c r="C445" s="261"/>
      <c r="D445" s="6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AE445">
        <v>15</v>
      </c>
      <c r="AF445">
        <v>21</v>
      </c>
      <c r="AG445" t="s">
        <v>111</v>
      </c>
    </row>
    <row r="446" spans="1:60" x14ac:dyDescent="0.2">
      <c r="A446" s="218"/>
      <c r="B446" s="219" t="s">
        <v>29</v>
      </c>
      <c r="C446" s="262"/>
      <c r="D446" s="220"/>
      <c r="E446" s="221"/>
      <c r="F446" s="221"/>
      <c r="G446" s="253">
        <f>G8+G16+G20+G25+G35+G56+G73+G90+G108+G146+G148+G184+G237+G257+G286+G297+G318+G345+G371+G384+G426+G431</f>
        <v>0</v>
      </c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AE446">
        <f>SUMIF(L7:L444,AE445,G7:G444)</f>
        <v>0</v>
      </c>
      <c r="AF446">
        <f>SUMIF(L7:L444,AF445,G7:G444)</f>
        <v>0</v>
      </c>
      <c r="AG446" t="s">
        <v>652</v>
      </c>
    </row>
    <row r="447" spans="1:60" x14ac:dyDescent="0.2">
      <c r="C447" s="263"/>
      <c r="D447" s="10"/>
      <c r="AG447" t="s">
        <v>653</v>
      </c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8">
    <mergeCell ref="C283:G283"/>
    <mergeCell ref="C289:G289"/>
    <mergeCell ref="C438:G438"/>
    <mergeCell ref="C439:G439"/>
    <mergeCell ref="C440:G440"/>
    <mergeCell ref="C441:G441"/>
    <mergeCell ref="C168:G168"/>
    <mergeCell ref="C191:G191"/>
    <mergeCell ref="C192:G192"/>
    <mergeCell ref="C275:G275"/>
    <mergeCell ref="C278:G278"/>
    <mergeCell ref="C281:G281"/>
    <mergeCell ref="A1:G1"/>
    <mergeCell ref="C2:G2"/>
    <mergeCell ref="C3:G3"/>
    <mergeCell ref="C4:G4"/>
    <mergeCell ref="C49:G49"/>
    <mergeCell ref="C104:G10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Daler</dc:creator>
  <cp:lastModifiedBy>Jiří Daler</cp:lastModifiedBy>
  <cp:lastPrinted>2019-03-19T12:27:02Z</cp:lastPrinted>
  <dcterms:created xsi:type="dcterms:W3CDTF">2009-04-08T07:15:50Z</dcterms:created>
  <dcterms:modified xsi:type="dcterms:W3CDTF">2021-08-12T12:14:20Z</dcterms:modified>
</cp:coreProperties>
</file>