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028_PD_oprava bytu_etapa 2,2020\FINAL\Hybešova 6 byt 13\VV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11018_08-0 Pol" sheetId="12" r:id="rId4"/>
    <sheet name="01 11018_08-1 Pol" sheetId="13" r:id="rId5"/>
    <sheet name="01 11018_08-2 Pol" sheetId="14" r:id="rId6"/>
    <sheet name="01 11018_08-3 Pol" sheetId="15" r:id="rId7"/>
    <sheet name="01 11018_08-4 Pol" sheetId="16" r:id="rId8"/>
  </sheets>
  <externalReferences>
    <externalReference r:id="rId9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11018_08-0 Pol'!$1:$7</definedName>
    <definedName name="_xlnm.Print_Titles" localSheetId="4">'01 11018_08-1 Pol'!$1:$7</definedName>
    <definedName name="_xlnm.Print_Titles" localSheetId="5">'01 11018_08-2 Pol'!$1:$7</definedName>
    <definedName name="_xlnm.Print_Titles" localSheetId="6">'01 11018_08-3 Pol'!$1:$7</definedName>
    <definedName name="_xlnm.Print_Titles" localSheetId="7">'01 11018_08-4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11018_08-0 Pol'!$A$1:$X$13</definedName>
    <definedName name="_xlnm.Print_Area" localSheetId="4">'01 11018_08-1 Pol'!$A$1:$X$160</definedName>
    <definedName name="_xlnm.Print_Area" localSheetId="5">'01 11018_08-2 Pol'!$A$1:$X$79</definedName>
    <definedName name="_xlnm.Print_Area" localSheetId="6">'01 11018_08-3 Pol'!$A$1:$X$68</definedName>
    <definedName name="_xlnm.Print_Area" localSheetId="7">'01 11018_08-4 Pol'!$A$1:$X$83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G82" i="16"/>
  <c r="Q8" i="16"/>
  <c r="G9" i="16"/>
  <c r="G8" i="16" s="1"/>
  <c r="I9" i="16"/>
  <c r="I8" i="16" s="1"/>
  <c r="K9" i="16"/>
  <c r="K8" i="16" s="1"/>
  <c r="O9" i="16"/>
  <c r="O8" i="16" s="1"/>
  <c r="Q9" i="16"/>
  <c r="V9" i="16"/>
  <c r="V8" i="16" s="1"/>
  <c r="G10" i="16"/>
  <c r="M10" i="16" s="1"/>
  <c r="I10" i="16"/>
  <c r="K10" i="16"/>
  <c r="O10" i="16"/>
  <c r="Q10" i="16"/>
  <c r="V10" i="16"/>
  <c r="G11" i="16"/>
  <c r="M11" i="16" s="1"/>
  <c r="I11" i="16"/>
  <c r="K11" i="16"/>
  <c r="O11" i="16"/>
  <c r="Q11" i="16"/>
  <c r="V11" i="16"/>
  <c r="G12" i="16"/>
  <c r="I12" i="16"/>
  <c r="K12" i="16"/>
  <c r="M12" i="16"/>
  <c r="O12" i="16"/>
  <c r="Q12" i="16"/>
  <c r="V12" i="16"/>
  <c r="G13" i="16"/>
  <c r="I13" i="16"/>
  <c r="K13" i="16"/>
  <c r="M13" i="16"/>
  <c r="O13" i="16"/>
  <c r="Q13" i="16"/>
  <c r="V13" i="16"/>
  <c r="G14" i="16"/>
  <c r="M14" i="16"/>
  <c r="Q14" i="16"/>
  <c r="G15" i="16"/>
  <c r="I15" i="16"/>
  <c r="I14" i="16" s="1"/>
  <c r="K15" i="16"/>
  <c r="K14" i="16" s="1"/>
  <c r="M15" i="16"/>
  <c r="O15" i="16"/>
  <c r="O14" i="16" s="1"/>
  <c r="Q15" i="16"/>
  <c r="V15" i="16"/>
  <c r="V14" i="16" s="1"/>
  <c r="G17" i="16"/>
  <c r="G16" i="16" s="1"/>
  <c r="I17" i="16"/>
  <c r="I16" i="16" s="1"/>
  <c r="K17" i="16"/>
  <c r="O17" i="16"/>
  <c r="O16" i="16" s="1"/>
  <c r="Q17" i="16"/>
  <c r="V17" i="16"/>
  <c r="V16" i="16" s="1"/>
  <c r="G18" i="16"/>
  <c r="M18" i="16" s="1"/>
  <c r="I18" i="16"/>
  <c r="K18" i="16"/>
  <c r="K16" i="16" s="1"/>
  <c r="O18" i="16"/>
  <c r="Q18" i="16"/>
  <c r="V18" i="16"/>
  <c r="G19" i="16"/>
  <c r="M19" i="16" s="1"/>
  <c r="I19" i="16"/>
  <c r="K19" i="16"/>
  <c r="O19" i="16"/>
  <c r="Q19" i="16"/>
  <c r="V19" i="16"/>
  <c r="G20" i="16"/>
  <c r="I20" i="16"/>
  <c r="K20" i="16"/>
  <c r="M20" i="16"/>
  <c r="O20" i="16"/>
  <c r="Q20" i="16"/>
  <c r="V20" i="16"/>
  <c r="G21" i="16"/>
  <c r="I21" i="16"/>
  <c r="K21" i="16"/>
  <c r="M21" i="16"/>
  <c r="O21" i="16"/>
  <c r="Q21" i="16"/>
  <c r="V21" i="16"/>
  <c r="G22" i="16"/>
  <c r="I22" i="16"/>
  <c r="K22" i="16"/>
  <c r="M22" i="16"/>
  <c r="O22" i="16"/>
  <c r="Q22" i="16"/>
  <c r="Q16" i="16" s="1"/>
  <c r="V22" i="16"/>
  <c r="G23" i="16"/>
  <c r="I23" i="16"/>
  <c r="K23" i="16"/>
  <c r="M23" i="16"/>
  <c r="O23" i="16"/>
  <c r="Q23" i="16"/>
  <c r="V23" i="16"/>
  <c r="K24" i="16"/>
  <c r="Q24" i="16"/>
  <c r="G25" i="16"/>
  <c r="G24" i="16" s="1"/>
  <c r="I25" i="16"/>
  <c r="I24" i="16" s="1"/>
  <c r="K25" i="16"/>
  <c r="O25" i="16"/>
  <c r="O24" i="16" s="1"/>
  <c r="Q25" i="16"/>
  <c r="V25" i="16"/>
  <c r="V24" i="16" s="1"/>
  <c r="G27" i="16"/>
  <c r="M27" i="16" s="1"/>
  <c r="I27" i="16"/>
  <c r="K27" i="16"/>
  <c r="K26" i="16" s="1"/>
  <c r="O27" i="16"/>
  <c r="O26" i="16" s="1"/>
  <c r="Q27" i="16"/>
  <c r="V27" i="16"/>
  <c r="V26" i="16" s="1"/>
  <c r="G28" i="16"/>
  <c r="I28" i="16"/>
  <c r="I26" i="16" s="1"/>
  <c r="K28" i="16"/>
  <c r="M28" i="16"/>
  <c r="O28" i="16"/>
  <c r="Q28" i="16"/>
  <c r="Q26" i="16" s="1"/>
  <c r="V28" i="16"/>
  <c r="G29" i="16"/>
  <c r="M29" i="16" s="1"/>
  <c r="I29" i="16"/>
  <c r="K29" i="16"/>
  <c r="O29" i="16"/>
  <c r="Q29" i="16"/>
  <c r="V29" i="16"/>
  <c r="G30" i="16"/>
  <c r="I30" i="16"/>
  <c r="K30" i="16"/>
  <c r="M30" i="16"/>
  <c r="O30" i="16"/>
  <c r="Q30" i="16"/>
  <c r="V30" i="16"/>
  <c r="G33" i="16"/>
  <c r="M33" i="16" s="1"/>
  <c r="I33" i="16"/>
  <c r="K33" i="16"/>
  <c r="O33" i="16"/>
  <c r="Q33" i="16"/>
  <c r="V33" i="16"/>
  <c r="G34" i="16"/>
  <c r="I34" i="16"/>
  <c r="K34" i="16"/>
  <c r="M34" i="16"/>
  <c r="O34" i="16"/>
  <c r="Q34" i="16"/>
  <c r="V34" i="16"/>
  <c r="G35" i="16"/>
  <c r="M35" i="16" s="1"/>
  <c r="I35" i="16"/>
  <c r="K35" i="16"/>
  <c r="O35" i="16"/>
  <c r="Q35" i="16"/>
  <c r="V35" i="16"/>
  <c r="G36" i="16"/>
  <c r="I36" i="16"/>
  <c r="K36" i="16"/>
  <c r="M36" i="16"/>
  <c r="O36" i="16"/>
  <c r="Q36" i="16"/>
  <c r="V36" i="16"/>
  <c r="G37" i="16"/>
  <c r="M37" i="16" s="1"/>
  <c r="I37" i="16"/>
  <c r="K37" i="16"/>
  <c r="O37" i="16"/>
  <c r="Q37" i="16"/>
  <c r="V37" i="16"/>
  <c r="G38" i="16"/>
  <c r="I38" i="16"/>
  <c r="K38" i="16"/>
  <c r="M38" i="16"/>
  <c r="O38" i="16"/>
  <c r="Q38" i="16"/>
  <c r="V38" i="16"/>
  <c r="G39" i="16"/>
  <c r="M39" i="16" s="1"/>
  <c r="I39" i="16"/>
  <c r="K39" i="16"/>
  <c r="O39" i="16"/>
  <c r="Q39" i="16"/>
  <c r="V39" i="16"/>
  <c r="G40" i="16"/>
  <c r="I40" i="16"/>
  <c r="K40" i="16"/>
  <c r="M40" i="16"/>
  <c r="O40" i="16"/>
  <c r="Q40" i="16"/>
  <c r="V40" i="16"/>
  <c r="G41" i="16"/>
  <c r="M41" i="16" s="1"/>
  <c r="I41" i="16"/>
  <c r="K41" i="16"/>
  <c r="O41" i="16"/>
  <c r="Q41" i="16"/>
  <c r="V41" i="16"/>
  <c r="G42" i="16"/>
  <c r="I42" i="16"/>
  <c r="K42" i="16"/>
  <c r="M42" i="16"/>
  <c r="O42" i="16"/>
  <c r="Q42" i="16"/>
  <c r="V42" i="16"/>
  <c r="G43" i="16"/>
  <c r="M43" i="16" s="1"/>
  <c r="I43" i="16"/>
  <c r="K43" i="16"/>
  <c r="O43" i="16"/>
  <c r="Q43" i="16"/>
  <c r="V43" i="16"/>
  <c r="G44" i="16"/>
  <c r="I44" i="16"/>
  <c r="K44" i="16"/>
  <c r="M44" i="16"/>
  <c r="O44" i="16"/>
  <c r="Q44" i="16"/>
  <c r="V44" i="16"/>
  <c r="G45" i="16"/>
  <c r="M45" i="16" s="1"/>
  <c r="I45" i="16"/>
  <c r="K45" i="16"/>
  <c r="O45" i="16"/>
  <c r="Q45" i="16"/>
  <c r="V45" i="16"/>
  <c r="G46" i="16"/>
  <c r="I46" i="16"/>
  <c r="K46" i="16"/>
  <c r="M46" i="16"/>
  <c r="O46" i="16"/>
  <c r="Q46" i="16"/>
  <c r="V46" i="16"/>
  <c r="G47" i="16"/>
  <c r="M47" i="16" s="1"/>
  <c r="I47" i="16"/>
  <c r="K47" i="16"/>
  <c r="O47" i="16"/>
  <c r="Q47" i="16"/>
  <c r="V47" i="16"/>
  <c r="G48" i="16"/>
  <c r="I48" i="16"/>
  <c r="K48" i="16"/>
  <c r="M48" i="16"/>
  <c r="O48" i="16"/>
  <c r="Q48" i="16"/>
  <c r="V48" i="16"/>
  <c r="G49" i="16"/>
  <c r="M49" i="16" s="1"/>
  <c r="I49" i="16"/>
  <c r="K49" i="16"/>
  <c r="O49" i="16"/>
  <c r="Q49" i="16"/>
  <c r="V49" i="16"/>
  <c r="G50" i="16"/>
  <c r="I50" i="16"/>
  <c r="K50" i="16"/>
  <c r="M50" i="16"/>
  <c r="O50" i="16"/>
  <c r="Q50" i="16"/>
  <c r="V50" i="16"/>
  <c r="G51" i="16"/>
  <c r="M51" i="16" s="1"/>
  <c r="I51" i="16"/>
  <c r="K51" i="16"/>
  <c r="O51" i="16"/>
  <c r="Q51" i="16"/>
  <c r="V51" i="16"/>
  <c r="G52" i="16"/>
  <c r="I52" i="16"/>
  <c r="K52" i="16"/>
  <c r="M52" i="16"/>
  <c r="O52" i="16"/>
  <c r="Q52" i="16"/>
  <c r="V52" i="16"/>
  <c r="G54" i="16"/>
  <c r="I54" i="16"/>
  <c r="I53" i="16" s="1"/>
  <c r="K54" i="16"/>
  <c r="M54" i="16"/>
  <c r="O54" i="16"/>
  <c r="Q54" i="16"/>
  <c r="Q53" i="16" s="1"/>
  <c r="V54" i="16"/>
  <c r="G55" i="16"/>
  <c r="M55" i="16" s="1"/>
  <c r="I55" i="16"/>
  <c r="K55" i="16"/>
  <c r="K53" i="16" s="1"/>
  <c r="O55" i="16"/>
  <c r="O53" i="16" s="1"/>
  <c r="Q55" i="16"/>
  <c r="V55" i="16"/>
  <c r="V53" i="16" s="1"/>
  <c r="G56" i="16"/>
  <c r="I56" i="16"/>
  <c r="K56" i="16"/>
  <c r="M56" i="16"/>
  <c r="O56" i="16"/>
  <c r="Q56" i="16"/>
  <c r="V56" i="16"/>
  <c r="G57" i="16"/>
  <c r="M57" i="16" s="1"/>
  <c r="I57" i="16"/>
  <c r="K57" i="16"/>
  <c r="O57" i="16"/>
  <c r="Q57" i="16"/>
  <c r="V57" i="16"/>
  <c r="G58" i="16"/>
  <c r="I58" i="16"/>
  <c r="K58" i="16"/>
  <c r="M58" i="16"/>
  <c r="O58" i="16"/>
  <c r="Q58" i="16"/>
  <c r="V58" i="16"/>
  <c r="G59" i="16"/>
  <c r="M59" i="16" s="1"/>
  <c r="I59" i="16"/>
  <c r="K59" i="16"/>
  <c r="O59" i="16"/>
  <c r="Q59" i="16"/>
  <c r="V59" i="16"/>
  <c r="G60" i="16"/>
  <c r="I60" i="16"/>
  <c r="K60" i="16"/>
  <c r="M60" i="16"/>
  <c r="O60" i="16"/>
  <c r="Q60" i="16"/>
  <c r="V60" i="16"/>
  <c r="G61" i="16"/>
  <c r="M61" i="16" s="1"/>
  <c r="I61" i="16"/>
  <c r="K61" i="16"/>
  <c r="O61" i="16"/>
  <c r="Q61" i="16"/>
  <c r="V61" i="16"/>
  <c r="G62" i="16"/>
  <c r="I62" i="16"/>
  <c r="K62" i="16"/>
  <c r="M62" i="16"/>
  <c r="O62" i="16"/>
  <c r="Q62" i="16"/>
  <c r="V62" i="16"/>
  <c r="G63" i="16"/>
  <c r="M63" i="16" s="1"/>
  <c r="I63" i="16"/>
  <c r="K63" i="16"/>
  <c r="O63" i="16"/>
  <c r="Q63" i="16"/>
  <c r="V63" i="16"/>
  <c r="G64" i="16"/>
  <c r="I64" i="16"/>
  <c r="K64" i="16"/>
  <c r="M64" i="16"/>
  <c r="O64" i="16"/>
  <c r="Q64" i="16"/>
  <c r="V64" i="16"/>
  <c r="G65" i="16"/>
  <c r="M65" i="16" s="1"/>
  <c r="I65" i="16"/>
  <c r="K65" i="16"/>
  <c r="O65" i="16"/>
  <c r="Q65" i="16"/>
  <c r="V65" i="16"/>
  <c r="G66" i="16"/>
  <c r="I66" i="16"/>
  <c r="K66" i="16"/>
  <c r="M66" i="16"/>
  <c r="O66" i="16"/>
  <c r="Q66" i="16"/>
  <c r="V66" i="16"/>
  <c r="G67" i="16"/>
  <c r="M67" i="16" s="1"/>
  <c r="I67" i="16"/>
  <c r="K67" i="16"/>
  <c r="O67" i="16"/>
  <c r="Q67" i="16"/>
  <c r="V67" i="16"/>
  <c r="G68" i="16"/>
  <c r="I68" i="16"/>
  <c r="K68" i="16"/>
  <c r="M68" i="16"/>
  <c r="O68" i="16"/>
  <c r="Q68" i="16"/>
  <c r="V68" i="16"/>
  <c r="G69" i="16"/>
  <c r="M69" i="16" s="1"/>
  <c r="I69" i="16"/>
  <c r="K69" i="16"/>
  <c r="O69" i="16"/>
  <c r="Q69" i="16"/>
  <c r="V69" i="16"/>
  <c r="G70" i="16"/>
  <c r="I70" i="16"/>
  <c r="K70" i="16"/>
  <c r="M70" i="16"/>
  <c r="O70" i="16"/>
  <c r="Q70" i="16"/>
  <c r="V70" i="16"/>
  <c r="G71" i="16"/>
  <c r="M71" i="16" s="1"/>
  <c r="I71" i="16"/>
  <c r="K71" i="16"/>
  <c r="O71" i="16"/>
  <c r="Q71" i="16"/>
  <c r="V71" i="16"/>
  <c r="G72" i="16"/>
  <c r="I72" i="16"/>
  <c r="K72" i="16"/>
  <c r="M72" i="16"/>
  <c r="O72" i="16"/>
  <c r="Q72" i="16"/>
  <c r="V72" i="16"/>
  <c r="G73" i="16"/>
  <c r="M73" i="16" s="1"/>
  <c r="I73" i="16"/>
  <c r="K73" i="16"/>
  <c r="O73" i="16"/>
  <c r="Q73" i="16"/>
  <c r="V73" i="16"/>
  <c r="Q74" i="16"/>
  <c r="G75" i="16"/>
  <c r="G74" i="16" s="1"/>
  <c r="I75" i="16"/>
  <c r="K75" i="16"/>
  <c r="K74" i="16" s="1"/>
  <c r="O75" i="16"/>
  <c r="O74" i="16" s="1"/>
  <c r="Q75" i="16"/>
  <c r="V75" i="16"/>
  <c r="V74" i="16" s="1"/>
  <c r="G76" i="16"/>
  <c r="I76" i="16"/>
  <c r="I74" i="16" s="1"/>
  <c r="K76" i="16"/>
  <c r="M76" i="16"/>
  <c r="O76" i="16"/>
  <c r="Q76" i="16"/>
  <c r="V76" i="16"/>
  <c r="G77" i="16"/>
  <c r="M77" i="16" s="1"/>
  <c r="I77" i="16"/>
  <c r="K77" i="16"/>
  <c r="O77" i="16"/>
  <c r="Q77" i="16"/>
  <c r="V77" i="16"/>
  <c r="G78" i="16"/>
  <c r="I78" i="16"/>
  <c r="K78" i="16"/>
  <c r="M78" i="16"/>
  <c r="O78" i="16"/>
  <c r="Q78" i="16"/>
  <c r="V78" i="16"/>
  <c r="G79" i="16"/>
  <c r="M79" i="16" s="1"/>
  <c r="I79" i="16"/>
  <c r="K79" i="16"/>
  <c r="O79" i="16"/>
  <c r="Q79" i="16"/>
  <c r="V79" i="16"/>
  <c r="G80" i="16"/>
  <c r="I80" i="16"/>
  <c r="K80" i="16"/>
  <c r="M80" i="16"/>
  <c r="O80" i="16"/>
  <c r="Q80" i="16"/>
  <c r="V80" i="16"/>
  <c r="AE82" i="16"/>
  <c r="AF82" i="16"/>
  <c r="G67" i="15"/>
  <c r="O8" i="15"/>
  <c r="Q8" i="15"/>
  <c r="G9" i="15"/>
  <c r="G8" i="15" s="1"/>
  <c r="I9" i="15"/>
  <c r="I8" i="15" s="1"/>
  <c r="K9" i="15"/>
  <c r="O9" i="15"/>
  <c r="Q9" i="15"/>
  <c r="V9" i="15"/>
  <c r="V8" i="15" s="1"/>
  <c r="G10" i="15"/>
  <c r="M10" i="15" s="1"/>
  <c r="I10" i="15"/>
  <c r="K10" i="15"/>
  <c r="K8" i="15" s="1"/>
  <c r="O10" i="15"/>
  <c r="Q10" i="15"/>
  <c r="V10" i="15"/>
  <c r="G11" i="15"/>
  <c r="K11" i="15"/>
  <c r="Q11" i="15"/>
  <c r="G12" i="15"/>
  <c r="M12" i="15" s="1"/>
  <c r="M11" i="15" s="1"/>
  <c r="I12" i="15"/>
  <c r="I11" i="15" s="1"/>
  <c r="K12" i="15"/>
  <c r="O12" i="15"/>
  <c r="O11" i="15" s="1"/>
  <c r="Q12" i="15"/>
  <c r="V12" i="15"/>
  <c r="V11" i="15" s="1"/>
  <c r="G14" i="15"/>
  <c r="I14" i="15"/>
  <c r="K14" i="15"/>
  <c r="M14" i="15"/>
  <c r="O14" i="15"/>
  <c r="Q14" i="15"/>
  <c r="Q13" i="15" s="1"/>
  <c r="V14" i="15"/>
  <c r="V13" i="15" s="1"/>
  <c r="G15" i="15"/>
  <c r="I15" i="15"/>
  <c r="K15" i="15"/>
  <c r="M15" i="15"/>
  <c r="O15" i="15"/>
  <c r="O13" i="15" s="1"/>
  <c r="Q15" i="15"/>
  <c r="V15" i="15"/>
  <c r="G16" i="15"/>
  <c r="I16" i="15"/>
  <c r="K16" i="15"/>
  <c r="M16" i="15"/>
  <c r="O16" i="15"/>
  <c r="Q16" i="15"/>
  <c r="V16" i="15"/>
  <c r="G17" i="15"/>
  <c r="M17" i="15" s="1"/>
  <c r="I17" i="15"/>
  <c r="K17" i="15"/>
  <c r="O17" i="15"/>
  <c r="Q17" i="15"/>
  <c r="V17" i="15"/>
  <c r="G18" i="15"/>
  <c r="M18" i="15" s="1"/>
  <c r="I18" i="15"/>
  <c r="K18" i="15"/>
  <c r="O18" i="15"/>
  <c r="Q18" i="15"/>
  <c r="V18" i="15"/>
  <c r="G19" i="15"/>
  <c r="M19" i="15" s="1"/>
  <c r="I19" i="15"/>
  <c r="K19" i="15"/>
  <c r="O19" i="15"/>
  <c r="Q19" i="15"/>
  <c r="V19" i="15"/>
  <c r="G20" i="15"/>
  <c r="M20" i="15" s="1"/>
  <c r="I20" i="15"/>
  <c r="I13" i="15" s="1"/>
  <c r="K20" i="15"/>
  <c r="O20" i="15"/>
  <c r="Q20" i="15"/>
  <c r="V20" i="15"/>
  <c r="G21" i="15"/>
  <c r="M21" i="15" s="1"/>
  <c r="I21" i="15"/>
  <c r="K21" i="15"/>
  <c r="K13" i="15" s="1"/>
  <c r="O21" i="15"/>
  <c r="Q21" i="15"/>
  <c r="V21" i="15"/>
  <c r="G22" i="15"/>
  <c r="I22" i="15"/>
  <c r="K22" i="15"/>
  <c r="M22" i="15"/>
  <c r="Q22" i="15"/>
  <c r="G23" i="15"/>
  <c r="I23" i="15"/>
  <c r="K23" i="15"/>
  <c r="M23" i="15"/>
  <c r="O23" i="15"/>
  <c r="O22" i="15" s="1"/>
  <c r="Q23" i="15"/>
  <c r="V23" i="15"/>
  <c r="V22" i="15" s="1"/>
  <c r="O24" i="15"/>
  <c r="Q24" i="15"/>
  <c r="G25" i="15"/>
  <c r="G24" i="15" s="1"/>
  <c r="I25" i="15"/>
  <c r="I24" i="15" s="1"/>
  <c r="K25" i="15"/>
  <c r="O25" i="15"/>
  <c r="Q25" i="15"/>
  <c r="V25" i="15"/>
  <c r="V24" i="15" s="1"/>
  <c r="G26" i="15"/>
  <c r="M26" i="15" s="1"/>
  <c r="I26" i="15"/>
  <c r="K26" i="15"/>
  <c r="O26" i="15"/>
  <c r="Q26" i="15"/>
  <c r="V26" i="15"/>
  <c r="G27" i="15"/>
  <c r="M27" i="15" s="1"/>
  <c r="I27" i="15"/>
  <c r="K27" i="15"/>
  <c r="K24" i="15" s="1"/>
  <c r="O27" i="15"/>
  <c r="Q27" i="15"/>
  <c r="V27" i="15"/>
  <c r="G28" i="15"/>
  <c r="M28" i="15" s="1"/>
  <c r="I28" i="15"/>
  <c r="K28" i="15"/>
  <c r="O28" i="15"/>
  <c r="Q28" i="15"/>
  <c r="V28" i="15"/>
  <c r="G29" i="15"/>
  <c r="M29" i="15" s="1"/>
  <c r="I29" i="15"/>
  <c r="K29" i="15"/>
  <c r="O29" i="15"/>
  <c r="Q29" i="15"/>
  <c r="V29" i="15"/>
  <c r="G30" i="15"/>
  <c r="I30" i="15"/>
  <c r="K30" i="15"/>
  <c r="M30" i="15"/>
  <c r="O30" i="15"/>
  <c r="Q30" i="15"/>
  <c r="V30" i="15"/>
  <c r="K31" i="15"/>
  <c r="O31" i="15"/>
  <c r="G32" i="15"/>
  <c r="G31" i="15" s="1"/>
  <c r="I32" i="15"/>
  <c r="K32" i="15"/>
  <c r="M32" i="15"/>
  <c r="O32" i="15"/>
  <c r="Q32" i="15"/>
  <c r="Q31" i="15" s="1"/>
  <c r="V32" i="15"/>
  <c r="G33" i="15"/>
  <c r="M33" i="15" s="1"/>
  <c r="M31" i="15" s="1"/>
  <c r="I33" i="15"/>
  <c r="K33" i="15"/>
  <c r="O33" i="15"/>
  <c r="Q33" i="15"/>
  <c r="V33" i="15"/>
  <c r="V31" i="15" s="1"/>
  <c r="G34" i="15"/>
  <c r="I34" i="15"/>
  <c r="I31" i="15" s="1"/>
  <c r="K34" i="15"/>
  <c r="M34" i="15"/>
  <c r="O34" i="15"/>
  <c r="Q34" i="15"/>
  <c r="V34" i="15"/>
  <c r="G35" i="15"/>
  <c r="G36" i="15"/>
  <c r="M36" i="15" s="1"/>
  <c r="M35" i="15" s="1"/>
  <c r="I36" i="15"/>
  <c r="I35" i="15" s="1"/>
  <c r="K36" i="15"/>
  <c r="O36" i="15"/>
  <c r="O35" i="15" s="1"/>
  <c r="Q36" i="15"/>
  <c r="V36" i="15"/>
  <c r="G37" i="15"/>
  <c r="M37" i="15" s="1"/>
  <c r="I37" i="15"/>
  <c r="K37" i="15"/>
  <c r="K35" i="15" s="1"/>
  <c r="O37" i="15"/>
  <c r="Q37" i="15"/>
  <c r="V37" i="15"/>
  <c r="G38" i="15"/>
  <c r="I38" i="15"/>
  <c r="K38" i="15"/>
  <c r="M38" i="15"/>
  <c r="O38" i="15"/>
  <c r="Q38" i="15"/>
  <c r="Q35" i="15" s="1"/>
  <c r="V38" i="15"/>
  <c r="G39" i="15"/>
  <c r="I39" i="15"/>
  <c r="K39" i="15"/>
  <c r="M39" i="15"/>
  <c r="O39" i="15"/>
  <c r="Q39" i="15"/>
  <c r="V39" i="15"/>
  <c r="V35" i="15" s="1"/>
  <c r="G41" i="15"/>
  <c r="G40" i="15" s="1"/>
  <c r="I41" i="15"/>
  <c r="I40" i="15" s="1"/>
  <c r="K41" i="15"/>
  <c r="O41" i="15"/>
  <c r="Q41" i="15"/>
  <c r="V41" i="15"/>
  <c r="V40" i="15" s="1"/>
  <c r="G42" i="15"/>
  <c r="I42" i="15"/>
  <c r="K42" i="15"/>
  <c r="M42" i="15"/>
  <c r="O42" i="15"/>
  <c r="Q42" i="15"/>
  <c r="V42" i="15"/>
  <c r="G43" i="15"/>
  <c r="M43" i="15" s="1"/>
  <c r="I43" i="15"/>
  <c r="K43" i="15"/>
  <c r="K40" i="15" s="1"/>
  <c r="O43" i="15"/>
  <c r="Q43" i="15"/>
  <c r="V43" i="15"/>
  <c r="G44" i="15"/>
  <c r="M44" i="15" s="1"/>
  <c r="I44" i="15"/>
  <c r="K44" i="15"/>
  <c r="O44" i="15"/>
  <c r="Q44" i="15"/>
  <c r="V44" i="15"/>
  <c r="G45" i="15"/>
  <c r="M45" i="15" s="1"/>
  <c r="I45" i="15"/>
  <c r="K45" i="15"/>
  <c r="O45" i="15"/>
  <c r="Q45" i="15"/>
  <c r="V45" i="15"/>
  <c r="G46" i="15"/>
  <c r="I46" i="15"/>
  <c r="K46" i="15"/>
  <c r="M46" i="15"/>
  <c r="O46" i="15"/>
  <c r="Q46" i="15"/>
  <c r="V46" i="15"/>
  <c r="G47" i="15"/>
  <c r="I47" i="15"/>
  <c r="K47" i="15"/>
  <c r="M47" i="15"/>
  <c r="O47" i="15"/>
  <c r="O40" i="15" s="1"/>
  <c r="Q47" i="15"/>
  <c r="V47" i="15"/>
  <c r="G48" i="15"/>
  <c r="I48" i="15"/>
  <c r="K48" i="15"/>
  <c r="M48" i="15"/>
  <c r="O48" i="15"/>
  <c r="Q48" i="15"/>
  <c r="Q40" i="15" s="1"/>
  <c r="V48" i="15"/>
  <c r="G49" i="15"/>
  <c r="M49" i="15" s="1"/>
  <c r="I49" i="15"/>
  <c r="K49" i="15"/>
  <c r="O49" i="15"/>
  <c r="Q49" i="15"/>
  <c r="V49" i="15"/>
  <c r="G50" i="15"/>
  <c r="I50" i="15"/>
  <c r="K50" i="15"/>
  <c r="M50" i="15"/>
  <c r="O50" i="15"/>
  <c r="Q50" i="15"/>
  <c r="V50" i="15"/>
  <c r="G51" i="15"/>
  <c r="G52" i="15"/>
  <c r="M52" i="15" s="1"/>
  <c r="I52" i="15"/>
  <c r="I51" i="15" s="1"/>
  <c r="K52" i="15"/>
  <c r="O52" i="15"/>
  <c r="O51" i="15" s="1"/>
  <c r="Q52" i="15"/>
  <c r="V52" i="15"/>
  <c r="V51" i="15" s="1"/>
  <c r="G53" i="15"/>
  <c r="M53" i="15" s="1"/>
  <c r="I53" i="15"/>
  <c r="K53" i="15"/>
  <c r="K51" i="15" s="1"/>
  <c r="O53" i="15"/>
  <c r="Q53" i="15"/>
  <c r="V53" i="15"/>
  <c r="G54" i="15"/>
  <c r="I54" i="15"/>
  <c r="K54" i="15"/>
  <c r="M54" i="15"/>
  <c r="O54" i="15"/>
  <c r="Q54" i="15"/>
  <c r="Q51" i="15" s="1"/>
  <c r="V54" i="15"/>
  <c r="G55" i="15"/>
  <c r="I55" i="15"/>
  <c r="K55" i="15"/>
  <c r="M55" i="15"/>
  <c r="O55" i="15"/>
  <c r="Q55" i="15"/>
  <c r="V55" i="15"/>
  <c r="G56" i="15"/>
  <c r="I56" i="15"/>
  <c r="K56" i="15"/>
  <c r="M56" i="15"/>
  <c r="O56" i="15"/>
  <c r="Q56" i="15"/>
  <c r="V56" i="15"/>
  <c r="G57" i="15"/>
  <c r="M57" i="15" s="1"/>
  <c r="I57" i="15"/>
  <c r="K57" i="15"/>
  <c r="O57" i="15"/>
  <c r="Q57" i="15"/>
  <c r="V57" i="15"/>
  <c r="G58" i="15"/>
  <c r="I58" i="15"/>
  <c r="K58" i="15"/>
  <c r="M58" i="15"/>
  <c r="O58" i="15"/>
  <c r="Q58" i="15"/>
  <c r="V58" i="15"/>
  <c r="G59" i="15"/>
  <c r="M59" i="15" s="1"/>
  <c r="I59" i="15"/>
  <c r="K59" i="15"/>
  <c r="O59" i="15"/>
  <c r="Q59" i="15"/>
  <c r="V59" i="15"/>
  <c r="G60" i="15"/>
  <c r="M60" i="15" s="1"/>
  <c r="I60" i="15"/>
  <c r="K60" i="15"/>
  <c r="O60" i="15"/>
  <c r="Q60" i="15"/>
  <c r="V60" i="15"/>
  <c r="I61" i="15"/>
  <c r="K61" i="15"/>
  <c r="G62" i="15"/>
  <c r="I62" i="15"/>
  <c r="K62" i="15"/>
  <c r="M62" i="15"/>
  <c r="M61" i="15" s="1"/>
  <c r="O62" i="15"/>
  <c r="Q62" i="15"/>
  <c r="Q61" i="15" s="1"/>
  <c r="V62" i="15"/>
  <c r="V61" i="15" s="1"/>
  <c r="G63" i="15"/>
  <c r="I63" i="15"/>
  <c r="K63" i="15"/>
  <c r="M63" i="15"/>
  <c r="O63" i="15"/>
  <c r="O61" i="15" s="1"/>
  <c r="Q63" i="15"/>
  <c r="V63" i="15"/>
  <c r="G64" i="15"/>
  <c r="I64" i="15"/>
  <c r="K64" i="15"/>
  <c r="M64" i="15"/>
  <c r="O64" i="15"/>
  <c r="Q64" i="15"/>
  <c r="V64" i="15"/>
  <c r="G65" i="15"/>
  <c r="M65" i="15" s="1"/>
  <c r="I65" i="15"/>
  <c r="K65" i="15"/>
  <c r="O65" i="15"/>
  <c r="Q65" i="15"/>
  <c r="V65" i="15"/>
  <c r="AF67" i="15"/>
  <c r="G78" i="14"/>
  <c r="Q8" i="14"/>
  <c r="G9" i="14"/>
  <c r="G8" i="14" s="1"/>
  <c r="I9" i="14"/>
  <c r="I8" i="14" s="1"/>
  <c r="K9" i="14"/>
  <c r="O9" i="14"/>
  <c r="O8" i="14" s="1"/>
  <c r="Q9" i="14"/>
  <c r="V9" i="14"/>
  <c r="V8" i="14" s="1"/>
  <c r="G10" i="14"/>
  <c r="M10" i="14" s="1"/>
  <c r="I10" i="14"/>
  <c r="K10" i="14"/>
  <c r="K8" i="14" s="1"/>
  <c r="O10" i="14"/>
  <c r="Q10" i="14"/>
  <c r="V10" i="14"/>
  <c r="G11" i="14"/>
  <c r="M11" i="14" s="1"/>
  <c r="I11" i="14"/>
  <c r="K11" i="14"/>
  <c r="O11" i="14"/>
  <c r="Q11" i="14"/>
  <c r="V11" i="14"/>
  <c r="I12" i="14"/>
  <c r="G13" i="14"/>
  <c r="M13" i="14" s="1"/>
  <c r="I13" i="14"/>
  <c r="K13" i="14"/>
  <c r="K12" i="14" s="1"/>
  <c r="O13" i="14"/>
  <c r="O12" i="14" s="1"/>
  <c r="Q13" i="14"/>
  <c r="Q12" i="14" s="1"/>
  <c r="V13" i="14"/>
  <c r="G14" i="14"/>
  <c r="I14" i="14"/>
  <c r="K14" i="14"/>
  <c r="M14" i="14"/>
  <c r="O14" i="14"/>
  <c r="Q14" i="14"/>
  <c r="V14" i="14"/>
  <c r="V12" i="14" s="1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K24" i="14"/>
  <c r="O24" i="14"/>
  <c r="Q24" i="14"/>
  <c r="G25" i="14"/>
  <c r="G24" i="14" s="1"/>
  <c r="I25" i="14"/>
  <c r="I24" i="14" s="1"/>
  <c r="K25" i="14"/>
  <c r="O25" i="14"/>
  <c r="Q25" i="14"/>
  <c r="V25" i="14"/>
  <c r="V24" i="14" s="1"/>
  <c r="G27" i="14"/>
  <c r="M27" i="14" s="1"/>
  <c r="I27" i="14"/>
  <c r="K27" i="14"/>
  <c r="K26" i="14" s="1"/>
  <c r="O27" i="14"/>
  <c r="Q27" i="14"/>
  <c r="Q26" i="14" s="1"/>
  <c r="V27" i="14"/>
  <c r="G28" i="14"/>
  <c r="I28" i="14"/>
  <c r="I26" i="14" s="1"/>
  <c r="K28" i="14"/>
  <c r="M28" i="14"/>
  <c r="O28" i="14"/>
  <c r="O26" i="14" s="1"/>
  <c r="Q28" i="14"/>
  <c r="V28" i="14"/>
  <c r="G29" i="14"/>
  <c r="I29" i="14"/>
  <c r="K29" i="14"/>
  <c r="M29" i="14"/>
  <c r="O29" i="14"/>
  <c r="Q29" i="14"/>
  <c r="V29" i="14"/>
  <c r="G30" i="14"/>
  <c r="I30" i="14"/>
  <c r="K30" i="14"/>
  <c r="M30" i="14"/>
  <c r="O30" i="14"/>
  <c r="Q30" i="14"/>
  <c r="V30" i="14"/>
  <c r="V26" i="14" s="1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5" i="14"/>
  <c r="M35" i="14" s="1"/>
  <c r="I35" i="14"/>
  <c r="K35" i="14"/>
  <c r="K34" i="14" s="1"/>
  <c r="O35" i="14"/>
  <c r="Q35" i="14"/>
  <c r="Q34" i="14" s="1"/>
  <c r="V35" i="14"/>
  <c r="G36" i="14"/>
  <c r="I36" i="14"/>
  <c r="I34" i="14" s="1"/>
  <c r="K36" i="14"/>
  <c r="M36" i="14"/>
  <c r="O36" i="14"/>
  <c r="O34" i="14" s="1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V34" i="14" s="1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I44" i="14"/>
  <c r="K44" i="14"/>
  <c r="M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I47" i="14"/>
  <c r="K47" i="14"/>
  <c r="M47" i="14"/>
  <c r="O47" i="14"/>
  <c r="Q47" i="14"/>
  <c r="V47" i="14"/>
  <c r="G48" i="14"/>
  <c r="M48" i="14" s="1"/>
  <c r="I48" i="14"/>
  <c r="K48" i="14"/>
  <c r="O48" i="14"/>
  <c r="Q48" i="14"/>
  <c r="V48" i="14"/>
  <c r="G50" i="14"/>
  <c r="M50" i="14" s="1"/>
  <c r="I50" i="14"/>
  <c r="I49" i="14" s="1"/>
  <c r="K50" i="14"/>
  <c r="K49" i="14" s="1"/>
  <c r="O50" i="14"/>
  <c r="O49" i="14" s="1"/>
  <c r="Q50" i="14"/>
  <c r="V50" i="14"/>
  <c r="G51" i="14"/>
  <c r="M51" i="14" s="1"/>
  <c r="I51" i="14"/>
  <c r="K51" i="14"/>
  <c r="O51" i="14"/>
  <c r="Q51" i="14"/>
  <c r="V51" i="14"/>
  <c r="G52" i="14"/>
  <c r="I52" i="14"/>
  <c r="K52" i="14"/>
  <c r="M52" i="14"/>
  <c r="O52" i="14"/>
  <c r="Q52" i="14"/>
  <c r="V52" i="14"/>
  <c r="G53" i="14"/>
  <c r="I53" i="14"/>
  <c r="K53" i="14"/>
  <c r="M53" i="14"/>
  <c r="O53" i="14"/>
  <c r="Q53" i="14"/>
  <c r="Q49" i="14" s="1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M56" i="14" s="1"/>
  <c r="I56" i="14"/>
  <c r="K56" i="14"/>
  <c r="O56" i="14"/>
  <c r="Q56" i="14"/>
  <c r="V56" i="14"/>
  <c r="G57" i="14"/>
  <c r="M57" i="14" s="1"/>
  <c r="I57" i="14"/>
  <c r="K57" i="14"/>
  <c r="O57" i="14"/>
  <c r="Q57" i="14"/>
  <c r="V57" i="14"/>
  <c r="V49" i="14" s="1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0" i="14"/>
  <c r="I60" i="14"/>
  <c r="K60" i="14"/>
  <c r="M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G64" i="14"/>
  <c r="M64" i="14" s="1"/>
  <c r="I64" i="14"/>
  <c r="K64" i="14"/>
  <c r="O64" i="14"/>
  <c r="Q64" i="14"/>
  <c r="V64" i="14"/>
  <c r="G65" i="14"/>
  <c r="M65" i="14" s="1"/>
  <c r="I65" i="14"/>
  <c r="K65" i="14"/>
  <c r="O65" i="14"/>
  <c r="Q65" i="14"/>
  <c r="V65" i="14"/>
  <c r="G66" i="14"/>
  <c r="M66" i="14" s="1"/>
  <c r="I66" i="14"/>
  <c r="K66" i="14"/>
  <c r="O66" i="14"/>
  <c r="Q66" i="14"/>
  <c r="V66" i="14"/>
  <c r="G67" i="14"/>
  <c r="M67" i="14" s="1"/>
  <c r="I67" i="14"/>
  <c r="K67" i="14"/>
  <c r="O67" i="14"/>
  <c r="Q67" i="14"/>
  <c r="V67" i="14"/>
  <c r="G68" i="14"/>
  <c r="I68" i="14"/>
  <c r="K68" i="14"/>
  <c r="M68" i="14"/>
  <c r="O68" i="14"/>
  <c r="Q68" i="14"/>
  <c r="V68" i="14"/>
  <c r="G69" i="14"/>
  <c r="I69" i="14"/>
  <c r="K69" i="14"/>
  <c r="M69" i="14"/>
  <c r="O69" i="14"/>
  <c r="Q69" i="14"/>
  <c r="V69" i="14"/>
  <c r="K70" i="14"/>
  <c r="G71" i="14"/>
  <c r="I71" i="14"/>
  <c r="I70" i="14" s="1"/>
  <c r="K71" i="14"/>
  <c r="M71" i="14"/>
  <c r="O71" i="14"/>
  <c r="O70" i="14" s="1"/>
  <c r="Q71" i="14"/>
  <c r="V71" i="14"/>
  <c r="V70" i="14" s="1"/>
  <c r="G72" i="14"/>
  <c r="G70" i="14" s="1"/>
  <c r="I72" i="14"/>
  <c r="K72" i="14"/>
  <c r="O72" i="14"/>
  <c r="Q72" i="14"/>
  <c r="Q70" i="14" s="1"/>
  <c r="V72" i="14"/>
  <c r="G73" i="14"/>
  <c r="M73" i="14" s="1"/>
  <c r="I73" i="14"/>
  <c r="K73" i="14"/>
  <c r="O73" i="14"/>
  <c r="Q73" i="14"/>
  <c r="V73" i="14"/>
  <c r="V74" i="14"/>
  <c r="G75" i="14"/>
  <c r="M75" i="14" s="1"/>
  <c r="M74" i="14" s="1"/>
  <c r="I75" i="14"/>
  <c r="K75" i="14"/>
  <c r="K74" i="14" s="1"/>
  <c r="O75" i="14"/>
  <c r="Q75" i="14"/>
  <c r="Q74" i="14" s="1"/>
  <c r="V75" i="14"/>
  <c r="G76" i="14"/>
  <c r="I76" i="14"/>
  <c r="I74" i="14" s="1"/>
  <c r="K76" i="14"/>
  <c r="M76" i="14"/>
  <c r="O76" i="14"/>
  <c r="O74" i="14" s="1"/>
  <c r="Q76" i="14"/>
  <c r="V76" i="14"/>
  <c r="AF78" i="14"/>
  <c r="G159" i="13"/>
  <c r="O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3" i="13"/>
  <c r="G8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6" i="13"/>
  <c r="I16" i="13"/>
  <c r="K16" i="13"/>
  <c r="M16" i="13"/>
  <c r="O16" i="13"/>
  <c r="Q16" i="13"/>
  <c r="V16" i="13"/>
  <c r="G17" i="13"/>
  <c r="I17" i="13"/>
  <c r="K17" i="13"/>
  <c r="M17" i="13"/>
  <c r="O17" i="13"/>
  <c r="Q17" i="13"/>
  <c r="V17" i="13"/>
  <c r="G20" i="13"/>
  <c r="G19" i="13" s="1"/>
  <c r="I20" i="13"/>
  <c r="I19" i="13" s="1"/>
  <c r="K20" i="13"/>
  <c r="K19" i="13" s="1"/>
  <c r="O20" i="13"/>
  <c r="O19" i="13" s="1"/>
  <c r="Q20" i="13"/>
  <c r="Q19" i="13" s="1"/>
  <c r="V20" i="13"/>
  <c r="V19" i="13" s="1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33" i="13"/>
  <c r="I33" i="13"/>
  <c r="K33" i="13"/>
  <c r="M33" i="13"/>
  <c r="O33" i="13"/>
  <c r="Q33" i="13"/>
  <c r="V33" i="13"/>
  <c r="G35" i="13"/>
  <c r="I35" i="13"/>
  <c r="K35" i="13"/>
  <c r="M35" i="13"/>
  <c r="O35" i="13"/>
  <c r="Q35" i="13"/>
  <c r="V35" i="13"/>
  <c r="G37" i="13"/>
  <c r="M37" i="13" s="1"/>
  <c r="I37" i="13"/>
  <c r="I36" i="13" s="1"/>
  <c r="K37" i="13"/>
  <c r="K36" i="13" s="1"/>
  <c r="O37" i="13"/>
  <c r="Q37" i="13"/>
  <c r="Q36" i="13" s="1"/>
  <c r="V37" i="13"/>
  <c r="V36" i="13" s="1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2" i="13"/>
  <c r="G36" i="13" s="1"/>
  <c r="I42" i="13"/>
  <c r="K42" i="13"/>
  <c r="O42" i="13"/>
  <c r="Q42" i="13"/>
  <c r="V42" i="13"/>
  <c r="G44" i="13"/>
  <c r="I44" i="13"/>
  <c r="K44" i="13"/>
  <c r="M44" i="13"/>
  <c r="O44" i="13"/>
  <c r="Q44" i="13"/>
  <c r="V44" i="13"/>
  <c r="G46" i="13"/>
  <c r="I46" i="13"/>
  <c r="K46" i="13"/>
  <c r="M46" i="13"/>
  <c r="O46" i="13"/>
  <c r="Q46" i="13"/>
  <c r="V46" i="13"/>
  <c r="G48" i="13"/>
  <c r="I48" i="13"/>
  <c r="K48" i="13"/>
  <c r="M48" i="13"/>
  <c r="O48" i="13"/>
  <c r="Q48" i="13"/>
  <c r="V48" i="13"/>
  <c r="G50" i="13"/>
  <c r="M50" i="13" s="1"/>
  <c r="I50" i="13"/>
  <c r="K50" i="13"/>
  <c r="O50" i="13"/>
  <c r="O36" i="13" s="1"/>
  <c r="Q50" i="13"/>
  <c r="V50" i="13"/>
  <c r="G52" i="13"/>
  <c r="M52" i="13" s="1"/>
  <c r="I52" i="13"/>
  <c r="K52" i="13"/>
  <c r="O52" i="13"/>
  <c r="Q52" i="13"/>
  <c r="V52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9" i="13"/>
  <c r="I59" i="13"/>
  <c r="K59" i="13"/>
  <c r="M59" i="13"/>
  <c r="O59" i="13"/>
  <c r="Q59" i="13"/>
  <c r="V59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6" i="13"/>
  <c r="M66" i="13" s="1"/>
  <c r="I66" i="13"/>
  <c r="K66" i="13"/>
  <c r="O66" i="13"/>
  <c r="Q66" i="13"/>
  <c r="V66" i="13"/>
  <c r="G68" i="13"/>
  <c r="I68" i="13"/>
  <c r="K68" i="13"/>
  <c r="M68" i="13"/>
  <c r="O68" i="13"/>
  <c r="Q68" i="13"/>
  <c r="V68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3" i="13"/>
  <c r="I73" i="13"/>
  <c r="K73" i="13"/>
  <c r="M73" i="13"/>
  <c r="O73" i="13"/>
  <c r="Q73" i="13"/>
  <c r="V73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I80" i="13"/>
  <c r="K80" i="13"/>
  <c r="M80" i="13"/>
  <c r="O80" i="13"/>
  <c r="Q80" i="13"/>
  <c r="V80" i="13"/>
  <c r="G81" i="13"/>
  <c r="M81" i="13" s="1"/>
  <c r="I81" i="13"/>
  <c r="K81" i="13"/>
  <c r="O81" i="13"/>
  <c r="Q81" i="13"/>
  <c r="V81" i="13"/>
  <c r="G82" i="13"/>
  <c r="I82" i="13"/>
  <c r="K82" i="13"/>
  <c r="M82" i="13"/>
  <c r="O82" i="13"/>
  <c r="Q82" i="13"/>
  <c r="V82" i="13"/>
  <c r="G83" i="13"/>
  <c r="I83" i="13"/>
  <c r="K83" i="13"/>
  <c r="M83" i="13"/>
  <c r="O83" i="13"/>
  <c r="Q83" i="13"/>
  <c r="V83" i="13"/>
  <c r="G84" i="13"/>
  <c r="I84" i="13"/>
  <c r="K84" i="13"/>
  <c r="M84" i="13"/>
  <c r="O84" i="13"/>
  <c r="Q84" i="13"/>
  <c r="V84" i="13"/>
  <c r="G85" i="13"/>
  <c r="M85" i="13" s="1"/>
  <c r="I85" i="13"/>
  <c r="K85" i="13"/>
  <c r="O85" i="13"/>
  <c r="Q85" i="13"/>
  <c r="V85" i="13"/>
  <c r="G87" i="13"/>
  <c r="M87" i="13" s="1"/>
  <c r="I87" i="13"/>
  <c r="K87" i="13"/>
  <c r="O87" i="13"/>
  <c r="Q87" i="13"/>
  <c r="V87" i="13"/>
  <c r="G89" i="13"/>
  <c r="I89" i="13"/>
  <c r="K89" i="13"/>
  <c r="M89" i="13"/>
  <c r="O89" i="13"/>
  <c r="Q89" i="13"/>
  <c r="V89" i="13"/>
  <c r="G90" i="13"/>
  <c r="I90" i="13"/>
  <c r="K90" i="13"/>
  <c r="M90" i="13"/>
  <c r="O90" i="13"/>
  <c r="Q90" i="13"/>
  <c r="V90" i="13"/>
  <c r="G91" i="13"/>
  <c r="M91" i="13" s="1"/>
  <c r="I91" i="13"/>
  <c r="K91" i="13"/>
  <c r="O91" i="13"/>
  <c r="Q91" i="13"/>
  <c r="V91" i="13"/>
  <c r="G92" i="13"/>
  <c r="I92" i="13"/>
  <c r="K92" i="13"/>
  <c r="M92" i="13"/>
  <c r="O92" i="13"/>
  <c r="Q92" i="13"/>
  <c r="V92" i="13"/>
  <c r="G94" i="13"/>
  <c r="I94" i="13"/>
  <c r="K94" i="13"/>
  <c r="M94" i="13"/>
  <c r="O94" i="13"/>
  <c r="Q94" i="13"/>
  <c r="V94" i="13"/>
  <c r="G95" i="13"/>
  <c r="I95" i="13"/>
  <c r="K95" i="13"/>
  <c r="M95" i="13"/>
  <c r="O95" i="13"/>
  <c r="Q95" i="13"/>
  <c r="V95" i="13"/>
  <c r="G96" i="13"/>
  <c r="M96" i="13" s="1"/>
  <c r="I96" i="13"/>
  <c r="K96" i="13"/>
  <c r="O96" i="13"/>
  <c r="Q96" i="13"/>
  <c r="V96" i="13"/>
  <c r="G97" i="13"/>
  <c r="M97" i="13" s="1"/>
  <c r="I97" i="13"/>
  <c r="K97" i="13"/>
  <c r="O97" i="13"/>
  <c r="Q97" i="13"/>
  <c r="V97" i="13"/>
  <c r="G98" i="13"/>
  <c r="I98" i="13"/>
  <c r="K98" i="13"/>
  <c r="M98" i="13"/>
  <c r="O98" i="13"/>
  <c r="Q98" i="13"/>
  <c r="V98" i="13"/>
  <c r="G99" i="13"/>
  <c r="I99" i="13"/>
  <c r="K99" i="13"/>
  <c r="M99" i="13"/>
  <c r="O99" i="13"/>
  <c r="Q99" i="13"/>
  <c r="V99" i="13"/>
  <c r="G100" i="13"/>
  <c r="M100" i="13" s="1"/>
  <c r="I100" i="13"/>
  <c r="K100" i="13"/>
  <c r="O100" i="13"/>
  <c r="Q100" i="13"/>
  <c r="V100" i="13"/>
  <c r="G101" i="13"/>
  <c r="I101" i="13"/>
  <c r="O101" i="13"/>
  <c r="Q101" i="13"/>
  <c r="G102" i="13"/>
  <c r="I102" i="13"/>
  <c r="K102" i="13"/>
  <c r="K101" i="13" s="1"/>
  <c r="M102" i="13"/>
  <c r="M101" i="13" s="1"/>
  <c r="O102" i="13"/>
  <c r="Q102" i="13"/>
  <c r="V102" i="13"/>
  <c r="V101" i="13" s="1"/>
  <c r="K103" i="13"/>
  <c r="V103" i="13"/>
  <c r="G104" i="13"/>
  <c r="G103" i="13" s="1"/>
  <c r="I104" i="13"/>
  <c r="I103" i="13" s="1"/>
  <c r="K104" i="13"/>
  <c r="O104" i="13"/>
  <c r="O103" i="13" s="1"/>
  <c r="Q104" i="13"/>
  <c r="Q103" i="13" s="1"/>
  <c r="V104" i="13"/>
  <c r="Q106" i="13"/>
  <c r="G107" i="13"/>
  <c r="I107" i="13"/>
  <c r="K107" i="13"/>
  <c r="K106" i="13" s="1"/>
  <c r="M107" i="13"/>
  <c r="O107" i="13"/>
  <c r="Q107" i="13"/>
  <c r="V107" i="13"/>
  <c r="V106" i="13" s="1"/>
  <c r="G108" i="13"/>
  <c r="I108" i="13"/>
  <c r="K108" i="13"/>
  <c r="M108" i="13"/>
  <c r="O108" i="13"/>
  <c r="O106" i="13" s="1"/>
  <c r="Q108" i="13"/>
  <c r="V108" i="13"/>
  <c r="G109" i="13"/>
  <c r="G106" i="13" s="1"/>
  <c r="I109" i="13"/>
  <c r="K109" i="13"/>
  <c r="O109" i="13"/>
  <c r="Q109" i="13"/>
  <c r="V109" i="13"/>
  <c r="G110" i="13"/>
  <c r="M110" i="13" s="1"/>
  <c r="I110" i="13"/>
  <c r="I106" i="13" s="1"/>
  <c r="K110" i="13"/>
  <c r="O110" i="13"/>
  <c r="Q110" i="13"/>
  <c r="V110" i="13"/>
  <c r="K112" i="13"/>
  <c r="G113" i="13"/>
  <c r="G112" i="13" s="1"/>
  <c r="I113" i="13"/>
  <c r="I112" i="13" s="1"/>
  <c r="K113" i="13"/>
  <c r="M113" i="13"/>
  <c r="O113" i="13"/>
  <c r="O112" i="13" s="1"/>
  <c r="Q113" i="13"/>
  <c r="V113" i="13"/>
  <c r="G114" i="13"/>
  <c r="M114" i="13" s="1"/>
  <c r="I114" i="13"/>
  <c r="K114" i="13"/>
  <c r="O114" i="13"/>
  <c r="Q114" i="13"/>
  <c r="V114" i="13"/>
  <c r="G115" i="13"/>
  <c r="M115" i="13" s="1"/>
  <c r="I115" i="13"/>
  <c r="K115" i="13"/>
  <c r="O115" i="13"/>
  <c r="Q115" i="13"/>
  <c r="Q112" i="13" s="1"/>
  <c r="V115" i="13"/>
  <c r="G116" i="13"/>
  <c r="I116" i="13"/>
  <c r="K116" i="13"/>
  <c r="M116" i="13"/>
  <c r="O116" i="13"/>
  <c r="Q116" i="13"/>
  <c r="V116" i="13"/>
  <c r="V112" i="13" s="1"/>
  <c r="G117" i="13"/>
  <c r="I117" i="13"/>
  <c r="K117" i="13"/>
  <c r="M117" i="13"/>
  <c r="O117" i="13"/>
  <c r="Q117" i="13"/>
  <c r="V117" i="13"/>
  <c r="G118" i="13"/>
  <c r="M118" i="13" s="1"/>
  <c r="I118" i="13"/>
  <c r="K118" i="13"/>
  <c r="O118" i="13"/>
  <c r="Q118" i="13"/>
  <c r="V118" i="13"/>
  <c r="G119" i="13"/>
  <c r="M119" i="13" s="1"/>
  <c r="I119" i="13"/>
  <c r="K119" i="13"/>
  <c r="O119" i="13"/>
  <c r="Q119" i="13"/>
  <c r="V119" i="13"/>
  <c r="K120" i="13"/>
  <c r="G121" i="13"/>
  <c r="G120" i="13" s="1"/>
  <c r="I121" i="13"/>
  <c r="I120" i="13" s="1"/>
  <c r="K121" i="13"/>
  <c r="M121" i="13"/>
  <c r="M120" i="13" s="1"/>
  <c r="O121" i="13"/>
  <c r="O120" i="13" s="1"/>
  <c r="Q121" i="13"/>
  <c r="V121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Q120" i="13" s="1"/>
  <c r="V124" i="13"/>
  <c r="G125" i="13"/>
  <c r="I125" i="13"/>
  <c r="K125" i="13"/>
  <c r="M125" i="13"/>
  <c r="O125" i="13"/>
  <c r="Q125" i="13"/>
  <c r="V125" i="13"/>
  <c r="V120" i="13" s="1"/>
  <c r="G127" i="13"/>
  <c r="G126" i="13" s="1"/>
  <c r="I127" i="13"/>
  <c r="I126" i="13" s="1"/>
  <c r="K127" i="13"/>
  <c r="O127" i="13"/>
  <c r="O126" i="13" s="1"/>
  <c r="Q127" i="13"/>
  <c r="Q126" i="13" s="1"/>
  <c r="V127" i="13"/>
  <c r="V126" i="13" s="1"/>
  <c r="G129" i="13"/>
  <c r="M129" i="13" s="1"/>
  <c r="I129" i="13"/>
  <c r="K129" i="13"/>
  <c r="K126" i="13" s="1"/>
  <c r="O129" i="13"/>
  <c r="Q129" i="13"/>
  <c r="V129" i="13"/>
  <c r="G131" i="13"/>
  <c r="I131" i="13"/>
  <c r="K131" i="13"/>
  <c r="M131" i="13"/>
  <c r="O131" i="13"/>
  <c r="Q131" i="13"/>
  <c r="V131" i="13"/>
  <c r="G133" i="13"/>
  <c r="I133" i="13"/>
  <c r="K133" i="13"/>
  <c r="M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I136" i="13"/>
  <c r="K136" i="13"/>
  <c r="M136" i="13"/>
  <c r="O136" i="13"/>
  <c r="Q136" i="13"/>
  <c r="V136" i="13"/>
  <c r="G137" i="13"/>
  <c r="I137" i="13"/>
  <c r="K137" i="13"/>
  <c r="M137" i="13"/>
  <c r="O137" i="13"/>
  <c r="Q137" i="13"/>
  <c r="V137" i="13"/>
  <c r="G138" i="13"/>
  <c r="M138" i="13" s="1"/>
  <c r="I138" i="13"/>
  <c r="K138" i="13"/>
  <c r="O138" i="13"/>
  <c r="Q138" i="13"/>
  <c r="V138" i="13"/>
  <c r="I139" i="13"/>
  <c r="O139" i="13"/>
  <c r="Q139" i="13"/>
  <c r="G140" i="13"/>
  <c r="G139" i="13" s="1"/>
  <c r="I140" i="13"/>
  <c r="K140" i="13"/>
  <c r="K139" i="13" s="1"/>
  <c r="M140" i="13"/>
  <c r="M139" i="13" s="1"/>
  <c r="O140" i="13"/>
  <c r="Q140" i="13"/>
  <c r="V140" i="13"/>
  <c r="V139" i="13" s="1"/>
  <c r="G143" i="13"/>
  <c r="G142" i="13" s="1"/>
  <c r="I143" i="13"/>
  <c r="I142" i="13" s="1"/>
  <c r="K143" i="13"/>
  <c r="K142" i="13" s="1"/>
  <c r="O143" i="13"/>
  <c r="O142" i="13" s="1"/>
  <c r="Q143" i="13"/>
  <c r="Q142" i="13" s="1"/>
  <c r="V143" i="13"/>
  <c r="G145" i="13"/>
  <c r="M145" i="13" s="1"/>
  <c r="I145" i="13"/>
  <c r="K145" i="13"/>
  <c r="O145" i="13"/>
  <c r="Q145" i="13"/>
  <c r="V145" i="13"/>
  <c r="V142" i="13" s="1"/>
  <c r="G146" i="13"/>
  <c r="I146" i="13"/>
  <c r="K146" i="13"/>
  <c r="M146" i="13"/>
  <c r="O146" i="13"/>
  <c r="Q146" i="13"/>
  <c r="V146" i="13"/>
  <c r="G148" i="13"/>
  <c r="G147" i="13" s="1"/>
  <c r="I148" i="13"/>
  <c r="I147" i="13" s="1"/>
  <c r="K148" i="13"/>
  <c r="O148" i="13"/>
  <c r="O147" i="13" s="1"/>
  <c r="Q148" i="13"/>
  <c r="Q147" i="13" s="1"/>
  <c r="V148" i="13"/>
  <c r="V147" i="13" s="1"/>
  <c r="G151" i="13"/>
  <c r="M151" i="13" s="1"/>
  <c r="I151" i="13"/>
  <c r="K151" i="13"/>
  <c r="K147" i="13" s="1"/>
  <c r="O151" i="13"/>
  <c r="Q151" i="13"/>
  <c r="V151" i="13"/>
  <c r="G154" i="13"/>
  <c r="I154" i="13"/>
  <c r="K154" i="13"/>
  <c r="M154" i="13"/>
  <c r="O154" i="13"/>
  <c r="Q154" i="13"/>
  <c r="V154" i="13"/>
  <c r="G156" i="13"/>
  <c r="I156" i="13"/>
  <c r="K156" i="13"/>
  <c r="M156" i="13"/>
  <c r="O156" i="13"/>
  <c r="Q156" i="13"/>
  <c r="V156" i="13"/>
  <c r="AF159" i="13"/>
  <c r="G12" i="12"/>
  <c r="O8" i="12"/>
  <c r="V8" i="12"/>
  <c r="G9" i="12"/>
  <c r="G8" i="12" s="1"/>
  <c r="I9" i="12"/>
  <c r="I8" i="12" s="1"/>
  <c r="K9" i="12"/>
  <c r="K8" i="12" s="1"/>
  <c r="O9" i="12"/>
  <c r="Q9" i="12"/>
  <c r="Q8" i="12" s="1"/>
  <c r="V9" i="12"/>
  <c r="AF12" i="12"/>
  <c r="I20" i="1"/>
  <c r="I19" i="1"/>
  <c r="I18" i="1"/>
  <c r="I17" i="1"/>
  <c r="I16" i="1"/>
  <c r="I81" i="1"/>
  <c r="J79" i="1" s="1"/>
  <c r="F47" i="1"/>
  <c r="G23" i="1" s="1"/>
  <c r="G47" i="1"/>
  <c r="G25" i="1" s="1"/>
  <c r="A25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H39" i="1"/>
  <c r="I39" i="1" s="1"/>
  <c r="I47" i="1" s="1"/>
  <c r="J70" i="1" l="1"/>
  <c r="J77" i="1"/>
  <c r="J65" i="1"/>
  <c r="J54" i="1"/>
  <c r="J61" i="1"/>
  <c r="J66" i="1"/>
  <c r="J57" i="1"/>
  <c r="J62" i="1"/>
  <c r="J73" i="1"/>
  <c r="J78" i="1"/>
  <c r="J58" i="1"/>
  <c r="J69" i="1"/>
  <c r="J74" i="1"/>
  <c r="J56" i="1"/>
  <c r="J60" i="1"/>
  <c r="J64" i="1"/>
  <c r="J68" i="1"/>
  <c r="J72" i="1"/>
  <c r="J76" i="1"/>
  <c r="J80" i="1"/>
  <c r="J55" i="1"/>
  <c r="J59" i="1"/>
  <c r="J63" i="1"/>
  <c r="J67" i="1"/>
  <c r="J71" i="1"/>
  <c r="J75" i="1"/>
  <c r="G26" i="1"/>
  <c r="A26" i="1"/>
  <c r="H47" i="1"/>
  <c r="A23" i="1"/>
  <c r="G28" i="1"/>
  <c r="M26" i="16"/>
  <c r="M53" i="16"/>
  <c r="G26" i="16"/>
  <c r="G53" i="16"/>
  <c r="M75" i="16"/>
  <c r="M74" i="16" s="1"/>
  <c r="M25" i="16"/>
  <c r="M24" i="16" s="1"/>
  <c r="M17" i="16"/>
  <c r="M16" i="16" s="1"/>
  <c r="M9" i="16"/>
  <c r="M8" i="16" s="1"/>
  <c r="M13" i="15"/>
  <c r="M51" i="15"/>
  <c r="AE67" i="15"/>
  <c r="G61" i="15"/>
  <c r="G13" i="15"/>
  <c r="M41" i="15"/>
  <c r="M40" i="15" s="1"/>
  <c r="M25" i="15"/>
  <c r="M24" i="15" s="1"/>
  <c r="M9" i="15"/>
  <c r="M8" i="15" s="1"/>
  <c r="M49" i="14"/>
  <c r="M26" i="14"/>
  <c r="M12" i="14"/>
  <c r="M34" i="14"/>
  <c r="G49" i="14"/>
  <c r="G74" i="14"/>
  <c r="G34" i="14"/>
  <c r="G26" i="14"/>
  <c r="G12" i="14"/>
  <c r="AE78" i="14"/>
  <c r="M72" i="14"/>
  <c r="M70" i="14" s="1"/>
  <c r="M25" i="14"/>
  <c r="M24" i="14" s="1"/>
  <c r="M9" i="14"/>
  <c r="M8" i="14" s="1"/>
  <c r="M112" i="13"/>
  <c r="AE159" i="13"/>
  <c r="M127" i="13"/>
  <c r="M126" i="13" s="1"/>
  <c r="M109" i="13"/>
  <c r="M106" i="13" s="1"/>
  <c r="M42" i="13"/>
  <c r="M36" i="13" s="1"/>
  <c r="M148" i="13"/>
  <c r="M147" i="13" s="1"/>
  <c r="M143" i="13"/>
  <c r="M142" i="13" s="1"/>
  <c r="M104" i="13"/>
  <c r="M103" i="13" s="1"/>
  <c r="M20" i="13"/>
  <c r="M19" i="13" s="1"/>
  <c r="M13" i="13"/>
  <c r="M8" i="13" s="1"/>
  <c r="M9" i="12"/>
  <c r="M8" i="12" s="1"/>
  <c r="AE12" i="12"/>
  <c r="J41" i="1"/>
  <c r="J42" i="1"/>
  <c r="J44" i="1"/>
  <c r="J46" i="1"/>
  <c r="J43" i="1"/>
  <c r="J45" i="1"/>
  <c r="J39" i="1"/>
  <c r="J47" i="1" s="1"/>
  <c r="I21" i="1"/>
  <c r="J28" i="1"/>
  <c r="J26" i="1"/>
  <c r="G38" i="1"/>
  <c r="F38" i="1"/>
  <c r="J23" i="1"/>
  <c r="J24" i="1"/>
  <c r="J25" i="1"/>
  <c r="J27" i="1"/>
  <c r="E24" i="1"/>
  <c r="E26" i="1"/>
  <c r="J81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<sst xmlns="http://schemas.openxmlformats.org/spreadsheetml/2006/main" count="2534" uniqueCount="734">
  <si>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</si>
  <si>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</si>
  <si>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</si>
  <si>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</si>
  <si>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</si>
  <si>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</si>
  <si>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</si>
  <si>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</si>
  <si>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</si>
  <si>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</si>
  <si>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</si>
  <si>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</si>
  <si>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</si>
  <si>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</si>
  <si>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</si>
  <si>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</si>
  <si>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</si>
  <si>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</si>
  <si>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</si>
  <si>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</si>
  <si>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</si>
  <si>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</si>
  <si>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</si>
  <si>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</si>
  <si>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</si>
  <si>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</si>
  <si>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</si>
  <si>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</si>
  <si>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</si>
  <si>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</si>
  <si>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</si>
  <si>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</si>
  <si>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</si>
  <si>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</si>
  <si>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</si>
  <si>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</si>
  <si>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</si>
  <si>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</si>
  <si>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</si>
  <si>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</si>
  <si>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</si>
  <si>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</si>
  <si>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</si>
  <si>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2021/1</t>
  </si>
  <si>
    <t>Hybešova 6 - oprava bytu č. 13 (73 m2)</t>
  </si>
  <si>
    <t>Statutární město Brno - MČ Brno-střed</t>
  </si>
  <si>
    <t>Dominikánská 2</t>
  </si>
  <si>
    <t>Brno</t>
  </si>
  <si>
    <t>60169</t>
  </si>
  <si>
    <t>44992785</t>
  </si>
  <si>
    <t>CZ44992785</t>
  </si>
  <si>
    <t>Quality Group s.r.o.</t>
  </si>
  <si>
    <t>Příkop 843/4</t>
  </si>
  <si>
    <t>602 0</t>
  </si>
  <si>
    <t>08879737</t>
  </si>
  <si>
    <t>Stavba</t>
  </si>
  <si>
    <t>Stavební objekt</t>
  </si>
  <si>
    <t>01</t>
  </si>
  <si>
    <t>Hybešova 6 byt č. 13</t>
  </si>
  <si>
    <t>11018/08-0</t>
  </si>
  <si>
    <t>Hybešova 6 - byt č.13 - VRN</t>
  </si>
  <si>
    <t>11018/08-1</t>
  </si>
  <si>
    <t>Hybešova 6 - byt č.13 - ASŘ</t>
  </si>
  <si>
    <t>11018/08-2</t>
  </si>
  <si>
    <t>Hybešova 6 - byt č.13 - ZTI</t>
  </si>
  <si>
    <t>11018/08-3</t>
  </si>
  <si>
    <t>Hybešova 6 - byt č.13 - ÚT</t>
  </si>
  <si>
    <t>11018/08-4</t>
  </si>
  <si>
    <t>Hybešova 6 - byt č.13 - elektro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</si>
  <si>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</si>
  <si>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</si>
  <si>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</si>
  <si>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</si>
  <si>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</si>
  <si>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</si>
  <si>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</si>
  <si>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povrchu,podlahy</t>
  </si>
  <si>
    <t>61</t>
  </si>
  <si>
    <t>Upravy povrchů vnitřní</t>
  </si>
  <si>
    <t>9</t>
  </si>
  <si>
    <t>Ostatní konstrukce, bourání</t>
  </si>
  <si>
    <t>90</t>
  </si>
  <si>
    <t>Přípočty</t>
  </si>
  <si>
    <t>97</t>
  </si>
  <si>
    <t>Prorážení otvorů</t>
  </si>
  <si>
    <t>99</t>
  </si>
  <si>
    <t>Staveništní přesun hmot</t>
  </si>
  <si>
    <t>VN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</si>
  <si>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</si>
  <si>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</si>
  <si>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</si>
  <si>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</si>
  <si>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</si>
  <si>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</si>
  <si>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</si>
  <si>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</si>
  <si>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</si>
  <si>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</si>
  <si>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</si>
  <si>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</si>
  <si>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</si>
  <si>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</si>
  <si>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</si>
  <si>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</si>
  <si>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</si>
  <si>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</si>
  <si>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</si>
  <si>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</si>
  <si>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</si>
  <si>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</si>
  <si>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</si>
  <si>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</si>
  <si>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</si>
  <si>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</si>
  <si>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</si>
  <si>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</si>
  <si>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</si>
  <si>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</si>
  <si>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</si>
  <si>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</si>
  <si>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</si>
  <si>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</si>
  <si>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</si>
  <si>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</si>
  <si>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M29</t>
  </si>
  <si>
    <t>Demontáže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</si>
  <si>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</si>
  <si>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</si>
  <si>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</si>
  <si>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</si>
  <si>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</si>
  <si>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</si>
  <si>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</si>
  <si>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</si>
  <si>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</si>
  <si>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</si>
  <si>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</si>
  <si>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</si>
  <si>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</si>
  <si>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</si>
  <si>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</si>
  <si>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</si>
  <si>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</si>
  <si>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</si>
  <si>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</si>
  <si>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</si>
  <si>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</si>
  <si>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</si>
  <si>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</si>
  <si>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</si>
  <si>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</si>
  <si>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</si>
  <si>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</si>
  <si>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</si>
  <si>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</si>
  <si>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</si>
  <si>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</si>
  <si>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</si>
  <si>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</t>
  </si>
  <si>
    <t>Indiv</t>
  </si>
  <si>
    <t>VRN</t>
  </si>
  <si>
    <t>POL99_</t>
  </si>
  <si>
    <t>Veškeré náklady spojené s vybudováním, provozem a odstraněním zařízení staveniště.</t>
  </si>
  <si>
    <t>POP</t>
  </si>
  <si>
    <t>SUM</t>
  </si>
  <si>
    <t>END</t>
  </si>
  <si>
    <t>310236251R00</t>
  </si>
  <si>
    <t>Zazdívka otvorů pl.0, 09 m2 cihlami, tl. zdi 45 cm</t>
  </si>
  <si>
    <t>kus</t>
  </si>
  <si>
    <t>Práce</t>
  </si>
  <si>
    <t>POL1_1</t>
  </si>
  <si>
    <t>310239211R00</t>
  </si>
  <si>
    <t>Zazdívka otvorů plochy do 4 m2 cihlami na MVC</t>
  </si>
  <si>
    <t>m3</t>
  </si>
  <si>
    <t>0,67*1,62*0,43+1,6*1,92*0,43+1*2,1*0,65</t>
  </si>
  <si>
    <t>VV</t>
  </si>
  <si>
    <t>(0,16+0,17)*2,45*0,19+0,8*0,45*0,19+1*0,55*0,43+2*0,2</t>
  </si>
  <si>
    <t>317168131R00</t>
  </si>
  <si>
    <t>Překlad POROTHERM 7 vysoký 70x235x1250 mm</t>
  </si>
  <si>
    <t>342241161R00</t>
  </si>
  <si>
    <t>Příčky z cihel plných CP29  tl. 65 mm</t>
  </si>
  <si>
    <t>m2</t>
  </si>
  <si>
    <t>2,5*3,2</t>
  </si>
  <si>
    <t>30001</t>
  </si>
  <si>
    <t>Obezdění podomítkového modulu</t>
  </si>
  <si>
    <t>ks</t>
  </si>
  <si>
    <t>Vlastní</t>
  </si>
  <si>
    <t>342264052R00</t>
  </si>
  <si>
    <t>Podhled sádrokartonový na zavěšenou ocel. konstr., samonosný</t>
  </si>
  <si>
    <t>POL1_0</t>
  </si>
  <si>
    <t>11,6+6,06+3,74+22,6+27+1</t>
  </si>
  <si>
    <t>601016193R00</t>
  </si>
  <si>
    <t>Penetrace stropů</t>
  </si>
  <si>
    <t>602016193R00</t>
  </si>
  <si>
    <t>Penetrace stěn</t>
  </si>
  <si>
    <t>16,8+51,4662</t>
  </si>
  <si>
    <t>610991111R00</t>
  </si>
  <si>
    <t>Zakrývání výplní vnitřních otvorů</t>
  </si>
  <si>
    <t>611421133R00</t>
  </si>
  <si>
    <t>Omítka vnitřní stropů rovných, MVC, štuková</t>
  </si>
  <si>
    <t>612421615R00</t>
  </si>
  <si>
    <t>Omítka vnitřní zdiva, MVC, hrubá zatřená</t>
  </si>
  <si>
    <t>612421637R00</t>
  </si>
  <si>
    <t>Omítka vnitřní zdiva, MVC, štuková</t>
  </si>
  <si>
    <t>14+2+1+3+2</t>
  </si>
  <si>
    <t>1*2,1*2</t>
  </si>
  <si>
    <t>(2,42*2+2,5)*0,6</t>
  </si>
  <si>
    <t>(0,16+0,17)*2,04*2+2,5*3,2</t>
  </si>
  <si>
    <t>1,6*1,92+1,6*0,95+0,67*1,62*2</t>
  </si>
  <si>
    <t>0,43*2,1+2,5*1,1+1*0,55*2</t>
  </si>
  <si>
    <t>632411104RT1</t>
  </si>
  <si>
    <t>Vyrovnávací stěrka tl.3mm</t>
  </si>
  <si>
    <t>6,06+3,74+1</t>
  </si>
  <si>
    <t>632411904R00</t>
  </si>
  <si>
    <t>Penetrace podkladů podlah</t>
  </si>
  <si>
    <t>171101103R00</t>
  </si>
  <si>
    <t>Uložení násypu</t>
  </si>
  <si>
    <t>1*1,5*4*0,25</t>
  </si>
  <si>
    <t>952901111R00</t>
  </si>
  <si>
    <t>Vyčištění budov o výšce podlaží do 4 m</t>
  </si>
  <si>
    <t>962031132R00</t>
  </si>
  <si>
    <t>Bourání příček cihelných tl. 10 cm</t>
  </si>
  <si>
    <t>RTS 17/ I</t>
  </si>
  <si>
    <t>965048150R00</t>
  </si>
  <si>
    <t>Dočištění povrchu po vybourání dlažeb, tmel do 50%</t>
  </si>
  <si>
    <t>3,74+1</t>
  </si>
  <si>
    <t>965081713R00</t>
  </si>
  <si>
    <t>Bourání dlaždic keramických tl. 1 cm, nad 1 m2</t>
  </si>
  <si>
    <t>965082941R00</t>
  </si>
  <si>
    <t>Odstranění násypu tl. nad 20 cm jakékoliv plochy</t>
  </si>
  <si>
    <t>968061125R00</t>
  </si>
  <si>
    <t>Vyvěšení dřevěných dveřních křídel pl. do 2 m2</t>
  </si>
  <si>
    <t>3+2</t>
  </si>
  <si>
    <t>968062455R00</t>
  </si>
  <si>
    <t>Vybourání dřevěných dveřních zárubní pl. do 2 m2</t>
  </si>
  <si>
    <t>1,2+1,8*2+1,4</t>
  </si>
  <si>
    <t>968062456R00</t>
  </si>
  <si>
    <t>Vybourání dřevěných dveřních zárubní pl. nad 2 m2</t>
  </si>
  <si>
    <t>1,13*2,45</t>
  </si>
  <si>
    <t>971033251R00</t>
  </si>
  <si>
    <t>Vybourání otv. zeď cihel. 0,0225 m2, tl. 45cm, MVC</t>
  </si>
  <si>
    <t>978011191R00</t>
  </si>
  <si>
    <t>Otlučení omítek vnitřních vápenných stropů do 100%</t>
  </si>
  <si>
    <t>978013191R00</t>
  </si>
  <si>
    <t>Otlučení omítek vnitřních stěn v rozsahu do 100 %</t>
  </si>
  <si>
    <t>(2,5+1,5)*2*1,85</t>
  </si>
  <si>
    <t>(2,42*2+2,5)*0,6+14+3+2</t>
  </si>
  <si>
    <t>978059531R00</t>
  </si>
  <si>
    <t>Odsekání vnitřních obkladů stěn nad 2 m2</t>
  </si>
  <si>
    <t>725610810R00</t>
  </si>
  <si>
    <t>Demontáž plynového sporáku</t>
  </si>
  <si>
    <t>POL1_7</t>
  </si>
  <si>
    <t>735411812R00</t>
  </si>
  <si>
    <t>Demontáž konvektorů, délka do 1600 mm</t>
  </si>
  <si>
    <t>762811210R00</t>
  </si>
  <si>
    <t>Montáž záklopu, vrchní na sraz, hrubá prkna</t>
  </si>
  <si>
    <t>1*1,5*4</t>
  </si>
  <si>
    <t>762811811R00</t>
  </si>
  <si>
    <t>Demontáž záklopů z hrubých prken tl. do 3,2 cm</t>
  </si>
  <si>
    <t>766411821R00</t>
  </si>
  <si>
    <t>Demontáž obložení stěn palubkami</t>
  </si>
  <si>
    <t>3,5+1</t>
  </si>
  <si>
    <t>766411822R00</t>
  </si>
  <si>
    <t>Demontáž podkladových roštů obložení stěn</t>
  </si>
  <si>
    <t>775411810R00</t>
  </si>
  <si>
    <t>Demontáž lišt dřevěných, přibíjených</t>
  </si>
  <si>
    <t>m</t>
  </si>
  <si>
    <t>(2,665+4,02)*2</t>
  </si>
  <si>
    <t>775541800R00</t>
  </si>
  <si>
    <t>Demontáž parketových tabulí přibíjených vč. lišt</t>
  </si>
  <si>
    <t>11,6+6,06</t>
  </si>
  <si>
    <t>776511810R00</t>
  </si>
  <si>
    <t>Odstranění PVC a koberců lepených bez podložky</t>
  </si>
  <si>
    <t>785411800R00</t>
  </si>
  <si>
    <t>Odstranění tapet lepených papírových do 3,8 m</t>
  </si>
  <si>
    <t>979011111R00</t>
  </si>
  <si>
    <t>Svislá doprava suti a vybour. hmot za 2.NP a 1.PP</t>
  </si>
  <si>
    <t>t</t>
  </si>
  <si>
    <t>POL1_3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</si>
  <si>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</si>
  <si>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</si>
  <si>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</si>
  <si>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</si>
  <si>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</si>
  <si>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</si>
  <si>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</si>
  <si>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</si>
  <si>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</si>
  <si>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</si>
  <si>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</si>
  <si>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</si>
  <si>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</si>
  <si>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979093111R00</t>
  </si>
  <si>
    <t>Uložení suti na skládku bez zhutnění</t>
  </si>
  <si>
    <t>90001</t>
  </si>
  <si>
    <t>Demontáž vnitřních oken a dveří, vč.likvidace</t>
  </si>
  <si>
    <t>0,9*2,84*2+0,48*1,62*2+1,6*1,92</t>
  </si>
  <si>
    <t>90002</t>
  </si>
  <si>
    <t>Oprava nátěru - obroušení starého+nový nátěr</t>
  </si>
  <si>
    <t>1,6*1,92+0,9*2,84*2+0,48*1,62*2</t>
  </si>
  <si>
    <t>90003</t>
  </si>
  <si>
    <t>Odstranění původní VZT, vč.likvidace</t>
  </si>
  <si>
    <t>90006</t>
  </si>
  <si>
    <t>Demontáž garnýží, vč.likvidace</t>
  </si>
  <si>
    <t>90007</t>
  </si>
  <si>
    <t>Demontáž zrcadla vč.likvidace - 0,5m2</t>
  </si>
  <si>
    <t>90008</t>
  </si>
  <si>
    <t>Oprava kování, těsnění, vyčištění, seřízení, viz výpis výrobků</t>
  </si>
  <si>
    <t>1,13*1,94+1,14*1,94+1,13*1,89+1,12*1,87+0,4*1,11</t>
  </si>
  <si>
    <t>90011</t>
  </si>
  <si>
    <t>Osazení VZT potrubí - plast 250mm</t>
  </si>
  <si>
    <t>90012</t>
  </si>
  <si>
    <t>Zátka na potrubí, D+M</t>
  </si>
  <si>
    <t>90013</t>
  </si>
  <si>
    <t>Ventilátor, D+M</t>
  </si>
  <si>
    <t>725290010RA0</t>
  </si>
  <si>
    <t>Demontáž klozetu včetně splachovací nádrže</t>
  </si>
  <si>
    <t>Agregovaná položka</t>
  </si>
  <si>
    <t>POL2_7</t>
  </si>
  <si>
    <t>725290020RA0</t>
  </si>
  <si>
    <t>Demontáž umyvadla včetně baterie a konzol</t>
  </si>
  <si>
    <t>725290030RA0</t>
  </si>
  <si>
    <t>Demontáž vany rohové, včetně baterie a obezdění</t>
  </si>
  <si>
    <t>733200010RA0</t>
  </si>
  <si>
    <t>Demontáž potrubí ocelového do DN 40</t>
  </si>
  <si>
    <t>999281108R00</t>
  </si>
  <si>
    <t>Přesun hmot pro opravy a údržbu do výšky 12 m</t>
  </si>
  <si>
    <t>711210020RA0</t>
  </si>
  <si>
    <t>Stěrka hydroizolační těsnicí hmotou</t>
  </si>
  <si>
    <t>2,9+(2,5+1,5)*2*0,1+4</t>
  </si>
  <si>
    <t>713111121RT2</t>
  </si>
  <si>
    <t>Izolace tepelné stropů rovných spodem, drátem, 2 vrstvy - materiál ve specifikaci</t>
  </si>
  <si>
    <t>713111221RK6</t>
  </si>
  <si>
    <t>Montáž parozábrany, zavěšené podhl., přelep. spojů, vč.dodávka</t>
  </si>
  <si>
    <t>998713101R00</t>
  </si>
  <si>
    <t>Přesun hmot pro izolace tepelné, výšky do 6 m</t>
  </si>
  <si>
    <t>631508593R</t>
  </si>
  <si>
    <t>Pás izolační tl.125mm</t>
  </si>
  <si>
    <t>SPCM</t>
  </si>
  <si>
    <t>Specifikace</t>
  </si>
  <si>
    <t>POL3_1</t>
  </si>
  <si>
    <t>72*1,1*2</t>
  </si>
  <si>
    <t>998766202R00</t>
  </si>
  <si>
    <t>Přesun hmot pro truhlářské konstr., výšky do 12 m</t>
  </si>
  <si>
    <t>76611</t>
  </si>
  <si>
    <t>Vstupní vnitřních dveří vč.zárubně bezpečnostní, D1, popis viz výpis výrobků</t>
  </si>
  <si>
    <t>76612</t>
  </si>
  <si>
    <t>Vnitřní dveře, obl.zárubeň, kování, D2, popis viz výpis výrobků</t>
  </si>
  <si>
    <t>76613</t>
  </si>
  <si>
    <t>Vnitřní dveře, obl.zárubeň, kování, D3, popis viz výpis výrobků</t>
  </si>
  <si>
    <t>76614</t>
  </si>
  <si>
    <t>Vnitřní dveře, obl.zárubeň, kování, D4, popis viz výpis výrobků</t>
  </si>
  <si>
    <t>76615</t>
  </si>
  <si>
    <t>Vnitřní dveře, obl.zárubeň, kování, D5, popis viz výpis výrobků</t>
  </si>
  <si>
    <t>76616</t>
  </si>
  <si>
    <t>Vnitřní dveře, obl.zárubeň, kování, D6, popis viz výpis výrobků</t>
  </si>
  <si>
    <t>771575109R00</t>
  </si>
  <si>
    <t>Montáž podlah keram.,hladké, tmel, 30x30 cm</t>
  </si>
  <si>
    <t>771578011R00</t>
  </si>
  <si>
    <t>Spára podlaha - stěna, silikonem</t>
  </si>
  <si>
    <t>(2,5+1,5)*2+2,1*5</t>
  </si>
  <si>
    <t>998771201R00</t>
  </si>
  <si>
    <t>Přesun hmot pro podlahy z dlaždic, výšky do 6 m</t>
  </si>
  <si>
    <t>77101</t>
  </si>
  <si>
    <t>Dodávka dlažby</t>
  </si>
  <si>
    <t>775101101R00</t>
  </si>
  <si>
    <t>Vysávání podlah prům.vysavačem</t>
  </si>
  <si>
    <t>11,6+22,6+27</t>
  </si>
  <si>
    <t>775413021R00</t>
  </si>
  <si>
    <t>Montáž podlahové lišty připevněné vruty, výš. 6 cm</t>
  </si>
  <si>
    <t>(2,665+4,02+3,76+5,96+2,5+2,42+4,46+5,96+0,85+1,7)*2</t>
  </si>
  <si>
    <t>775524000R00</t>
  </si>
  <si>
    <t>Položení vlysových podlah příbíjených</t>
  </si>
  <si>
    <t>775592004R00</t>
  </si>
  <si>
    <t>Broušení dřevěných podlah jemné zr.100-120</t>
  </si>
  <si>
    <t>775599120R00</t>
  </si>
  <si>
    <t>Impregnace podlah vlysových nebo parketových</t>
  </si>
  <si>
    <t>775599130R00</t>
  </si>
  <si>
    <t>Celoplošné tmelení</t>
  </si>
  <si>
    <t>775599141R00</t>
  </si>
  <si>
    <t>Lak dřevěných podlah Bona Novia, Z+2x,přebroušení</t>
  </si>
  <si>
    <t>998775102R00</t>
  </si>
  <si>
    <t>Přesun hmot pro podlahy vlysové, výšky do 12 m</t>
  </si>
  <si>
    <t>61413714R</t>
  </si>
  <si>
    <t>Lišta profil 23 x 12 mm, dl. 1 m</t>
  </si>
  <si>
    <t>776520010RA0</t>
  </si>
  <si>
    <t>Podlaha povlaková z PVC pásů, soklík</t>
  </si>
  <si>
    <t>6,06+1</t>
  </si>
  <si>
    <t>781415016R00</t>
  </si>
  <si>
    <t>Montáž obkladů stěn, porovin.,tmel, nad 20x25 cm</t>
  </si>
  <si>
    <t>(2,5+1,5)*2*2,1</t>
  </si>
  <si>
    <t>998781201R00</t>
  </si>
  <si>
    <t>Přesun hmot pro obklady keramické, výšky do 6 m</t>
  </si>
  <si>
    <t>78101</t>
  </si>
  <si>
    <t>Dodávka obklad</t>
  </si>
  <si>
    <t>784402801R00</t>
  </si>
  <si>
    <t>Odstranění malby oškrábáním v místnosti H do 3,8 m</t>
  </si>
  <si>
    <t>(2,665+4,02+2,5+4+3,76+5,96+4,46+5,96+0,85+1,2)*2*3,2</t>
  </si>
  <si>
    <t>784195212R00</t>
  </si>
  <si>
    <t>Malba tekutá, bílá, 2 x</t>
  </si>
  <si>
    <t>(2,665+4,02+2,5+2,42+3,76+5,96+4,46+5,96)*2*3,2</t>
  </si>
  <si>
    <t>(2,5+1,5)*2*1,1</t>
  </si>
  <si>
    <t>784452213R00</t>
  </si>
  <si>
    <t>Malba sádrokartonových konstrukcích</t>
  </si>
  <si>
    <t>784410010RAB</t>
  </si>
  <si>
    <t>Pačokování vápenným mlékem, dvojnásobné s obroušením a sádrováním</t>
  </si>
  <si>
    <t>50% : 211,968/2</t>
  </si>
  <si>
    <t>612403382R00</t>
  </si>
  <si>
    <t>Hrubá výplň rýh ve stěnách do 5x5 cm maltou ze SMS</t>
  </si>
  <si>
    <t>346244371RT2</t>
  </si>
  <si>
    <t>Zazdívka rýh, potrubí, kapes cihlami tl. 14 cm  s použitím suché maltové směsi</t>
  </si>
  <si>
    <t>974031153R00</t>
  </si>
  <si>
    <t>Vysekání rýh ve zdi cihelné 10 x 10 cm</t>
  </si>
  <si>
    <t>974031387R00</t>
  </si>
  <si>
    <t>Vysekání rýh zeď cihelná průduchy 30 x 30 cm</t>
  </si>
  <si>
    <t>721110802R00</t>
  </si>
  <si>
    <t>Demontáž potrubí z kameninových trub DN 100</t>
  </si>
  <si>
    <t>733110806R00</t>
  </si>
  <si>
    <t>Demontáž potrubí z ocelových trubek závitových</t>
  </si>
  <si>
    <t>733170801R00</t>
  </si>
  <si>
    <t>Demontáž potrubí z plastových trubek D 25 mm</t>
  </si>
  <si>
    <t>R15</t>
  </si>
  <si>
    <t>demontáže ventilů, baterií, vodoměrů</t>
  </si>
  <si>
    <t>POL3_0</t>
  </si>
  <si>
    <t>979094111R00</t>
  </si>
  <si>
    <t>Nakládání nebo překládání vybouraných hmot</t>
  </si>
  <si>
    <t>999281111R00</t>
  </si>
  <si>
    <t>Přesun hmot pro opravy a údržbu do výšky 25 m</t>
  </si>
  <si>
    <t>721170965R00</t>
  </si>
  <si>
    <t>Oprava - propojení dosavadního potrubí PVC D 110</t>
  </si>
  <si>
    <t>721176103R00</t>
  </si>
  <si>
    <t>Potrubí HT připojovací D 50 x 1,8 mm</t>
  </si>
  <si>
    <t>721176105R00</t>
  </si>
  <si>
    <t>Potrubí HT připojovací D 110 x 2,7 mm</t>
  </si>
  <si>
    <t>721176115R00</t>
  </si>
  <si>
    <t>Potrubí HT odpadní svislé D 110 x 2,7 mm</t>
  </si>
  <si>
    <t>721194105R00</t>
  </si>
  <si>
    <t>Vyvedení odpadních výpustek D 50 x 1,8</t>
  </si>
  <si>
    <t>721194109R00</t>
  </si>
  <si>
    <t>Vyvedení odpadních výpustek D 110 x 2,3</t>
  </si>
  <si>
    <t>998721103R00</t>
  </si>
  <si>
    <t>Přesun hmot pro vnitřní kanalizaci, výšky do 24 m</t>
  </si>
  <si>
    <t>722172731R00</t>
  </si>
  <si>
    <t>Potrubí z PPR Ekoplastik, D 20 x 3,4 mm, PN 20</t>
  </si>
  <si>
    <t>722172732R00</t>
  </si>
  <si>
    <t>Potrubí z PPR Ekoplastik, D 25 x 4,2 mm, PN 20</t>
  </si>
  <si>
    <t>722172733R00</t>
  </si>
  <si>
    <t>Potrubí z PPR Ekoplastik, D 32 x 5,4 mm, PN 20</t>
  </si>
  <si>
    <t>722181213RT7</t>
  </si>
  <si>
    <t>Izolace návleková MIRELON PRO tl. stěny 13 mm, vnitřní průměr 22 mm</t>
  </si>
  <si>
    <t>722181213RT9</t>
  </si>
  <si>
    <t>Izolace návleková MIRELON PRO tl. stěny 13 mm, vnitřní průměr 28 mm</t>
  </si>
  <si>
    <t>722181213RU2</t>
  </si>
  <si>
    <t>Izolace návleková MIRELON PRO tl. stěny 13 mm, vnitřní průměr 35 mm</t>
  </si>
  <si>
    <t>722190401R00</t>
  </si>
  <si>
    <t>Vyvedení a upevnění výpustek DN 15</t>
  </si>
  <si>
    <t>722190901R00</t>
  </si>
  <si>
    <t>Uzavření/otevření vodovodního potrubí při opravě</t>
  </si>
  <si>
    <t>722237122R00</t>
  </si>
  <si>
    <t>Kohout vod.kul.,2xvnitř.záv.GIACOMINI R250D DN 20</t>
  </si>
  <si>
    <t>722237131R00</t>
  </si>
  <si>
    <t>Kohout vod.kulový s vypouš.,GIACOMINI R250DS DN 15</t>
  </si>
  <si>
    <t>722237662R00</t>
  </si>
  <si>
    <t>Klapka zpětná,2xvnitř.závit GIACOMINI N5 DN 20,vod</t>
  </si>
  <si>
    <t>722269111R00</t>
  </si>
  <si>
    <t>Montáž vodoměru závitového jdnovt. suchob. G1/2"</t>
  </si>
  <si>
    <t>722280106R00</t>
  </si>
  <si>
    <t>Tlaková zkouška vodovodního potrubí do DN 32</t>
  </si>
  <si>
    <t>998722103R00</t>
  </si>
  <si>
    <t>Přesun hmot pro vnitřní vodovod, výšky do 24 m</t>
  </si>
  <si>
    <t>725860180RT1</t>
  </si>
  <si>
    <t>Sifon pračkový HL400, D 40/50 mm nerezový, podomítková uzávěrka, krycí deska nerez 160x110 mm</t>
  </si>
  <si>
    <t>725119306R00</t>
  </si>
  <si>
    <t>Montáž klozetu závěsného</t>
  </si>
  <si>
    <t>soubor</t>
  </si>
  <si>
    <t>725219401R00</t>
  </si>
  <si>
    <t>Montáž umyvadel na šrouby do zdiva</t>
  </si>
  <si>
    <t>725249102R00</t>
  </si>
  <si>
    <t>Montáž sprchových mís a vaniček</t>
  </si>
  <si>
    <t>725249103R00</t>
  </si>
  <si>
    <t>Montáž sprchových koutů</t>
  </si>
  <si>
    <t>725814101R00</t>
  </si>
  <si>
    <t>Ventil rohový s filtrem IVAR.KING DN 15 x DN 10</t>
  </si>
  <si>
    <t>725814122R00</t>
  </si>
  <si>
    <t>Ventil pračkový se zpět.kl. IVAR.08101 DN15 x DN20</t>
  </si>
  <si>
    <t>725829301R00</t>
  </si>
  <si>
    <t>Montáž baterie umyv.a dřezové stojánkové</t>
  </si>
  <si>
    <t>725849200R00</t>
  </si>
  <si>
    <t>Montáž baterií sprchových, nastavitelná výška</t>
  </si>
  <si>
    <t>725849302R00</t>
  </si>
  <si>
    <t>Montáž držáku sprchy</t>
  </si>
  <si>
    <t>725980122R00</t>
  </si>
  <si>
    <t>Dvířka z plastu, 200 x 300 mm</t>
  </si>
  <si>
    <t>998725103R00</t>
  </si>
  <si>
    <t>Přesun hmot pro zařizovací předměty, výšky do 24 m</t>
  </si>
  <si>
    <t>55145001R</t>
  </si>
  <si>
    <t>Baterie umyvadlová stojánk bez otvír odpadu PL26</t>
  </si>
  <si>
    <t>55145009R</t>
  </si>
  <si>
    <t>Baterie sprch směš nástěnná se sprch tyčí  PL82B</t>
  </si>
  <si>
    <t>55145352R</t>
  </si>
  <si>
    <t>Set sprchový hadice, růžice, držák 901.00</t>
  </si>
  <si>
    <t>551674068R</t>
  </si>
  <si>
    <t>Sedátko LYRA plus pro kombiklozety s poklopem, antibakteriální úprava, nerezové úchyty</t>
  </si>
  <si>
    <t>55428020R</t>
  </si>
  <si>
    <t>Kout sprchový otvíravý, tvar dle půdorysu. Akrylát + plastový rám</t>
  </si>
  <si>
    <t>642938001R</t>
  </si>
  <si>
    <t>Vanička sprch. keram. čtverec Connect 800x800 mm, bílá, v. 60 mm, odpad d 90 mm</t>
  </si>
  <si>
    <t>642153261R</t>
  </si>
  <si>
    <t>Umyvadlo DEEP 50x41 cm 1 otv. pro baterii, bílé, lze do nábytku</t>
  </si>
  <si>
    <t>64240062R</t>
  </si>
  <si>
    <t>Mísa klozetová závěsná LYRA Plus bílá  hl. 530 mm</t>
  </si>
  <si>
    <t>726211123R00</t>
  </si>
  <si>
    <t>Modul-WC Kombifix Eco, UP320, h 108 cm</t>
  </si>
  <si>
    <t>998726123R00</t>
  </si>
  <si>
    <t>Přesun hmot pro předstěnové systémy, výšky do 24 m</t>
  </si>
  <si>
    <t>551070101R</t>
  </si>
  <si>
    <t>M70 Ovládací tlačítko bílé, pro předstěnové instalační systémy</t>
  </si>
  <si>
    <t>734255115R00</t>
  </si>
  <si>
    <t>Ventil pojistný, GIACOMINI R140 DN 15 x 6,0 bar, D+M</t>
  </si>
  <si>
    <t>5512100041R</t>
  </si>
  <si>
    <t>Regulátor tlaku vody 1 2682 12 PN 16 DN 20, D+M</t>
  </si>
  <si>
    <t>612403385R00</t>
  </si>
  <si>
    <t>Hrubá výplň rýh ve stěnách do 10x5 cm maltou z SMS</t>
  </si>
  <si>
    <t>904      R02</t>
  </si>
  <si>
    <t>Hzs-zkousky v ramci montaz.praci, Topná zkouška</t>
  </si>
  <si>
    <t>h</t>
  </si>
  <si>
    <t>Prav.M</t>
  </si>
  <si>
    <t>HZS</t>
  </si>
  <si>
    <t>POL10_8</t>
  </si>
  <si>
    <t>971033341R00</t>
  </si>
  <si>
    <t>Vybourání otv. zeď cihel. pl.0,09 m2, tl.30cm, MVC</t>
  </si>
  <si>
    <t>974031143R00</t>
  </si>
  <si>
    <t>Vysekání rýh ve zdi cihelné 7 x 10 cm</t>
  </si>
  <si>
    <t>974031121R00</t>
  </si>
  <si>
    <t>Vysekání rýh ve zdi cihelné 3 x 3 cm</t>
  </si>
  <si>
    <t>979011211R00</t>
  </si>
  <si>
    <t>Svislá doprava suti a vybour. hmot za 2.NP nošením</t>
  </si>
  <si>
    <t>979011219R00</t>
  </si>
  <si>
    <t>Příplatek za každé další podlaží nošením</t>
  </si>
  <si>
    <t>999281151R00</t>
  </si>
  <si>
    <t>Přesun hmot pro opravy a údržbu do v. 25 m,nošením</t>
  </si>
  <si>
    <t>998713103R00</t>
  </si>
  <si>
    <t>Přesun hmot pro izolace tepelné, výšky do 24 m</t>
  </si>
  <si>
    <t>283771007R</t>
  </si>
  <si>
    <t>Izolace potrubí Mirelon PRO 15x13 mm šedočerná</t>
  </si>
  <si>
    <t>283771020R</t>
  </si>
  <si>
    <t>Izolace potrubí Mirelon PRO 18x13 mm šedočerná</t>
  </si>
  <si>
    <t>28377135R</t>
  </si>
  <si>
    <t>Páska samolepicí na izolace potrubí Mirelon š 38mm, dl. 20 m</t>
  </si>
  <si>
    <t>28377130R</t>
  </si>
  <si>
    <t>Spona na izolace potrubí Mirelon</t>
  </si>
  <si>
    <t>722182011RT1</t>
  </si>
  <si>
    <t>Montáž izolač.skruží na potrubí přímé DN 25,páska, lepicí páska, sponky ve specifikaci</t>
  </si>
  <si>
    <t>48417407W</t>
  </si>
  <si>
    <t>el. kotel, zás. TV, specifikace dle PD, D+M, vč. propojení</t>
  </si>
  <si>
    <t>RT50 731</t>
  </si>
  <si>
    <t>ovládací modul řízený vnější/interiérovou teplotou, s časovým programem, pro vytápění a ohřev vody</t>
  </si>
  <si>
    <t>998731102R00</t>
  </si>
  <si>
    <t>Přesun hmot pro kotelny, výšky do 12 m</t>
  </si>
  <si>
    <t>733163102R00</t>
  </si>
  <si>
    <t>Potrubí z měděných trubek vytápění D 15 x 1,0 mm</t>
  </si>
  <si>
    <t>733163103R00</t>
  </si>
  <si>
    <t>Potrubí z měděných trubek vytápění D 18 x 1,0 mm</t>
  </si>
  <si>
    <t>733190106R00</t>
  </si>
  <si>
    <t>Tlaková zkouška potrubí do DN 32</t>
  </si>
  <si>
    <t>998733103R00</t>
  </si>
  <si>
    <t>Přesun hmot pro rozvody potrubí, výšky do 24 m</t>
  </si>
  <si>
    <t>734245423R00</t>
  </si>
  <si>
    <t>Klapka zpětná,2xvnitř.závit GIACOMINI N5 DN 25,top</t>
  </si>
  <si>
    <t>734266426R00</t>
  </si>
  <si>
    <t>Šroubení uz.dvoutr.s vyp.rohov.Heimer Vekolux DN15</t>
  </si>
  <si>
    <t>734266446R00</t>
  </si>
  <si>
    <t>Šroubení dvoutr.rohov.termo.Heimeier Multilux DN15</t>
  </si>
  <si>
    <t>R32</t>
  </si>
  <si>
    <t>2. ventil pro žebřík</t>
  </si>
  <si>
    <t>734266772R00</t>
  </si>
  <si>
    <t>Šroubení svěrné na měď Heimeier 15x1 mm - EK</t>
  </si>
  <si>
    <t>734291113R00</t>
  </si>
  <si>
    <t>Kohouty plnící a vypouštěcí G 1/2</t>
  </si>
  <si>
    <t>734295213R00</t>
  </si>
  <si>
    <t>Filtr, vnitřní-vnitřní z. GIACOMINI R74A DN 25</t>
  </si>
  <si>
    <t>55137306.AR</t>
  </si>
  <si>
    <t>hlavice termostatická teplota prostoru 6 až 28 °C, ovládání ruční; provedení kapalinová</t>
  </si>
  <si>
    <t>998734103R00</t>
  </si>
  <si>
    <t>Přesun hmot pro armatury, výšky do 24 m</t>
  </si>
  <si>
    <t>734439101R00</t>
  </si>
  <si>
    <t>Montáž termostat, rtuť. spínač,prostorovéh 0 - 40°</t>
  </si>
  <si>
    <t>735000912R00</t>
  </si>
  <si>
    <t>vyregulování ventilů s termost.ovládáním</t>
  </si>
  <si>
    <t>735156930R00</t>
  </si>
  <si>
    <t>Tlakové zkoušky otopných teles, doplňkové práce</t>
  </si>
  <si>
    <t>735159111R00</t>
  </si>
  <si>
    <t>Montáž panelových těles do délky 1600 mm</t>
  </si>
  <si>
    <t>735179110R00</t>
  </si>
  <si>
    <t>Montáž otopných těles koupelnových (žebříků)</t>
  </si>
  <si>
    <t>48457653.AR</t>
  </si>
  <si>
    <t>Těleso otopné des. v. 600 dl. 1000</t>
  </si>
  <si>
    <t>48457657.AR</t>
  </si>
  <si>
    <t>Těleso otopné des. v. 600 dl. 1600</t>
  </si>
  <si>
    <t>484518232R</t>
  </si>
  <si>
    <t>Těleso otopné trubk. KLC 1500x600, včetně EL. topné patrony</t>
  </si>
  <si>
    <t>998735103R00</t>
  </si>
  <si>
    <t>Přesun hmot pro otopná tělesa, výšky do 24 m</t>
  </si>
  <si>
    <t>R36</t>
  </si>
  <si>
    <t>vypuštění a napuštění soustavy</t>
  </si>
  <si>
    <t>210802333RT1</t>
  </si>
  <si>
    <t>Šňůra CYSY 2 x 1,50 mm2 pevně uložená, včetně dodávky šňůry</t>
  </si>
  <si>
    <t>360410019R00</t>
  </si>
  <si>
    <t>Mtz snimace teploty jedn. 112 12</t>
  </si>
  <si>
    <t>34195R</t>
  </si>
  <si>
    <t>materiál pro elektroinstalaci</t>
  </si>
  <si>
    <t>sada</t>
  </si>
  <si>
    <t>RSET</t>
  </si>
  <si>
    <t>Sestava regulátoru a kabelového venkovního čidla</t>
  </si>
  <si>
    <t>612403380R00</t>
  </si>
  <si>
    <t>Hrubá výplň rýh ve stěnách do 3x3 cm maltou ze SMS</t>
  </si>
  <si>
    <t>612403381R00</t>
  </si>
  <si>
    <t>Hrubá výplň rýh ve stěnách do 5x3 cm maltou ze SMS</t>
  </si>
  <si>
    <t>611403380R00</t>
  </si>
  <si>
    <t>Hrubá výplň rýh ve stropech do 3x3 cm maltou z SMS</t>
  </si>
  <si>
    <t>omítka vnitřní stropů rovných, MVC, štuková</t>
  </si>
  <si>
    <t>905      R02</t>
  </si>
  <si>
    <t>Hzs-revize provoz.souboru a st.obj., nový rozvadec</t>
  </si>
  <si>
    <t>973031345R00</t>
  </si>
  <si>
    <t>Vysekání kapes pro rozvaděč, vč. osazení</t>
  </si>
  <si>
    <t>971033141R00</t>
  </si>
  <si>
    <t>Vybourání otvorů zeď cihel. d=6 cm, tl. 30 cm, MVC</t>
  </si>
  <si>
    <t>971033171R00</t>
  </si>
  <si>
    <t>Vybourání otvorů zeď cihel. d=6 cm, tl. 75 cm, MVC</t>
  </si>
  <si>
    <t>973031616R00</t>
  </si>
  <si>
    <t>Vysekání kapes zeď cih. špalíky, krabice 10x10x5cm</t>
  </si>
  <si>
    <t>974082172R00</t>
  </si>
  <si>
    <t>Vysekání rýh vodiče omítka stropů MVC šířka 3 cm</t>
  </si>
  <si>
    <t>974082173R00</t>
  </si>
  <si>
    <t>Vysekání rýh pro vodiče omítka stěn MVC šířka 5cm</t>
  </si>
  <si>
    <t>974082112R00</t>
  </si>
  <si>
    <t>Vysekání rýh pro vodiče omítka stěn MVC šířka 3 cm</t>
  </si>
  <si>
    <t>210-010</t>
  </si>
  <si>
    <t>Bytový rozvaděč RB, kompletní dodávka vč. výzbroje, proudový chránič, jističe, D+M</t>
  </si>
  <si>
    <t>R1256</t>
  </si>
  <si>
    <t>rozvaděč SLP -  design jako RB</t>
  </si>
  <si>
    <t>210010321R00</t>
  </si>
  <si>
    <t>Krabice univerzální KU a odbočná KO se zapoj.,kruh</t>
  </si>
  <si>
    <t>210110041RT6</t>
  </si>
  <si>
    <t>Spínač zapuštěný jednopólový, řazení 1, vč. dodávky strojku, rámečku a krytu</t>
  </si>
  <si>
    <t xml:space="preserve">Připojovací zásuvka pro troubu, sporák, 80x80x25, 5 svorek, ochrana : </t>
  </si>
  <si>
    <t>210110045RT6</t>
  </si>
  <si>
    <t>Spínač zapuštěný střídavý, řazení 6, vč. dodávky strojku, rámečku a krytu</t>
  </si>
  <si>
    <t>210110046RT6</t>
  </si>
  <si>
    <t>Spínač zapuštěný křížový, řazení 7, vč. dodávky strojku, rámečku a krytu</t>
  </si>
  <si>
    <t>210111014RT6</t>
  </si>
  <si>
    <t>Zásuvka domovní zapuštěná - provedení 2x (2P+PE), včetně dodávky zásuvky a rámečku</t>
  </si>
  <si>
    <t>210800648R00</t>
  </si>
  <si>
    <t>Vodič H07V-K (CYA) 16 mm2 uložený pevně</t>
  </si>
  <si>
    <t>210810045R00</t>
  </si>
  <si>
    <t>Kabel CYKY-m 750 V 3 x 1,5 mm2 pevně uložený</t>
  </si>
  <si>
    <t>210810046R00</t>
  </si>
  <si>
    <t>Kabel CYKY-m 750 V 3 x 2,5 mm2 pevně uložený</t>
  </si>
  <si>
    <t>210810053R00</t>
  </si>
  <si>
    <t>Kabel CYKY-m 750 V 4 x 10 mm2 pevně uložený</t>
  </si>
  <si>
    <t>210810055R00</t>
  </si>
  <si>
    <t>Kabel CYKY-m 750 V 5 x 1,5 mm2 pevně uložený</t>
  </si>
  <si>
    <t>210810056R00</t>
  </si>
  <si>
    <t>Kabel CYKY-m 750 V 5 x 2,5 mm2 pevně uložený</t>
  </si>
  <si>
    <t>210010001R00</t>
  </si>
  <si>
    <t>Trubka ohebná pod omítku, vnější průměr 16 mm</t>
  </si>
  <si>
    <t>449861130R</t>
  </si>
  <si>
    <t>Hlásič multisenzorový</t>
  </si>
  <si>
    <t>210110001R00</t>
  </si>
  <si>
    <t>Spínač nástěnný jednopól.- řaz. 1, obyč.prostředí</t>
  </si>
  <si>
    <t>220111761R00</t>
  </si>
  <si>
    <t>Svorka uzemňovací</t>
  </si>
  <si>
    <t>Materiál pro elektroinstalaci</t>
  </si>
  <si>
    <t>34111030R</t>
  </si>
  <si>
    <t>Kabel silový s Cu jádrem 750 V CYKY 3 x 1,5 mm2</t>
  </si>
  <si>
    <t>34111036R</t>
  </si>
  <si>
    <t>Kabel silový s Cu jádrem 750 V CYKY 3 x 2,5 mm2</t>
  </si>
  <si>
    <t>34111076R</t>
  </si>
  <si>
    <t>Kabel silový s Cu jádrem 750 V CYKY 4 x10 mm2, spojeni RE-byt</t>
  </si>
  <si>
    <t>34111090R</t>
  </si>
  <si>
    <t>Kabel silový s Cu jádrem 750 V CYKY 5 x 1,5 mm2</t>
  </si>
  <si>
    <t>34111094R</t>
  </si>
  <si>
    <t>Kabel silový s Cu jádrem 750 V CYKY 5 x 2,5 mm2</t>
  </si>
  <si>
    <t>34142159R</t>
  </si>
  <si>
    <t>Vodič silový pevné uložení CYA 16 mm2</t>
  </si>
  <si>
    <t>220-004</t>
  </si>
  <si>
    <t>Silové napojení rozvaděče SLP</t>
  </si>
  <si>
    <t>220-002</t>
  </si>
  <si>
    <t>Ovládací, návěštní a signální přístroje tlačítkový, domovní ovladač, včetně zapojení, bez signálky</t>
  </si>
  <si>
    <t>222290103R00</t>
  </si>
  <si>
    <t>Dvojzásuvka 2xRJ45 UTP kat.5e na omítku</t>
  </si>
  <si>
    <t>POL1_9</t>
  </si>
  <si>
    <t>222730001R00</t>
  </si>
  <si>
    <t>Účastnická zásuvka TV+R+SAT koncová pod omítku</t>
  </si>
  <si>
    <t>210010323R00</t>
  </si>
  <si>
    <t>Krabice odbočná KO, se zapojením, čtvercová</t>
  </si>
  <si>
    <t>34121046R</t>
  </si>
  <si>
    <t>Kabel sdělovací s Cu jádrem SYKFY 3 x 2 x 0,50 mm</t>
  </si>
  <si>
    <t>3412652210R</t>
  </si>
  <si>
    <t>Kabel koaxiální Belden H121 Cu, PVC 5 mm</t>
  </si>
  <si>
    <t>371201303R</t>
  </si>
  <si>
    <t>Kabel UTP dvojitý plášť Cat5e, balení po 305 m</t>
  </si>
  <si>
    <t>222280214R00</t>
  </si>
  <si>
    <t>Kabel UTP/FTP kat.5e v trubkách</t>
  </si>
  <si>
    <t>222280221R00</t>
  </si>
  <si>
    <t>SYKFY 5x2x0.5 mm v trubkách</t>
  </si>
  <si>
    <t>222280241R00</t>
  </si>
  <si>
    <t>Koaxiální kabel v trubkách</t>
  </si>
  <si>
    <t>34571050R</t>
  </si>
  <si>
    <t>Trubka elektroinstal. ohebná 2316/LPE-1 d 16 mm</t>
  </si>
  <si>
    <t>220711301R00</t>
  </si>
  <si>
    <t>Montáž detektoru</t>
  </si>
  <si>
    <t>220-001</t>
  </si>
  <si>
    <t>Autonomní požární detektor s akust.signalizací</t>
  </si>
  <si>
    <t>38226867D</t>
  </si>
  <si>
    <t>Telefon domácí provedení</t>
  </si>
  <si>
    <t>222323301R00</t>
  </si>
  <si>
    <t>Domácí telefon digitální, na úchyt.body</t>
  </si>
  <si>
    <t>32679R</t>
  </si>
  <si>
    <t>svítidlo - objímka s LED žárovkou, D+M</t>
  </si>
  <si>
    <t>32659R</t>
  </si>
  <si>
    <t>dveřní zvonek D+M</t>
  </si>
  <si>
    <t>R36593</t>
  </si>
  <si>
    <t>zásuvky</t>
  </si>
  <si>
    <t>R36594</t>
  </si>
  <si>
    <t>vypínače</t>
  </si>
  <si>
    <t>R36595</t>
  </si>
  <si>
    <t>pojistky</t>
  </si>
  <si>
    <t>R36596</t>
  </si>
  <si>
    <t>telefon</t>
  </si>
  <si>
    <t>R36597</t>
  </si>
  <si>
    <t>zvonek</t>
  </si>
  <si>
    <t>650801113R00</t>
  </si>
  <si>
    <t>Demontáž svítidla stropního přisazeného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</si>
</sst>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125" t="s">
        <v>50</v>
      </c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6" t="s">
        <v>51</v>
      </c>
      <c r="H8" s="18" t="s">
        <v>40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52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47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5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SUMIF(F54:F80,A16,I54:I80)+SUMIF(F54:F80,"PSU",I54:I80)</f>
        <v>0</v>
      </c>
      <c r="J16" s="82"/>
    </row>
    <row r="17" spans="1:10" ht="23.25" customHeight="1" x14ac:dyDescent="0.2">
      <c r="A17" s="195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SUMIF(F54:F80,A17,I54:I80)</f>
        <v>0</v>
      </c>
      <c r="J17" s="82"/>
    </row>
    <row r="18" spans="1:10" ht="23.25" customHeight="1" x14ac:dyDescent="0.2">
      <c r="A18" s="195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SUMIF(F54:F80,A18,I54:I80)</f>
        <v>0</v>
      </c>
      <c r="J18" s="82"/>
    </row>
    <row r="19" spans="1:10" ht="23.25" customHeight="1" x14ac:dyDescent="0.2">
      <c r="A19" s="195" t="s">
        <v>87</v>
      </c>
      <c r="B19" s="38" t="s">
        <v>27</v>
      </c>
      <c r="C19" s="59"/>
      <c r="D19" s="60"/>
      <c r="E19" s="80"/>
      <c r="F19" s="81"/>
      <c r="G19" s="80"/>
      <c r="H19" s="81"/>
      <c r="I19" s="80">
        <f>SUMIF(F54:F80,A19,I54:I80)</f>
        <v>0</v>
      </c>
      <c r="J19" s="82"/>
    </row>
    <row r="20" spans="1:10" ht="23.25" customHeight="1" x14ac:dyDescent="0.2">
      <c r="A20" s="195" t="s">
        <v>126</v>
      </c>
      <c r="B20" s="38" t="s">
        <v>28</v>
      </c>
      <c r="C20" s="59"/>
      <c r="D20" s="60"/>
      <c r="E20" s="80"/>
      <c r="F20" s="81"/>
      <c r="G20" s="80"/>
      <c r="H20" s="81"/>
      <c r="I20" s="80">
        <f>SUMIF(F54:F80,A20,I54:I80)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70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55</v>
      </c>
      <c r="C39" s="147"/>
      <c r="D39" s="147"/>
      <c r="E39" s="147"/>
      <c r="F39" s="148">
        <f>'01 11018_08-0 Pol'!AE12+'01 11018_08-1 Pol'!AE159+'01 11018_08-2 Pol'!AE78+'01 11018_08-3 Pol'!AE67+'01 11018_08-4 Pol'!AE82</f>
        <v>0</v>
      </c>
      <c r="G39" s="149">
        <f>'01 11018_08-0 Pol'!AF12+'01 11018_08-1 Pol'!AF159+'01 11018_08-2 Pol'!AF78+'01 11018_08-3 Pol'!AF67+'01 11018_08-4 Pol'!AF82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56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customHeight="1" x14ac:dyDescent="0.2">
      <c r="A41" s="136">
        <v>2</v>
      </c>
      <c r="B41" s="152" t="s">
        <v>57</v>
      </c>
      <c r="C41" s="153" t="s">
        <v>58</v>
      </c>
      <c r="D41" s="153"/>
      <c r="E41" s="153"/>
      <c r="F41" s="154">
        <f>'01 11018_08-0 Pol'!AE12+'01 11018_08-1 Pol'!AE159+'01 11018_08-2 Pol'!AE78+'01 11018_08-3 Pol'!AE67+'01 11018_08-4 Pol'!AE82</f>
        <v>0</v>
      </c>
      <c r="G41" s="155">
        <f>'01 11018_08-0 Pol'!AF12+'01 11018_08-1 Pol'!AF159+'01 11018_08-2 Pol'!AF78+'01 11018_08-3 Pol'!AF67+'01 11018_08-4 Pol'!AF82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59</v>
      </c>
      <c r="C42" s="147" t="s">
        <v>60</v>
      </c>
      <c r="D42" s="147"/>
      <c r="E42" s="147"/>
      <c r="F42" s="158">
        <f>'01 11018_08-0 Pol'!AE12</f>
        <v>0</v>
      </c>
      <c r="G42" s="150">
        <f>'01 11018_08-0 Pol'!AF12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61</v>
      </c>
      <c r="C43" s="147" t="s">
        <v>62</v>
      </c>
      <c r="D43" s="147"/>
      <c r="E43" s="147"/>
      <c r="F43" s="158">
        <f>'01 11018_08-1 Pol'!AE159</f>
        <v>0</v>
      </c>
      <c r="G43" s="150">
        <f>'01 11018_08-1 Pol'!AF159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63</v>
      </c>
      <c r="C44" s="147" t="s">
        <v>64</v>
      </c>
      <c r="D44" s="147"/>
      <c r="E44" s="147"/>
      <c r="F44" s="158">
        <f>'01 11018_08-2 Pol'!AE78</f>
        <v>0</v>
      </c>
      <c r="G44" s="150">
        <f>'01 11018_08-2 Pol'!AF78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>
        <v>3</v>
      </c>
      <c r="B45" s="157" t="s">
        <v>65</v>
      </c>
      <c r="C45" s="147" t="s">
        <v>66</v>
      </c>
      <c r="D45" s="147"/>
      <c r="E45" s="147"/>
      <c r="F45" s="158">
        <f>'01 11018_08-3 Pol'!AE67</f>
        <v>0</v>
      </c>
      <c r="G45" s="150">
        <f>'01 11018_08-3 Pol'!AF67</f>
        <v>0</v>
      </c>
      <c r="H45" s="150">
        <f>(F45*SazbaDPH1/100)+(G45*SazbaDPH2/100)</f>
        <v>0</v>
      </c>
      <c r="I45" s="150">
        <f>F45+G45+H45</f>
        <v>0</v>
      </c>
      <c r="J45" s="151" t="str">
        <f>IF(CenaCelkemVypocet=0,"",I45/CenaCelkemVypocet*100)</f>
        <v/>
      </c>
    </row>
    <row r="46" spans="1:10" ht="25.5" customHeight="1" x14ac:dyDescent="0.2">
      <c r="A46" s="136">
        <v>3</v>
      </c>
      <c r="B46" s="157" t="s">
        <v>67</v>
      </c>
      <c r="C46" s="147" t="s">
        <v>68</v>
      </c>
      <c r="D46" s="147"/>
      <c r="E46" s="147"/>
      <c r="F46" s="158">
        <f>'01 11018_08-4 Pol'!AE82</f>
        <v>0</v>
      </c>
      <c r="G46" s="150">
        <f>'01 11018_08-4 Pol'!AF82</f>
        <v>0</v>
      </c>
      <c r="H46" s="150">
        <f>(F46*SazbaDPH1/100)+(G46*SazbaDPH2/100)</f>
        <v>0</v>
      </c>
      <c r="I46" s="150">
        <f>F46+G46+H46</f>
        <v>0</v>
      </c>
      <c r="J46" s="151" t="str">
        <f>IF(CenaCelkemVypocet=0,"",I46/CenaCelkemVypocet*100)</f>
        <v/>
      </c>
    </row>
    <row r="47" spans="1:10" ht="25.5" customHeight="1" x14ac:dyDescent="0.2">
      <c r="A47" s="136"/>
      <c r="B47" s="159" t="s">
        <v>69</v>
      </c>
      <c r="C47" s="160"/>
      <c r="D47" s="160"/>
      <c r="E47" s="161"/>
      <c r="F47" s="162">
        <f>SUMIF(A39:A46,"=1",F39:F46)</f>
        <v>0</v>
      </c>
      <c r="G47" s="163">
        <f>SUMIF(A39:A46,"=1",G39:G46)</f>
        <v>0</v>
      </c>
      <c r="H47" s="163">
        <f>SUMIF(A39:A46,"=1",H39:H46)</f>
        <v>0</v>
      </c>
      <c r="I47" s="163">
        <f>SUMIF(A39:A46,"=1",I39:I46)</f>
        <v>0</v>
      </c>
      <c r="J47" s="164">
        <f>SUMIF(A39:A46,"=1",J39:J46)</f>
        <v>0</v>
      </c>
    </row>
    <row r="51" spans="1:10" ht="15.75" x14ac:dyDescent="0.25">
      <c r="B51" s="175" t="s">
        <v>71</v>
      </c>
    </row>
    <row r="53" spans="1:10" ht="25.5" customHeight="1" x14ac:dyDescent="0.2">
      <c r="A53" s="177"/>
      <c r="B53" s="180" t="s">
        <v>17</v>
      </c>
      <c r="C53" s="180" t="s">
        <v>5</v>
      </c>
      <c r="D53" s="181"/>
      <c r="E53" s="181"/>
      <c r="F53" s="182" t="s">
        <v>72</v>
      </c>
      <c r="G53" s="182"/>
      <c r="H53" s="182"/>
      <c r="I53" s="182" t="s">
        <v>29</v>
      </c>
      <c r="J53" s="182" t="s">
        <v>0</v>
      </c>
    </row>
    <row r="54" spans="1:10" ht="36.75" customHeight="1" x14ac:dyDescent="0.2">
      <c r="A54" s="178"/>
      <c r="B54" s="183" t="s">
        <v>73</v>
      </c>
      <c r="C54" s="184" t="s">
        <v>74</v>
      </c>
      <c r="D54" s="185"/>
      <c r="E54" s="185"/>
      <c r="F54" s="191" t="s">
        <v>24</v>
      </c>
      <c r="G54" s="192"/>
      <c r="H54" s="192"/>
      <c r="I54" s="192">
        <f>'01 11018_08-1 Pol'!G8</f>
        <v>0</v>
      </c>
      <c r="J54" s="189" t="str">
        <f>IF(I81=0,"",I54/I81*100)</f>
        <v/>
      </c>
    </row>
    <row r="55" spans="1:10" ht="36.75" customHeight="1" x14ac:dyDescent="0.2">
      <c r="A55" s="178"/>
      <c r="B55" s="183" t="s">
        <v>75</v>
      </c>
      <c r="C55" s="184" t="s">
        <v>76</v>
      </c>
      <c r="D55" s="185"/>
      <c r="E55" s="185"/>
      <c r="F55" s="191" t="s">
        <v>24</v>
      </c>
      <c r="G55" s="192"/>
      <c r="H55" s="192"/>
      <c r="I55" s="192">
        <f>'01 11018_08-1 Pol'!G19</f>
        <v>0</v>
      </c>
      <c r="J55" s="189" t="str">
        <f>IF(I81=0,"",I55/I81*100)</f>
        <v/>
      </c>
    </row>
    <row r="56" spans="1:10" ht="36.75" customHeight="1" x14ac:dyDescent="0.2">
      <c r="A56" s="178"/>
      <c r="B56" s="183" t="s">
        <v>77</v>
      </c>
      <c r="C56" s="184" t="s">
        <v>78</v>
      </c>
      <c r="D56" s="185"/>
      <c r="E56" s="185"/>
      <c r="F56" s="191" t="s">
        <v>24</v>
      </c>
      <c r="G56" s="192"/>
      <c r="H56" s="192"/>
      <c r="I56" s="192">
        <f>'01 11018_08-2 Pol'!G8+'01 11018_08-3 Pol'!G8+'01 11018_08-4 Pol'!G8</f>
        <v>0</v>
      </c>
      <c r="J56" s="189" t="str">
        <f>IF(I81=0,"",I56/I81*100)</f>
        <v/>
      </c>
    </row>
    <row r="57" spans="1:10" ht="36.75" customHeight="1" x14ac:dyDescent="0.2">
      <c r="A57" s="178"/>
      <c r="B57" s="183" t="s">
        <v>79</v>
      </c>
      <c r="C57" s="184" t="s">
        <v>80</v>
      </c>
      <c r="D57" s="185"/>
      <c r="E57" s="185"/>
      <c r="F57" s="191" t="s">
        <v>24</v>
      </c>
      <c r="G57" s="192"/>
      <c r="H57" s="192"/>
      <c r="I57" s="192">
        <f>'01 11018_08-1 Pol'!G36</f>
        <v>0</v>
      </c>
      <c r="J57" s="189" t="str">
        <f>IF(I81=0,"",I57/I81*100)</f>
        <v/>
      </c>
    </row>
    <row r="58" spans="1:10" ht="36.75" customHeight="1" x14ac:dyDescent="0.2">
      <c r="A58" s="178"/>
      <c r="B58" s="183" t="s">
        <v>81</v>
      </c>
      <c r="C58" s="184" t="s">
        <v>82</v>
      </c>
      <c r="D58" s="185"/>
      <c r="E58" s="185"/>
      <c r="F58" s="191" t="s">
        <v>24</v>
      </c>
      <c r="G58" s="192"/>
      <c r="H58" s="192"/>
      <c r="I58" s="192">
        <f>'01 11018_08-3 Pol'!G11+'01 11018_08-4 Pol'!G14</f>
        <v>0</v>
      </c>
      <c r="J58" s="189" t="str">
        <f>IF(I81=0,"",I58/I81*100)</f>
        <v/>
      </c>
    </row>
    <row r="59" spans="1:10" ht="36.75" customHeight="1" x14ac:dyDescent="0.2">
      <c r="A59" s="178"/>
      <c r="B59" s="183" t="s">
        <v>83</v>
      </c>
      <c r="C59" s="184" t="s">
        <v>84</v>
      </c>
      <c r="D59" s="185"/>
      <c r="E59" s="185"/>
      <c r="F59" s="191" t="s">
        <v>24</v>
      </c>
      <c r="G59" s="192"/>
      <c r="H59" s="192"/>
      <c r="I59" s="192">
        <f>'01 11018_08-2 Pol'!G12+'01 11018_08-3 Pol'!G13+'01 11018_08-4 Pol'!G16</f>
        <v>0</v>
      </c>
      <c r="J59" s="189" t="str">
        <f>IF(I81=0,"",I59/I81*100)</f>
        <v/>
      </c>
    </row>
    <row r="60" spans="1:10" ht="36.75" customHeight="1" x14ac:dyDescent="0.2">
      <c r="A60" s="178"/>
      <c r="B60" s="183" t="s">
        <v>85</v>
      </c>
      <c r="C60" s="184" t="s">
        <v>86</v>
      </c>
      <c r="D60" s="185"/>
      <c r="E60" s="185"/>
      <c r="F60" s="191" t="s">
        <v>24</v>
      </c>
      <c r="G60" s="192"/>
      <c r="H60" s="192"/>
      <c r="I60" s="192">
        <f>'01 11018_08-1 Pol'!G101+'01 11018_08-2 Pol'!G24+'01 11018_08-3 Pol'!G22+'01 11018_08-4 Pol'!G24</f>
        <v>0</v>
      </c>
      <c r="J60" s="189" t="str">
        <f>IF(I81=0,"",I60/I81*100)</f>
        <v/>
      </c>
    </row>
    <row r="61" spans="1:10" ht="36.75" customHeight="1" x14ac:dyDescent="0.2">
      <c r="A61" s="178"/>
      <c r="B61" s="183" t="s">
        <v>87</v>
      </c>
      <c r="C61" s="184" t="s">
        <v>27</v>
      </c>
      <c r="D61" s="185"/>
      <c r="E61" s="185"/>
      <c r="F61" s="191" t="s">
        <v>24</v>
      </c>
      <c r="G61" s="192"/>
      <c r="H61" s="192"/>
      <c r="I61" s="192">
        <f>'01 11018_08-0 Pol'!G8</f>
        <v>0</v>
      </c>
      <c r="J61" s="189" t="str">
        <f>IF(I81=0,"",I61/I81*100)</f>
        <v/>
      </c>
    </row>
    <row r="62" spans="1:10" ht="36.75" customHeight="1" x14ac:dyDescent="0.2">
      <c r="A62" s="178"/>
      <c r="B62" s="183" t="s">
        <v>88</v>
      </c>
      <c r="C62" s="184" t="s">
        <v>89</v>
      </c>
      <c r="D62" s="185"/>
      <c r="E62" s="185"/>
      <c r="F62" s="191" t="s">
        <v>25</v>
      </c>
      <c r="G62" s="192"/>
      <c r="H62" s="192"/>
      <c r="I62" s="192">
        <f>'01 11018_08-1 Pol'!G103</f>
        <v>0</v>
      </c>
      <c r="J62" s="189" t="str">
        <f>IF(I81=0,"",I62/I81*100)</f>
        <v/>
      </c>
    </row>
    <row r="63" spans="1:10" ht="36.75" customHeight="1" x14ac:dyDescent="0.2">
      <c r="A63" s="178"/>
      <c r="B63" s="183" t="s">
        <v>90</v>
      </c>
      <c r="C63" s="184" t="s">
        <v>91</v>
      </c>
      <c r="D63" s="185"/>
      <c r="E63" s="185"/>
      <c r="F63" s="191" t="s">
        <v>25</v>
      </c>
      <c r="G63" s="192"/>
      <c r="H63" s="192"/>
      <c r="I63" s="192">
        <f>'01 11018_08-1 Pol'!G106+'01 11018_08-3 Pol'!G24</f>
        <v>0</v>
      </c>
      <c r="J63" s="189" t="str">
        <f>IF(I81=0,"",I63/I81*100)</f>
        <v/>
      </c>
    </row>
    <row r="64" spans="1:10" ht="36.75" customHeight="1" x14ac:dyDescent="0.2">
      <c r="A64" s="178"/>
      <c r="B64" s="183" t="s">
        <v>92</v>
      </c>
      <c r="C64" s="184" t="s">
        <v>93</v>
      </c>
      <c r="D64" s="185"/>
      <c r="E64" s="185"/>
      <c r="F64" s="191" t="s">
        <v>25</v>
      </c>
      <c r="G64" s="192"/>
      <c r="H64" s="192"/>
      <c r="I64" s="192">
        <f>'01 11018_08-2 Pol'!G26</f>
        <v>0</v>
      </c>
      <c r="J64" s="189" t="str">
        <f>IF(I81=0,"",I64/I81*100)</f>
        <v/>
      </c>
    </row>
    <row r="65" spans="1:10" ht="36.75" customHeight="1" x14ac:dyDescent="0.2">
      <c r="A65" s="178"/>
      <c r="B65" s="183" t="s">
        <v>94</v>
      </c>
      <c r="C65" s="184" t="s">
        <v>95</v>
      </c>
      <c r="D65" s="185"/>
      <c r="E65" s="185"/>
      <c r="F65" s="191" t="s">
        <v>25</v>
      </c>
      <c r="G65" s="192"/>
      <c r="H65" s="192"/>
      <c r="I65" s="192">
        <f>'01 11018_08-2 Pol'!G34</f>
        <v>0</v>
      </c>
      <c r="J65" s="189" t="str">
        <f>IF(I81=0,"",I65/I81*100)</f>
        <v/>
      </c>
    </row>
    <row r="66" spans="1:10" ht="36.75" customHeight="1" x14ac:dyDescent="0.2">
      <c r="A66" s="178"/>
      <c r="B66" s="183" t="s">
        <v>96</v>
      </c>
      <c r="C66" s="184" t="s">
        <v>97</v>
      </c>
      <c r="D66" s="185"/>
      <c r="E66" s="185"/>
      <c r="F66" s="191" t="s">
        <v>25</v>
      </c>
      <c r="G66" s="192"/>
      <c r="H66" s="192"/>
      <c r="I66" s="192">
        <f>'01 11018_08-2 Pol'!G49</f>
        <v>0</v>
      </c>
      <c r="J66" s="189" t="str">
        <f>IF(I81=0,"",I66/I81*100)</f>
        <v/>
      </c>
    </row>
    <row r="67" spans="1:10" ht="36.75" customHeight="1" x14ac:dyDescent="0.2">
      <c r="A67" s="178"/>
      <c r="B67" s="183" t="s">
        <v>98</v>
      </c>
      <c r="C67" s="184" t="s">
        <v>99</v>
      </c>
      <c r="D67" s="185"/>
      <c r="E67" s="185"/>
      <c r="F67" s="191" t="s">
        <v>25</v>
      </c>
      <c r="G67" s="192"/>
      <c r="H67" s="192"/>
      <c r="I67" s="192">
        <f>'01 11018_08-2 Pol'!G70</f>
        <v>0</v>
      </c>
      <c r="J67" s="189" t="str">
        <f>IF(I81=0,"",I67/I81*100)</f>
        <v/>
      </c>
    </row>
    <row r="68" spans="1:10" ht="36.75" customHeight="1" x14ac:dyDescent="0.2">
      <c r="A68" s="178"/>
      <c r="B68" s="183" t="s">
        <v>100</v>
      </c>
      <c r="C68" s="184" t="s">
        <v>101</v>
      </c>
      <c r="D68" s="185"/>
      <c r="E68" s="185"/>
      <c r="F68" s="191" t="s">
        <v>25</v>
      </c>
      <c r="G68" s="192"/>
      <c r="H68" s="192"/>
      <c r="I68" s="192">
        <f>'01 11018_08-3 Pol'!G31</f>
        <v>0</v>
      </c>
      <c r="J68" s="189" t="str">
        <f>IF(I81=0,"",I68/I81*100)</f>
        <v/>
      </c>
    </row>
    <row r="69" spans="1:10" ht="36.75" customHeight="1" x14ac:dyDescent="0.2">
      <c r="A69" s="178"/>
      <c r="B69" s="183" t="s">
        <v>102</v>
      </c>
      <c r="C69" s="184" t="s">
        <v>103</v>
      </c>
      <c r="D69" s="185"/>
      <c r="E69" s="185"/>
      <c r="F69" s="191" t="s">
        <v>25</v>
      </c>
      <c r="G69" s="192"/>
      <c r="H69" s="192"/>
      <c r="I69" s="192">
        <f>'01 11018_08-3 Pol'!G35</f>
        <v>0</v>
      </c>
      <c r="J69" s="189" t="str">
        <f>IF(I81=0,"",I69/I81*100)</f>
        <v/>
      </c>
    </row>
    <row r="70" spans="1:10" ht="36.75" customHeight="1" x14ac:dyDescent="0.2">
      <c r="A70" s="178"/>
      <c r="B70" s="183" t="s">
        <v>104</v>
      </c>
      <c r="C70" s="184" t="s">
        <v>105</v>
      </c>
      <c r="D70" s="185"/>
      <c r="E70" s="185"/>
      <c r="F70" s="191" t="s">
        <v>25</v>
      </c>
      <c r="G70" s="192"/>
      <c r="H70" s="192"/>
      <c r="I70" s="192">
        <f>'01 11018_08-2 Pol'!G74+'01 11018_08-3 Pol'!G40</f>
        <v>0</v>
      </c>
      <c r="J70" s="189" t="str">
        <f>IF(I81=0,"",I70/I81*100)</f>
        <v/>
      </c>
    </row>
    <row r="71" spans="1:10" ht="36.75" customHeight="1" x14ac:dyDescent="0.2">
      <c r="A71" s="178"/>
      <c r="B71" s="183" t="s">
        <v>106</v>
      </c>
      <c r="C71" s="184" t="s">
        <v>107</v>
      </c>
      <c r="D71" s="185"/>
      <c r="E71" s="185"/>
      <c r="F71" s="191" t="s">
        <v>25</v>
      </c>
      <c r="G71" s="192"/>
      <c r="H71" s="192"/>
      <c r="I71" s="192">
        <f>'01 11018_08-3 Pol'!G51</f>
        <v>0</v>
      </c>
      <c r="J71" s="189" t="str">
        <f>IF(I81=0,"",I71/I81*100)</f>
        <v/>
      </c>
    </row>
    <row r="72" spans="1:10" ht="36.75" customHeight="1" x14ac:dyDescent="0.2">
      <c r="A72" s="178"/>
      <c r="B72" s="183" t="s">
        <v>108</v>
      </c>
      <c r="C72" s="184" t="s">
        <v>109</v>
      </c>
      <c r="D72" s="185"/>
      <c r="E72" s="185"/>
      <c r="F72" s="191" t="s">
        <v>25</v>
      </c>
      <c r="G72" s="192"/>
      <c r="H72" s="192"/>
      <c r="I72" s="192">
        <f>'01 11018_08-1 Pol'!G112</f>
        <v>0</v>
      </c>
      <c r="J72" s="189" t="str">
        <f>IF(I81=0,"",I72/I81*100)</f>
        <v/>
      </c>
    </row>
    <row r="73" spans="1:10" ht="36.75" customHeight="1" x14ac:dyDescent="0.2">
      <c r="A73" s="178"/>
      <c r="B73" s="183" t="s">
        <v>110</v>
      </c>
      <c r="C73" s="184" t="s">
        <v>111</v>
      </c>
      <c r="D73" s="185"/>
      <c r="E73" s="185"/>
      <c r="F73" s="191" t="s">
        <v>25</v>
      </c>
      <c r="G73" s="192"/>
      <c r="H73" s="192"/>
      <c r="I73" s="192">
        <f>'01 11018_08-1 Pol'!G120</f>
        <v>0</v>
      </c>
      <c r="J73" s="189" t="str">
        <f>IF(I81=0,"",I73/I81*100)</f>
        <v/>
      </c>
    </row>
    <row r="74" spans="1:10" ht="36.75" customHeight="1" x14ac:dyDescent="0.2">
      <c r="A74" s="178"/>
      <c r="B74" s="183" t="s">
        <v>112</v>
      </c>
      <c r="C74" s="184" t="s">
        <v>113</v>
      </c>
      <c r="D74" s="185"/>
      <c r="E74" s="185"/>
      <c r="F74" s="191" t="s">
        <v>25</v>
      </c>
      <c r="G74" s="192"/>
      <c r="H74" s="192"/>
      <c r="I74" s="192">
        <f>'01 11018_08-1 Pol'!G126</f>
        <v>0</v>
      </c>
      <c r="J74" s="189" t="str">
        <f>IF(I81=0,"",I74/I81*100)</f>
        <v/>
      </c>
    </row>
    <row r="75" spans="1:10" ht="36.75" customHeight="1" x14ac:dyDescent="0.2">
      <c r="A75" s="178"/>
      <c r="B75" s="183" t="s">
        <v>114</v>
      </c>
      <c r="C75" s="184" t="s">
        <v>115</v>
      </c>
      <c r="D75" s="185"/>
      <c r="E75" s="185"/>
      <c r="F75" s="191" t="s">
        <v>25</v>
      </c>
      <c r="G75" s="192"/>
      <c r="H75" s="192"/>
      <c r="I75" s="192">
        <f>'01 11018_08-1 Pol'!G139</f>
        <v>0</v>
      </c>
      <c r="J75" s="189" t="str">
        <f>IF(I81=0,"",I75/I81*100)</f>
        <v/>
      </c>
    </row>
    <row r="76" spans="1:10" ht="36.75" customHeight="1" x14ac:dyDescent="0.2">
      <c r="A76" s="178"/>
      <c r="B76" s="183" t="s">
        <v>116</v>
      </c>
      <c r="C76" s="184" t="s">
        <v>117</v>
      </c>
      <c r="D76" s="185"/>
      <c r="E76" s="185"/>
      <c r="F76" s="191" t="s">
        <v>25</v>
      </c>
      <c r="G76" s="192"/>
      <c r="H76" s="192"/>
      <c r="I76" s="192">
        <f>'01 11018_08-1 Pol'!G142</f>
        <v>0</v>
      </c>
      <c r="J76" s="189" t="str">
        <f>IF(I81=0,"",I76/I81*100)</f>
        <v/>
      </c>
    </row>
    <row r="77" spans="1:10" ht="36.75" customHeight="1" x14ac:dyDescent="0.2">
      <c r="A77" s="178"/>
      <c r="B77" s="183" t="s">
        <v>118</v>
      </c>
      <c r="C77" s="184" t="s">
        <v>119</v>
      </c>
      <c r="D77" s="185"/>
      <c r="E77" s="185"/>
      <c r="F77" s="191" t="s">
        <v>25</v>
      </c>
      <c r="G77" s="192"/>
      <c r="H77" s="192"/>
      <c r="I77" s="192">
        <f>'01 11018_08-1 Pol'!G147</f>
        <v>0</v>
      </c>
      <c r="J77" s="189" t="str">
        <f>IF(I81=0,"",I77/I81*100)</f>
        <v/>
      </c>
    </row>
    <row r="78" spans="1:10" ht="36.75" customHeight="1" x14ac:dyDescent="0.2">
      <c r="A78" s="178"/>
      <c r="B78" s="183" t="s">
        <v>120</v>
      </c>
      <c r="C78" s="184" t="s">
        <v>121</v>
      </c>
      <c r="D78" s="185"/>
      <c r="E78" s="185"/>
      <c r="F78" s="191" t="s">
        <v>26</v>
      </c>
      <c r="G78" s="192"/>
      <c r="H78" s="192"/>
      <c r="I78" s="192">
        <f>'01 11018_08-3 Pol'!G61+'01 11018_08-4 Pol'!G26</f>
        <v>0</v>
      </c>
      <c r="J78" s="189" t="str">
        <f>IF(I81=0,"",I78/I81*100)</f>
        <v/>
      </c>
    </row>
    <row r="79" spans="1:10" ht="36.75" customHeight="1" x14ac:dyDescent="0.2">
      <c r="A79" s="178"/>
      <c r="B79" s="183" t="s">
        <v>122</v>
      </c>
      <c r="C79" s="184" t="s">
        <v>123</v>
      </c>
      <c r="D79" s="185"/>
      <c r="E79" s="185"/>
      <c r="F79" s="191" t="s">
        <v>26</v>
      </c>
      <c r="G79" s="192"/>
      <c r="H79" s="192"/>
      <c r="I79" s="192">
        <f>'01 11018_08-4 Pol'!G53</f>
        <v>0</v>
      </c>
      <c r="J79" s="189" t="str">
        <f>IF(I81=0,"",I79/I81*100)</f>
        <v/>
      </c>
    </row>
    <row r="80" spans="1:10" ht="36.75" customHeight="1" x14ac:dyDescent="0.2">
      <c r="A80" s="178"/>
      <c r="B80" s="183" t="s">
        <v>124</v>
      </c>
      <c r="C80" s="184" t="s">
        <v>125</v>
      </c>
      <c r="D80" s="185"/>
      <c r="E80" s="185"/>
      <c r="F80" s="191" t="s">
        <v>26</v>
      </c>
      <c r="G80" s="192"/>
      <c r="H80" s="192"/>
      <c r="I80" s="192">
        <f>'01 11018_08-4 Pol'!G74</f>
        <v>0</v>
      </c>
      <c r="J80" s="189" t="str">
        <f>IF(I81=0,"",I80/I81*100)</f>
        <v/>
      </c>
    </row>
    <row r="81" spans="1:10" ht="25.5" customHeight="1" x14ac:dyDescent="0.2">
      <c r="A81" s="179"/>
      <c r="B81" s="186" t="s">
        <v>1</v>
      </c>
      <c r="C81" s="187"/>
      <c r="D81" s="188"/>
      <c r="E81" s="188"/>
      <c r="F81" s="193"/>
      <c r="G81" s="194"/>
      <c r="H81" s="194"/>
      <c r="I81" s="194">
        <f>SUM(I54:I80)</f>
        <v>0</v>
      </c>
      <c r="J81" s="190">
        <f>SUM(J54:J80)</f>
        <v>0</v>
      </c>
    </row>
    <row r="82" spans="1:10" x14ac:dyDescent="0.2">
      <c r="F82" s="134"/>
      <c r="G82" s="134"/>
      <c r="H82" s="134"/>
      <c r="I82" s="134"/>
      <c r="J82" s="135"/>
    </row>
    <row r="83" spans="1:10" x14ac:dyDescent="0.2">
      <c r="F83" s="134"/>
      <c r="G83" s="134"/>
      <c r="H83" s="134"/>
      <c r="I83" s="134"/>
      <c r="J83" s="135"/>
    </row>
    <row r="84" spans="1:10" x14ac:dyDescent="0.2">
      <c r="F84" s="134"/>
      <c r="G84" s="134"/>
      <c r="H84" s="134"/>
      <c r="I84" s="134"/>
      <c r="J84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0:E80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B47:E47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59</v>
      </c>
      <c r="C4" s="203" t="s">
        <v>60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153</v>
      </c>
      <c r="B8" s="223" t="s">
        <v>87</v>
      </c>
      <c r="C8" s="237" t="s">
        <v>27</v>
      </c>
      <c r="D8" s="224"/>
      <c r="E8" s="225"/>
      <c r="F8" s="226"/>
      <c r="G8" s="226">
        <f>SUMIF(AG9:AG10,"&lt;&gt;NOR",G9:G10)</f>
        <v>0</v>
      </c>
      <c r="H8" s="226"/>
      <c r="I8" s="226">
        <f>SUM(I9:I10)</f>
        <v>0</v>
      </c>
      <c r="J8" s="226"/>
      <c r="K8" s="226">
        <f>SUM(K9:K10)</f>
        <v>0</v>
      </c>
      <c r="L8" s="226"/>
      <c r="M8" s="226">
        <f>SUM(M9:M10)</f>
        <v>0</v>
      </c>
      <c r="N8" s="226"/>
      <c r="O8" s="226">
        <f>SUM(O9:O10)</f>
        <v>0</v>
      </c>
      <c r="P8" s="226"/>
      <c r="Q8" s="226">
        <f>SUM(Q9:Q10)</f>
        <v>0</v>
      </c>
      <c r="R8" s="226"/>
      <c r="S8" s="226"/>
      <c r="T8" s="227"/>
      <c r="U8" s="221"/>
      <c r="V8" s="221">
        <f>SUM(V9:V10)</f>
        <v>0</v>
      </c>
      <c r="W8" s="221"/>
      <c r="X8" s="221"/>
      <c r="AG8" t="s">
        <v>154</v>
      </c>
    </row>
    <row r="9" spans="1:60" outlineLevel="1" x14ac:dyDescent="0.2">
      <c r="A9" s="228">
        <v>1</v>
      </c>
      <c r="B9" s="229" t="s">
        <v>155</v>
      </c>
      <c r="C9" s="238" t="s">
        <v>156</v>
      </c>
      <c r="D9" s="230" t="s">
        <v>157</v>
      </c>
      <c r="E9" s="231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15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158</v>
      </c>
      <c r="T9" s="234" t="s">
        <v>159</v>
      </c>
      <c r="U9" s="220">
        <v>0</v>
      </c>
      <c r="V9" s="220">
        <f>ROUND(E9*U9,2)</f>
        <v>0</v>
      </c>
      <c r="W9" s="220"/>
      <c r="X9" s="220" t="s">
        <v>160</v>
      </c>
      <c r="Y9" s="211"/>
      <c r="Z9" s="211"/>
      <c r="AA9" s="211"/>
      <c r="AB9" s="211"/>
      <c r="AC9" s="211"/>
      <c r="AD9" s="211"/>
      <c r="AE9" s="211"/>
      <c r="AF9" s="211"/>
      <c r="AG9" s="211" t="s">
        <v>161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8"/>
      <c r="B10" s="219"/>
      <c r="C10" s="239" t="s">
        <v>162</v>
      </c>
      <c r="D10" s="235"/>
      <c r="E10" s="235"/>
      <c r="F10" s="235"/>
      <c r="G10" s="235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163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x14ac:dyDescent="0.2">
      <c r="A11" s="3"/>
      <c r="B11" s="4"/>
      <c r="C11" s="240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140</v>
      </c>
    </row>
    <row r="12" spans="1:60" x14ac:dyDescent="0.2">
      <c r="A12" s="214"/>
      <c r="B12" s="215" t="s">
        <v>29</v>
      </c>
      <c r="C12" s="241"/>
      <c r="D12" s="216"/>
      <c r="E12" s="217"/>
      <c r="F12" s="217"/>
      <c r="G12" s="236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164</v>
      </c>
    </row>
    <row r="13" spans="1:60" x14ac:dyDescent="0.2">
      <c r="C13" s="242"/>
      <c r="D13" s="10"/>
      <c r="AG13" t="s">
        <v>165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61</v>
      </c>
      <c r="C4" s="203" t="s">
        <v>62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153</v>
      </c>
      <c r="B8" s="223" t="s">
        <v>73</v>
      </c>
      <c r="C8" s="237" t="s">
        <v>74</v>
      </c>
      <c r="D8" s="224"/>
      <c r="E8" s="225"/>
      <c r="F8" s="226"/>
      <c r="G8" s="226">
        <f>SUMIF(AG9:AG18,"&lt;&gt;NOR",G9:G18)</f>
        <v>0</v>
      </c>
      <c r="H8" s="226"/>
      <c r="I8" s="226">
        <f>SUM(I9:I18)</f>
        <v>0</v>
      </c>
      <c r="J8" s="226"/>
      <c r="K8" s="226">
        <f>SUM(K9:K18)</f>
        <v>0</v>
      </c>
      <c r="L8" s="226"/>
      <c r="M8" s="226">
        <f>SUM(M9:M18)</f>
        <v>0</v>
      </c>
      <c r="N8" s="226"/>
      <c r="O8" s="226">
        <f>SUM(O9:O18)</f>
        <v>10.7</v>
      </c>
      <c r="P8" s="226"/>
      <c r="Q8" s="226">
        <f>SUM(Q9:Q18)</f>
        <v>0</v>
      </c>
      <c r="R8" s="226"/>
      <c r="S8" s="226"/>
      <c r="T8" s="227"/>
      <c r="U8" s="221"/>
      <c r="V8" s="221">
        <f>SUM(V9:V18)</f>
        <v>0</v>
      </c>
      <c r="W8" s="221"/>
      <c r="X8" s="221"/>
      <c r="AG8" t="s">
        <v>154</v>
      </c>
    </row>
    <row r="9" spans="1:60" outlineLevel="1" x14ac:dyDescent="0.2">
      <c r="A9" s="245">
        <v>1</v>
      </c>
      <c r="B9" s="246" t="s">
        <v>166</v>
      </c>
      <c r="C9" s="252" t="s">
        <v>167</v>
      </c>
      <c r="D9" s="247" t="s">
        <v>168</v>
      </c>
      <c r="E9" s="248">
        <v>2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15</v>
      </c>
      <c r="M9" s="250">
        <f>G9*(1+L9/100)</f>
        <v>0</v>
      </c>
      <c r="N9" s="250">
        <v>8.3210000000000006E-2</v>
      </c>
      <c r="O9" s="250">
        <f>ROUND(E9*N9,2)</f>
        <v>0.17</v>
      </c>
      <c r="P9" s="250">
        <v>0</v>
      </c>
      <c r="Q9" s="250">
        <f>ROUND(E9*P9,2)</f>
        <v>0</v>
      </c>
      <c r="R9" s="250"/>
      <c r="S9" s="250" t="s">
        <v>158</v>
      </c>
      <c r="T9" s="251" t="s">
        <v>158</v>
      </c>
      <c r="U9" s="220">
        <v>0</v>
      </c>
      <c r="V9" s="220">
        <f>ROUND(E9*U9,2)</f>
        <v>0</v>
      </c>
      <c r="W9" s="220"/>
      <c r="X9" s="220" t="s">
        <v>169</v>
      </c>
      <c r="Y9" s="211"/>
      <c r="Z9" s="211"/>
      <c r="AA9" s="211"/>
      <c r="AB9" s="211"/>
      <c r="AC9" s="211"/>
      <c r="AD9" s="211"/>
      <c r="AE9" s="211"/>
      <c r="AF9" s="211"/>
      <c r="AG9" s="211" t="s">
        <v>170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>
        <v>2</v>
      </c>
      <c r="B10" s="229" t="s">
        <v>171</v>
      </c>
      <c r="C10" s="238" t="s">
        <v>172</v>
      </c>
      <c r="D10" s="230" t="s">
        <v>173</v>
      </c>
      <c r="E10" s="231">
        <v>4.0111999999999997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15</v>
      </c>
      <c r="M10" s="233">
        <f>G10*(1+L10/100)</f>
        <v>0</v>
      </c>
      <c r="N10" s="233">
        <v>1.95224</v>
      </c>
      <c r="O10" s="233">
        <f>ROUND(E10*N10,2)</f>
        <v>7.83</v>
      </c>
      <c r="P10" s="233">
        <v>0</v>
      </c>
      <c r="Q10" s="233">
        <f>ROUND(E10*P10,2)</f>
        <v>0</v>
      </c>
      <c r="R10" s="233"/>
      <c r="S10" s="233" t="s">
        <v>158</v>
      </c>
      <c r="T10" s="234" t="s">
        <v>158</v>
      </c>
      <c r="U10" s="220">
        <v>0</v>
      </c>
      <c r="V10" s="220">
        <f>ROUND(E10*U10,2)</f>
        <v>0</v>
      </c>
      <c r="W10" s="220"/>
      <c r="X10" s="220" t="s">
        <v>169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170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53" t="s">
        <v>174</v>
      </c>
      <c r="D11" s="243"/>
      <c r="E11" s="244">
        <v>3.15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175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8"/>
      <c r="B12" s="219"/>
      <c r="C12" s="253" t="s">
        <v>176</v>
      </c>
      <c r="D12" s="243"/>
      <c r="E12" s="244">
        <v>0.86</v>
      </c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175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5">
        <v>3</v>
      </c>
      <c r="B13" s="246" t="s">
        <v>177</v>
      </c>
      <c r="C13" s="252" t="s">
        <v>178</v>
      </c>
      <c r="D13" s="247" t="s">
        <v>168</v>
      </c>
      <c r="E13" s="248">
        <v>8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15</v>
      </c>
      <c r="M13" s="250">
        <f>G13*(1+L13/100)</f>
        <v>0</v>
      </c>
      <c r="N13" s="250">
        <v>4.5289999999999997E-2</v>
      </c>
      <c r="O13" s="250">
        <f>ROUND(E13*N13,2)</f>
        <v>0.36</v>
      </c>
      <c r="P13" s="250">
        <v>0</v>
      </c>
      <c r="Q13" s="250">
        <f>ROUND(E13*P13,2)</f>
        <v>0</v>
      </c>
      <c r="R13" s="250"/>
      <c r="S13" s="250" t="s">
        <v>158</v>
      </c>
      <c r="T13" s="251" t="s">
        <v>158</v>
      </c>
      <c r="U13" s="220">
        <v>0</v>
      </c>
      <c r="V13" s="220">
        <f>ROUND(E13*U13,2)</f>
        <v>0</v>
      </c>
      <c r="W13" s="220"/>
      <c r="X13" s="220" t="s">
        <v>169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170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>
        <v>4</v>
      </c>
      <c r="B14" s="229" t="s">
        <v>179</v>
      </c>
      <c r="C14" s="238" t="s">
        <v>180</v>
      </c>
      <c r="D14" s="230" t="s">
        <v>181</v>
      </c>
      <c r="E14" s="231">
        <v>8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15</v>
      </c>
      <c r="M14" s="233">
        <f>G14*(1+L14/100)</f>
        <v>0</v>
      </c>
      <c r="N14" s="233">
        <v>0.12529999999999999</v>
      </c>
      <c r="O14" s="233">
        <f>ROUND(E14*N14,2)</f>
        <v>1</v>
      </c>
      <c r="P14" s="233">
        <v>0</v>
      </c>
      <c r="Q14" s="233">
        <f>ROUND(E14*P14,2)</f>
        <v>0</v>
      </c>
      <c r="R14" s="233"/>
      <c r="S14" s="233" t="s">
        <v>158</v>
      </c>
      <c r="T14" s="234" t="s">
        <v>158</v>
      </c>
      <c r="U14" s="220">
        <v>0</v>
      </c>
      <c r="V14" s="220">
        <f>ROUND(E14*U14,2)</f>
        <v>0</v>
      </c>
      <c r="W14" s="220"/>
      <c r="X14" s="220" t="s">
        <v>169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170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8"/>
      <c r="B15" s="219"/>
      <c r="C15" s="253" t="s">
        <v>182</v>
      </c>
      <c r="D15" s="243"/>
      <c r="E15" s="244">
        <v>8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175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5">
        <v>5</v>
      </c>
      <c r="B16" s="246" t="s">
        <v>183</v>
      </c>
      <c r="C16" s="252" t="s">
        <v>184</v>
      </c>
      <c r="D16" s="247" t="s">
        <v>185</v>
      </c>
      <c r="E16" s="248">
        <v>1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15</v>
      </c>
      <c r="M16" s="250">
        <f>G16*(1+L16/100)</f>
        <v>0</v>
      </c>
      <c r="N16" s="250">
        <v>0</v>
      </c>
      <c r="O16" s="250">
        <f>ROUND(E16*N16,2)</f>
        <v>0</v>
      </c>
      <c r="P16" s="250">
        <v>0</v>
      </c>
      <c r="Q16" s="250">
        <f>ROUND(E16*P16,2)</f>
        <v>0</v>
      </c>
      <c r="R16" s="250"/>
      <c r="S16" s="250" t="s">
        <v>186</v>
      </c>
      <c r="T16" s="251" t="s">
        <v>159</v>
      </c>
      <c r="U16" s="220">
        <v>0</v>
      </c>
      <c r="V16" s="220">
        <f>ROUND(E16*U16,2)</f>
        <v>0</v>
      </c>
      <c r="W16" s="220"/>
      <c r="X16" s="220" t="s">
        <v>169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170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28">
        <v>6</v>
      </c>
      <c r="B17" s="229" t="s">
        <v>187</v>
      </c>
      <c r="C17" s="238" t="s">
        <v>188</v>
      </c>
      <c r="D17" s="230" t="s">
        <v>181</v>
      </c>
      <c r="E17" s="231">
        <v>72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15</v>
      </c>
      <c r="M17" s="233">
        <f>G17*(1+L17/100)</f>
        <v>0</v>
      </c>
      <c r="N17" s="233">
        <v>1.8599999999999998E-2</v>
      </c>
      <c r="O17" s="233">
        <f>ROUND(E17*N17,2)</f>
        <v>1.34</v>
      </c>
      <c r="P17" s="233">
        <v>0</v>
      </c>
      <c r="Q17" s="233">
        <f>ROUND(E17*P17,2)</f>
        <v>0</v>
      </c>
      <c r="R17" s="233"/>
      <c r="S17" s="233" t="s">
        <v>186</v>
      </c>
      <c r="T17" s="234" t="s">
        <v>159</v>
      </c>
      <c r="U17" s="220">
        <v>0</v>
      </c>
      <c r="V17" s="220">
        <f>ROUND(E17*U17,2)</f>
        <v>0</v>
      </c>
      <c r="W17" s="220"/>
      <c r="X17" s="220" t="s">
        <v>169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189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53" t="s">
        <v>190</v>
      </c>
      <c r="D18" s="243"/>
      <c r="E18" s="244">
        <v>72</v>
      </c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175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x14ac:dyDescent="0.2">
      <c r="A19" s="222" t="s">
        <v>153</v>
      </c>
      <c r="B19" s="223" t="s">
        <v>75</v>
      </c>
      <c r="C19" s="237" t="s">
        <v>76</v>
      </c>
      <c r="D19" s="224"/>
      <c r="E19" s="225"/>
      <c r="F19" s="226"/>
      <c r="G19" s="226">
        <f>SUMIF(AG20:AG35,"&lt;&gt;NOR",G20:G35)</f>
        <v>0</v>
      </c>
      <c r="H19" s="226"/>
      <c r="I19" s="226">
        <f>SUM(I20:I35)</f>
        <v>0</v>
      </c>
      <c r="J19" s="226"/>
      <c r="K19" s="226">
        <f>SUM(K20:K35)</f>
        <v>0</v>
      </c>
      <c r="L19" s="226"/>
      <c r="M19" s="226">
        <f>SUM(M20:M35)</f>
        <v>0</v>
      </c>
      <c r="N19" s="226"/>
      <c r="O19" s="226">
        <f>SUM(O20:O35)</f>
        <v>3.3600000000000003</v>
      </c>
      <c r="P19" s="226"/>
      <c r="Q19" s="226">
        <f>SUM(Q20:Q35)</f>
        <v>0</v>
      </c>
      <c r="R19" s="226"/>
      <c r="S19" s="226"/>
      <c r="T19" s="227"/>
      <c r="U19" s="221"/>
      <c r="V19" s="221">
        <f>SUM(V20:V35)</f>
        <v>0</v>
      </c>
      <c r="W19" s="221"/>
      <c r="X19" s="221"/>
      <c r="AG19" t="s">
        <v>154</v>
      </c>
    </row>
    <row r="20" spans="1:60" outlineLevel="1" x14ac:dyDescent="0.2">
      <c r="A20" s="245">
        <v>7</v>
      </c>
      <c r="B20" s="246" t="s">
        <v>191</v>
      </c>
      <c r="C20" s="252" t="s">
        <v>192</v>
      </c>
      <c r="D20" s="247" t="s">
        <v>181</v>
      </c>
      <c r="E20" s="248">
        <v>3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15</v>
      </c>
      <c r="M20" s="250">
        <f>G20*(1+L20/100)</f>
        <v>0</v>
      </c>
      <c r="N20" s="250">
        <v>3.3E-4</v>
      </c>
      <c r="O20" s="250">
        <f>ROUND(E20*N20,2)</f>
        <v>0</v>
      </c>
      <c r="P20" s="250">
        <v>0</v>
      </c>
      <c r="Q20" s="250">
        <f>ROUND(E20*P20,2)</f>
        <v>0</v>
      </c>
      <c r="R20" s="250"/>
      <c r="S20" s="250" t="s">
        <v>158</v>
      </c>
      <c r="T20" s="251" t="s">
        <v>158</v>
      </c>
      <c r="U20" s="220">
        <v>0</v>
      </c>
      <c r="V20" s="220">
        <f>ROUND(E20*U20,2)</f>
        <v>0</v>
      </c>
      <c r="W20" s="220"/>
      <c r="X20" s="220" t="s">
        <v>169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170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28">
        <v>8</v>
      </c>
      <c r="B21" s="229" t="s">
        <v>193</v>
      </c>
      <c r="C21" s="238" t="s">
        <v>194</v>
      </c>
      <c r="D21" s="230" t="s">
        <v>181</v>
      </c>
      <c r="E21" s="231">
        <v>68.266199999999998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15</v>
      </c>
      <c r="M21" s="233">
        <f>G21*(1+L21/100)</f>
        <v>0</v>
      </c>
      <c r="N21" s="233">
        <v>3.2000000000000003E-4</v>
      </c>
      <c r="O21" s="233">
        <f>ROUND(E21*N21,2)</f>
        <v>0.02</v>
      </c>
      <c r="P21" s="233">
        <v>0</v>
      </c>
      <c r="Q21" s="233">
        <f>ROUND(E21*P21,2)</f>
        <v>0</v>
      </c>
      <c r="R21" s="233"/>
      <c r="S21" s="233" t="s">
        <v>158</v>
      </c>
      <c r="T21" s="234" t="s">
        <v>158</v>
      </c>
      <c r="U21" s="220">
        <v>0</v>
      </c>
      <c r="V21" s="220">
        <f>ROUND(E21*U21,2)</f>
        <v>0</v>
      </c>
      <c r="W21" s="220"/>
      <c r="X21" s="220" t="s">
        <v>169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170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8"/>
      <c r="B22" s="219"/>
      <c r="C22" s="253" t="s">
        <v>195</v>
      </c>
      <c r="D22" s="243"/>
      <c r="E22" s="244">
        <v>68.27</v>
      </c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175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5">
        <v>9</v>
      </c>
      <c r="B23" s="246" t="s">
        <v>196</v>
      </c>
      <c r="C23" s="252" t="s">
        <v>197</v>
      </c>
      <c r="D23" s="247" t="s">
        <v>181</v>
      </c>
      <c r="E23" s="248">
        <v>8.6339000000000006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15</v>
      </c>
      <c r="M23" s="250">
        <f>G23*(1+L23/100)</f>
        <v>0</v>
      </c>
      <c r="N23" s="250">
        <v>4.0000000000000003E-5</v>
      </c>
      <c r="O23" s="250">
        <f>ROUND(E23*N23,2)</f>
        <v>0</v>
      </c>
      <c r="P23" s="250">
        <v>0</v>
      </c>
      <c r="Q23" s="250">
        <f>ROUND(E23*P23,2)</f>
        <v>0</v>
      </c>
      <c r="R23" s="250"/>
      <c r="S23" s="250" t="s">
        <v>158</v>
      </c>
      <c r="T23" s="251" t="s">
        <v>158</v>
      </c>
      <c r="U23" s="220">
        <v>0</v>
      </c>
      <c r="V23" s="220">
        <f>ROUND(E23*U23,2)</f>
        <v>0</v>
      </c>
      <c r="W23" s="220"/>
      <c r="X23" s="220" t="s">
        <v>169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170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5">
        <v>10</v>
      </c>
      <c r="B24" s="246" t="s">
        <v>198</v>
      </c>
      <c r="C24" s="252" t="s">
        <v>199</v>
      </c>
      <c r="D24" s="247" t="s">
        <v>181</v>
      </c>
      <c r="E24" s="248">
        <v>3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15</v>
      </c>
      <c r="M24" s="250">
        <f>G24*(1+L24/100)</f>
        <v>0</v>
      </c>
      <c r="N24" s="250">
        <v>5.1229999999999998E-2</v>
      </c>
      <c r="O24" s="250">
        <f>ROUND(E24*N24,2)</f>
        <v>0.15</v>
      </c>
      <c r="P24" s="250">
        <v>0</v>
      </c>
      <c r="Q24" s="250">
        <f>ROUND(E24*P24,2)</f>
        <v>0</v>
      </c>
      <c r="R24" s="250"/>
      <c r="S24" s="250" t="s">
        <v>158</v>
      </c>
      <c r="T24" s="251" t="s">
        <v>158</v>
      </c>
      <c r="U24" s="220">
        <v>0</v>
      </c>
      <c r="V24" s="220">
        <f>ROUND(E24*U24,2)</f>
        <v>0</v>
      </c>
      <c r="W24" s="220"/>
      <c r="X24" s="220" t="s">
        <v>169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170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5">
        <v>11</v>
      </c>
      <c r="B25" s="246" t="s">
        <v>200</v>
      </c>
      <c r="C25" s="252" t="s">
        <v>201</v>
      </c>
      <c r="D25" s="247" t="s">
        <v>181</v>
      </c>
      <c r="E25" s="248">
        <v>16.8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15</v>
      </c>
      <c r="M25" s="250">
        <f>G25*(1+L25/100)</f>
        <v>0</v>
      </c>
      <c r="N25" s="250">
        <v>3.9210000000000002E-2</v>
      </c>
      <c r="O25" s="250">
        <f>ROUND(E25*N25,2)</f>
        <v>0.66</v>
      </c>
      <c r="P25" s="250">
        <v>0</v>
      </c>
      <c r="Q25" s="250">
        <f>ROUND(E25*P25,2)</f>
        <v>0</v>
      </c>
      <c r="R25" s="250"/>
      <c r="S25" s="250" t="s">
        <v>158</v>
      </c>
      <c r="T25" s="251" t="s">
        <v>158</v>
      </c>
      <c r="U25" s="220">
        <v>0</v>
      </c>
      <c r="V25" s="220">
        <f>ROUND(E25*U25,2)</f>
        <v>0</v>
      </c>
      <c r="W25" s="220"/>
      <c r="X25" s="220" t="s">
        <v>169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170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>
        <v>12</v>
      </c>
      <c r="B26" s="229" t="s">
        <v>202</v>
      </c>
      <c r="C26" s="238" t="s">
        <v>203</v>
      </c>
      <c r="D26" s="230" t="s">
        <v>181</v>
      </c>
      <c r="E26" s="231">
        <v>51.466200000000001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15</v>
      </c>
      <c r="M26" s="233">
        <f>G26*(1+L26/100)</f>
        <v>0</v>
      </c>
      <c r="N26" s="233">
        <v>4.7660000000000001E-2</v>
      </c>
      <c r="O26" s="233">
        <f>ROUND(E26*N26,2)</f>
        <v>2.4500000000000002</v>
      </c>
      <c r="P26" s="233">
        <v>0</v>
      </c>
      <c r="Q26" s="233">
        <f>ROUND(E26*P26,2)</f>
        <v>0</v>
      </c>
      <c r="R26" s="233"/>
      <c r="S26" s="233" t="s">
        <v>158</v>
      </c>
      <c r="T26" s="234" t="s">
        <v>158</v>
      </c>
      <c r="U26" s="220">
        <v>0</v>
      </c>
      <c r="V26" s="220">
        <f>ROUND(E26*U26,2)</f>
        <v>0</v>
      </c>
      <c r="W26" s="220"/>
      <c r="X26" s="220" t="s">
        <v>169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170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8"/>
      <c r="B27" s="219"/>
      <c r="C27" s="253" t="s">
        <v>204</v>
      </c>
      <c r="D27" s="243"/>
      <c r="E27" s="244">
        <v>22</v>
      </c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175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8"/>
      <c r="B28" s="219"/>
      <c r="C28" s="253" t="s">
        <v>205</v>
      </c>
      <c r="D28" s="243"/>
      <c r="E28" s="244">
        <v>4.2</v>
      </c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175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53" t="s">
        <v>206</v>
      </c>
      <c r="D29" s="243"/>
      <c r="E29" s="244">
        <v>4.4000000000000004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175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53" t="s">
        <v>207</v>
      </c>
      <c r="D30" s="243"/>
      <c r="E30" s="244">
        <v>9.35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175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53" t="s">
        <v>208</v>
      </c>
      <c r="D31" s="243"/>
      <c r="E31" s="244">
        <v>6.76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175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53" t="s">
        <v>209</v>
      </c>
      <c r="D32" s="243"/>
      <c r="E32" s="244">
        <v>4.75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175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>
        <v>13</v>
      </c>
      <c r="B33" s="229" t="s">
        <v>210</v>
      </c>
      <c r="C33" s="238" t="s">
        <v>211</v>
      </c>
      <c r="D33" s="230" t="s">
        <v>181</v>
      </c>
      <c r="E33" s="231">
        <v>10.8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15</v>
      </c>
      <c r="M33" s="233">
        <f>G33*(1+L33/100)</f>
        <v>0</v>
      </c>
      <c r="N33" s="233">
        <v>7.0000000000000001E-3</v>
      </c>
      <c r="O33" s="233">
        <f>ROUND(E33*N33,2)</f>
        <v>0.08</v>
      </c>
      <c r="P33" s="233">
        <v>0</v>
      </c>
      <c r="Q33" s="233">
        <f>ROUND(E33*P33,2)</f>
        <v>0</v>
      </c>
      <c r="R33" s="233"/>
      <c r="S33" s="233" t="s">
        <v>158</v>
      </c>
      <c r="T33" s="234" t="s">
        <v>158</v>
      </c>
      <c r="U33" s="220">
        <v>0</v>
      </c>
      <c r="V33" s="220">
        <f>ROUND(E33*U33,2)</f>
        <v>0</v>
      </c>
      <c r="W33" s="220"/>
      <c r="X33" s="220" t="s">
        <v>169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170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8"/>
      <c r="B34" s="219"/>
      <c r="C34" s="253" t="s">
        <v>212</v>
      </c>
      <c r="D34" s="243"/>
      <c r="E34" s="244">
        <v>10.8</v>
      </c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175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5">
        <v>14</v>
      </c>
      <c r="B35" s="246" t="s">
        <v>213</v>
      </c>
      <c r="C35" s="252" t="s">
        <v>214</v>
      </c>
      <c r="D35" s="247" t="s">
        <v>181</v>
      </c>
      <c r="E35" s="248">
        <v>10.8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15</v>
      </c>
      <c r="M35" s="250">
        <f>G35*(1+L35/100)</f>
        <v>0</v>
      </c>
      <c r="N35" s="250">
        <v>2.7999999999999998E-4</v>
      </c>
      <c r="O35" s="250">
        <f>ROUND(E35*N35,2)</f>
        <v>0</v>
      </c>
      <c r="P35" s="250">
        <v>0</v>
      </c>
      <c r="Q35" s="250">
        <f>ROUND(E35*P35,2)</f>
        <v>0</v>
      </c>
      <c r="R35" s="250"/>
      <c r="S35" s="250" t="s">
        <v>158</v>
      </c>
      <c r="T35" s="251" t="s">
        <v>158</v>
      </c>
      <c r="U35" s="220">
        <v>0</v>
      </c>
      <c r="V35" s="220">
        <f>ROUND(E35*U35,2)</f>
        <v>0</v>
      </c>
      <c r="W35" s="220"/>
      <c r="X35" s="220" t="s">
        <v>169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170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22" t="s">
        <v>153</v>
      </c>
      <c r="B36" s="223" t="s">
        <v>79</v>
      </c>
      <c r="C36" s="237" t="s">
        <v>80</v>
      </c>
      <c r="D36" s="224"/>
      <c r="E36" s="225"/>
      <c r="F36" s="226"/>
      <c r="G36" s="226">
        <f>SUMIF(AG37:AG100,"&lt;&gt;NOR",G37:G100)</f>
        <v>0</v>
      </c>
      <c r="H36" s="226"/>
      <c r="I36" s="226">
        <f>SUM(I37:I100)</f>
        <v>0</v>
      </c>
      <c r="J36" s="226"/>
      <c r="K36" s="226">
        <f>SUM(K37:K100)</f>
        <v>0</v>
      </c>
      <c r="L36" s="226"/>
      <c r="M36" s="226">
        <f>SUM(M37:M100)</f>
        <v>0</v>
      </c>
      <c r="N36" s="226"/>
      <c r="O36" s="226">
        <f>SUM(O37:O100)</f>
        <v>0.02</v>
      </c>
      <c r="P36" s="226"/>
      <c r="Q36" s="226">
        <f>SUM(Q37:Q100)</f>
        <v>6.31</v>
      </c>
      <c r="R36" s="226"/>
      <c r="S36" s="226"/>
      <c r="T36" s="227"/>
      <c r="U36" s="221"/>
      <c r="V36" s="221">
        <f>SUM(V37:V100)</f>
        <v>0</v>
      </c>
      <c r="W36" s="221"/>
      <c r="X36" s="221"/>
      <c r="AG36" t="s">
        <v>154</v>
      </c>
    </row>
    <row r="37" spans="1:60" outlineLevel="1" x14ac:dyDescent="0.2">
      <c r="A37" s="228">
        <v>15</v>
      </c>
      <c r="B37" s="229" t="s">
        <v>215</v>
      </c>
      <c r="C37" s="238" t="s">
        <v>216</v>
      </c>
      <c r="D37" s="230" t="s">
        <v>173</v>
      </c>
      <c r="E37" s="231">
        <v>1.5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15</v>
      </c>
      <c r="M37" s="233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3"/>
      <c r="S37" s="233" t="s">
        <v>158</v>
      </c>
      <c r="T37" s="234" t="s">
        <v>158</v>
      </c>
      <c r="U37" s="220">
        <v>0</v>
      </c>
      <c r="V37" s="220">
        <f>ROUND(E37*U37,2)</f>
        <v>0</v>
      </c>
      <c r="W37" s="220"/>
      <c r="X37" s="220" t="s">
        <v>169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170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8"/>
      <c r="B38" s="219"/>
      <c r="C38" s="253" t="s">
        <v>217</v>
      </c>
      <c r="D38" s="243"/>
      <c r="E38" s="244">
        <v>1.5</v>
      </c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175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5">
        <v>16</v>
      </c>
      <c r="B39" s="246" t="s">
        <v>218</v>
      </c>
      <c r="C39" s="252" t="s">
        <v>219</v>
      </c>
      <c r="D39" s="247" t="s">
        <v>181</v>
      </c>
      <c r="E39" s="248">
        <v>73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15</v>
      </c>
      <c r="M39" s="250">
        <f>G39*(1+L39/100)</f>
        <v>0</v>
      </c>
      <c r="N39" s="250">
        <v>4.0000000000000003E-5</v>
      </c>
      <c r="O39" s="250">
        <f>ROUND(E39*N39,2)</f>
        <v>0</v>
      </c>
      <c r="P39" s="250">
        <v>0</v>
      </c>
      <c r="Q39" s="250">
        <f>ROUND(E39*P39,2)</f>
        <v>0</v>
      </c>
      <c r="R39" s="250"/>
      <c r="S39" s="250" t="s">
        <v>158</v>
      </c>
      <c r="T39" s="251" t="s">
        <v>158</v>
      </c>
      <c r="U39" s="220">
        <v>0</v>
      </c>
      <c r="V39" s="220">
        <f>ROUND(E39*U39,2)</f>
        <v>0</v>
      </c>
      <c r="W39" s="220"/>
      <c r="X39" s="220" t="s">
        <v>169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170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>
        <v>17</v>
      </c>
      <c r="B40" s="229" t="s">
        <v>220</v>
      </c>
      <c r="C40" s="238" t="s">
        <v>221</v>
      </c>
      <c r="D40" s="230" t="s">
        <v>181</v>
      </c>
      <c r="E40" s="231">
        <v>8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15</v>
      </c>
      <c r="M40" s="233">
        <f>G40*(1+L40/100)</f>
        <v>0</v>
      </c>
      <c r="N40" s="233">
        <v>6.7000000000000002E-4</v>
      </c>
      <c r="O40" s="233">
        <f>ROUND(E40*N40,2)</f>
        <v>0.01</v>
      </c>
      <c r="P40" s="233">
        <v>0.13100000000000001</v>
      </c>
      <c r="Q40" s="233">
        <f>ROUND(E40*P40,2)</f>
        <v>1.05</v>
      </c>
      <c r="R40" s="233"/>
      <c r="S40" s="233" t="s">
        <v>222</v>
      </c>
      <c r="T40" s="234" t="s">
        <v>222</v>
      </c>
      <c r="U40" s="220">
        <v>0</v>
      </c>
      <c r="V40" s="220">
        <f>ROUND(E40*U40,2)</f>
        <v>0</v>
      </c>
      <c r="W40" s="220"/>
      <c r="X40" s="220" t="s">
        <v>169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170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8"/>
      <c r="B41" s="219"/>
      <c r="C41" s="253" t="s">
        <v>182</v>
      </c>
      <c r="D41" s="243"/>
      <c r="E41" s="244">
        <v>8</v>
      </c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1"/>
      <c r="Z41" s="211"/>
      <c r="AA41" s="211"/>
      <c r="AB41" s="211"/>
      <c r="AC41" s="211"/>
      <c r="AD41" s="211"/>
      <c r="AE41" s="211"/>
      <c r="AF41" s="211"/>
      <c r="AG41" s="211" t="s">
        <v>175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28">
        <v>18</v>
      </c>
      <c r="B42" s="229" t="s">
        <v>223</v>
      </c>
      <c r="C42" s="238" t="s">
        <v>224</v>
      </c>
      <c r="D42" s="230" t="s">
        <v>181</v>
      </c>
      <c r="E42" s="231">
        <v>4.74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15</v>
      </c>
      <c r="M42" s="233">
        <f>G42*(1+L42/100)</f>
        <v>0</v>
      </c>
      <c r="N42" s="233">
        <v>0</v>
      </c>
      <c r="O42" s="233">
        <f>ROUND(E42*N42,2)</f>
        <v>0</v>
      </c>
      <c r="P42" s="233">
        <v>1.75E-3</v>
      </c>
      <c r="Q42" s="233">
        <f>ROUND(E42*P42,2)</f>
        <v>0.01</v>
      </c>
      <c r="R42" s="233"/>
      <c r="S42" s="233" t="s">
        <v>158</v>
      </c>
      <c r="T42" s="234" t="s">
        <v>158</v>
      </c>
      <c r="U42" s="220">
        <v>0</v>
      </c>
      <c r="V42" s="220">
        <f>ROUND(E42*U42,2)</f>
        <v>0</v>
      </c>
      <c r="W42" s="220"/>
      <c r="X42" s="220" t="s">
        <v>169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170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8"/>
      <c r="B43" s="219"/>
      <c r="C43" s="253" t="s">
        <v>225</v>
      </c>
      <c r="D43" s="243"/>
      <c r="E43" s="244">
        <v>4.74</v>
      </c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1"/>
      <c r="Z43" s="211"/>
      <c r="AA43" s="211"/>
      <c r="AB43" s="211"/>
      <c r="AC43" s="211"/>
      <c r="AD43" s="211"/>
      <c r="AE43" s="211"/>
      <c r="AF43" s="211"/>
      <c r="AG43" s="211" t="s">
        <v>175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>
        <v>19</v>
      </c>
      <c r="B44" s="229" t="s">
        <v>226</v>
      </c>
      <c r="C44" s="238" t="s">
        <v>227</v>
      </c>
      <c r="D44" s="230" t="s">
        <v>181</v>
      </c>
      <c r="E44" s="231">
        <v>4.74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15</v>
      </c>
      <c r="M44" s="233">
        <f>G44*(1+L44/100)</f>
        <v>0</v>
      </c>
      <c r="N44" s="233">
        <v>0</v>
      </c>
      <c r="O44" s="233">
        <f>ROUND(E44*N44,2)</f>
        <v>0</v>
      </c>
      <c r="P44" s="233">
        <v>0.02</v>
      </c>
      <c r="Q44" s="233">
        <f>ROUND(E44*P44,2)</f>
        <v>0.09</v>
      </c>
      <c r="R44" s="233"/>
      <c r="S44" s="233" t="s">
        <v>158</v>
      </c>
      <c r="T44" s="234" t="s">
        <v>158</v>
      </c>
      <c r="U44" s="220">
        <v>0</v>
      </c>
      <c r="V44" s="220">
        <f>ROUND(E44*U44,2)</f>
        <v>0</v>
      </c>
      <c r="W44" s="220"/>
      <c r="X44" s="220" t="s">
        <v>169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170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8"/>
      <c r="B45" s="219"/>
      <c r="C45" s="253" t="s">
        <v>225</v>
      </c>
      <c r="D45" s="243"/>
      <c r="E45" s="244">
        <v>4.74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1"/>
      <c r="Z45" s="211"/>
      <c r="AA45" s="211"/>
      <c r="AB45" s="211"/>
      <c r="AC45" s="211"/>
      <c r="AD45" s="211"/>
      <c r="AE45" s="211"/>
      <c r="AF45" s="211"/>
      <c r="AG45" s="211" t="s">
        <v>175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>
        <v>20</v>
      </c>
      <c r="B46" s="229" t="s">
        <v>228</v>
      </c>
      <c r="C46" s="238" t="s">
        <v>229</v>
      </c>
      <c r="D46" s="230" t="s">
        <v>173</v>
      </c>
      <c r="E46" s="231">
        <v>1.5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15</v>
      </c>
      <c r="M46" s="233">
        <f>G46*(1+L46/100)</f>
        <v>0</v>
      </c>
      <c r="N46" s="233">
        <v>0</v>
      </c>
      <c r="O46" s="233">
        <f>ROUND(E46*N46,2)</f>
        <v>0</v>
      </c>
      <c r="P46" s="233">
        <v>0</v>
      </c>
      <c r="Q46" s="233">
        <f>ROUND(E46*P46,2)</f>
        <v>0</v>
      </c>
      <c r="R46" s="233"/>
      <c r="S46" s="233" t="s">
        <v>158</v>
      </c>
      <c r="T46" s="234" t="s">
        <v>158</v>
      </c>
      <c r="U46" s="220">
        <v>0</v>
      </c>
      <c r="V46" s="220">
        <f>ROUND(E46*U46,2)</f>
        <v>0</v>
      </c>
      <c r="W46" s="220"/>
      <c r="X46" s="220" t="s">
        <v>169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170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8"/>
      <c r="B47" s="219"/>
      <c r="C47" s="253" t="s">
        <v>217</v>
      </c>
      <c r="D47" s="243"/>
      <c r="E47" s="244">
        <v>1.5</v>
      </c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11"/>
      <c r="Z47" s="211"/>
      <c r="AA47" s="211"/>
      <c r="AB47" s="211"/>
      <c r="AC47" s="211"/>
      <c r="AD47" s="211"/>
      <c r="AE47" s="211"/>
      <c r="AF47" s="211"/>
      <c r="AG47" s="211" t="s">
        <v>175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28">
        <v>21</v>
      </c>
      <c r="B48" s="229" t="s">
        <v>230</v>
      </c>
      <c r="C48" s="238" t="s">
        <v>231</v>
      </c>
      <c r="D48" s="230" t="s">
        <v>168</v>
      </c>
      <c r="E48" s="231">
        <v>5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15</v>
      </c>
      <c r="M48" s="233">
        <f>G48*(1+L48/100)</f>
        <v>0</v>
      </c>
      <c r="N48" s="233">
        <v>0</v>
      </c>
      <c r="O48" s="233">
        <f>ROUND(E48*N48,2)</f>
        <v>0</v>
      </c>
      <c r="P48" s="233">
        <v>0</v>
      </c>
      <c r="Q48" s="233">
        <f>ROUND(E48*P48,2)</f>
        <v>0</v>
      </c>
      <c r="R48" s="233"/>
      <c r="S48" s="233" t="s">
        <v>158</v>
      </c>
      <c r="T48" s="234" t="s">
        <v>158</v>
      </c>
      <c r="U48" s="220">
        <v>0</v>
      </c>
      <c r="V48" s="220">
        <f>ROUND(E48*U48,2)</f>
        <v>0</v>
      </c>
      <c r="W48" s="220"/>
      <c r="X48" s="220" t="s">
        <v>169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170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8"/>
      <c r="B49" s="219"/>
      <c r="C49" s="253" t="s">
        <v>232</v>
      </c>
      <c r="D49" s="243"/>
      <c r="E49" s="244">
        <v>5</v>
      </c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1"/>
      <c r="Z49" s="211"/>
      <c r="AA49" s="211"/>
      <c r="AB49" s="211"/>
      <c r="AC49" s="211"/>
      <c r="AD49" s="211"/>
      <c r="AE49" s="211"/>
      <c r="AF49" s="211"/>
      <c r="AG49" s="211" t="s">
        <v>175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>
        <v>22</v>
      </c>
      <c r="B50" s="229" t="s">
        <v>233</v>
      </c>
      <c r="C50" s="238" t="s">
        <v>234</v>
      </c>
      <c r="D50" s="230" t="s">
        <v>181</v>
      </c>
      <c r="E50" s="231">
        <v>6.2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15</v>
      </c>
      <c r="M50" s="233">
        <f>G50*(1+L50/100)</f>
        <v>0</v>
      </c>
      <c r="N50" s="233">
        <v>1.17E-3</v>
      </c>
      <c r="O50" s="233">
        <f>ROUND(E50*N50,2)</f>
        <v>0.01</v>
      </c>
      <c r="P50" s="233">
        <v>8.7999999999999995E-2</v>
      </c>
      <c r="Q50" s="233">
        <f>ROUND(E50*P50,2)</f>
        <v>0.55000000000000004</v>
      </c>
      <c r="R50" s="233"/>
      <c r="S50" s="233" t="s">
        <v>158</v>
      </c>
      <c r="T50" s="234" t="s">
        <v>158</v>
      </c>
      <c r="U50" s="220">
        <v>0</v>
      </c>
      <c r="V50" s="220">
        <f>ROUND(E50*U50,2)</f>
        <v>0</v>
      </c>
      <c r="W50" s="220"/>
      <c r="X50" s="220" t="s">
        <v>169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170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53" t="s">
        <v>235</v>
      </c>
      <c r="D51" s="243"/>
      <c r="E51" s="244">
        <v>6.2</v>
      </c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1"/>
      <c r="Z51" s="211"/>
      <c r="AA51" s="211"/>
      <c r="AB51" s="211"/>
      <c r="AC51" s="211"/>
      <c r="AD51" s="211"/>
      <c r="AE51" s="211"/>
      <c r="AF51" s="211"/>
      <c r="AG51" s="211" t="s">
        <v>175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>
        <v>23</v>
      </c>
      <c r="B52" s="229" t="s">
        <v>236</v>
      </c>
      <c r="C52" s="238" t="s">
        <v>237</v>
      </c>
      <c r="D52" s="230" t="s">
        <v>181</v>
      </c>
      <c r="E52" s="231">
        <v>2.7685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15</v>
      </c>
      <c r="M52" s="233">
        <f>G52*(1+L52/100)</f>
        <v>0</v>
      </c>
      <c r="N52" s="233">
        <v>1E-3</v>
      </c>
      <c r="O52" s="233">
        <f>ROUND(E52*N52,2)</f>
        <v>0</v>
      </c>
      <c r="P52" s="233">
        <v>6.7000000000000004E-2</v>
      </c>
      <c r="Q52" s="233">
        <f>ROUND(E52*P52,2)</f>
        <v>0.19</v>
      </c>
      <c r="R52" s="233"/>
      <c r="S52" s="233" t="s">
        <v>158</v>
      </c>
      <c r="T52" s="234" t="s">
        <v>158</v>
      </c>
      <c r="U52" s="220">
        <v>0</v>
      </c>
      <c r="V52" s="220">
        <f>ROUND(E52*U52,2)</f>
        <v>0</v>
      </c>
      <c r="W52" s="220"/>
      <c r="X52" s="220" t="s">
        <v>169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170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8"/>
      <c r="B53" s="219"/>
      <c r="C53" s="253" t="s">
        <v>238</v>
      </c>
      <c r="D53" s="243"/>
      <c r="E53" s="244">
        <v>2.77</v>
      </c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1"/>
      <c r="Z53" s="211"/>
      <c r="AA53" s="211"/>
      <c r="AB53" s="211"/>
      <c r="AC53" s="211"/>
      <c r="AD53" s="211"/>
      <c r="AE53" s="211"/>
      <c r="AF53" s="211"/>
      <c r="AG53" s="211" t="s">
        <v>175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5">
        <v>24</v>
      </c>
      <c r="B54" s="246" t="s">
        <v>239</v>
      </c>
      <c r="C54" s="252" t="s">
        <v>240</v>
      </c>
      <c r="D54" s="247" t="s">
        <v>168</v>
      </c>
      <c r="E54" s="248">
        <v>3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15</v>
      </c>
      <c r="M54" s="250">
        <f>G54*(1+L54/100)</f>
        <v>0</v>
      </c>
      <c r="N54" s="250">
        <v>6.7000000000000002E-4</v>
      </c>
      <c r="O54" s="250">
        <f>ROUND(E54*N54,2)</f>
        <v>0</v>
      </c>
      <c r="P54" s="250">
        <v>1.2E-2</v>
      </c>
      <c r="Q54" s="250">
        <f>ROUND(E54*P54,2)</f>
        <v>0.04</v>
      </c>
      <c r="R54" s="250"/>
      <c r="S54" s="250" t="s">
        <v>158</v>
      </c>
      <c r="T54" s="251" t="s">
        <v>158</v>
      </c>
      <c r="U54" s="220">
        <v>0</v>
      </c>
      <c r="V54" s="220">
        <f>ROUND(E54*U54,2)</f>
        <v>0</v>
      </c>
      <c r="W54" s="220"/>
      <c r="X54" s="220" t="s">
        <v>169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170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5">
        <v>25</v>
      </c>
      <c r="B55" s="246" t="s">
        <v>241</v>
      </c>
      <c r="C55" s="252" t="s">
        <v>242</v>
      </c>
      <c r="D55" s="247" t="s">
        <v>181</v>
      </c>
      <c r="E55" s="248">
        <v>3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15</v>
      </c>
      <c r="M55" s="250">
        <f>G55*(1+L55/100)</f>
        <v>0</v>
      </c>
      <c r="N55" s="250">
        <v>0</v>
      </c>
      <c r="O55" s="250">
        <f>ROUND(E55*N55,2)</f>
        <v>0</v>
      </c>
      <c r="P55" s="250">
        <v>0.05</v>
      </c>
      <c r="Q55" s="250">
        <f>ROUND(E55*P55,2)</f>
        <v>0.15</v>
      </c>
      <c r="R55" s="250"/>
      <c r="S55" s="250" t="s">
        <v>158</v>
      </c>
      <c r="T55" s="251" t="s">
        <v>158</v>
      </c>
      <c r="U55" s="220">
        <v>0</v>
      </c>
      <c r="V55" s="220">
        <f>ROUND(E55*U55,2)</f>
        <v>0</v>
      </c>
      <c r="W55" s="220"/>
      <c r="X55" s="220" t="s">
        <v>169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170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28">
        <v>26</v>
      </c>
      <c r="B56" s="229" t="s">
        <v>243</v>
      </c>
      <c r="C56" s="238" t="s">
        <v>244</v>
      </c>
      <c r="D56" s="230" t="s">
        <v>181</v>
      </c>
      <c r="E56" s="231">
        <v>38.204000000000001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15</v>
      </c>
      <c r="M56" s="233">
        <f>G56*(1+L56/100)</f>
        <v>0</v>
      </c>
      <c r="N56" s="233">
        <v>0</v>
      </c>
      <c r="O56" s="233">
        <f>ROUND(E56*N56,2)</f>
        <v>0</v>
      </c>
      <c r="P56" s="233">
        <v>4.5999999999999999E-2</v>
      </c>
      <c r="Q56" s="233">
        <f>ROUND(E56*P56,2)</f>
        <v>1.76</v>
      </c>
      <c r="R56" s="233"/>
      <c r="S56" s="233" t="s">
        <v>158</v>
      </c>
      <c r="T56" s="234" t="s">
        <v>158</v>
      </c>
      <c r="U56" s="220">
        <v>0</v>
      </c>
      <c r="V56" s="220">
        <f>ROUND(E56*U56,2)</f>
        <v>0</v>
      </c>
      <c r="W56" s="220"/>
      <c r="X56" s="220" t="s">
        <v>169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170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8"/>
      <c r="B57" s="219"/>
      <c r="C57" s="253" t="s">
        <v>245</v>
      </c>
      <c r="D57" s="243"/>
      <c r="E57" s="244">
        <v>14.8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175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/>
      <c r="B58" s="219"/>
      <c r="C58" s="253" t="s">
        <v>246</v>
      </c>
      <c r="D58" s="243"/>
      <c r="E58" s="244">
        <v>23.4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175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>
        <v>27</v>
      </c>
      <c r="B59" s="229" t="s">
        <v>247</v>
      </c>
      <c r="C59" s="238" t="s">
        <v>248</v>
      </c>
      <c r="D59" s="230" t="s">
        <v>181</v>
      </c>
      <c r="E59" s="231">
        <v>19.204000000000001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15</v>
      </c>
      <c r="M59" s="233">
        <f>G59*(1+L59/100)</f>
        <v>0</v>
      </c>
      <c r="N59" s="233">
        <v>0</v>
      </c>
      <c r="O59" s="233">
        <f>ROUND(E59*N59,2)</f>
        <v>0</v>
      </c>
      <c r="P59" s="233">
        <v>6.8000000000000005E-2</v>
      </c>
      <c r="Q59" s="233">
        <f>ROUND(E59*P59,2)</f>
        <v>1.31</v>
      </c>
      <c r="R59" s="233"/>
      <c r="S59" s="233" t="s">
        <v>158</v>
      </c>
      <c r="T59" s="234" t="s">
        <v>158</v>
      </c>
      <c r="U59" s="220">
        <v>0</v>
      </c>
      <c r="V59" s="220">
        <f>ROUND(E59*U59,2)</f>
        <v>0</v>
      </c>
      <c r="W59" s="220"/>
      <c r="X59" s="220" t="s">
        <v>169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170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8"/>
      <c r="B60" s="219"/>
      <c r="C60" s="253" t="s">
        <v>245</v>
      </c>
      <c r="D60" s="243"/>
      <c r="E60" s="244">
        <v>14.8</v>
      </c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1"/>
      <c r="Z60" s="211"/>
      <c r="AA60" s="211"/>
      <c r="AB60" s="211"/>
      <c r="AC60" s="211"/>
      <c r="AD60" s="211"/>
      <c r="AE60" s="211"/>
      <c r="AF60" s="211"/>
      <c r="AG60" s="211" t="s">
        <v>175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8"/>
      <c r="B61" s="219"/>
      <c r="C61" s="253" t="s">
        <v>206</v>
      </c>
      <c r="D61" s="243"/>
      <c r="E61" s="244">
        <v>4.4000000000000004</v>
      </c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1"/>
      <c r="Z61" s="211"/>
      <c r="AA61" s="211"/>
      <c r="AB61" s="211"/>
      <c r="AC61" s="211"/>
      <c r="AD61" s="211"/>
      <c r="AE61" s="211"/>
      <c r="AF61" s="211"/>
      <c r="AG61" s="211" t="s">
        <v>175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5">
        <v>28</v>
      </c>
      <c r="B62" s="246" t="s">
        <v>249</v>
      </c>
      <c r="C62" s="252" t="s">
        <v>250</v>
      </c>
      <c r="D62" s="247" t="s">
        <v>185</v>
      </c>
      <c r="E62" s="248">
        <v>1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15</v>
      </c>
      <c r="M62" s="250">
        <f>G62*(1+L62/100)</f>
        <v>0</v>
      </c>
      <c r="N62" s="250">
        <v>0</v>
      </c>
      <c r="O62" s="250">
        <f>ROUND(E62*N62,2)</f>
        <v>0</v>
      </c>
      <c r="P62" s="250">
        <v>6.7000000000000004E-2</v>
      </c>
      <c r="Q62" s="250">
        <f>ROUND(E62*P62,2)</f>
        <v>7.0000000000000007E-2</v>
      </c>
      <c r="R62" s="250"/>
      <c r="S62" s="250" t="s">
        <v>186</v>
      </c>
      <c r="T62" s="251" t="s">
        <v>159</v>
      </c>
      <c r="U62" s="220">
        <v>0</v>
      </c>
      <c r="V62" s="220">
        <f>ROUND(E62*U62,2)</f>
        <v>0</v>
      </c>
      <c r="W62" s="220"/>
      <c r="X62" s="220" t="s">
        <v>169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251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5">
        <v>29</v>
      </c>
      <c r="B63" s="246" t="s">
        <v>252</v>
      </c>
      <c r="C63" s="252" t="s">
        <v>253</v>
      </c>
      <c r="D63" s="247" t="s">
        <v>168</v>
      </c>
      <c r="E63" s="248">
        <v>1</v>
      </c>
      <c r="F63" s="249"/>
      <c r="G63" s="250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15</v>
      </c>
      <c r="M63" s="250">
        <f>G63*(1+L63/100)</f>
        <v>0</v>
      </c>
      <c r="N63" s="250">
        <v>0</v>
      </c>
      <c r="O63" s="250">
        <f>ROUND(E63*N63,2)</f>
        <v>0</v>
      </c>
      <c r="P63" s="250">
        <v>3.5999999999999997E-2</v>
      </c>
      <c r="Q63" s="250">
        <f>ROUND(E63*P63,2)</f>
        <v>0.04</v>
      </c>
      <c r="R63" s="250"/>
      <c r="S63" s="250" t="s">
        <v>158</v>
      </c>
      <c r="T63" s="251" t="s">
        <v>158</v>
      </c>
      <c r="U63" s="220">
        <v>0</v>
      </c>
      <c r="V63" s="220">
        <f>ROUND(E63*U63,2)</f>
        <v>0</v>
      </c>
      <c r="W63" s="220"/>
      <c r="X63" s="220" t="s">
        <v>169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251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>
        <v>30</v>
      </c>
      <c r="B64" s="229" t="s">
        <v>254</v>
      </c>
      <c r="C64" s="238" t="s">
        <v>255</v>
      </c>
      <c r="D64" s="230" t="s">
        <v>181</v>
      </c>
      <c r="E64" s="231">
        <v>6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15</v>
      </c>
      <c r="M64" s="233">
        <f>G64*(1+L64/100)</f>
        <v>0</v>
      </c>
      <c r="N64" s="233">
        <v>0</v>
      </c>
      <c r="O64" s="233">
        <f>ROUND(E64*N64,2)</f>
        <v>0</v>
      </c>
      <c r="P64" s="233">
        <v>0</v>
      </c>
      <c r="Q64" s="233">
        <f>ROUND(E64*P64,2)</f>
        <v>0</v>
      </c>
      <c r="R64" s="233"/>
      <c r="S64" s="233" t="s">
        <v>158</v>
      </c>
      <c r="T64" s="234" t="s">
        <v>158</v>
      </c>
      <c r="U64" s="220">
        <v>0</v>
      </c>
      <c r="V64" s="220">
        <f>ROUND(E64*U64,2)</f>
        <v>0</v>
      </c>
      <c r="W64" s="220"/>
      <c r="X64" s="220" t="s">
        <v>169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251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8"/>
      <c r="B65" s="219"/>
      <c r="C65" s="253" t="s">
        <v>256</v>
      </c>
      <c r="D65" s="243"/>
      <c r="E65" s="244">
        <v>6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175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28">
        <v>31</v>
      </c>
      <c r="B66" s="229" t="s">
        <v>257</v>
      </c>
      <c r="C66" s="238" t="s">
        <v>258</v>
      </c>
      <c r="D66" s="230" t="s">
        <v>181</v>
      </c>
      <c r="E66" s="231">
        <v>6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15</v>
      </c>
      <c r="M66" s="233">
        <f>G66*(1+L66/100)</f>
        <v>0</v>
      </c>
      <c r="N66" s="233">
        <v>0</v>
      </c>
      <c r="O66" s="233">
        <f>ROUND(E66*N66,2)</f>
        <v>0</v>
      </c>
      <c r="P66" s="233">
        <v>1.4E-2</v>
      </c>
      <c r="Q66" s="233">
        <f>ROUND(E66*P66,2)</f>
        <v>0.08</v>
      </c>
      <c r="R66" s="233"/>
      <c r="S66" s="233" t="s">
        <v>158</v>
      </c>
      <c r="T66" s="234" t="s">
        <v>158</v>
      </c>
      <c r="U66" s="220">
        <v>0</v>
      </c>
      <c r="V66" s="220">
        <f>ROUND(E66*U66,2)</f>
        <v>0</v>
      </c>
      <c r="W66" s="220"/>
      <c r="X66" s="220" t="s">
        <v>169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251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8"/>
      <c r="B67" s="219"/>
      <c r="C67" s="253" t="s">
        <v>256</v>
      </c>
      <c r="D67" s="243"/>
      <c r="E67" s="244">
        <v>6</v>
      </c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1"/>
      <c r="Z67" s="211"/>
      <c r="AA67" s="211"/>
      <c r="AB67" s="211"/>
      <c r="AC67" s="211"/>
      <c r="AD67" s="211"/>
      <c r="AE67" s="211"/>
      <c r="AF67" s="211"/>
      <c r="AG67" s="211" t="s">
        <v>175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28">
        <v>32</v>
      </c>
      <c r="B68" s="229" t="s">
        <v>259</v>
      </c>
      <c r="C68" s="238" t="s">
        <v>260</v>
      </c>
      <c r="D68" s="230" t="s">
        <v>181</v>
      </c>
      <c r="E68" s="231">
        <v>4.5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15</v>
      </c>
      <c r="M68" s="233">
        <f>G68*(1+L68/100)</f>
        <v>0</v>
      </c>
      <c r="N68" s="233">
        <v>0</v>
      </c>
      <c r="O68" s="233">
        <f>ROUND(E68*N68,2)</f>
        <v>0</v>
      </c>
      <c r="P68" s="233">
        <v>1.098E-2</v>
      </c>
      <c r="Q68" s="233">
        <f>ROUND(E68*P68,2)</f>
        <v>0.05</v>
      </c>
      <c r="R68" s="233"/>
      <c r="S68" s="233" t="s">
        <v>158</v>
      </c>
      <c r="T68" s="234" t="s">
        <v>158</v>
      </c>
      <c r="U68" s="220">
        <v>0</v>
      </c>
      <c r="V68" s="220">
        <f>ROUND(E68*U68,2)</f>
        <v>0</v>
      </c>
      <c r="W68" s="220"/>
      <c r="X68" s="220" t="s">
        <v>169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251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8"/>
      <c r="B69" s="219"/>
      <c r="C69" s="253" t="s">
        <v>261</v>
      </c>
      <c r="D69" s="243"/>
      <c r="E69" s="244">
        <v>4.5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1"/>
      <c r="Z69" s="211"/>
      <c r="AA69" s="211"/>
      <c r="AB69" s="211"/>
      <c r="AC69" s="211"/>
      <c r="AD69" s="211"/>
      <c r="AE69" s="211"/>
      <c r="AF69" s="211"/>
      <c r="AG69" s="211" t="s">
        <v>175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5">
        <v>33</v>
      </c>
      <c r="B70" s="246" t="s">
        <v>262</v>
      </c>
      <c r="C70" s="252" t="s">
        <v>263</v>
      </c>
      <c r="D70" s="247" t="s">
        <v>181</v>
      </c>
      <c r="E70" s="248">
        <v>4.5</v>
      </c>
      <c r="F70" s="249"/>
      <c r="G70" s="250">
        <f>ROUND(E70*F70,2)</f>
        <v>0</v>
      </c>
      <c r="H70" s="249"/>
      <c r="I70" s="250">
        <f>ROUND(E70*H70,2)</f>
        <v>0</v>
      </c>
      <c r="J70" s="249"/>
      <c r="K70" s="250">
        <f>ROUND(E70*J70,2)</f>
        <v>0</v>
      </c>
      <c r="L70" s="250">
        <v>15</v>
      </c>
      <c r="M70" s="250">
        <f>G70*(1+L70/100)</f>
        <v>0</v>
      </c>
      <c r="N70" s="250">
        <v>0</v>
      </c>
      <c r="O70" s="250">
        <f>ROUND(E70*N70,2)</f>
        <v>0</v>
      </c>
      <c r="P70" s="250">
        <v>8.0000000000000002E-3</v>
      </c>
      <c r="Q70" s="250">
        <f>ROUND(E70*P70,2)</f>
        <v>0.04</v>
      </c>
      <c r="R70" s="250"/>
      <c r="S70" s="250" t="s">
        <v>158</v>
      </c>
      <c r="T70" s="251" t="s">
        <v>158</v>
      </c>
      <c r="U70" s="220">
        <v>0</v>
      </c>
      <c r="V70" s="220">
        <f>ROUND(E70*U70,2)</f>
        <v>0</v>
      </c>
      <c r="W70" s="220"/>
      <c r="X70" s="220" t="s">
        <v>169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251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>
        <v>34</v>
      </c>
      <c r="B71" s="229" t="s">
        <v>264</v>
      </c>
      <c r="C71" s="238" t="s">
        <v>265</v>
      </c>
      <c r="D71" s="230" t="s">
        <v>266</v>
      </c>
      <c r="E71" s="231">
        <v>13.37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15</v>
      </c>
      <c r="M71" s="233">
        <f>G71*(1+L71/100)</f>
        <v>0</v>
      </c>
      <c r="N71" s="233">
        <v>0</v>
      </c>
      <c r="O71" s="233">
        <f>ROUND(E71*N71,2)</f>
        <v>0</v>
      </c>
      <c r="P71" s="233">
        <v>1E-3</v>
      </c>
      <c r="Q71" s="233">
        <f>ROUND(E71*P71,2)</f>
        <v>0.01</v>
      </c>
      <c r="R71" s="233"/>
      <c r="S71" s="233" t="s">
        <v>158</v>
      </c>
      <c r="T71" s="234" t="s">
        <v>158</v>
      </c>
      <c r="U71" s="220">
        <v>0</v>
      </c>
      <c r="V71" s="220">
        <f>ROUND(E71*U71,2)</f>
        <v>0</v>
      </c>
      <c r="W71" s="220"/>
      <c r="X71" s="220" t="s">
        <v>169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251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8"/>
      <c r="B72" s="219"/>
      <c r="C72" s="253" t="s">
        <v>267</v>
      </c>
      <c r="D72" s="243"/>
      <c r="E72" s="244">
        <v>13.37</v>
      </c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11"/>
      <c r="Z72" s="211"/>
      <c r="AA72" s="211"/>
      <c r="AB72" s="211"/>
      <c r="AC72" s="211"/>
      <c r="AD72" s="211"/>
      <c r="AE72" s="211"/>
      <c r="AF72" s="211"/>
      <c r="AG72" s="211" t="s">
        <v>175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>
        <v>35</v>
      </c>
      <c r="B73" s="229" t="s">
        <v>268</v>
      </c>
      <c r="C73" s="238" t="s">
        <v>269</v>
      </c>
      <c r="D73" s="230" t="s">
        <v>181</v>
      </c>
      <c r="E73" s="231">
        <v>17.66</v>
      </c>
      <c r="F73" s="232"/>
      <c r="G73" s="233">
        <f>ROUND(E73*F73,2)</f>
        <v>0</v>
      </c>
      <c r="H73" s="232"/>
      <c r="I73" s="233">
        <f>ROUND(E73*H73,2)</f>
        <v>0</v>
      </c>
      <c r="J73" s="232"/>
      <c r="K73" s="233">
        <f>ROUND(E73*J73,2)</f>
        <v>0</v>
      </c>
      <c r="L73" s="233">
        <v>15</v>
      </c>
      <c r="M73" s="233">
        <f>G73*(1+L73/100)</f>
        <v>0</v>
      </c>
      <c r="N73" s="233">
        <v>0</v>
      </c>
      <c r="O73" s="233">
        <f>ROUND(E73*N73,2)</f>
        <v>0</v>
      </c>
      <c r="P73" s="233">
        <v>0.02</v>
      </c>
      <c r="Q73" s="233">
        <f>ROUND(E73*P73,2)</f>
        <v>0.35</v>
      </c>
      <c r="R73" s="233"/>
      <c r="S73" s="233" t="s">
        <v>158</v>
      </c>
      <c r="T73" s="234" t="s">
        <v>158</v>
      </c>
      <c r="U73" s="220">
        <v>0</v>
      </c>
      <c r="V73" s="220">
        <f>ROUND(E73*U73,2)</f>
        <v>0</v>
      </c>
      <c r="W73" s="220"/>
      <c r="X73" s="220" t="s">
        <v>169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251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53" t="s">
        <v>270</v>
      </c>
      <c r="D74" s="243"/>
      <c r="E74" s="244">
        <v>17.66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1"/>
      <c r="Z74" s="211"/>
      <c r="AA74" s="211"/>
      <c r="AB74" s="211"/>
      <c r="AC74" s="211"/>
      <c r="AD74" s="211"/>
      <c r="AE74" s="211"/>
      <c r="AF74" s="211"/>
      <c r="AG74" s="211" t="s">
        <v>175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5">
        <v>36</v>
      </c>
      <c r="B75" s="246" t="s">
        <v>271</v>
      </c>
      <c r="C75" s="252" t="s">
        <v>272</v>
      </c>
      <c r="D75" s="247" t="s">
        <v>181</v>
      </c>
      <c r="E75" s="248">
        <v>6.06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15</v>
      </c>
      <c r="M75" s="250">
        <f>G75*(1+L75/100)</f>
        <v>0</v>
      </c>
      <c r="N75" s="250">
        <v>0</v>
      </c>
      <c r="O75" s="250">
        <f>ROUND(E75*N75,2)</f>
        <v>0</v>
      </c>
      <c r="P75" s="250">
        <v>1E-3</v>
      </c>
      <c r="Q75" s="250">
        <f>ROUND(E75*P75,2)</f>
        <v>0.01</v>
      </c>
      <c r="R75" s="250"/>
      <c r="S75" s="250" t="s">
        <v>158</v>
      </c>
      <c r="T75" s="251" t="s">
        <v>158</v>
      </c>
      <c r="U75" s="220">
        <v>0</v>
      </c>
      <c r="V75" s="220">
        <f>ROUND(E75*U75,2)</f>
        <v>0</v>
      </c>
      <c r="W75" s="220"/>
      <c r="X75" s="220" t="s">
        <v>169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251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5">
        <v>37</v>
      </c>
      <c r="B76" s="246" t="s">
        <v>273</v>
      </c>
      <c r="C76" s="252" t="s">
        <v>274</v>
      </c>
      <c r="D76" s="247" t="s">
        <v>181</v>
      </c>
      <c r="E76" s="248">
        <v>2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15</v>
      </c>
      <c r="M76" s="250">
        <f>G76*(1+L76/100)</f>
        <v>0</v>
      </c>
      <c r="N76" s="250">
        <v>0</v>
      </c>
      <c r="O76" s="250">
        <f>ROUND(E76*N76,2)</f>
        <v>0</v>
      </c>
      <c r="P76" s="250">
        <v>0</v>
      </c>
      <c r="Q76" s="250">
        <f>ROUND(E76*P76,2)</f>
        <v>0</v>
      </c>
      <c r="R76" s="250"/>
      <c r="S76" s="250" t="s">
        <v>158</v>
      </c>
      <c r="T76" s="251" t="s">
        <v>158</v>
      </c>
      <c r="U76" s="220">
        <v>0</v>
      </c>
      <c r="V76" s="220">
        <f>ROUND(E76*U76,2)</f>
        <v>0</v>
      </c>
      <c r="W76" s="220"/>
      <c r="X76" s="220" t="s">
        <v>169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251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5">
        <v>38</v>
      </c>
      <c r="B77" s="246" t="s">
        <v>275</v>
      </c>
      <c r="C77" s="252" t="s">
        <v>276</v>
      </c>
      <c r="D77" s="247" t="s">
        <v>277</v>
      </c>
      <c r="E77" s="248">
        <v>5.7404799999999998</v>
      </c>
      <c r="F77" s="249"/>
      <c r="G77" s="250">
        <f>ROUND(E77*F77,2)</f>
        <v>0</v>
      </c>
      <c r="H77" s="249"/>
      <c r="I77" s="250">
        <f>ROUND(E77*H77,2)</f>
        <v>0</v>
      </c>
      <c r="J77" s="249"/>
      <c r="K77" s="250">
        <f>ROUND(E77*J77,2)</f>
        <v>0</v>
      </c>
      <c r="L77" s="250">
        <v>15</v>
      </c>
      <c r="M77" s="250">
        <f>G77*(1+L77/100)</f>
        <v>0</v>
      </c>
      <c r="N77" s="250">
        <v>0</v>
      </c>
      <c r="O77" s="250">
        <f>ROUND(E77*N77,2)</f>
        <v>0</v>
      </c>
      <c r="P77" s="250">
        <v>0</v>
      </c>
      <c r="Q77" s="250">
        <f>ROUND(E77*P77,2)</f>
        <v>0</v>
      </c>
      <c r="R77" s="250"/>
      <c r="S77" s="250" t="s">
        <v>158</v>
      </c>
      <c r="T77" s="251" t="s">
        <v>158</v>
      </c>
      <c r="U77" s="220">
        <v>0</v>
      </c>
      <c r="V77" s="220">
        <f>ROUND(E77*U77,2)</f>
        <v>0</v>
      </c>
      <c r="W77" s="220"/>
      <c r="X77" s="220" t="s">
        <v>169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278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5">
        <v>39</v>
      </c>
      <c r="B78" s="246" t="s">
        <v>279</v>
      </c>
      <c r="C78" s="252" t="s">
        <v>280</v>
      </c>
      <c r="D78" s="247" t="s">
        <v>277</v>
      </c>
      <c r="E78" s="248">
        <v>5.7404799999999998</v>
      </c>
      <c r="F78" s="249"/>
      <c r="G78" s="250">
        <f>ROUND(E78*F78,2)</f>
        <v>0</v>
      </c>
      <c r="H78" s="249"/>
      <c r="I78" s="250">
        <f>ROUND(E78*H78,2)</f>
        <v>0</v>
      </c>
      <c r="J78" s="249"/>
      <c r="K78" s="250">
        <f>ROUND(E78*J78,2)</f>
        <v>0</v>
      </c>
      <c r="L78" s="250">
        <v>15</v>
      </c>
      <c r="M78" s="250">
        <f>G78*(1+L78/100)</f>
        <v>0</v>
      </c>
      <c r="N78" s="250">
        <v>0</v>
      </c>
      <c r="O78" s="250">
        <f>ROUND(E78*N78,2)</f>
        <v>0</v>
      </c>
      <c r="P78" s="250">
        <v>0</v>
      </c>
      <c r="Q78" s="250">
        <f>ROUND(E78*P78,2)</f>
        <v>0</v>
      </c>
      <c r="R78" s="250"/>
      <c r="S78" s="250" t="s">
        <v>158</v>
      </c>
      <c r="T78" s="251" t="s">
        <v>158</v>
      </c>
      <c r="U78" s="220">
        <v>0</v>
      </c>
      <c r="V78" s="220">
        <f>ROUND(E78*U78,2)</f>
        <v>0</v>
      </c>
      <c r="W78" s="220"/>
      <c r="X78" s="220" t="s">
        <v>169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278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5">
        <v>40</v>
      </c>
      <c r="B79" s="246" t="s">
        <v>281</v>
      </c>
      <c r="C79" s="252" t="s">
        <v>282</v>
      </c>
      <c r="D79" s="247" t="s">
        <v>277</v>
      </c>
      <c r="E79" s="248">
        <v>5.7404799999999998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15</v>
      </c>
      <c r="M79" s="250">
        <f>G79*(1+L79/100)</f>
        <v>0</v>
      </c>
      <c r="N79" s="250">
        <v>0</v>
      </c>
      <c r="O79" s="250">
        <f>ROUND(E79*N79,2)</f>
        <v>0</v>
      </c>
      <c r="P79" s="250">
        <v>0</v>
      </c>
      <c r="Q79" s="250">
        <f>ROUND(E79*P79,2)</f>
        <v>0</v>
      </c>
      <c r="R79" s="250"/>
      <c r="S79" s="250" t="s">
        <v>158</v>
      </c>
      <c r="T79" s="251" t="s">
        <v>158</v>
      </c>
      <c r="U79" s="220">
        <v>0</v>
      </c>
      <c r="V79" s="220">
        <f>ROUND(E79*U79,2)</f>
        <v>0</v>
      </c>
      <c r="W79" s="220"/>
      <c r="X79" s="220" t="s">
        <v>169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278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5">
        <v>41</v>
      </c>
      <c r="B80" s="246" t="s">
        <v>283</v>
      </c>
      <c r="C80" s="252" t="s">
        <v>284</v>
      </c>
      <c r="D80" s="247" t="s">
        <v>277</v>
      </c>
      <c r="E80" s="248">
        <v>109.06913</v>
      </c>
      <c r="F80" s="249"/>
      <c r="G80" s="250">
        <f>ROUND(E80*F80,2)</f>
        <v>0</v>
      </c>
      <c r="H80" s="249"/>
      <c r="I80" s="250">
        <f>ROUND(E80*H80,2)</f>
        <v>0</v>
      </c>
      <c r="J80" s="249"/>
      <c r="K80" s="250">
        <f>ROUND(E80*J80,2)</f>
        <v>0</v>
      </c>
      <c r="L80" s="250">
        <v>15</v>
      </c>
      <c r="M80" s="250">
        <f>G80*(1+L80/100)</f>
        <v>0</v>
      </c>
      <c r="N80" s="250">
        <v>0</v>
      </c>
      <c r="O80" s="250">
        <f>ROUND(E80*N80,2)</f>
        <v>0</v>
      </c>
      <c r="P80" s="250">
        <v>0</v>
      </c>
      <c r="Q80" s="250">
        <f>ROUND(E80*P80,2)</f>
        <v>0</v>
      </c>
      <c r="R80" s="250"/>
      <c r="S80" s="250" t="s">
        <v>158</v>
      </c>
      <c r="T80" s="251" t="s">
        <v>158</v>
      </c>
      <c r="U80" s="220">
        <v>0</v>
      </c>
      <c r="V80" s="220">
        <f>ROUND(E80*U80,2)</f>
        <v>0</v>
      </c>
      <c r="W80" s="220"/>
      <c r="X80" s="220" t="s">
        <v>169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278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5">
        <v>42</v>
      </c>
      <c r="B81" s="246" t="s">
        <v>285</v>
      </c>
      <c r="C81" s="252" t="s">
        <v>286</v>
      </c>
      <c r="D81" s="247" t="s">
        <v>277</v>
      </c>
      <c r="E81" s="248">
        <v>5.7404799999999998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15</v>
      </c>
      <c r="M81" s="250">
        <f>G81*(1+L81/100)</f>
        <v>0</v>
      </c>
      <c r="N81" s="250">
        <v>0</v>
      </c>
      <c r="O81" s="250">
        <f>ROUND(E81*N81,2)</f>
        <v>0</v>
      </c>
      <c r="P81" s="250">
        <v>0</v>
      </c>
      <c r="Q81" s="250">
        <f>ROUND(E81*P81,2)</f>
        <v>0</v>
      </c>
      <c r="R81" s="250"/>
      <c r="S81" s="250" t="s">
        <v>158</v>
      </c>
      <c r="T81" s="251" t="s">
        <v>158</v>
      </c>
      <c r="U81" s="220">
        <v>0</v>
      </c>
      <c r="V81" s="220">
        <f>ROUND(E81*U81,2)</f>
        <v>0</v>
      </c>
      <c r="W81" s="220"/>
      <c r="X81" s="220" t="s">
        <v>169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278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5">
        <v>43</v>
      </c>
      <c r="B82" s="246" t="s">
        <v>287</v>
      </c>
      <c r="C82" s="252" t="s">
        <v>288</v>
      </c>
      <c r="D82" s="247" t="s">
        <v>277</v>
      </c>
      <c r="E82" s="248">
        <v>5.7404799999999998</v>
      </c>
      <c r="F82" s="249"/>
      <c r="G82" s="250">
        <f>ROUND(E82*F82,2)</f>
        <v>0</v>
      </c>
      <c r="H82" s="249"/>
      <c r="I82" s="250">
        <f>ROUND(E82*H82,2)</f>
        <v>0</v>
      </c>
      <c r="J82" s="249"/>
      <c r="K82" s="250">
        <f>ROUND(E82*J82,2)</f>
        <v>0</v>
      </c>
      <c r="L82" s="250">
        <v>15</v>
      </c>
      <c r="M82" s="250">
        <f>G82*(1+L82/100)</f>
        <v>0</v>
      </c>
      <c r="N82" s="250">
        <v>0</v>
      </c>
      <c r="O82" s="250">
        <f>ROUND(E82*N82,2)</f>
        <v>0</v>
      </c>
      <c r="P82" s="250">
        <v>0</v>
      </c>
      <c r="Q82" s="250">
        <f>ROUND(E82*P82,2)</f>
        <v>0</v>
      </c>
      <c r="R82" s="250"/>
      <c r="S82" s="250" t="s">
        <v>158</v>
      </c>
      <c r="T82" s="251" t="s">
        <v>158</v>
      </c>
      <c r="U82" s="220">
        <v>0</v>
      </c>
      <c r="V82" s="220">
        <f>ROUND(E82*U82,2)</f>
        <v>0</v>
      </c>
      <c r="W82" s="220"/>
      <c r="X82" s="220" t="s">
        <v>169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278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5">
        <v>44</v>
      </c>
      <c r="B83" s="246" t="s">
        <v>289</v>
      </c>
      <c r="C83" s="252" t="s">
        <v>290</v>
      </c>
      <c r="D83" s="247" t="s">
        <v>277</v>
      </c>
      <c r="E83" s="248">
        <v>5.7404799999999998</v>
      </c>
      <c r="F83" s="249"/>
      <c r="G83" s="250">
        <f>ROUND(E83*F83,2)</f>
        <v>0</v>
      </c>
      <c r="H83" s="249"/>
      <c r="I83" s="250">
        <f>ROUND(E83*H83,2)</f>
        <v>0</v>
      </c>
      <c r="J83" s="249"/>
      <c r="K83" s="250">
        <f>ROUND(E83*J83,2)</f>
        <v>0</v>
      </c>
      <c r="L83" s="250">
        <v>15</v>
      </c>
      <c r="M83" s="250">
        <f>G83*(1+L83/100)</f>
        <v>0</v>
      </c>
      <c r="N83" s="250">
        <v>0</v>
      </c>
      <c r="O83" s="250">
        <f>ROUND(E83*N83,2)</f>
        <v>0</v>
      </c>
      <c r="P83" s="250">
        <v>0</v>
      </c>
      <c r="Q83" s="250">
        <f>ROUND(E83*P83,2)</f>
        <v>0</v>
      </c>
      <c r="R83" s="250"/>
      <c r="S83" s="250" t="s">
        <v>291</v>
      </c>
      <c r="T83" s="251" t="s">
        <v>291</v>
      </c>
      <c r="U83" s="220">
        <v>0</v>
      </c>
      <c r="V83" s="220">
        <f>ROUND(E83*U83,2)</f>
        <v>0</v>
      </c>
      <c r="W83" s="220"/>
      <c r="X83" s="220" t="s">
        <v>169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278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5">
        <v>45</v>
      </c>
      <c r="B84" s="246" t="s">
        <v>292</v>
      </c>
      <c r="C84" s="252" t="s">
        <v>293</v>
      </c>
      <c r="D84" s="247" t="s">
        <v>277</v>
      </c>
      <c r="E84" s="248">
        <v>5.7404799999999998</v>
      </c>
      <c r="F84" s="249"/>
      <c r="G84" s="250">
        <f>ROUND(E84*F84,2)</f>
        <v>0</v>
      </c>
      <c r="H84" s="249"/>
      <c r="I84" s="250">
        <f>ROUND(E84*H84,2)</f>
        <v>0</v>
      </c>
      <c r="J84" s="249"/>
      <c r="K84" s="250">
        <f>ROUND(E84*J84,2)</f>
        <v>0</v>
      </c>
      <c r="L84" s="250">
        <v>15</v>
      </c>
      <c r="M84" s="250">
        <f>G84*(1+L84/100)</f>
        <v>0</v>
      </c>
      <c r="N84" s="250">
        <v>0</v>
      </c>
      <c r="O84" s="250">
        <f>ROUND(E84*N84,2)</f>
        <v>0</v>
      </c>
      <c r="P84" s="250">
        <v>0</v>
      </c>
      <c r="Q84" s="250">
        <f>ROUND(E84*P84,2)</f>
        <v>0</v>
      </c>
      <c r="R84" s="250"/>
      <c r="S84" s="250" t="s">
        <v>158</v>
      </c>
      <c r="T84" s="251" t="s">
        <v>158</v>
      </c>
      <c r="U84" s="220">
        <v>0</v>
      </c>
      <c r="V84" s="220">
        <f>ROUND(E84*U84,2)</f>
        <v>0</v>
      </c>
      <c r="W84" s="220"/>
      <c r="X84" s="220" t="s">
        <v>169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278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28">
        <v>46</v>
      </c>
      <c r="B85" s="229" t="s">
        <v>294</v>
      </c>
      <c r="C85" s="238" t="s">
        <v>295</v>
      </c>
      <c r="D85" s="230" t="s">
        <v>181</v>
      </c>
      <c r="E85" s="231">
        <v>9.7392000000000003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15</v>
      </c>
      <c r="M85" s="233">
        <f>G85*(1+L85/100)</f>
        <v>0</v>
      </c>
      <c r="N85" s="233">
        <v>0</v>
      </c>
      <c r="O85" s="233">
        <f>ROUND(E85*N85,2)</f>
        <v>0</v>
      </c>
      <c r="P85" s="233">
        <v>0</v>
      </c>
      <c r="Q85" s="233">
        <f>ROUND(E85*P85,2)</f>
        <v>0</v>
      </c>
      <c r="R85" s="233"/>
      <c r="S85" s="233" t="s">
        <v>186</v>
      </c>
      <c r="T85" s="234" t="s">
        <v>159</v>
      </c>
      <c r="U85" s="220">
        <v>0</v>
      </c>
      <c r="V85" s="220">
        <f>ROUND(E85*U85,2)</f>
        <v>0</v>
      </c>
      <c r="W85" s="220"/>
      <c r="X85" s="220" t="s">
        <v>169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170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8"/>
      <c r="B86" s="219"/>
      <c r="C86" s="253" t="s">
        <v>296</v>
      </c>
      <c r="D86" s="243"/>
      <c r="E86" s="244">
        <v>9.74</v>
      </c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11"/>
      <c r="Z86" s="211"/>
      <c r="AA86" s="211"/>
      <c r="AB86" s="211"/>
      <c r="AC86" s="211"/>
      <c r="AD86" s="211"/>
      <c r="AE86" s="211"/>
      <c r="AF86" s="211"/>
      <c r="AG86" s="211" t="s">
        <v>175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28">
        <v>47</v>
      </c>
      <c r="B87" s="229" t="s">
        <v>297</v>
      </c>
      <c r="C87" s="238" t="s">
        <v>298</v>
      </c>
      <c r="D87" s="230" t="s">
        <v>181</v>
      </c>
      <c r="E87" s="231">
        <v>9.7392000000000003</v>
      </c>
      <c r="F87" s="232"/>
      <c r="G87" s="233">
        <f>ROUND(E87*F87,2)</f>
        <v>0</v>
      </c>
      <c r="H87" s="232"/>
      <c r="I87" s="233">
        <f>ROUND(E87*H87,2)</f>
        <v>0</v>
      </c>
      <c r="J87" s="232"/>
      <c r="K87" s="233">
        <f>ROUND(E87*J87,2)</f>
        <v>0</v>
      </c>
      <c r="L87" s="233">
        <v>15</v>
      </c>
      <c r="M87" s="233">
        <f>G87*(1+L87/100)</f>
        <v>0</v>
      </c>
      <c r="N87" s="233">
        <v>0</v>
      </c>
      <c r="O87" s="233">
        <f>ROUND(E87*N87,2)</f>
        <v>0</v>
      </c>
      <c r="P87" s="233">
        <v>0</v>
      </c>
      <c r="Q87" s="233">
        <f>ROUND(E87*P87,2)</f>
        <v>0</v>
      </c>
      <c r="R87" s="233"/>
      <c r="S87" s="233" t="s">
        <v>186</v>
      </c>
      <c r="T87" s="234" t="s">
        <v>159</v>
      </c>
      <c r="U87" s="220">
        <v>0</v>
      </c>
      <c r="V87" s="220">
        <f>ROUND(E87*U87,2)</f>
        <v>0</v>
      </c>
      <c r="W87" s="220"/>
      <c r="X87" s="220" t="s">
        <v>169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170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8"/>
      <c r="B88" s="219"/>
      <c r="C88" s="253" t="s">
        <v>299</v>
      </c>
      <c r="D88" s="243"/>
      <c r="E88" s="244">
        <v>9.74</v>
      </c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1"/>
      <c r="Z88" s="211"/>
      <c r="AA88" s="211"/>
      <c r="AB88" s="211"/>
      <c r="AC88" s="211"/>
      <c r="AD88" s="211"/>
      <c r="AE88" s="211"/>
      <c r="AF88" s="211"/>
      <c r="AG88" s="211" t="s">
        <v>175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45">
        <v>48</v>
      </c>
      <c r="B89" s="246" t="s">
        <v>300</v>
      </c>
      <c r="C89" s="252" t="s">
        <v>301</v>
      </c>
      <c r="D89" s="247" t="s">
        <v>185</v>
      </c>
      <c r="E89" s="248">
        <v>1</v>
      </c>
      <c r="F89" s="249"/>
      <c r="G89" s="250">
        <f>ROUND(E89*F89,2)</f>
        <v>0</v>
      </c>
      <c r="H89" s="249"/>
      <c r="I89" s="250">
        <f>ROUND(E89*H89,2)</f>
        <v>0</v>
      </c>
      <c r="J89" s="249"/>
      <c r="K89" s="250">
        <f>ROUND(E89*J89,2)</f>
        <v>0</v>
      </c>
      <c r="L89" s="250">
        <v>15</v>
      </c>
      <c r="M89" s="250">
        <f>G89*(1+L89/100)</f>
        <v>0</v>
      </c>
      <c r="N89" s="250">
        <v>0</v>
      </c>
      <c r="O89" s="250">
        <f>ROUND(E89*N89,2)</f>
        <v>0</v>
      </c>
      <c r="P89" s="250">
        <v>0</v>
      </c>
      <c r="Q89" s="250">
        <f>ROUND(E89*P89,2)</f>
        <v>0</v>
      </c>
      <c r="R89" s="250"/>
      <c r="S89" s="250" t="s">
        <v>186</v>
      </c>
      <c r="T89" s="251" t="s">
        <v>159</v>
      </c>
      <c r="U89" s="220">
        <v>0</v>
      </c>
      <c r="V89" s="220">
        <f>ROUND(E89*U89,2)</f>
        <v>0</v>
      </c>
      <c r="W89" s="220"/>
      <c r="X89" s="220" t="s">
        <v>169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170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5">
        <v>49</v>
      </c>
      <c r="B90" s="246" t="s">
        <v>302</v>
      </c>
      <c r="C90" s="252" t="s">
        <v>303</v>
      </c>
      <c r="D90" s="247" t="s">
        <v>266</v>
      </c>
      <c r="E90" s="248">
        <v>5</v>
      </c>
      <c r="F90" s="249"/>
      <c r="G90" s="250">
        <f>ROUND(E90*F90,2)</f>
        <v>0</v>
      </c>
      <c r="H90" s="249"/>
      <c r="I90" s="250">
        <f>ROUND(E90*H90,2)</f>
        <v>0</v>
      </c>
      <c r="J90" s="249"/>
      <c r="K90" s="250">
        <f>ROUND(E90*J90,2)</f>
        <v>0</v>
      </c>
      <c r="L90" s="250">
        <v>15</v>
      </c>
      <c r="M90" s="250">
        <f>G90*(1+L90/100)</f>
        <v>0</v>
      </c>
      <c r="N90" s="250">
        <v>0</v>
      </c>
      <c r="O90" s="250">
        <f>ROUND(E90*N90,2)</f>
        <v>0</v>
      </c>
      <c r="P90" s="250">
        <v>0</v>
      </c>
      <c r="Q90" s="250">
        <f>ROUND(E90*P90,2)</f>
        <v>0</v>
      </c>
      <c r="R90" s="250"/>
      <c r="S90" s="250" t="s">
        <v>186</v>
      </c>
      <c r="T90" s="251" t="s">
        <v>159</v>
      </c>
      <c r="U90" s="220">
        <v>0</v>
      </c>
      <c r="V90" s="220">
        <f>ROUND(E90*U90,2)</f>
        <v>0</v>
      </c>
      <c r="W90" s="220"/>
      <c r="X90" s="220" t="s">
        <v>169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170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5">
        <v>50</v>
      </c>
      <c r="B91" s="246" t="s">
        <v>304</v>
      </c>
      <c r="C91" s="252" t="s">
        <v>305</v>
      </c>
      <c r="D91" s="247" t="s">
        <v>185</v>
      </c>
      <c r="E91" s="248">
        <v>1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15</v>
      </c>
      <c r="M91" s="250">
        <f>G91*(1+L91/100)</f>
        <v>0</v>
      </c>
      <c r="N91" s="250">
        <v>0</v>
      </c>
      <c r="O91" s="250">
        <f>ROUND(E91*N91,2)</f>
        <v>0</v>
      </c>
      <c r="P91" s="250">
        <v>0</v>
      </c>
      <c r="Q91" s="250">
        <f>ROUND(E91*P91,2)</f>
        <v>0</v>
      </c>
      <c r="R91" s="250"/>
      <c r="S91" s="250" t="s">
        <v>186</v>
      </c>
      <c r="T91" s="251" t="s">
        <v>159</v>
      </c>
      <c r="U91" s="220">
        <v>0</v>
      </c>
      <c r="V91" s="220">
        <f>ROUND(E91*U91,2)</f>
        <v>0</v>
      </c>
      <c r="W91" s="220"/>
      <c r="X91" s="220" t="s">
        <v>169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170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28">
        <v>51</v>
      </c>
      <c r="B92" s="229" t="s">
        <v>306</v>
      </c>
      <c r="C92" s="238" t="s">
        <v>307</v>
      </c>
      <c r="D92" s="230" t="s">
        <v>181</v>
      </c>
      <c r="E92" s="231">
        <v>9.0778999999999996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15</v>
      </c>
      <c r="M92" s="233">
        <f>G92*(1+L92/100)</f>
        <v>0</v>
      </c>
      <c r="N92" s="233">
        <v>0</v>
      </c>
      <c r="O92" s="233">
        <f>ROUND(E92*N92,2)</f>
        <v>0</v>
      </c>
      <c r="P92" s="233">
        <v>0</v>
      </c>
      <c r="Q92" s="233">
        <f>ROUND(E92*P92,2)</f>
        <v>0</v>
      </c>
      <c r="R92" s="233"/>
      <c r="S92" s="233" t="s">
        <v>186</v>
      </c>
      <c r="T92" s="234" t="s">
        <v>159</v>
      </c>
      <c r="U92" s="220">
        <v>0</v>
      </c>
      <c r="V92" s="220">
        <f>ROUND(E92*U92,2)</f>
        <v>0</v>
      </c>
      <c r="W92" s="220"/>
      <c r="X92" s="220" t="s">
        <v>169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170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8"/>
      <c r="B93" s="219"/>
      <c r="C93" s="253" t="s">
        <v>308</v>
      </c>
      <c r="D93" s="243"/>
      <c r="E93" s="244">
        <v>9.08</v>
      </c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175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5">
        <v>52</v>
      </c>
      <c r="B94" s="246" t="s">
        <v>309</v>
      </c>
      <c r="C94" s="252" t="s">
        <v>310</v>
      </c>
      <c r="D94" s="247" t="s">
        <v>185</v>
      </c>
      <c r="E94" s="248">
        <v>1</v>
      </c>
      <c r="F94" s="249"/>
      <c r="G94" s="250">
        <f>ROUND(E94*F94,2)</f>
        <v>0</v>
      </c>
      <c r="H94" s="249"/>
      <c r="I94" s="250">
        <f>ROUND(E94*H94,2)</f>
        <v>0</v>
      </c>
      <c r="J94" s="249"/>
      <c r="K94" s="250">
        <f>ROUND(E94*J94,2)</f>
        <v>0</v>
      </c>
      <c r="L94" s="250">
        <v>15</v>
      </c>
      <c r="M94" s="250">
        <f>G94*(1+L94/100)</f>
        <v>0</v>
      </c>
      <c r="N94" s="250">
        <v>0</v>
      </c>
      <c r="O94" s="250">
        <f>ROUND(E94*N94,2)</f>
        <v>0</v>
      </c>
      <c r="P94" s="250">
        <v>0</v>
      </c>
      <c r="Q94" s="250">
        <f>ROUND(E94*P94,2)</f>
        <v>0</v>
      </c>
      <c r="R94" s="250"/>
      <c r="S94" s="250" t="s">
        <v>186</v>
      </c>
      <c r="T94" s="251" t="s">
        <v>159</v>
      </c>
      <c r="U94" s="220">
        <v>0</v>
      </c>
      <c r="V94" s="220">
        <f>ROUND(E94*U94,2)</f>
        <v>0</v>
      </c>
      <c r="W94" s="220"/>
      <c r="X94" s="220" t="s">
        <v>169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170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5">
        <v>53</v>
      </c>
      <c r="B95" s="246" t="s">
        <v>311</v>
      </c>
      <c r="C95" s="252" t="s">
        <v>312</v>
      </c>
      <c r="D95" s="247" t="s">
        <v>185</v>
      </c>
      <c r="E95" s="248">
        <v>1</v>
      </c>
      <c r="F95" s="249"/>
      <c r="G95" s="250">
        <f>ROUND(E95*F95,2)</f>
        <v>0</v>
      </c>
      <c r="H95" s="249"/>
      <c r="I95" s="250">
        <f>ROUND(E95*H95,2)</f>
        <v>0</v>
      </c>
      <c r="J95" s="249"/>
      <c r="K95" s="250">
        <f>ROUND(E95*J95,2)</f>
        <v>0</v>
      </c>
      <c r="L95" s="250">
        <v>15</v>
      </c>
      <c r="M95" s="250">
        <f>G95*(1+L95/100)</f>
        <v>0</v>
      </c>
      <c r="N95" s="250">
        <v>0</v>
      </c>
      <c r="O95" s="250">
        <f>ROUND(E95*N95,2)</f>
        <v>0</v>
      </c>
      <c r="P95" s="250">
        <v>0</v>
      </c>
      <c r="Q95" s="250">
        <f>ROUND(E95*P95,2)</f>
        <v>0</v>
      </c>
      <c r="R95" s="250"/>
      <c r="S95" s="250" t="s">
        <v>186</v>
      </c>
      <c r="T95" s="251" t="s">
        <v>159</v>
      </c>
      <c r="U95" s="220">
        <v>0</v>
      </c>
      <c r="V95" s="220">
        <f>ROUND(E95*U95,2)</f>
        <v>0</v>
      </c>
      <c r="W95" s="220"/>
      <c r="X95" s="220" t="s">
        <v>169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170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5">
        <v>54</v>
      </c>
      <c r="B96" s="246" t="s">
        <v>313</v>
      </c>
      <c r="C96" s="252" t="s">
        <v>314</v>
      </c>
      <c r="D96" s="247" t="s">
        <v>185</v>
      </c>
      <c r="E96" s="248">
        <v>1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15</v>
      </c>
      <c r="M96" s="250">
        <f>G96*(1+L96/100)</f>
        <v>0</v>
      </c>
      <c r="N96" s="250">
        <v>0</v>
      </c>
      <c r="O96" s="250">
        <f>ROUND(E96*N96,2)</f>
        <v>0</v>
      </c>
      <c r="P96" s="250">
        <v>0</v>
      </c>
      <c r="Q96" s="250">
        <f>ROUND(E96*P96,2)</f>
        <v>0</v>
      </c>
      <c r="R96" s="250"/>
      <c r="S96" s="250" t="s">
        <v>186</v>
      </c>
      <c r="T96" s="251" t="s">
        <v>159</v>
      </c>
      <c r="U96" s="220">
        <v>0</v>
      </c>
      <c r="V96" s="220">
        <f>ROUND(E96*U96,2)</f>
        <v>0</v>
      </c>
      <c r="W96" s="220"/>
      <c r="X96" s="220" t="s">
        <v>169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170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45">
        <v>55</v>
      </c>
      <c r="B97" s="246" t="s">
        <v>315</v>
      </c>
      <c r="C97" s="252" t="s">
        <v>316</v>
      </c>
      <c r="D97" s="247" t="s">
        <v>168</v>
      </c>
      <c r="E97" s="248">
        <v>1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15</v>
      </c>
      <c r="M97" s="250">
        <f>G97*(1+L97/100)</f>
        <v>0</v>
      </c>
      <c r="N97" s="250">
        <v>0</v>
      </c>
      <c r="O97" s="250">
        <f>ROUND(E97*N97,2)</f>
        <v>0</v>
      </c>
      <c r="P97" s="250">
        <v>1.933E-2</v>
      </c>
      <c r="Q97" s="250">
        <f>ROUND(E97*P97,2)</f>
        <v>0.02</v>
      </c>
      <c r="R97" s="250"/>
      <c r="S97" s="250" t="s">
        <v>158</v>
      </c>
      <c r="T97" s="251" t="s">
        <v>158</v>
      </c>
      <c r="U97" s="220">
        <v>0</v>
      </c>
      <c r="V97" s="220">
        <f>ROUND(E97*U97,2)</f>
        <v>0</v>
      </c>
      <c r="W97" s="220"/>
      <c r="X97" s="220" t="s">
        <v>317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318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45">
        <v>56</v>
      </c>
      <c r="B98" s="246" t="s">
        <v>319</v>
      </c>
      <c r="C98" s="252" t="s">
        <v>320</v>
      </c>
      <c r="D98" s="247" t="s">
        <v>168</v>
      </c>
      <c r="E98" s="248">
        <v>1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15</v>
      </c>
      <c r="M98" s="250">
        <f>G98*(1+L98/100)</f>
        <v>0</v>
      </c>
      <c r="N98" s="250">
        <v>0</v>
      </c>
      <c r="O98" s="250">
        <f>ROUND(E98*N98,2)</f>
        <v>0</v>
      </c>
      <c r="P98" s="250">
        <v>3.1870000000000002E-2</v>
      </c>
      <c r="Q98" s="250">
        <f>ROUND(E98*P98,2)</f>
        <v>0.03</v>
      </c>
      <c r="R98" s="250"/>
      <c r="S98" s="250" t="s">
        <v>158</v>
      </c>
      <c r="T98" s="251" t="s">
        <v>158</v>
      </c>
      <c r="U98" s="220">
        <v>0</v>
      </c>
      <c r="V98" s="220">
        <f>ROUND(E98*U98,2)</f>
        <v>0</v>
      </c>
      <c r="W98" s="220"/>
      <c r="X98" s="220" t="s">
        <v>317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318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45">
        <v>57</v>
      </c>
      <c r="B99" s="246" t="s">
        <v>321</v>
      </c>
      <c r="C99" s="252" t="s">
        <v>322</v>
      </c>
      <c r="D99" s="247" t="s">
        <v>168</v>
      </c>
      <c r="E99" s="248">
        <v>1</v>
      </c>
      <c r="F99" s="249"/>
      <c r="G99" s="250">
        <f>ROUND(E99*F99,2)</f>
        <v>0</v>
      </c>
      <c r="H99" s="249"/>
      <c r="I99" s="250">
        <f>ROUND(E99*H99,2)</f>
        <v>0</v>
      </c>
      <c r="J99" s="249"/>
      <c r="K99" s="250">
        <f>ROUND(E99*J99,2)</f>
        <v>0</v>
      </c>
      <c r="L99" s="250">
        <v>15</v>
      </c>
      <c r="M99" s="250">
        <f>G99*(1+L99/100)</f>
        <v>0</v>
      </c>
      <c r="N99" s="250">
        <v>9.5E-4</v>
      </c>
      <c r="O99" s="250">
        <f>ROUND(E99*N99,2)</f>
        <v>0</v>
      </c>
      <c r="P99" s="250">
        <v>0.38046000000000002</v>
      </c>
      <c r="Q99" s="250">
        <f>ROUND(E99*P99,2)</f>
        <v>0.38</v>
      </c>
      <c r="R99" s="250"/>
      <c r="S99" s="250" t="s">
        <v>158</v>
      </c>
      <c r="T99" s="251" t="s">
        <v>158</v>
      </c>
      <c r="U99" s="220">
        <v>0</v>
      </c>
      <c r="V99" s="220">
        <f>ROUND(E99*U99,2)</f>
        <v>0</v>
      </c>
      <c r="W99" s="220"/>
      <c r="X99" s="220" t="s">
        <v>317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318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5">
        <v>58</v>
      </c>
      <c r="B100" s="246" t="s">
        <v>323</v>
      </c>
      <c r="C100" s="252" t="s">
        <v>324</v>
      </c>
      <c r="D100" s="247" t="s">
        <v>266</v>
      </c>
      <c r="E100" s="248">
        <v>28</v>
      </c>
      <c r="F100" s="249"/>
      <c r="G100" s="250">
        <f>ROUND(E100*F100,2)</f>
        <v>0</v>
      </c>
      <c r="H100" s="249"/>
      <c r="I100" s="250">
        <f>ROUND(E100*H100,2)</f>
        <v>0</v>
      </c>
      <c r="J100" s="249"/>
      <c r="K100" s="250">
        <f>ROUND(E100*J100,2)</f>
        <v>0</v>
      </c>
      <c r="L100" s="250">
        <v>15</v>
      </c>
      <c r="M100" s="250">
        <f>G100*(1+L100/100)</f>
        <v>0</v>
      </c>
      <c r="N100" s="250">
        <v>4.0000000000000003E-5</v>
      </c>
      <c r="O100" s="250">
        <f>ROUND(E100*N100,2)</f>
        <v>0</v>
      </c>
      <c r="P100" s="250">
        <v>2.8999999999999998E-3</v>
      </c>
      <c r="Q100" s="250">
        <f>ROUND(E100*P100,2)</f>
        <v>0.08</v>
      </c>
      <c r="R100" s="250"/>
      <c r="S100" s="250" t="s">
        <v>158</v>
      </c>
      <c r="T100" s="251" t="s">
        <v>158</v>
      </c>
      <c r="U100" s="220">
        <v>0</v>
      </c>
      <c r="V100" s="220">
        <f>ROUND(E100*U100,2)</f>
        <v>0</v>
      </c>
      <c r="W100" s="220"/>
      <c r="X100" s="220" t="s">
        <v>317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318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x14ac:dyDescent="0.2">
      <c r="A101" s="222" t="s">
        <v>153</v>
      </c>
      <c r="B101" s="223" t="s">
        <v>85</v>
      </c>
      <c r="C101" s="237" t="s">
        <v>86</v>
      </c>
      <c r="D101" s="224"/>
      <c r="E101" s="225"/>
      <c r="F101" s="226"/>
      <c r="G101" s="226">
        <f>SUMIF(AG102:AG102,"&lt;&gt;NOR",G102:G102)</f>
        <v>0</v>
      </c>
      <c r="H101" s="226"/>
      <c r="I101" s="226">
        <f>SUM(I102:I102)</f>
        <v>0</v>
      </c>
      <c r="J101" s="226"/>
      <c r="K101" s="226">
        <f>SUM(K102:K102)</f>
        <v>0</v>
      </c>
      <c r="L101" s="226"/>
      <c r="M101" s="226">
        <f>SUM(M102:M102)</f>
        <v>0</v>
      </c>
      <c r="N101" s="226"/>
      <c r="O101" s="226">
        <f>SUM(O102:O102)</f>
        <v>0</v>
      </c>
      <c r="P101" s="226"/>
      <c r="Q101" s="226">
        <f>SUM(Q102:Q102)</f>
        <v>0</v>
      </c>
      <c r="R101" s="226"/>
      <c r="S101" s="226"/>
      <c r="T101" s="227"/>
      <c r="U101" s="221"/>
      <c r="V101" s="221">
        <f>SUM(V102:V102)</f>
        <v>0</v>
      </c>
      <c r="W101" s="221"/>
      <c r="X101" s="221"/>
      <c r="AG101" t="s">
        <v>154</v>
      </c>
    </row>
    <row r="102" spans="1:60" outlineLevel="1" x14ac:dyDescent="0.2">
      <c r="A102" s="245">
        <v>59</v>
      </c>
      <c r="B102" s="246" t="s">
        <v>325</v>
      </c>
      <c r="C102" s="252" t="s">
        <v>326</v>
      </c>
      <c r="D102" s="247" t="s">
        <v>277</v>
      </c>
      <c r="E102" s="248">
        <v>14.08858</v>
      </c>
      <c r="F102" s="249"/>
      <c r="G102" s="250">
        <f>ROUND(E102*F102,2)</f>
        <v>0</v>
      </c>
      <c r="H102" s="249"/>
      <c r="I102" s="250">
        <f>ROUND(E102*H102,2)</f>
        <v>0</v>
      </c>
      <c r="J102" s="249"/>
      <c r="K102" s="250">
        <f>ROUND(E102*J102,2)</f>
        <v>0</v>
      </c>
      <c r="L102" s="250">
        <v>15</v>
      </c>
      <c r="M102" s="250">
        <f>G102*(1+L102/100)</f>
        <v>0</v>
      </c>
      <c r="N102" s="250">
        <v>0</v>
      </c>
      <c r="O102" s="250">
        <f>ROUND(E102*N102,2)</f>
        <v>0</v>
      </c>
      <c r="P102" s="250">
        <v>0</v>
      </c>
      <c r="Q102" s="250">
        <f>ROUND(E102*P102,2)</f>
        <v>0</v>
      </c>
      <c r="R102" s="250"/>
      <c r="S102" s="250" t="s">
        <v>158</v>
      </c>
      <c r="T102" s="251" t="s">
        <v>158</v>
      </c>
      <c r="U102" s="220">
        <v>0</v>
      </c>
      <c r="V102" s="220">
        <f>ROUND(E102*U102,2)</f>
        <v>0</v>
      </c>
      <c r="W102" s="220"/>
      <c r="X102" s="220" t="s">
        <v>169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170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x14ac:dyDescent="0.2">
      <c r="A103" s="222" t="s">
        <v>153</v>
      </c>
      <c r="B103" s="223" t="s">
        <v>88</v>
      </c>
      <c r="C103" s="237" t="s">
        <v>89</v>
      </c>
      <c r="D103" s="224"/>
      <c r="E103" s="225"/>
      <c r="F103" s="226"/>
      <c r="G103" s="226">
        <f>SUMIF(AG104:AG105,"&lt;&gt;NOR",G104:G105)</f>
        <v>0</v>
      </c>
      <c r="H103" s="226"/>
      <c r="I103" s="226">
        <f>SUM(I104:I105)</f>
        <v>0</v>
      </c>
      <c r="J103" s="226"/>
      <c r="K103" s="226">
        <f>SUM(K104:K105)</f>
        <v>0</v>
      </c>
      <c r="L103" s="226"/>
      <c r="M103" s="226">
        <f>SUM(M104:M105)</f>
        <v>0</v>
      </c>
      <c r="N103" s="226"/>
      <c r="O103" s="226">
        <f>SUM(O104:O105)</f>
        <v>0.03</v>
      </c>
      <c r="P103" s="226"/>
      <c r="Q103" s="226">
        <f>SUM(Q104:Q105)</f>
        <v>0</v>
      </c>
      <c r="R103" s="226"/>
      <c r="S103" s="226"/>
      <c r="T103" s="227"/>
      <c r="U103" s="221"/>
      <c r="V103" s="221">
        <f>SUM(V104:V105)</f>
        <v>0</v>
      </c>
      <c r="W103" s="221"/>
      <c r="X103" s="221"/>
      <c r="AG103" t="s">
        <v>154</v>
      </c>
    </row>
    <row r="104" spans="1:60" outlineLevel="1" x14ac:dyDescent="0.2">
      <c r="A104" s="228">
        <v>60</v>
      </c>
      <c r="B104" s="229" t="s">
        <v>327</v>
      </c>
      <c r="C104" s="238" t="s">
        <v>328</v>
      </c>
      <c r="D104" s="230" t="s">
        <v>181</v>
      </c>
      <c r="E104" s="231">
        <v>7.7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15</v>
      </c>
      <c r="M104" s="233">
        <f>G104*(1+L104/100)</f>
        <v>0</v>
      </c>
      <c r="N104" s="233">
        <v>3.7799999999999999E-3</v>
      </c>
      <c r="O104" s="233">
        <f>ROUND(E104*N104,2)</f>
        <v>0.03</v>
      </c>
      <c r="P104" s="233">
        <v>0</v>
      </c>
      <c r="Q104" s="233">
        <f>ROUND(E104*P104,2)</f>
        <v>0</v>
      </c>
      <c r="R104" s="233"/>
      <c r="S104" s="233" t="s">
        <v>158</v>
      </c>
      <c r="T104" s="234" t="s">
        <v>158</v>
      </c>
      <c r="U104" s="220">
        <v>0</v>
      </c>
      <c r="V104" s="220">
        <f>ROUND(E104*U104,2)</f>
        <v>0</v>
      </c>
      <c r="W104" s="220"/>
      <c r="X104" s="220" t="s">
        <v>317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318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8"/>
      <c r="B105" s="219"/>
      <c r="C105" s="253" t="s">
        <v>329</v>
      </c>
      <c r="D105" s="243"/>
      <c r="E105" s="244">
        <v>7.7</v>
      </c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175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x14ac:dyDescent="0.2">
      <c r="A106" s="222" t="s">
        <v>153</v>
      </c>
      <c r="B106" s="223" t="s">
        <v>90</v>
      </c>
      <c r="C106" s="237" t="s">
        <v>91</v>
      </c>
      <c r="D106" s="224"/>
      <c r="E106" s="225"/>
      <c r="F106" s="226"/>
      <c r="G106" s="226">
        <f>SUMIF(AG107:AG111,"&lt;&gt;NOR",G107:G111)</f>
        <v>0</v>
      </c>
      <c r="H106" s="226"/>
      <c r="I106" s="226">
        <f>SUM(I107:I111)</f>
        <v>0</v>
      </c>
      <c r="J106" s="226"/>
      <c r="K106" s="226">
        <f>SUM(K107:K111)</f>
        <v>0</v>
      </c>
      <c r="L106" s="226"/>
      <c r="M106" s="226">
        <f>SUM(M107:M111)</f>
        <v>0</v>
      </c>
      <c r="N106" s="226"/>
      <c r="O106" s="226">
        <f>SUM(O107:O111)</f>
        <v>0.3</v>
      </c>
      <c r="P106" s="226"/>
      <c r="Q106" s="226">
        <f>SUM(Q107:Q111)</f>
        <v>0</v>
      </c>
      <c r="R106" s="226"/>
      <c r="S106" s="226"/>
      <c r="T106" s="227"/>
      <c r="U106" s="221"/>
      <c r="V106" s="221">
        <f>SUM(V107:V111)</f>
        <v>0</v>
      </c>
      <c r="W106" s="221"/>
      <c r="X106" s="221"/>
      <c r="AG106" t="s">
        <v>154</v>
      </c>
    </row>
    <row r="107" spans="1:60" outlineLevel="1" x14ac:dyDescent="0.2">
      <c r="A107" s="245">
        <v>61</v>
      </c>
      <c r="B107" s="246" t="s">
        <v>330</v>
      </c>
      <c r="C107" s="252" t="s">
        <v>331</v>
      </c>
      <c r="D107" s="247" t="s">
        <v>181</v>
      </c>
      <c r="E107" s="248">
        <v>72</v>
      </c>
      <c r="F107" s="249"/>
      <c r="G107" s="250">
        <f>ROUND(E107*F107,2)</f>
        <v>0</v>
      </c>
      <c r="H107" s="249"/>
      <c r="I107" s="250">
        <f>ROUND(E107*H107,2)</f>
        <v>0</v>
      </c>
      <c r="J107" s="249"/>
      <c r="K107" s="250">
        <f>ROUND(E107*J107,2)</f>
        <v>0</v>
      </c>
      <c r="L107" s="250">
        <v>15</v>
      </c>
      <c r="M107" s="250">
        <f>G107*(1+L107/100)</f>
        <v>0</v>
      </c>
      <c r="N107" s="250">
        <v>8.3000000000000001E-4</v>
      </c>
      <c r="O107" s="250">
        <f>ROUND(E107*N107,2)</f>
        <v>0.06</v>
      </c>
      <c r="P107" s="250">
        <v>0</v>
      </c>
      <c r="Q107" s="250">
        <f>ROUND(E107*P107,2)</f>
        <v>0</v>
      </c>
      <c r="R107" s="250"/>
      <c r="S107" s="250" t="s">
        <v>158</v>
      </c>
      <c r="T107" s="251" t="s">
        <v>158</v>
      </c>
      <c r="U107" s="220">
        <v>0</v>
      </c>
      <c r="V107" s="220">
        <f>ROUND(E107*U107,2)</f>
        <v>0</v>
      </c>
      <c r="W107" s="220"/>
      <c r="X107" s="220" t="s">
        <v>169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251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45">
        <v>62</v>
      </c>
      <c r="B108" s="246" t="s">
        <v>332</v>
      </c>
      <c r="C108" s="252" t="s">
        <v>333</v>
      </c>
      <c r="D108" s="247" t="s">
        <v>181</v>
      </c>
      <c r="E108" s="248">
        <v>72</v>
      </c>
      <c r="F108" s="249"/>
      <c r="G108" s="250">
        <f>ROUND(E108*F108,2)</f>
        <v>0</v>
      </c>
      <c r="H108" s="249"/>
      <c r="I108" s="250">
        <f>ROUND(E108*H108,2)</f>
        <v>0</v>
      </c>
      <c r="J108" s="249"/>
      <c r="K108" s="250">
        <f>ROUND(E108*J108,2)</f>
        <v>0</v>
      </c>
      <c r="L108" s="250">
        <v>15</v>
      </c>
      <c r="M108" s="250">
        <f>G108*(1+L108/100)</f>
        <v>0</v>
      </c>
      <c r="N108" s="250">
        <v>2.0000000000000001E-4</v>
      </c>
      <c r="O108" s="250">
        <f>ROUND(E108*N108,2)</f>
        <v>0.01</v>
      </c>
      <c r="P108" s="250">
        <v>0</v>
      </c>
      <c r="Q108" s="250">
        <f>ROUND(E108*P108,2)</f>
        <v>0</v>
      </c>
      <c r="R108" s="250"/>
      <c r="S108" s="250" t="s">
        <v>158</v>
      </c>
      <c r="T108" s="251" t="s">
        <v>158</v>
      </c>
      <c r="U108" s="220">
        <v>0</v>
      </c>
      <c r="V108" s="220">
        <f>ROUND(E108*U108,2)</f>
        <v>0</v>
      </c>
      <c r="W108" s="220"/>
      <c r="X108" s="220" t="s">
        <v>169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251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45">
        <v>63</v>
      </c>
      <c r="B109" s="246" t="s">
        <v>334</v>
      </c>
      <c r="C109" s="252" t="s">
        <v>335</v>
      </c>
      <c r="D109" s="247" t="s">
        <v>277</v>
      </c>
      <c r="E109" s="248">
        <v>0.30225999999999997</v>
      </c>
      <c r="F109" s="249"/>
      <c r="G109" s="250">
        <f>ROUND(E109*F109,2)</f>
        <v>0</v>
      </c>
      <c r="H109" s="249"/>
      <c r="I109" s="250">
        <f>ROUND(E109*H109,2)</f>
        <v>0</v>
      </c>
      <c r="J109" s="249"/>
      <c r="K109" s="250">
        <f>ROUND(E109*J109,2)</f>
        <v>0</v>
      </c>
      <c r="L109" s="250">
        <v>15</v>
      </c>
      <c r="M109" s="250">
        <f>G109*(1+L109/100)</f>
        <v>0</v>
      </c>
      <c r="N109" s="250">
        <v>0</v>
      </c>
      <c r="O109" s="250">
        <f>ROUND(E109*N109,2)</f>
        <v>0</v>
      </c>
      <c r="P109" s="250">
        <v>0</v>
      </c>
      <c r="Q109" s="250">
        <f>ROUND(E109*P109,2)</f>
        <v>0</v>
      </c>
      <c r="R109" s="250"/>
      <c r="S109" s="250" t="s">
        <v>158</v>
      </c>
      <c r="T109" s="251" t="s">
        <v>158</v>
      </c>
      <c r="U109" s="220">
        <v>0</v>
      </c>
      <c r="V109" s="220">
        <f>ROUND(E109*U109,2)</f>
        <v>0</v>
      </c>
      <c r="W109" s="220"/>
      <c r="X109" s="220" t="s">
        <v>169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251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28">
        <v>64</v>
      </c>
      <c r="B110" s="229" t="s">
        <v>336</v>
      </c>
      <c r="C110" s="238" t="s">
        <v>337</v>
      </c>
      <c r="D110" s="230" t="s">
        <v>181</v>
      </c>
      <c r="E110" s="231">
        <v>158.4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15</v>
      </c>
      <c r="M110" s="233">
        <f>G110*(1+L110/100)</f>
        <v>0</v>
      </c>
      <c r="N110" s="233">
        <v>1.4400000000000001E-3</v>
      </c>
      <c r="O110" s="233">
        <f>ROUND(E110*N110,2)</f>
        <v>0.23</v>
      </c>
      <c r="P110" s="233">
        <v>0</v>
      </c>
      <c r="Q110" s="233">
        <f>ROUND(E110*P110,2)</f>
        <v>0</v>
      </c>
      <c r="R110" s="233" t="s">
        <v>338</v>
      </c>
      <c r="S110" s="233" t="s">
        <v>158</v>
      </c>
      <c r="T110" s="234" t="s">
        <v>158</v>
      </c>
      <c r="U110" s="220">
        <v>0</v>
      </c>
      <c r="V110" s="220">
        <f>ROUND(E110*U110,2)</f>
        <v>0</v>
      </c>
      <c r="W110" s="220"/>
      <c r="X110" s="220" t="s">
        <v>339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340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8"/>
      <c r="B111" s="219"/>
      <c r="C111" s="253" t="s">
        <v>341</v>
      </c>
      <c r="D111" s="243"/>
      <c r="E111" s="244">
        <v>158.4</v>
      </c>
      <c r="F111" s="220"/>
      <c r="G111" s="220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175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">
      <c r="A112" s="222" t="s">
        <v>153</v>
      </c>
      <c r="B112" s="223" t="s">
        <v>108</v>
      </c>
      <c r="C112" s="237" t="s">
        <v>109</v>
      </c>
      <c r="D112" s="224"/>
      <c r="E112" s="225"/>
      <c r="F112" s="226"/>
      <c r="G112" s="226">
        <f>SUMIF(AG113:AG119,"&lt;&gt;NOR",G113:G119)</f>
        <v>0</v>
      </c>
      <c r="H112" s="226"/>
      <c r="I112" s="226">
        <f>SUM(I113:I119)</f>
        <v>0</v>
      </c>
      <c r="J112" s="226"/>
      <c r="K112" s="226">
        <f>SUM(K113:K119)</f>
        <v>0</v>
      </c>
      <c r="L112" s="226"/>
      <c r="M112" s="226">
        <f>SUM(M113:M119)</f>
        <v>0</v>
      </c>
      <c r="N112" s="226"/>
      <c r="O112" s="226">
        <f>SUM(O113:O119)</f>
        <v>0</v>
      </c>
      <c r="P112" s="226"/>
      <c r="Q112" s="226">
        <f>SUM(Q113:Q119)</f>
        <v>0</v>
      </c>
      <c r="R112" s="226"/>
      <c r="S112" s="226"/>
      <c r="T112" s="227"/>
      <c r="U112" s="221"/>
      <c r="V112" s="221">
        <f>SUM(V113:V119)</f>
        <v>0</v>
      </c>
      <c r="W112" s="221"/>
      <c r="X112" s="221"/>
      <c r="AG112" t="s">
        <v>154</v>
      </c>
    </row>
    <row r="113" spans="1:60" outlineLevel="1" x14ac:dyDescent="0.2">
      <c r="A113" s="245">
        <v>65</v>
      </c>
      <c r="B113" s="246" t="s">
        <v>342</v>
      </c>
      <c r="C113" s="252" t="s">
        <v>343</v>
      </c>
      <c r="D113" s="247" t="s">
        <v>0</v>
      </c>
      <c r="E113" s="248">
        <v>810</v>
      </c>
      <c r="F113" s="249"/>
      <c r="G113" s="250">
        <f>ROUND(E113*F113,2)</f>
        <v>0</v>
      </c>
      <c r="H113" s="249"/>
      <c r="I113" s="250">
        <f>ROUND(E113*H113,2)</f>
        <v>0</v>
      </c>
      <c r="J113" s="249"/>
      <c r="K113" s="250">
        <f>ROUND(E113*J113,2)</f>
        <v>0</v>
      </c>
      <c r="L113" s="250">
        <v>15</v>
      </c>
      <c r="M113" s="250">
        <f>G113*(1+L113/100)</f>
        <v>0</v>
      </c>
      <c r="N113" s="250">
        <v>0</v>
      </c>
      <c r="O113" s="250">
        <f>ROUND(E113*N113,2)</f>
        <v>0</v>
      </c>
      <c r="P113" s="250">
        <v>0</v>
      </c>
      <c r="Q113" s="250">
        <f>ROUND(E113*P113,2)</f>
        <v>0</v>
      </c>
      <c r="R113" s="250"/>
      <c r="S113" s="250" t="s">
        <v>158</v>
      </c>
      <c r="T113" s="251" t="s">
        <v>158</v>
      </c>
      <c r="U113" s="220">
        <v>0</v>
      </c>
      <c r="V113" s="220">
        <f>ROUND(E113*U113,2)</f>
        <v>0</v>
      </c>
      <c r="W113" s="220"/>
      <c r="X113" s="220" t="s">
        <v>169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251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45">
        <v>66</v>
      </c>
      <c r="B114" s="246" t="s">
        <v>344</v>
      </c>
      <c r="C114" s="252" t="s">
        <v>345</v>
      </c>
      <c r="D114" s="247" t="s">
        <v>185</v>
      </c>
      <c r="E114" s="248">
        <v>1</v>
      </c>
      <c r="F114" s="249"/>
      <c r="G114" s="250">
        <f>ROUND(E114*F114,2)</f>
        <v>0</v>
      </c>
      <c r="H114" s="249"/>
      <c r="I114" s="250">
        <f>ROUND(E114*H114,2)</f>
        <v>0</v>
      </c>
      <c r="J114" s="249"/>
      <c r="K114" s="250">
        <f>ROUND(E114*J114,2)</f>
        <v>0</v>
      </c>
      <c r="L114" s="250">
        <v>15</v>
      </c>
      <c r="M114" s="250">
        <f>G114*(1+L114/100)</f>
        <v>0</v>
      </c>
      <c r="N114" s="250">
        <v>0</v>
      </c>
      <c r="O114" s="250">
        <f>ROUND(E114*N114,2)</f>
        <v>0</v>
      </c>
      <c r="P114" s="250">
        <v>0</v>
      </c>
      <c r="Q114" s="250">
        <f>ROUND(E114*P114,2)</f>
        <v>0</v>
      </c>
      <c r="R114" s="250"/>
      <c r="S114" s="250" t="s">
        <v>186</v>
      </c>
      <c r="T114" s="251" t="s">
        <v>159</v>
      </c>
      <c r="U114" s="220">
        <v>0</v>
      </c>
      <c r="V114" s="220">
        <f>ROUND(E114*U114,2)</f>
        <v>0</v>
      </c>
      <c r="W114" s="220"/>
      <c r="X114" s="220" t="s">
        <v>169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170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45">
        <v>67</v>
      </c>
      <c r="B115" s="246" t="s">
        <v>346</v>
      </c>
      <c r="C115" s="252" t="s">
        <v>347</v>
      </c>
      <c r="D115" s="247" t="s">
        <v>185</v>
      </c>
      <c r="E115" s="248">
        <v>1</v>
      </c>
      <c r="F115" s="249"/>
      <c r="G115" s="250">
        <f>ROUND(E115*F115,2)</f>
        <v>0</v>
      </c>
      <c r="H115" s="249"/>
      <c r="I115" s="250">
        <f>ROUND(E115*H115,2)</f>
        <v>0</v>
      </c>
      <c r="J115" s="249"/>
      <c r="K115" s="250">
        <f>ROUND(E115*J115,2)</f>
        <v>0</v>
      </c>
      <c r="L115" s="250">
        <v>15</v>
      </c>
      <c r="M115" s="250">
        <f>G115*(1+L115/100)</f>
        <v>0</v>
      </c>
      <c r="N115" s="250">
        <v>0</v>
      </c>
      <c r="O115" s="250">
        <f>ROUND(E115*N115,2)</f>
        <v>0</v>
      </c>
      <c r="P115" s="250">
        <v>0</v>
      </c>
      <c r="Q115" s="250">
        <f>ROUND(E115*P115,2)</f>
        <v>0</v>
      </c>
      <c r="R115" s="250"/>
      <c r="S115" s="250" t="s">
        <v>186</v>
      </c>
      <c r="T115" s="251" t="s">
        <v>159</v>
      </c>
      <c r="U115" s="220">
        <v>0</v>
      </c>
      <c r="V115" s="220">
        <f>ROUND(E115*U115,2)</f>
        <v>0</v>
      </c>
      <c r="W115" s="220"/>
      <c r="X115" s="220" t="s">
        <v>169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170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45">
        <v>68</v>
      </c>
      <c r="B116" s="246" t="s">
        <v>348</v>
      </c>
      <c r="C116" s="252" t="s">
        <v>349</v>
      </c>
      <c r="D116" s="247" t="s">
        <v>185</v>
      </c>
      <c r="E116" s="248">
        <v>1</v>
      </c>
      <c r="F116" s="249"/>
      <c r="G116" s="250">
        <f>ROUND(E116*F116,2)</f>
        <v>0</v>
      </c>
      <c r="H116" s="249"/>
      <c r="I116" s="250">
        <f>ROUND(E116*H116,2)</f>
        <v>0</v>
      </c>
      <c r="J116" s="249"/>
      <c r="K116" s="250">
        <f>ROUND(E116*J116,2)</f>
        <v>0</v>
      </c>
      <c r="L116" s="250">
        <v>15</v>
      </c>
      <c r="M116" s="250">
        <f>G116*(1+L116/100)</f>
        <v>0</v>
      </c>
      <c r="N116" s="250">
        <v>0</v>
      </c>
      <c r="O116" s="250">
        <f>ROUND(E116*N116,2)</f>
        <v>0</v>
      </c>
      <c r="P116" s="250">
        <v>0</v>
      </c>
      <c r="Q116" s="250">
        <f>ROUND(E116*P116,2)</f>
        <v>0</v>
      </c>
      <c r="R116" s="250"/>
      <c r="S116" s="250" t="s">
        <v>186</v>
      </c>
      <c r="T116" s="251" t="s">
        <v>159</v>
      </c>
      <c r="U116" s="220">
        <v>0</v>
      </c>
      <c r="V116" s="220">
        <f>ROUND(E116*U116,2)</f>
        <v>0</v>
      </c>
      <c r="W116" s="220"/>
      <c r="X116" s="220" t="s">
        <v>169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170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45">
        <v>69</v>
      </c>
      <c r="B117" s="246" t="s">
        <v>350</v>
      </c>
      <c r="C117" s="252" t="s">
        <v>351</v>
      </c>
      <c r="D117" s="247" t="s">
        <v>185</v>
      </c>
      <c r="E117" s="248">
        <v>1</v>
      </c>
      <c r="F117" s="249"/>
      <c r="G117" s="250">
        <f>ROUND(E117*F117,2)</f>
        <v>0</v>
      </c>
      <c r="H117" s="249"/>
      <c r="I117" s="250">
        <f>ROUND(E117*H117,2)</f>
        <v>0</v>
      </c>
      <c r="J117" s="249"/>
      <c r="K117" s="250">
        <f>ROUND(E117*J117,2)</f>
        <v>0</v>
      </c>
      <c r="L117" s="250">
        <v>15</v>
      </c>
      <c r="M117" s="250">
        <f>G117*(1+L117/100)</f>
        <v>0</v>
      </c>
      <c r="N117" s="250">
        <v>0</v>
      </c>
      <c r="O117" s="250">
        <f>ROUND(E117*N117,2)</f>
        <v>0</v>
      </c>
      <c r="P117" s="250">
        <v>0</v>
      </c>
      <c r="Q117" s="250">
        <f>ROUND(E117*P117,2)</f>
        <v>0</v>
      </c>
      <c r="R117" s="250"/>
      <c r="S117" s="250" t="s">
        <v>186</v>
      </c>
      <c r="T117" s="251" t="s">
        <v>159</v>
      </c>
      <c r="U117" s="220">
        <v>0</v>
      </c>
      <c r="V117" s="220">
        <f>ROUND(E117*U117,2)</f>
        <v>0</v>
      </c>
      <c r="W117" s="220"/>
      <c r="X117" s="220" t="s">
        <v>169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170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45">
        <v>70</v>
      </c>
      <c r="B118" s="246" t="s">
        <v>352</v>
      </c>
      <c r="C118" s="252" t="s">
        <v>353</v>
      </c>
      <c r="D118" s="247" t="s">
        <v>185</v>
      </c>
      <c r="E118" s="248">
        <v>1</v>
      </c>
      <c r="F118" s="249"/>
      <c r="G118" s="250">
        <f>ROUND(E118*F118,2)</f>
        <v>0</v>
      </c>
      <c r="H118" s="249"/>
      <c r="I118" s="250">
        <f>ROUND(E118*H118,2)</f>
        <v>0</v>
      </c>
      <c r="J118" s="249"/>
      <c r="K118" s="250">
        <f>ROUND(E118*J118,2)</f>
        <v>0</v>
      </c>
      <c r="L118" s="250">
        <v>15</v>
      </c>
      <c r="M118" s="250">
        <f>G118*(1+L118/100)</f>
        <v>0</v>
      </c>
      <c r="N118" s="250">
        <v>0</v>
      </c>
      <c r="O118" s="250">
        <f>ROUND(E118*N118,2)</f>
        <v>0</v>
      </c>
      <c r="P118" s="250">
        <v>0</v>
      </c>
      <c r="Q118" s="250">
        <f>ROUND(E118*P118,2)</f>
        <v>0</v>
      </c>
      <c r="R118" s="250"/>
      <c r="S118" s="250" t="s">
        <v>186</v>
      </c>
      <c r="T118" s="251" t="s">
        <v>159</v>
      </c>
      <c r="U118" s="220">
        <v>0</v>
      </c>
      <c r="V118" s="220">
        <f>ROUND(E118*U118,2)</f>
        <v>0</v>
      </c>
      <c r="W118" s="220"/>
      <c r="X118" s="220" t="s">
        <v>169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170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5">
        <v>71</v>
      </c>
      <c r="B119" s="246" t="s">
        <v>354</v>
      </c>
      <c r="C119" s="252" t="s">
        <v>355</v>
      </c>
      <c r="D119" s="247" t="s">
        <v>185</v>
      </c>
      <c r="E119" s="248">
        <v>1</v>
      </c>
      <c r="F119" s="249"/>
      <c r="G119" s="250">
        <f>ROUND(E119*F119,2)</f>
        <v>0</v>
      </c>
      <c r="H119" s="249"/>
      <c r="I119" s="250">
        <f>ROUND(E119*H119,2)</f>
        <v>0</v>
      </c>
      <c r="J119" s="249"/>
      <c r="K119" s="250">
        <f>ROUND(E119*J119,2)</f>
        <v>0</v>
      </c>
      <c r="L119" s="250">
        <v>15</v>
      </c>
      <c r="M119" s="250">
        <f>G119*(1+L119/100)</f>
        <v>0</v>
      </c>
      <c r="N119" s="250">
        <v>0</v>
      </c>
      <c r="O119" s="250">
        <f>ROUND(E119*N119,2)</f>
        <v>0</v>
      </c>
      <c r="P119" s="250">
        <v>0</v>
      </c>
      <c r="Q119" s="250">
        <f>ROUND(E119*P119,2)</f>
        <v>0</v>
      </c>
      <c r="R119" s="250"/>
      <c r="S119" s="250" t="s">
        <v>186</v>
      </c>
      <c r="T119" s="251" t="s">
        <v>159</v>
      </c>
      <c r="U119" s="220">
        <v>0</v>
      </c>
      <c r="V119" s="220">
        <f>ROUND(E119*U119,2)</f>
        <v>0</v>
      </c>
      <c r="W119" s="220"/>
      <c r="X119" s="220" t="s">
        <v>169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170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x14ac:dyDescent="0.2">
      <c r="A120" s="222" t="s">
        <v>153</v>
      </c>
      <c r="B120" s="223" t="s">
        <v>110</v>
      </c>
      <c r="C120" s="237" t="s">
        <v>111</v>
      </c>
      <c r="D120" s="224"/>
      <c r="E120" s="225"/>
      <c r="F120" s="226"/>
      <c r="G120" s="226">
        <f>SUMIF(AG121:AG125,"&lt;&gt;NOR",G121:G125)</f>
        <v>0</v>
      </c>
      <c r="H120" s="226"/>
      <c r="I120" s="226">
        <f>SUM(I121:I125)</f>
        <v>0</v>
      </c>
      <c r="J120" s="226"/>
      <c r="K120" s="226">
        <f>SUM(K121:K125)</f>
        <v>0</v>
      </c>
      <c r="L120" s="226"/>
      <c r="M120" s="226">
        <f>SUM(M121:M125)</f>
        <v>0</v>
      </c>
      <c r="N120" s="226"/>
      <c r="O120" s="226">
        <f>SUM(O121:O125)</f>
        <v>0.12000000000000001</v>
      </c>
      <c r="P120" s="226"/>
      <c r="Q120" s="226">
        <f>SUM(Q121:Q125)</f>
        <v>0</v>
      </c>
      <c r="R120" s="226"/>
      <c r="S120" s="226"/>
      <c r="T120" s="227"/>
      <c r="U120" s="221"/>
      <c r="V120" s="221">
        <f>SUM(V121:V125)</f>
        <v>0</v>
      </c>
      <c r="W120" s="221"/>
      <c r="X120" s="221"/>
      <c r="AG120" t="s">
        <v>154</v>
      </c>
    </row>
    <row r="121" spans="1:60" outlineLevel="1" x14ac:dyDescent="0.2">
      <c r="A121" s="245">
        <v>72</v>
      </c>
      <c r="B121" s="246" t="s">
        <v>356</v>
      </c>
      <c r="C121" s="252" t="s">
        <v>357</v>
      </c>
      <c r="D121" s="247" t="s">
        <v>181</v>
      </c>
      <c r="E121" s="248">
        <v>3.74</v>
      </c>
      <c r="F121" s="249"/>
      <c r="G121" s="250">
        <f>ROUND(E121*F121,2)</f>
        <v>0</v>
      </c>
      <c r="H121" s="249"/>
      <c r="I121" s="250">
        <f>ROUND(E121*H121,2)</f>
        <v>0</v>
      </c>
      <c r="J121" s="249"/>
      <c r="K121" s="250">
        <f>ROUND(E121*J121,2)</f>
        <v>0</v>
      </c>
      <c r="L121" s="250">
        <v>15</v>
      </c>
      <c r="M121" s="250">
        <f>G121*(1+L121/100)</f>
        <v>0</v>
      </c>
      <c r="N121" s="250">
        <v>4.7499999999999999E-3</v>
      </c>
      <c r="O121" s="250">
        <f>ROUND(E121*N121,2)</f>
        <v>0.02</v>
      </c>
      <c r="P121" s="250">
        <v>0</v>
      </c>
      <c r="Q121" s="250">
        <f>ROUND(E121*P121,2)</f>
        <v>0</v>
      </c>
      <c r="R121" s="250"/>
      <c r="S121" s="250" t="s">
        <v>158</v>
      </c>
      <c r="T121" s="251" t="s">
        <v>158</v>
      </c>
      <c r="U121" s="220">
        <v>0</v>
      </c>
      <c r="V121" s="220">
        <f>ROUND(E121*U121,2)</f>
        <v>0</v>
      </c>
      <c r="W121" s="220"/>
      <c r="X121" s="220" t="s">
        <v>169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251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28">
        <v>73</v>
      </c>
      <c r="B122" s="229" t="s">
        <v>358</v>
      </c>
      <c r="C122" s="238" t="s">
        <v>359</v>
      </c>
      <c r="D122" s="230" t="s">
        <v>266</v>
      </c>
      <c r="E122" s="231">
        <v>18.5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15</v>
      </c>
      <c r="M122" s="233">
        <f>G122*(1+L122/100)</f>
        <v>0</v>
      </c>
      <c r="N122" s="233">
        <v>4.0000000000000003E-5</v>
      </c>
      <c r="O122" s="233">
        <f>ROUND(E122*N122,2)</f>
        <v>0</v>
      </c>
      <c r="P122" s="233">
        <v>0</v>
      </c>
      <c r="Q122" s="233">
        <f>ROUND(E122*P122,2)</f>
        <v>0</v>
      </c>
      <c r="R122" s="233"/>
      <c r="S122" s="233" t="s">
        <v>158</v>
      </c>
      <c r="T122" s="234" t="s">
        <v>158</v>
      </c>
      <c r="U122" s="220">
        <v>0</v>
      </c>
      <c r="V122" s="220">
        <f>ROUND(E122*U122,2)</f>
        <v>0</v>
      </c>
      <c r="W122" s="220"/>
      <c r="X122" s="220" t="s">
        <v>169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251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8"/>
      <c r="B123" s="219"/>
      <c r="C123" s="253" t="s">
        <v>360</v>
      </c>
      <c r="D123" s="243"/>
      <c r="E123" s="244">
        <v>18.5</v>
      </c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175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45">
        <v>74</v>
      </c>
      <c r="B124" s="246" t="s">
        <v>361</v>
      </c>
      <c r="C124" s="252" t="s">
        <v>362</v>
      </c>
      <c r="D124" s="247" t="s">
        <v>0</v>
      </c>
      <c r="E124" s="248">
        <v>46.484900000000003</v>
      </c>
      <c r="F124" s="249"/>
      <c r="G124" s="250">
        <f>ROUND(E124*F124,2)</f>
        <v>0</v>
      </c>
      <c r="H124" s="249"/>
      <c r="I124" s="250">
        <f>ROUND(E124*H124,2)</f>
        <v>0</v>
      </c>
      <c r="J124" s="249"/>
      <c r="K124" s="250">
        <f>ROUND(E124*J124,2)</f>
        <v>0</v>
      </c>
      <c r="L124" s="250">
        <v>15</v>
      </c>
      <c r="M124" s="250">
        <f>G124*(1+L124/100)</f>
        <v>0</v>
      </c>
      <c r="N124" s="250">
        <v>0</v>
      </c>
      <c r="O124" s="250">
        <f>ROUND(E124*N124,2)</f>
        <v>0</v>
      </c>
      <c r="P124" s="250">
        <v>0</v>
      </c>
      <c r="Q124" s="250">
        <f>ROUND(E124*P124,2)</f>
        <v>0</v>
      </c>
      <c r="R124" s="250"/>
      <c r="S124" s="250" t="s">
        <v>158</v>
      </c>
      <c r="T124" s="251" t="s">
        <v>158</v>
      </c>
      <c r="U124" s="220">
        <v>0</v>
      </c>
      <c r="V124" s="220">
        <f>ROUND(E124*U124,2)</f>
        <v>0</v>
      </c>
      <c r="W124" s="220"/>
      <c r="X124" s="220" t="s">
        <v>169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251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45">
        <v>75</v>
      </c>
      <c r="B125" s="246" t="s">
        <v>363</v>
      </c>
      <c r="C125" s="252" t="s">
        <v>364</v>
      </c>
      <c r="D125" s="247" t="s">
        <v>181</v>
      </c>
      <c r="E125" s="248">
        <v>5</v>
      </c>
      <c r="F125" s="249"/>
      <c r="G125" s="250">
        <f>ROUND(E125*F125,2)</f>
        <v>0</v>
      </c>
      <c r="H125" s="249"/>
      <c r="I125" s="250">
        <f>ROUND(E125*H125,2)</f>
        <v>0</v>
      </c>
      <c r="J125" s="249"/>
      <c r="K125" s="250">
        <f>ROUND(E125*J125,2)</f>
        <v>0</v>
      </c>
      <c r="L125" s="250">
        <v>15</v>
      </c>
      <c r="M125" s="250">
        <f>G125*(1+L125/100)</f>
        <v>0</v>
      </c>
      <c r="N125" s="250">
        <v>1.9199999999999998E-2</v>
      </c>
      <c r="O125" s="250">
        <f>ROUND(E125*N125,2)</f>
        <v>0.1</v>
      </c>
      <c r="P125" s="250">
        <v>0</v>
      </c>
      <c r="Q125" s="250">
        <f>ROUND(E125*P125,2)</f>
        <v>0</v>
      </c>
      <c r="R125" s="250"/>
      <c r="S125" s="250" t="s">
        <v>186</v>
      </c>
      <c r="T125" s="251" t="s">
        <v>159</v>
      </c>
      <c r="U125" s="220">
        <v>0</v>
      </c>
      <c r="V125" s="220">
        <f>ROUND(E125*U125,2)</f>
        <v>0</v>
      </c>
      <c r="W125" s="220"/>
      <c r="X125" s="220" t="s">
        <v>169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170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x14ac:dyDescent="0.2">
      <c r="A126" s="222" t="s">
        <v>153</v>
      </c>
      <c r="B126" s="223" t="s">
        <v>112</v>
      </c>
      <c r="C126" s="237" t="s">
        <v>113</v>
      </c>
      <c r="D126" s="224"/>
      <c r="E126" s="225"/>
      <c r="F126" s="226"/>
      <c r="G126" s="226">
        <f>SUMIF(AG127:AG138,"&lt;&gt;NOR",G127:G138)</f>
        <v>0</v>
      </c>
      <c r="H126" s="226"/>
      <c r="I126" s="226">
        <f>SUM(I127:I138)</f>
        <v>0</v>
      </c>
      <c r="J126" s="226"/>
      <c r="K126" s="226">
        <f>SUM(K127:K138)</f>
        <v>0</v>
      </c>
      <c r="L126" s="226"/>
      <c r="M126" s="226">
        <f>SUM(M127:M138)</f>
        <v>0</v>
      </c>
      <c r="N126" s="226"/>
      <c r="O126" s="226">
        <f>SUM(O127:O138)</f>
        <v>6.9999999999999993E-2</v>
      </c>
      <c r="P126" s="226"/>
      <c r="Q126" s="226">
        <f>SUM(Q127:Q138)</f>
        <v>0</v>
      </c>
      <c r="R126" s="226"/>
      <c r="S126" s="226"/>
      <c r="T126" s="227"/>
      <c r="U126" s="221"/>
      <c r="V126" s="221">
        <f>SUM(V127:V138)</f>
        <v>0</v>
      </c>
      <c r="W126" s="221"/>
      <c r="X126" s="221"/>
      <c r="AG126" t="s">
        <v>154</v>
      </c>
    </row>
    <row r="127" spans="1:60" outlineLevel="1" x14ac:dyDescent="0.2">
      <c r="A127" s="228">
        <v>76</v>
      </c>
      <c r="B127" s="229" t="s">
        <v>365</v>
      </c>
      <c r="C127" s="238" t="s">
        <v>366</v>
      </c>
      <c r="D127" s="230" t="s">
        <v>181</v>
      </c>
      <c r="E127" s="231">
        <v>61.2</v>
      </c>
      <c r="F127" s="232"/>
      <c r="G127" s="233">
        <f>ROUND(E127*F127,2)</f>
        <v>0</v>
      </c>
      <c r="H127" s="232"/>
      <c r="I127" s="233">
        <f>ROUND(E127*H127,2)</f>
        <v>0</v>
      </c>
      <c r="J127" s="232"/>
      <c r="K127" s="233">
        <f>ROUND(E127*J127,2)</f>
        <v>0</v>
      </c>
      <c r="L127" s="233">
        <v>15</v>
      </c>
      <c r="M127" s="233">
        <f>G127*(1+L127/100)</f>
        <v>0</v>
      </c>
      <c r="N127" s="233">
        <v>0</v>
      </c>
      <c r="O127" s="233">
        <f>ROUND(E127*N127,2)</f>
        <v>0</v>
      </c>
      <c r="P127" s="233">
        <v>0</v>
      </c>
      <c r="Q127" s="233">
        <f>ROUND(E127*P127,2)</f>
        <v>0</v>
      </c>
      <c r="R127" s="233"/>
      <c r="S127" s="233" t="s">
        <v>158</v>
      </c>
      <c r="T127" s="234" t="s">
        <v>158</v>
      </c>
      <c r="U127" s="220">
        <v>0</v>
      </c>
      <c r="V127" s="220">
        <f>ROUND(E127*U127,2)</f>
        <v>0</v>
      </c>
      <c r="W127" s="220"/>
      <c r="X127" s="220" t="s">
        <v>169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189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8"/>
      <c r="B128" s="219"/>
      <c r="C128" s="253" t="s">
        <v>367</v>
      </c>
      <c r="D128" s="243"/>
      <c r="E128" s="244">
        <v>61.2</v>
      </c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175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28">
        <v>77</v>
      </c>
      <c r="B129" s="229" t="s">
        <v>368</v>
      </c>
      <c r="C129" s="238" t="s">
        <v>369</v>
      </c>
      <c r="D129" s="230" t="s">
        <v>266</v>
      </c>
      <c r="E129" s="231">
        <v>68.59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15</v>
      </c>
      <c r="M129" s="233">
        <f>G129*(1+L129/100)</f>
        <v>0</v>
      </c>
      <c r="N129" s="233">
        <v>0</v>
      </c>
      <c r="O129" s="233">
        <f>ROUND(E129*N129,2)</f>
        <v>0</v>
      </c>
      <c r="P129" s="233">
        <v>0</v>
      </c>
      <c r="Q129" s="233">
        <f>ROUND(E129*P129,2)</f>
        <v>0</v>
      </c>
      <c r="R129" s="233"/>
      <c r="S129" s="233" t="s">
        <v>158</v>
      </c>
      <c r="T129" s="234" t="s">
        <v>158</v>
      </c>
      <c r="U129" s="220">
        <v>0</v>
      </c>
      <c r="V129" s="220">
        <f>ROUND(E129*U129,2)</f>
        <v>0</v>
      </c>
      <c r="W129" s="220"/>
      <c r="X129" s="220" t="s">
        <v>169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251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8"/>
      <c r="B130" s="219"/>
      <c r="C130" s="253" t="s">
        <v>370</v>
      </c>
      <c r="D130" s="243"/>
      <c r="E130" s="244">
        <v>68.59</v>
      </c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175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28">
        <v>78</v>
      </c>
      <c r="B131" s="229" t="s">
        <v>371</v>
      </c>
      <c r="C131" s="238" t="s">
        <v>372</v>
      </c>
      <c r="D131" s="230" t="s">
        <v>181</v>
      </c>
      <c r="E131" s="231">
        <v>6</v>
      </c>
      <c r="F131" s="232"/>
      <c r="G131" s="233">
        <f>ROUND(E131*F131,2)</f>
        <v>0</v>
      </c>
      <c r="H131" s="232"/>
      <c r="I131" s="233">
        <f>ROUND(E131*H131,2)</f>
        <v>0</v>
      </c>
      <c r="J131" s="232"/>
      <c r="K131" s="233">
        <f>ROUND(E131*J131,2)</f>
        <v>0</v>
      </c>
      <c r="L131" s="233">
        <v>15</v>
      </c>
      <c r="M131" s="233">
        <f>G131*(1+L131/100)</f>
        <v>0</v>
      </c>
      <c r="N131" s="233">
        <v>2.5999999999999998E-4</v>
      </c>
      <c r="O131" s="233">
        <f>ROUND(E131*N131,2)</f>
        <v>0</v>
      </c>
      <c r="P131" s="233">
        <v>0</v>
      </c>
      <c r="Q131" s="233">
        <f>ROUND(E131*P131,2)</f>
        <v>0</v>
      </c>
      <c r="R131" s="233"/>
      <c r="S131" s="233" t="s">
        <v>158</v>
      </c>
      <c r="T131" s="234" t="s">
        <v>158</v>
      </c>
      <c r="U131" s="220">
        <v>0</v>
      </c>
      <c r="V131" s="220">
        <f>ROUND(E131*U131,2)</f>
        <v>0</v>
      </c>
      <c r="W131" s="220"/>
      <c r="X131" s="220" t="s">
        <v>169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251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8"/>
      <c r="B132" s="219"/>
      <c r="C132" s="253" t="s">
        <v>256</v>
      </c>
      <c r="D132" s="243"/>
      <c r="E132" s="244">
        <v>6</v>
      </c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175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45">
        <v>79</v>
      </c>
      <c r="B133" s="246" t="s">
        <v>373</v>
      </c>
      <c r="C133" s="252" t="s">
        <v>374</v>
      </c>
      <c r="D133" s="247" t="s">
        <v>181</v>
      </c>
      <c r="E133" s="248">
        <v>61.2</v>
      </c>
      <c r="F133" s="249"/>
      <c r="G133" s="250">
        <f>ROUND(E133*F133,2)</f>
        <v>0</v>
      </c>
      <c r="H133" s="249"/>
      <c r="I133" s="250">
        <f>ROUND(E133*H133,2)</f>
        <v>0</v>
      </c>
      <c r="J133" s="249"/>
      <c r="K133" s="250">
        <f>ROUND(E133*J133,2)</f>
        <v>0</v>
      </c>
      <c r="L133" s="250">
        <v>15</v>
      </c>
      <c r="M133" s="250">
        <f>G133*(1+L133/100)</f>
        <v>0</v>
      </c>
      <c r="N133" s="250">
        <v>0</v>
      </c>
      <c r="O133" s="250">
        <f>ROUND(E133*N133,2)</f>
        <v>0</v>
      </c>
      <c r="P133" s="250">
        <v>0</v>
      </c>
      <c r="Q133" s="250">
        <f>ROUND(E133*P133,2)</f>
        <v>0</v>
      </c>
      <c r="R133" s="250"/>
      <c r="S133" s="250" t="s">
        <v>158</v>
      </c>
      <c r="T133" s="251" t="s">
        <v>158</v>
      </c>
      <c r="U133" s="220">
        <v>0</v>
      </c>
      <c r="V133" s="220">
        <f>ROUND(E133*U133,2)</f>
        <v>0</v>
      </c>
      <c r="W133" s="220"/>
      <c r="X133" s="220" t="s">
        <v>169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251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45">
        <v>80</v>
      </c>
      <c r="B134" s="246" t="s">
        <v>375</v>
      </c>
      <c r="C134" s="252" t="s">
        <v>376</v>
      </c>
      <c r="D134" s="247" t="s">
        <v>181</v>
      </c>
      <c r="E134" s="248">
        <v>61.2</v>
      </c>
      <c r="F134" s="249"/>
      <c r="G134" s="250">
        <f>ROUND(E134*F134,2)</f>
        <v>0</v>
      </c>
      <c r="H134" s="249"/>
      <c r="I134" s="250">
        <f>ROUND(E134*H134,2)</f>
        <v>0</v>
      </c>
      <c r="J134" s="249"/>
      <c r="K134" s="250">
        <f>ROUND(E134*J134,2)</f>
        <v>0</v>
      </c>
      <c r="L134" s="250">
        <v>15</v>
      </c>
      <c r="M134" s="250">
        <f>G134*(1+L134/100)</f>
        <v>0</v>
      </c>
      <c r="N134" s="250">
        <v>0</v>
      </c>
      <c r="O134" s="250">
        <f>ROUND(E134*N134,2)</f>
        <v>0</v>
      </c>
      <c r="P134" s="250">
        <v>0</v>
      </c>
      <c r="Q134" s="250">
        <f>ROUND(E134*P134,2)</f>
        <v>0</v>
      </c>
      <c r="R134" s="250"/>
      <c r="S134" s="250" t="s">
        <v>158</v>
      </c>
      <c r="T134" s="251" t="s">
        <v>158</v>
      </c>
      <c r="U134" s="220">
        <v>0</v>
      </c>
      <c r="V134" s="220">
        <f>ROUND(E134*U134,2)</f>
        <v>0</v>
      </c>
      <c r="W134" s="220"/>
      <c r="X134" s="220" t="s">
        <v>169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251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45">
        <v>81</v>
      </c>
      <c r="B135" s="246" t="s">
        <v>377</v>
      </c>
      <c r="C135" s="252" t="s">
        <v>378</v>
      </c>
      <c r="D135" s="247" t="s">
        <v>181</v>
      </c>
      <c r="E135" s="248">
        <v>61.2</v>
      </c>
      <c r="F135" s="249"/>
      <c r="G135" s="250">
        <f>ROUND(E135*F135,2)</f>
        <v>0</v>
      </c>
      <c r="H135" s="249"/>
      <c r="I135" s="250">
        <f>ROUND(E135*H135,2)</f>
        <v>0</v>
      </c>
      <c r="J135" s="249"/>
      <c r="K135" s="250">
        <f>ROUND(E135*J135,2)</f>
        <v>0</v>
      </c>
      <c r="L135" s="250">
        <v>15</v>
      </c>
      <c r="M135" s="250">
        <f>G135*(1+L135/100)</f>
        <v>0</v>
      </c>
      <c r="N135" s="250">
        <v>5.8E-4</v>
      </c>
      <c r="O135" s="250">
        <f>ROUND(E135*N135,2)</f>
        <v>0.04</v>
      </c>
      <c r="P135" s="250">
        <v>0</v>
      </c>
      <c r="Q135" s="250">
        <f>ROUND(E135*P135,2)</f>
        <v>0</v>
      </c>
      <c r="R135" s="250"/>
      <c r="S135" s="250" t="s">
        <v>158</v>
      </c>
      <c r="T135" s="251" t="s">
        <v>158</v>
      </c>
      <c r="U135" s="220">
        <v>0</v>
      </c>
      <c r="V135" s="220">
        <f>ROUND(E135*U135,2)</f>
        <v>0</v>
      </c>
      <c r="W135" s="220"/>
      <c r="X135" s="220" t="s">
        <v>169</v>
      </c>
      <c r="Y135" s="211"/>
      <c r="Z135" s="211"/>
      <c r="AA135" s="211"/>
      <c r="AB135" s="211"/>
      <c r="AC135" s="211"/>
      <c r="AD135" s="211"/>
      <c r="AE135" s="211"/>
      <c r="AF135" s="211"/>
      <c r="AG135" s="211" t="s">
        <v>251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45">
        <v>82</v>
      </c>
      <c r="B136" s="246" t="s">
        <v>379</v>
      </c>
      <c r="C136" s="252" t="s">
        <v>380</v>
      </c>
      <c r="D136" s="247" t="s">
        <v>181</v>
      </c>
      <c r="E136" s="248">
        <v>61.2</v>
      </c>
      <c r="F136" s="249"/>
      <c r="G136" s="250">
        <f>ROUND(E136*F136,2)</f>
        <v>0</v>
      </c>
      <c r="H136" s="249"/>
      <c r="I136" s="250">
        <f>ROUND(E136*H136,2)</f>
        <v>0</v>
      </c>
      <c r="J136" s="249"/>
      <c r="K136" s="250">
        <f>ROUND(E136*J136,2)</f>
        <v>0</v>
      </c>
      <c r="L136" s="250">
        <v>15</v>
      </c>
      <c r="M136" s="250">
        <f>G136*(1+L136/100)</f>
        <v>0</v>
      </c>
      <c r="N136" s="250">
        <v>3.8000000000000002E-4</v>
      </c>
      <c r="O136" s="250">
        <f>ROUND(E136*N136,2)</f>
        <v>0.02</v>
      </c>
      <c r="P136" s="250">
        <v>0</v>
      </c>
      <c r="Q136" s="250">
        <f>ROUND(E136*P136,2)</f>
        <v>0</v>
      </c>
      <c r="R136" s="250"/>
      <c r="S136" s="250" t="s">
        <v>158</v>
      </c>
      <c r="T136" s="251" t="s">
        <v>158</v>
      </c>
      <c r="U136" s="220">
        <v>0</v>
      </c>
      <c r="V136" s="220">
        <f>ROUND(E136*U136,2)</f>
        <v>0</v>
      </c>
      <c r="W136" s="220"/>
      <c r="X136" s="220" t="s">
        <v>169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251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45">
        <v>83</v>
      </c>
      <c r="B137" s="246" t="s">
        <v>381</v>
      </c>
      <c r="C137" s="252" t="s">
        <v>382</v>
      </c>
      <c r="D137" s="247" t="s">
        <v>277</v>
      </c>
      <c r="E137" s="248">
        <v>6.8010000000000001E-2</v>
      </c>
      <c r="F137" s="249"/>
      <c r="G137" s="250">
        <f>ROUND(E137*F137,2)</f>
        <v>0</v>
      </c>
      <c r="H137" s="249"/>
      <c r="I137" s="250">
        <f>ROUND(E137*H137,2)</f>
        <v>0</v>
      </c>
      <c r="J137" s="249"/>
      <c r="K137" s="250">
        <f>ROUND(E137*J137,2)</f>
        <v>0</v>
      </c>
      <c r="L137" s="250">
        <v>15</v>
      </c>
      <c r="M137" s="250">
        <f>G137*(1+L137/100)</f>
        <v>0</v>
      </c>
      <c r="N137" s="250">
        <v>0</v>
      </c>
      <c r="O137" s="250">
        <f>ROUND(E137*N137,2)</f>
        <v>0</v>
      </c>
      <c r="P137" s="250">
        <v>0</v>
      </c>
      <c r="Q137" s="250">
        <f>ROUND(E137*P137,2)</f>
        <v>0</v>
      </c>
      <c r="R137" s="250"/>
      <c r="S137" s="250" t="s">
        <v>158</v>
      </c>
      <c r="T137" s="251" t="s">
        <v>158</v>
      </c>
      <c r="U137" s="220">
        <v>0</v>
      </c>
      <c r="V137" s="220">
        <f>ROUND(E137*U137,2)</f>
        <v>0</v>
      </c>
      <c r="W137" s="220"/>
      <c r="X137" s="220" t="s">
        <v>169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251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45">
        <v>84</v>
      </c>
      <c r="B138" s="246" t="s">
        <v>383</v>
      </c>
      <c r="C138" s="252" t="s">
        <v>384</v>
      </c>
      <c r="D138" s="247" t="s">
        <v>266</v>
      </c>
      <c r="E138" s="248">
        <v>70</v>
      </c>
      <c r="F138" s="249"/>
      <c r="G138" s="250">
        <f>ROUND(E138*F138,2)</f>
        <v>0</v>
      </c>
      <c r="H138" s="249"/>
      <c r="I138" s="250">
        <f>ROUND(E138*H138,2)</f>
        <v>0</v>
      </c>
      <c r="J138" s="249"/>
      <c r="K138" s="250">
        <f>ROUND(E138*J138,2)</f>
        <v>0</v>
      </c>
      <c r="L138" s="250">
        <v>15</v>
      </c>
      <c r="M138" s="250">
        <f>G138*(1+L138/100)</f>
        <v>0</v>
      </c>
      <c r="N138" s="250">
        <v>1.1E-4</v>
      </c>
      <c r="O138" s="250">
        <f>ROUND(E138*N138,2)</f>
        <v>0.01</v>
      </c>
      <c r="P138" s="250">
        <v>0</v>
      </c>
      <c r="Q138" s="250">
        <f>ROUND(E138*P138,2)</f>
        <v>0</v>
      </c>
      <c r="R138" s="250" t="s">
        <v>338</v>
      </c>
      <c r="S138" s="250" t="s">
        <v>291</v>
      </c>
      <c r="T138" s="251" t="s">
        <v>291</v>
      </c>
      <c r="U138" s="220">
        <v>0</v>
      </c>
      <c r="V138" s="220">
        <f>ROUND(E138*U138,2)</f>
        <v>0</v>
      </c>
      <c r="W138" s="220"/>
      <c r="X138" s="220" t="s">
        <v>339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340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x14ac:dyDescent="0.2">
      <c r="A139" s="222" t="s">
        <v>153</v>
      </c>
      <c r="B139" s="223" t="s">
        <v>114</v>
      </c>
      <c r="C139" s="237" t="s">
        <v>115</v>
      </c>
      <c r="D139" s="224"/>
      <c r="E139" s="225"/>
      <c r="F139" s="226"/>
      <c r="G139" s="226">
        <f>SUMIF(AG140:AG141,"&lt;&gt;NOR",G140:G141)</f>
        <v>0</v>
      </c>
      <c r="H139" s="226"/>
      <c r="I139" s="226">
        <f>SUM(I140:I141)</f>
        <v>0</v>
      </c>
      <c r="J139" s="226"/>
      <c r="K139" s="226">
        <f>SUM(K140:K141)</f>
        <v>0</v>
      </c>
      <c r="L139" s="226"/>
      <c r="M139" s="226">
        <f>SUM(M140:M141)</f>
        <v>0</v>
      </c>
      <c r="N139" s="226"/>
      <c r="O139" s="226">
        <f>SUM(O140:O141)</f>
        <v>0.03</v>
      </c>
      <c r="P139" s="226"/>
      <c r="Q139" s="226">
        <f>SUM(Q140:Q141)</f>
        <v>0</v>
      </c>
      <c r="R139" s="226"/>
      <c r="S139" s="226"/>
      <c r="T139" s="227"/>
      <c r="U139" s="221"/>
      <c r="V139" s="221">
        <f>SUM(V140:V141)</f>
        <v>0</v>
      </c>
      <c r="W139" s="221"/>
      <c r="X139" s="221"/>
      <c r="AG139" t="s">
        <v>154</v>
      </c>
    </row>
    <row r="140" spans="1:60" outlineLevel="1" x14ac:dyDescent="0.2">
      <c r="A140" s="228">
        <v>85</v>
      </c>
      <c r="B140" s="229" t="s">
        <v>385</v>
      </c>
      <c r="C140" s="238" t="s">
        <v>386</v>
      </c>
      <c r="D140" s="230" t="s">
        <v>181</v>
      </c>
      <c r="E140" s="231">
        <v>7.06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15</v>
      </c>
      <c r="M140" s="233">
        <f>G140*(1+L140/100)</f>
        <v>0</v>
      </c>
      <c r="N140" s="233">
        <v>4.1099999999999999E-3</v>
      </c>
      <c r="O140" s="233">
        <f>ROUND(E140*N140,2)</f>
        <v>0.03</v>
      </c>
      <c r="P140" s="233">
        <v>0</v>
      </c>
      <c r="Q140" s="233">
        <f>ROUND(E140*P140,2)</f>
        <v>0</v>
      </c>
      <c r="R140" s="233"/>
      <c r="S140" s="233" t="s">
        <v>158</v>
      </c>
      <c r="T140" s="234" t="s">
        <v>158</v>
      </c>
      <c r="U140" s="220">
        <v>0</v>
      </c>
      <c r="V140" s="220">
        <f>ROUND(E140*U140,2)</f>
        <v>0</v>
      </c>
      <c r="W140" s="220"/>
      <c r="X140" s="220" t="s">
        <v>317</v>
      </c>
      <c r="Y140" s="211"/>
      <c r="Z140" s="211"/>
      <c r="AA140" s="211"/>
      <c r="AB140" s="211"/>
      <c r="AC140" s="211"/>
      <c r="AD140" s="211"/>
      <c r="AE140" s="211"/>
      <c r="AF140" s="211"/>
      <c r="AG140" s="211" t="s">
        <v>318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8"/>
      <c r="B141" s="219"/>
      <c r="C141" s="253" t="s">
        <v>387</v>
      </c>
      <c r="D141" s="243"/>
      <c r="E141" s="244">
        <v>7.06</v>
      </c>
      <c r="F141" s="220"/>
      <c r="G141" s="220"/>
      <c r="H141" s="220"/>
      <c r="I141" s="220"/>
      <c r="J141" s="220"/>
      <c r="K141" s="220"/>
      <c r="L141" s="220"/>
      <c r="M141" s="220"/>
      <c r="N141" s="220"/>
      <c r="O141" s="220"/>
      <c r="P141" s="220"/>
      <c r="Q141" s="220"/>
      <c r="R141" s="220"/>
      <c r="S141" s="220"/>
      <c r="T141" s="220"/>
      <c r="U141" s="220"/>
      <c r="V141" s="220"/>
      <c r="W141" s="220"/>
      <c r="X141" s="220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175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x14ac:dyDescent="0.2">
      <c r="A142" s="222" t="s">
        <v>153</v>
      </c>
      <c r="B142" s="223" t="s">
        <v>116</v>
      </c>
      <c r="C142" s="237" t="s">
        <v>117</v>
      </c>
      <c r="D142" s="224"/>
      <c r="E142" s="225"/>
      <c r="F142" s="226"/>
      <c r="G142" s="226">
        <f>SUMIF(AG143:AG146,"&lt;&gt;NOR",G143:G146)</f>
        <v>0</v>
      </c>
      <c r="H142" s="226"/>
      <c r="I142" s="226">
        <f>SUM(I143:I146)</f>
        <v>0</v>
      </c>
      <c r="J142" s="226"/>
      <c r="K142" s="226">
        <f>SUM(K143:K146)</f>
        <v>0</v>
      </c>
      <c r="L142" s="226"/>
      <c r="M142" s="226">
        <f>SUM(M143:M146)</f>
        <v>0</v>
      </c>
      <c r="N142" s="226"/>
      <c r="O142" s="226">
        <f>SUM(O143:O146)</f>
        <v>0.12000000000000001</v>
      </c>
      <c r="P142" s="226"/>
      <c r="Q142" s="226">
        <f>SUM(Q143:Q146)</f>
        <v>0</v>
      </c>
      <c r="R142" s="226"/>
      <c r="S142" s="226"/>
      <c r="T142" s="227"/>
      <c r="U142" s="221"/>
      <c r="V142" s="221">
        <f>SUM(V143:V146)</f>
        <v>0</v>
      </c>
      <c r="W142" s="221"/>
      <c r="X142" s="221"/>
      <c r="AG142" t="s">
        <v>154</v>
      </c>
    </row>
    <row r="143" spans="1:60" outlineLevel="1" x14ac:dyDescent="0.2">
      <c r="A143" s="228">
        <v>86</v>
      </c>
      <c r="B143" s="229" t="s">
        <v>388</v>
      </c>
      <c r="C143" s="238" t="s">
        <v>389</v>
      </c>
      <c r="D143" s="230" t="s">
        <v>181</v>
      </c>
      <c r="E143" s="231">
        <v>16.8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15</v>
      </c>
      <c r="M143" s="233">
        <f>G143*(1+L143/100)</f>
        <v>0</v>
      </c>
      <c r="N143" s="233">
        <v>4.45E-3</v>
      </c>
      <c r="O143" s="233">
        <f>ROUND(E143*N143,2)</f>
        <v>7.0000000000000007E-2</v>
      </c>
      <c r="P143" s="233">
        <v>0</v>
      </c>
      <c r="Q143" s="233">
        <f>ROUND(E143*P143,2)</f>
        <v>0</v>
      </c>
      <c r="R143" s="233"/>
      <c r="S143" s="233" t="s">
        <v>158</v>
      </c>
      <c r="T143" s="234" t="s">
        <v>158</v>
      </c>
      <c r="U143" s="220">
        <v>0</v>
      </c>
      <c r="V143" s="220">
        <f>ROUND(E143*U143,2)</f>
        <v>0</v>
      </c>
      <c r="W143" s="220"/>
      <c r="X143" s="220" t="s">
        <v>169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251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8"/>
      <c r="B144" s="219"/>
      <c r="C144" s="253" t="s">
        <v>390</v>
      </c>
      <c r="D144" s="243"/>
      <c r="E144" s="244">
        <v>16.8</v>
      </c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175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45">
        <v>87</v>
      </c>
      <c r="B145" s="246" t="s">
        <v>391</v>
      </c>
      <c r="C145" s="252" t="s">
        <v>392</v>
      </c>
      <c r="D145" s="247" t="s">
        <v>0</v>
      </c>
      <c r="E145" s="248">
        <v>163.58799999999999</v>
      </c>
      <c r="F145" s="249"/>
      <c r="G145" s="250">
        <f>ROUND(E145*F145,2)</f>
        <v>0</v>
      </c>
      <c r="H145" s="249"/>
      <c r="I145" s="250">
        <f>ROUND(E145*H145,2)</f>
        <v>0</v>
      </c>
      <c r="J145" s="249"/>
      <c r="K145" s="250">
        <f>ROUND(E145*J145,2)</f>
        <v>0</v>
      </c>
      <c r="L145" s="250">
        <v>15</v>
      </c>
      <c r="M145" s="250">
        <f>G145*(1+L145/100)</f>
        <v>0</v>
      </c>
      <c r="N145" s="250">
        <v>0</v>
      </c>
      <c r="O145" s="250">
        <f>ROUND(E145*N145,2)</f>
        <v>0</v>
      </c>
      <c r="P145" s="250">
        <v>0</v>
      </c>
      <c r="Q145" s="250">
        <f>ROUND(E145*P145,2)</f>
        <v>0</v>
      </c>
      <c r="R145" s="250"/>
      <c r="S145" s="250" t="s">
        <v>158</v>
      </c>
      <c r="T145" s="251" t="s">
        <v>158</v>
      </c>
      <c r="U145" s="220">
        <v>0</v>
      </c>
      <c r="V145" s="220">
        <f>ROUND(E145*U145,2)</f>
        <v>0</v>
      </c>
      <c r="W145" s="220"/>
      <c r="X145" s="220" t="s">
        <v>169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251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45">
        <v>88</v>
      </c>
      <c r="B146" s="246" t="s">
        <v>393</v>
      </c>
      <c r="C146" s="252" t="s">
        <v>394</v>
      </c>
      <c r="D146" s="247" t="s">
        <v>181</v>
      </c>
      <c r="E146" s="248">
        <v>20</v>
      </c>
      <c r="F146" s="249"/>
      <c r="G146" s="250">
        <f>ROUND(E146*F146,2)</f>
        <v>0</v>
      </c>
      <c r="H146" s="249"/>
      <c r="I146" s="250">
        <f>ROUND(E146*H146,2)</f>
        <v>0</v>
      </c>
      <c r="J146" s="249"/>
      <c r="K146" s="250">
        <f>ROUND(E146*J146,2)</f>
        <v>0</v>
      </c>
      <c r="L146" s="250">
        <v>15</v>
      </c>
      <c r="M146" s="250">
        <f>G146*(1+L146/100)</f>
        <v>0</v>
      </c>
      <c r="N146" s="250">
        <v>2.7000000000000001E-3</v>
      </c>
      <c r="O146" s="250">
        <f>ROUND(E146*N146,2)</f>
        <v>0.05</v>
      </c>
      <c r="P146" s="250">
        <v>0</v>
      </c>
      <c r="Q146" s="250">
        <f>ROUND(E146*P146,2)</f>
        <v>0</v>
      </c>
      <c r="R146" s="250"/>
      <c r="S146" s="250" t="s">
        <v>186</v>
      </c>
      <c r="T146" s="251" t="s">
        <v>159</v>
      </c>
      <c r="U146" s="220">
        <v>0</v>
      </c>
      <c r="V146" s="220">
        <f>ROUND(E146*U146,2)</f>
        <v>0</v>
      </c>
      <c r="W146" s="220"/>
      <c r="X146" s="220" t="s">
        <v>169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170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x14ac:dyDescent="0.2">
      <c r="A147" s="222" t="s">
        <v>153</v>
      </c>
      <c r="B147" s="223" t="s">
        <v>118</v>
      </c>
      <c r="C147" s="237" t="s">
        <v>119</v>
      </c>
      <c r="D147" s="224"/>
      <c r="E147" s="225"/>
      <c r="F147" s="226"/>
      <c r="G147" s="226">
        <f>SUMIF(AG148:AG157,"&lt;&gt;NOR",G148:G157)</f>
        <v>0</v>
      </c>
      <c r="H147" s="226"/>
      <c r="I147" s="226">
        <f>SUM(I148:I157)</f>
        <v>0</v>
      </c>
      <c r="J147" s="226"/>
      <c r="K147" s="226">
        <f>SUM(K148:K157)</f>
        <v>0</v>
      </c>
      <c r="L147" s="226"/>
      <c r="M147" s="226">
        <f>SUM(M148:M157)</f>
        <v>0</v>
      </c>
      <c r="N147" s="226"/>
      <c r="O147" s="226">
        <f>SUM(O148:O157)</f>
        <v>7.0000000000000007E-2</v>
      </c>
      <c r="P147" s="226"/>
      <c r="Q147" s="226">
        <f>SUM(Q148:Q157)</f>
        <v>0</v>
      </c>
      <c r="R147" s="226"/>
      <c r="S147" s="226"/>
      <c r="T147" s="227"/>
      <c r="U147" s="221"/>
      <c r="V147" s="221">
        <f>SUM(V148:V157)</f>
        <v>0</v>
      </c>
      <c r="W147" s="221"/>
      <c r="X147" s="221"/>
      <c r="AG147" t="s">
        <v>154</v>
      </c>
    </row>
    <row r="148" spans="1:60" outlineLevel="1" x14ac:dyDescent="0.2">
      <c r="A148" s="228">
        <v>89</v>
      </c>
      <c r="B148" s="229" t="s">
        <v>395</v>
      </c>
      <c r="C148" s="238" t="s">
        <v>396</v>
      </c>
      <c r="D148" s="230" t="s">
        <v>181</v>
      </c>
      <c r="E148" s="231">
        <v>298.39999999999998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15</v>
      </c>
      <c r="M148" s="233">
        <f>G148*(1+L148/100)</f>
        <v>0</v>
      </c>
      <c r="N148" s="233">
        <v>0</v>
      </c>
      <c r="O148" s="233">
        <f>ROUND(E148*N148,2)</f>
        <v>0</v>
      </c>
      <c r="P148" s="233">
        <v>0</v>
      </c>
      <c r="Q148" s="233">
        <f>ROUND(E148*P148,2)</f>
        <v>0</v>
      </c>
      <c r="R148" s="233"/>
      <c r="S148" s="233" t="s">
        <v>158</v>
      </c>
      <c r="T148" s="234" t="s">
        <v>158</v>
      </c>
      <c r="U148" s="220">
        <v>0</v>
      </c>
      <c r="V148" s="220">
        <f>ROUND(E148*U148,2)</f>
        <v>0</v>
      </c>
      <c r="W148" s="220"/>
      <c r="X148" s="220" t="s">
        <v>169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251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8"/>
      <c r="B149" s="219"/>
      <c r="C149" s="253" t="s">
        <v>397</v>
      </c>
      <c r="D149" s="243"/>
      <c r="E149" s="244">
        <v>226.4</v>
      </c>
      <c r="F149" s="220"/>
      <c r="G149" s="220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175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8"/>
      <c r="B150" s="219"/>
      <c r="C150" s="253" t="s">
        <v>190</v>
      </c>
      <c r="D150" s="243"/>
      <c r="E150" s="244">
        <v>72</v>
      </c>
      <c r="F150" s="220"/>
      <c r="G150" s="220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175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28">
        <v>90</v>
      </c>
      <c r="B151" s="229" t="s">
        <v>398</v>
      </c>
      <c r="C151" s="238" t="s">
        <v>399</v>
      </c>
      <c r="D151" s="230" t="s">
        <v>181</v>
      </c>
      <c r="E151" s="231">
        <v>211.96799999999999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15</v>
      </c>
      <c r="M151" s="233">
        <f>G151*(1+L151/100)</f>
        <v>0</v>
      </c>
      <c r="N151" s="233">
        <v>1.6000000000000001E-4</v>
      </c>
      <c r="O151" s="233">
        <f>ROUND(E151*N151,2)</f>
        <v>0.03</v>
      </c>
      <c r="P151" s="233">
        <v>0</v>
      </c>
      <c r="Q151" s="233">
        <f>ROUND(E151*P151,2)</f>
        <v>0</v>
      </c>
      <c r="R151" s="233"/>
      <c r="S151" s="233" t="s">
        <v>158</v>
      </c>
      <c r="T151" s="234" t="s">
        <v>158</v>
      </c>
      <c r="U151" s="220">
        <v>0</v>
      </c>
      <c r="V151" s="220">
        <f>ROUND(E151*U151,2)</f>
        <v>0</v>
      </c>
      <c r="W151" s="220"/>
      <c r="X151" s="220" t="s">
        <v>169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251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8"/>
      <c r="B152" s="219"/>
      <c r="C152" s="253" t="s">
        <v>400</v>
      </c>
      <c r="D152" s="243"/>
      <c r="E152" s="244">
        <v>203.17</v>
      </c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175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8"/>
      <c r="B153" s="219"/>
      <c r="C153" s="253" t="s">
        <v>401</v>
      </c>
      <c r="D153" s="243"/>
      <c r="E153" s="244">
        <v>8.8000000000000007</v>
      </c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175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28">
        <v>91</v>
      </c>
      <c r="B154" s="229" t="s">
        <v>402</v>
      </c>
      <c r="C154" s="238" t="s">
        <v>403</v>
      </c>
      <c r="D154" s="230" t="s">
        <v>181</v>
      </c>
      <c r="E154" s="231">
        <v>72</v>
      </c>
      <c r="F154" s="232"/>
      <c r="G154" s="233">
        <f>ROUND(E154*F154,2)</f>
        <v>0</v>
      </c>
      <c r="H154" s="232"/>
      <c r="I154" s="233">
        <f>ROUND(E154*H154,2)</f>
        <v>0</v>
      </c>
      <c r="J154" s="232"/>
      <c r="K154" s="233">
        <f>ROUND(E154*J154,2)</f>
        <v>0</v>
      </c>
      <c r="L154" s="233">
        <v>15</v>
      </c>
      <c r="M154" s="233">
        <f>G154*(1+L154/100)</f>
        <v>0</v>
      </c>
      <c r="N154" s="233">
        <v>2.5000000000000001E-4</v>
      </c>
      <c r="O154" s="233">
        <f>ROUND(E154*N154,2)</f>
        <v>0.02</v>
      </c>
      <c r="P154" s="233">
        <v>0</v>
      </c>
      <c r="Q154" s="233">
        <f>ROUND(E154*P154,2)</f>
        <v>0</v>
      </c>
      <c r="R154" s="233"/>
      <c r="S154" s="233" t="s">
        <v>186</v>
      </c>
      <c r="T154" s="234" t="s">
        <v>159</v>
      </c>
      <c r="U154" s="220">
        <v>0</v>
      </c>
      <c r="V154" s="220">
        <f>ROUND(E154*U154,2)</f>
        <v>0</v>
      </c>
      <c r="W154" s="220"/>
      <c r="X154" s="220" t="s">
        <v>169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251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8"/>
      <c r="B155" s="219"/>
      <c r="C155" s="253" t="s">
        <v>190</v>
      </c>
      <c r="D155" s="243"/>
      <c r="E155" s="244">
        <v>72</v>
      </c>
      <c r="F155" s="220"/>
      <c r="G155" s="220"/>
      <c r="H155" s="220"/>
      <c r="I155" s="220"/>
      <c r="J155" s="220"/>
      <c r="K155" s="220"/>
      <c r="L155" s="220"/>
      <c r="M155" s="220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175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28">
        <v>92</v>
      </c>
      <c r="B156" s="229" t="s">
        <v>404</v>
      </c>
      <c r="C156" s="238" t="s">
        <v>405</v>
      </c>
      <c r="D156" s="230" t="s">
        <v>181</v>
      </c>
      <c r="E156" s="231">
        <v>105.98399999999999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15</v>
      </c>
      <c r="M156" s="233">
        <f>G156*(1+L156/100)</f>
        <v>0</v>
      </c>
      <c r="N156" s="233">
        <v>1.7000000000000001E-4</v>
      </c>
      <c r="O156" s="233">
        <f>ROUND(E156*N156,2)</f>
        <v>0.02</v>
      </c>
      <c r="P156" s="233">
        <v>0</v>
      </c>
      <c r="Q156" s="233">
        <f>ROUND(E156*P156,2)</f>
        <v>0</v>
      </c>
      <c r="R156" s="233"/>
      <c r="S156" s="233" t="s">
        <v>158</v>
      </c>
      <c r="T156" s="234" t="s">
        <v>158</v>
      </c>
      <c r="U156" s="220">
        <v>0</v>
      </c>
      <c r="V156" s="220">
        <f>ROUND(E156*U156,2)</f>
        <v>0</v>
      </c>
      <c r="W156" s="220"/>
      <c r="X156" s="220" t="s">
        <v>317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318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8"/>
      <c r="B157" s="219"/>
      <c r="C157" s="253" t="s">
        <v>406</v>
      </c>
      <c r="D157" s="243"/>
      <c r="E157" s="244">
        <v>105.98</v>
      </c>
      <c r="F157" s="220"/>
      <c r="G157" s="220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175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x14ac:dyDescent="0.2">
      <c r="A158" s="3"/>
      <c r="B158" s="4"/>
      <c r="C158" s="240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AE158">
        <v>15</v>
      </c>
      <c r="AF158">
        <v>21</v>
      </c>
      <c r="AG158" t="s">
        <v>140</v>
      </c>
    </row>
    <row r="159" spans="1:60" x14ac:dyDescent="0.2">
      <c r="A159" s="214"/>
      <c r="B159" s="215" t="s">
        <v>29</v>
      </c>
      <c r="C159" s="241"/>
      <c r="D159" s="216"/>
      <c r="E159" s="217"/>
      <c r="F159" s="217"/>
      <c r="G159" s="236">
        <f>G8+G19+G36+G101+G103+G106+G112+G120+G126+G139+G142+G147</f>
        <v>0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AE159">
        <f>SUMIF(L7:L157,AE158,G7:G157)</f>
        <v>0</v>
      </c>
      <c r="AF159">
        <f>SUMIF(L7:L157,AF158,G7:G157)</f>
        <v>0</v>
      </c>
      <c r="AG159" t="s">
        <v>164</v>
      </c>
    </row>
    <row r="160" spans="1:60" x14ac:dyDescent="0.2">
      <c r="C160" s="242"/>
      <c r="D160" s="10"/>
      <c r="AG160" t="s">
        <v>165</v>
      </c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63</v>
      </c>
      <c r="C4" s="203" t="s">
        <v>64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153</v>
      </c>
      <c r="B8" s="223" t="s">
        <v>77</v>
      </c>
      <c r="C8" s="237" t="s">
        <v>78</v>
      </c>
      <c r="D8" s="224"/>
      <c r="E8" s="225"/>
      <c r="F8" s="226"/>
      <c r="G8" s="226">
        <f>SUMIF(AG9:AG11,"&lt;&gt;NOR",G9:G11)</f>
        <v>0</v>
      </c>
      <c r="H8" s="226"/>
      <c r="I8" s="226">
        <f>SUM(I9:I11)</f>
        <v>0</v>
      </c>
      <c r="J8" s="226"/>
      <c r="K8" s="226">
        <f>SUM(K9:K11)</f>
        <v>0</v>
      </c>
      <c r="L8" s="226"/>
      <c r="M8" s="226">
        <f>SUM(M9:M11)</f>
        <v>0</v>
      </c>
      <c r="N8" s="226"/>
      <c r="O8" s="226">
        <f>SUM(O9:O11)</f>
        <v>0</v>
      </c>
      <c r="P8" s="226"/>
      <c r="Q8" s="226">
        <f>SUM(Q9:Q11)</f>
        <v>0</v>
      </c>
      <c r="R8" s="226"/>
      <c r="S8" s="226"/>
      <c r="T8" s="227"/>
      <c r="U8" s="221"/>
      <c r="V8" s="221">
        <f>SUM(V9:V11)</f>
        <v>0</v>
      </c>
      <c r="W8" s="221"/>
      <c r="X8" s="221"/>
      <c r="AG8" t="s">
        <v>154</v>
      </c>
    </row>
    <row r="9" spans="1:60" outlineLevel="1" x14ac:dyDescent="0.2">
      <c r="A9" s="245">
        <v>1</v>
      </c>
      <c r="B9" s="246" t="s">
        <v>407</v>
      </c>
      <c r="C9" s="252" t="s">
        <v>408</v>
      </c>
      <c r="D9" s="247" t="s">
        <v>266</v>
      </c>
      <c r="E9" s="248">
        <v>19.5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15</v>
      </c>
      <c r="M9" s="250">
        <f>G9*(1+L9/100)</f>
        <v>0</v>
      </c>
      <c r="N9" s="250">
        <v>0</v>
      </c>
      <c r="O9" s="250">
        <f>ROUND(E9*N9,2)</f>
        <v>0</v>
      </c>
      <c r="P9" s="250">
        <v>0</v>
      </c>
      <c r="Q9" s="250">
        <f>ROUND(E9*P9,2)</f>
        <v>0</v>
      </c>
      <c r="R9" s="250"/>
      <c r="S9" s="250" t="s">
        <v>158</v>
      </c>
      <c r="T9" s="251" t="s">
        <v>158</v>
      </c>
      <c r="U9" s="220">
        <v>0</v>
      </c>
      <c r="V9" s="220">
        <f>ROUND(E9*U9,2)</f>
        <v>0</v>
      </c>
      <c r="W9" s="220"/>
      <c r="X9" s="220" t="s">
        <v>169</v>
      </c>
      <c r="Y9" s="211"/>
      <c r="Z9" s="211"/>
      <c r="AA9" s="211"/>
      <c r="AB9" s="211"/>
      <c r="AC9" s="211"/>
      <c r="AD9" s="211"/>
      <c r="AE9" s="211"/>
      <c r="AF9" s="211"/>
      <c r="AG9" s="211" t="s">
        <v>170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5">
        <v>2</v>
      </c>
      <c r="B10" s="246" t="s">
        <v>202</v>
      </c>
      <c r="C10" s="252" t="s">
        <v>203</v>
      </c>
      <c r="D10" s="247" t="s">
        <v>181</v>
      </c>
      <c r="E10" s="248">
        <v>7.7549999999999999</v>
      </c>
      <c r="F10" s="249"/>
      <c r="G10" s="250">
        <f>ROUND(E10*F10,2)</f>
        <v>0</v>
      </c>
      <c r="H10" s="249"/>
      <c r="I10" s="250">
        <f>ROUND(E10*H10,2)</f>
        <v>0</v>
      </c>
      <c r="J10" s="249"/>
      <c r="K10" s="250">
        <f>ROUND(E10*J10,2)</f>
        <v>0</v>
      </c>
      <c r="L10" s="250">
        <v>15</v>
      </c>
      <c r="M10" s="250">
        <f>G10*(1+L10/100)</f>
        <v>0</v>
      </c>
      <c r="N10" s="250">
        <v>0</v>
      </c>
      <c r="O10" s="250">
        <f>ROUND(E10*N10,2)</f>
        <v>0</v>
      </c>
      <c r="P10" s="250">
        <v>0</v>
      </c>
      <c r="Q10" s="250">
        <f>ROUND(E10*P10,2)</f>
        <v>0</v>
      </c>
      <c r="R10" s="250"/>
      <c r="S10" s="250" t="s">
        <v>158</v>
      </c>
      <c r="T10" s="251" t="s">
        <v>158</v>
      </c>
      <c r="U10" s="220">
        <v>0</v>
      </c>
      <c r="V10" s="220">
        <f>ROUND(E10*U10,2)</f>
        <v>0</v>
      </c>
      <c r="W10" s="220"/>
      <c r="X10" s="220" t="s">
        <v>169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170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5">
        <v>3</v>
      </c>
      <c r="B11" s="246" t="s">
        <v>409</v>
      </c>
      <c r="C11" s="252" t="s">
        <v>410</v>
      </c>
      <c r="D11" s="247" t="s">
        <v>181</v>
      </c>
      <c r="E11" s="248">
        <v>5.0999999999999996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15</v>
      </c>
      <c r="M11" s="250">
        <f>G11*(1+L11/100)</f>
        <v>0</v>
      </c>
      <c r="N11" s="250">
        <v>0</v>
      </c>
      <c r="O11" s="250">
        <f>ROUND(E11*N11,2)</f>
        <v>0</v>
      </c>
      <c r="P11" s="250">
        <v>0</v>
      </c>
      <c r="Q11" s="250">
        <f>ROUND(E11*P11,2)</f>
        <v>0</v>
      </c>
      <c r="R11" s="250"/>
      <c r="S11" s="250" t="s">
        <v>158</v>
      </c>
      <c r="T11" s="251" t="s">
        <v>158</v>
      </c>
      <c r="U11" s="220">
        <v>0</v>
      </c>
      <c r="V11" s="220">
        <f>ROUND(E11*U11,2)</f>
        <v>0</v>
      </c>
      <c r="W11" s="220"/>
      <c r="X11" s="220" t="s">
        <v>169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170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">
      <c r="A12" s="222" t="s">
        <v>153</v>
      </c>
      <c r="B12" s="223" t="s">
        <v>83</v>
      </c>
      <c r="C12" s="237" t="s">
        <v>84</v>
      </c>
      <c r="D12" s="224"/>
      <c r="E12" s="225"/>
      <c r="F12" s="226"/>
      <c r="G12" s="226">
        <f>SUMIF(AG13:AG23,"&lt;&gt;NOR",G13:G23)</f>
        <v>0</v>
      </c>
      <c r="H12" s="226"/>
      <c r="I12" s="226">
        <f>SUM(I13:I23)</f>
        <v>0</v>
      </c>
      <c r="J12" s="226"/>
      <c r="K12" s="226">
        <f>SUM(K13:K23)</f>
        <v>0</v>
      </c>
      <c r="L12" s="226"/>
      <c r="M12" s="226">
        <f>SUM(M13:M23)</f>
        <v>0</v>
      </c>
      <c r="N12" s="226"/>
      <c r="O12" s="226">
        <f>SUM(O13:O23)</f>
        <v>0</v>
      </c>
      <c r="P12" s="226"/>
      <c r="Q12" s="226">
        <f>SUM(Q13:Q23)</f>
        <v>0</v>
      </c>
      <c r="R12" s="226"/>
      <c r="S12" s="226"/>
      <c r="T12" s="227"/>
      <c r="U12" s="221"/>
      <c r="V12" s="221">
        <f>SUM(V13:V23)</f>
        <v>0</v>
      </c>
      <c r="W12" s="221"/>
      <c r="X12" s="221"/>
      <c r="AG12" t="s">
        <v>154</v>
      </c>
    </row>
    <row r="13" spans="1:60" outlineLevel="1" x14ac:dyDescent="0.2">
      <c r="A13" s="245">
        <v>4</v>
      </c>
      <c r="B13" s="246" t="s">
        <v>411</v>
      </c>
      <c r="C13" s="252" t="s">
        <v>412</v>
      </c>
      <c r="D13" s="247" t="s">
        <v>266</v>
      </c>
      <c r="E13" s="248">
        <v>19.5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15</v>
      </c>
      <c r="M13" s="250">
        <f>G13*(1+L13/100)</f>
        <v>0</v>
      </c>
      <c r="N13" s="250">
        <v>0</v>
      </c>
      <c r="O13" s="250">
        <f>ROUND(E13*N13,2)</f>
        <v>0</v>
      </c>
      <c r="P13" s="250">
        <v>0</v>
      </c>
      <c r="Q13" s="250">
        <f>ROUND(E13*P13,2)</f>
        <v>0</v>
      </c>
      <c r="R13" s="250"/>
      <c r="S13" s="250" t="s">
        <v>158</v>
      </c>
      <c r="T13" s="251" t="s">
        <v>158</v>
      </c>
      <c r="U13" s="220">
        <v>0</v>
      </c>
      <c r="V13" s="220">
        <f>ROUND(E13*U13,2)</f>
        <v>0</v>
      </c>
      <c r="W13" s="220"/>
      <c r="X13" s="220" t="s">
        <v>169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170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5">
        <v>5</v>
      </c>
      <c r="B14" s="246" t="s">
        <v>413</v>
      </c>
      <c r="C14" s="252" t="s">
        <v>414</v>
      </c>
      <c r="D14" s="247" t="s">
        <v>266</v>
      </c>
      <c r="E14" s="248">
        <v>17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15</v>
      </c>
      <c r="M14" s="250">
        <f>G14*(1+L14/100)</f>
        <v>0</v>
      </c>
      <c r="N14" s="250">
        <v>0</v>
      </c>
      <c r="O14" s="250">
        <f>ROUND(E14*N14,2)</f>
        <v>0</v>
      </c>
      <c r="P14" s="250">
        <v>0</v>
      </c>
      <c r="Q14" s="250">
        <f>ROUND(E14*P14,2)</f>
        <v>0</v>
      </c>
      <c r="R14" s="250"/>
      <c r="S14" s="250" t="s">
        <v>158</v>
      </c>
      <c r="T14" s="251" t="s">
        <v>158</v>
      </c>
      <c r="U14" s="220">
        <v>0</v>
      </c>
      <c r="V14" s="220">
        <f>ROUND(E14*U14,2)</f>
        <v>0</v>
      </c>
      <c r="W14" s="220"/>
      <c r="X14" s="220" t="s">
        <v>169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170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5">
        <v>6</v>
      </c>
      <c r="B15" s="246" t="s">
        <v>415</v>
      </c>
      <c r="C15" s="252" t="s">
        <v>416</v>
      </c>
      <c r="D15" s="247" t="s">
        <v>266</v>
      </c>
      <c r="E15" s="248">
        <v>8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15</v>
      </c>
      <c r="M15" s="250">
        <f>G15*(1+L15/100)</f>
        <v>0</v>
      </c>
      <c r="N15" s="250">
        <v>0</v>
      </c>
      <c r="O15" s="250">
        <f>ROUND(E15*N15,2)</f>
        <v>0</v>
      </c>
      <c r="P15" s="250">
        <v>0</v>
      </c>
      <c r="Q15" s="250">
        <f>ROUND(E15*P15,2)</f>
        <v>0</v>
      </c>
      <c r="R15" s="250"/>
      <c r="S15" s="250" t="s">
        <v>158</v>
      </c>
      <c r="T15" s="251" t="s">
        <v>158</v>
      </c>
      <c r="U15" s="220">
        <v>0</v>
      </c>
      <c r="V15" s="220">
        <f>ROUND(E15*U15,2)</f>
        <v>0</v>
      </c>
      <c r="W15" s="220"/>
      <c r="X15" s="220" t="s">
        <v>169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170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5">
        <v>7</v>
      </c>
      <c r="B16" s="246" t="s">
        <v>417</v>
      </c>
      <c r="C16" s="252" t="s">
        <v>418</v>
      </c>
      <c r="D16" s="247" t="s">
        <v>266</v>
      </c>
      <c r="E16" s="248">
        <v>8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15</v>
      </c>
      <c r="M16" s="250">
        <f>G16*(1+L16/100)</f>
        <v>0</v>
      </c>
      <c r="N16" s="250">
        <v>0</v>
      </c>
      <c r="O16" s="250">
        <f>ROUND(E16*N16,2)</f>
        <v>0</v>
      </c>
      <c r="P16" s="250">
        <v>0</v>
      </c>
      <c r="Q16" s="250">
        <f>ROUND(E16*P16,2)</f>
        <v>0</v>
      </c>
      <c r="R16" s="250"/>
      <c r="S16" s="250" t="s">
        <v>158</v>
      </c>
      <c r="T16" s="251" t="s">
        <v>158</v>
      </c>
      <c r="U16" s="220">
        <v>0</v>
      </c>
      <c r="V16" s="220">
        <f>ROUND(E16*U16,2)</f>
        <v>0</v>
      </c>
      <c r="W16" s="220"/>
      <c r="X16" s="220" t="s">
        <v>169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170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5">
        <v>8</v>
      </c>
      <c r="B17" s="246" t="s">
        <v>419</v>
      </c>
      <c r="C17" s="252" t="s">
        <v>420</v>
      </c>
      <c r="D17" s="247" t="s">
        <v>266</v>
      </c>
      <c r="E17" s="248">
        <v>15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15</v>
      </c>
      <c r="M17" s="250">
        <f>G17*(1+L17/100)</f>
        <v>0</v>
      </c>
      <c r="N17" s="250">
        <v>0</v>
      </c>
      <c r="O17" s="250">
        <f>ROUND(E17*N17,2)</f>
        <v>0</v>
      </c>
      <c r="P17" s="250">
        <v>0</v>
      </c>
      <c r="Q17" s="250">
        <f>ROUND(E17*P17,2)</f>
        <v>0</v>
      </c>
      <c r="R17" s="250"/>
      <c r="S17" s="250" t="s">
        <v>158</v>
      </c>
      <c r="T17" s="251" t="s">
        <v>158</v>
      </c>
      <c r="U17" s="220">
        <v>0</v>
      </c>
      <c r="V17" s="220">
        <f>ROUND(E17*U17,2)</f>
        <v>0</v>
      </c>
      <c r="W17" s="220"/>
      <c r="X17" s="220" t="s">
        <v>169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170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5">
        <v>9</v>
      </c>
      <c r="B18" s="246" t="s">
        <v>421</v>
      </c>
      <c r="C18" s="252" t="s">
        <v>422</v>
      </c>
      <c r="D18" s="247" t="s">
        <v>185</v>
      </c>
      <c r="E18" s="248">
        <v>10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15</v>
      </c>
      <c r="M18" s="250">
        <f>G18*(1+L18/100)</f>
        <v>0</v>
      </c>
      <c r="N18" s="250">
        <v>0</v>
      </c>
      <c r="O18" s="250">
        <f>ROUND(E18*N18,2)</f>
        <v>0</v>
      </c>
      <c r="P18" s="250">
        <v>0</v>
      </c>
      <c r="Q18" s="250">
        <f>ROUND(E18*P18,2)</f>
        <v>0</v>
      </c>
      <c r="R18" s="250"/>
      <c r="S18" s="250" t="s">
        <v>186</v>
      </c>
      <c r="T18" s="251" t="s">
        <v>159</v>
      </c>
      <c r="U18" s="220">
        <v>0</v>
      </c>
      <c r="V18" s="220">
        <f>ROUND(E18*U18,2)</f>
        <v>0</v>
      </c>
      <c r="W18" s="220"/>
      <c r="X18" s="220" t="s">
        <v>339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423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5">
        <v>10</v>
      </c>
      <c r="B19" s="246" t="s">
        <v>275</v>
      </c>
      <c r="C19" s="252" t="s">
        <v>276</v>
      </c>
      <c r="D19" s="247" t="s">
        <v>277</v>
      </c>
      <c r="E19" s="248">
        <v>4.3125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15</v>
      </c>
      <c r="M19" s="250">
        <f>G19*(1+L19/100)</f>
        <v>0</v>
      </c>
      <c r="N19" s="250">
        <v>0</v>
      </c>
      <c r="O19" s="250">
        <f>ROUND(E19*N19,2)</f>
        <v>0</v>
      </c>
      <c r="P19" s="250">
        <v>0</v>
      </c>
      <c r="Q19" s="250">
        <f>ROUND(E19*P19,2)</f>
        <v>0</v>
      </c>
      <c r="R19" s="250"/>
      <c r="S19" s="250" t="s">
        <v>158</v>
      </c>
      <c r="T19" s="251" t="s">
        <v>158</v>
      </c>
      <c r="U19" s="220">
        <v>0</v>
      </c>
      <c r="V19" s="220">
        <f>ROUND(E19*U19,2)</f>
        <v>0</v>
      </c>
      <c r="W19" s="220"/>
      <c r="X19" s="220" t="s">
        <v>169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170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5">
        <v>11</v>
      </c>
      <c r="B20" s="246" t="s">
        <v>279</v>
      </c>
      <c r="C20" s="252" t="s">
        <v>280</v>
      </c>
      <c r="D20" s="247" t="s">
        <v>277</v>
      </c>
      <c r="E20" s="248">
        <v>8.625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15</v>
      </c>
      <c r="M20" s="250">
        <f>G20*(1+L20/100)</f>
        <v>0</v>
      </c>
      <c r="N20" s="250">
        <v>0</v>
      </c>
      <c r="O20" s="250">
        <f>ROUND(E20*N20,2)</f>
        <v>0</v>
      </c>
      <c r="P20" s="250">
        <v>0</v>
      </c>
      <c r="Q20" s="250">
        <f>ROUND(E20*P20,2)</f>
        <v>0</v>
      </c>
      <c r="R20" s="250"/>
      <c r="S20" s="250" t="s">
        <v>158</v>
      </c>
      <c r="T20" s="251" t="s">
        <v>158</v>
      </c>
      <c r="U20" s="220">
        <v>0</v>
      </c>
      <c r="V20" s="220">
        <f>ROUND(E20*U20,2)</f>
        <v>0</v>
      </c>
      <c r="W20" s="220"/>
      <c r="X20" s="220" t="s">
        <v>169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170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5">
        <v>12</v>
      </c>
      <c r="B21" s="246" t="s">
        <v>281</v>
      </c>
      <c r="C21" s="252" t="s">
        <v>282</v>
      </c>
      <c r="D21" s="247" t="s">
        <v>277</v>
      </c>
      <c r="E21" s="248">
        <v>4.3125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15</v>
      </c>
      <c r="M21" s="250">
        <f>G21*(1+L21/100)</f>
        <v>0</v>
      </c>
      <c r="N21" s="250">
        <v>0</v>
      </c>
      <c r="O21" s="250">
        <f>ROUND(E21*N21,2)</f>
        <v>0</v>
      </c>
      <c r="P21" s="250">
        <v>0</v>
      </c>
      <c r="Q21" s="250">
        <f>ROUND(E21*P21,2)</f>
        <v>0</v>
      </c>
      <c r="R21" s="250"/>
      <c r="S21" s="250" t="s">
        <v>158</v>
      </c>
      <c r="T21" s="251" t="s">
        <v>158</v>
      </c>
      <c r="U21" s="220">
        <v>0</v>
      </c>
      <c r="V21" s="220">
        <f>ROUND(E21*U21,2)</f>
        <v>0</v>
      </c>
      <c r="W21" s="220"/>
      <c r="X21" s="220" t="s">
        <v>169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170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5">
        <v>13</v>
      </c>
      <c r="B22" s="246" t="s">
        <v>283</v>
      </c>
      <c r="C22" s="252" t="s">
        <v>284</v>
      </c>
      <c r="D22" s="247" t="s">
        <v>277</v>
      </c>
      <c r="E22" s="248">
        <v>129.375</v>
      </c>
      <c r="F22" s="249"/>
      <c r="G22" s="250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15</v>
      </c>
      <c r="M22" s="250">
        <f>G22*(1+L22/100)</f>
        <v>0</v>
      </c>
      <c r="N22" s="250">
        <v>0</v>
      </c>
      <c r="O22" s="250">
        <f>ROUND(E22*N22,2)</f>
        <v>0</v>
      </c>
      <c r="P22" s="250">
        <v>0</v>
      </c>
      <c r="Q22" s="250">
        <f>ROUND(E22*P22,2)</f>
        <v>0</v>
      </c>
      <c r="R22" s="250"/>
      <c r="S22" s="250" t="s">
        <v>158</v>
      </c>
      <c r="T22" s="251" t="s">
        <v>158</v>
      </c>
      <c r="U22" s="220">
        <v>0</v>
      </c>
      <c r="V22" s="220">
        <f>ROUND(E22*U22,2)</f>
        <v>0</v>
      </c>
      <c r="W22" s="220"/>
      <c r="X22" s="220" t="s">
        <v>169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170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5">
        <v>14</v>
      </c>
      <c r="B23" s="246" t="s">
        <v>424</v>
      </c>
      <c r="C23" s="252" t="s">
        <v>425</v>
      </c>
      <c r="D23" s="247" t="s">
        <v>277</v>
      </c>
      <c r="E23" s="248">
        <v>4.3125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15</v>
      </c>
      <c r="M23" s="250">
        <f>G23*(1+L23/100)</f>
        <v>0</v>
      </c>
      <c r="N23" s="250">
        <v>0</v>
      </c>
      <c r="O23" s="250">
        <f>ROUND(E23*N23,2)</f>
        <v>0</v>
      </c>
      <c r="P23" s="250">
        <v>0</v>
      </c>
      <c r="Q23" s="250">
        <f>ROUND(E23*P23,2)</f>
        <v>0</v>
      </c>
      <c r="R23" s="250"/>
      <c r="S23" s="250" t="s">
        <v>158</v>
      </c>
      <c r="T23" s="251" t="s">
        <v>158</v>
      </c>
      <c r="U23" s="220">
        <v>0</v>
      </c>
      <c r="V23" s="220">
        <f>ROUND(E23*U23,2)</f>
        <v>0</v>
      </c>
      <c r="W23" s="220"/>
      <c r="X23" s="220" t="s">
        <v>169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170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22" t="s">
        <v>153</v>
      </c>
      <c r="B24" s="223" t="s">
        <v>85</v>
      </c>
      <c r="C24" s="237" t="s">
        <v>86</v>
      </c>
      <c r="D24" s="224"/>
      <c r="E24" s="225"/>
      <c r="F24" s="226"/>
      <c r="G24" s="226">
        <f>SUMIF(AG25:AG25,"&lt;&gt;NOR",G25:G25)</f>
        <v>0</v>
      </c>
      <c r="H24" s="226"/>
      <c r="I24" s="226">
        <f>SUM(I25:I25)</f>
        <v>0</v>
      </c>
      <c r="J24" s="226"/>
      <c r="K24" s="226">
        <f>SUM(K25:K25)</f>
        <v>0</v>
      </c>
      <c r="L24" s="226"/>
      <c r="M24" s="226">
        <f>SUM(M25:M25)</f>
        <v>0</v>
      </c>
      <c r="N24" s="226"/>
      <c r="O24" s="226">
        <f>SUM(O25:O25)</f>
        <v>0</v>
      </c>
      <c r="P24" s="226"/>
      <c r="Q24" s="226">
        <f>SUM(Q25:Q25)</f>
        <v>0</v>
      </c>
      <c r="R24" s="226"/>
      <c r="S24" s="226"/>
      <c r="T24" s="227"/>
      <c r="U24" s="221"/>
      <c r="V24" s="221">
        <f>SUM(V25:V25)</f>
        <v>0</v>
      </c>
      <c r="W24" s="221"/>
      <c r="X24" s="221"/>
      <c r="AG24" t="s">
        <v>154</v>
      </c>
    </row>
    <row r="25" spans="1:60" outlineLevel="1" x14ac:dyDescent="0.2">
      <c r="A25" s="245">
        <v>15</v>
      </c>
      <c r="B25" s="246" t="s">
        <v>426</v>
      </c>
      <c r="C25" s="252" t="s">
        <v>427</v>
      </c>
      <c r="D25" s="247" t="s">
        <v>277</v>
      </c>
      <c r="E25" s="248">
        <v>1.6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15</v>
      </c>
      <c r="M25" s="250">
        <f>G25*(1+L25/100)</f>
        <v>0</v>
      </c>
      <c r="N25" s="250">
        <v>0</v>
      </c>
      <c r="O25" s="250">
        <f>ROUND(E25*N25,2)</f>
        <v>0</v>
      </c>
      <c r="P25" s="250">
        <v>0</v>
      </c>
      <c r="Q25" s="250">
        <f>ROUND(E25*P25,2)</f>
        <v>0</v>
      </c>
      <c r="R25" s="250"/>
      <c r="S25" s="250" t="s">
        <v>158</v>
      </c>
      <c r="T25" s="251" t="s">
        <v>158</v>
      </c>
      <c r="U25" s="220">
        <v>0</v>
      </c>
      <c r="V25" s="220">
        <f>ROUND(E25*U25,2)</f>
        <v>0</v>
      </c>
      <c r="W25" s="220"/>
      <c r="X25" s="220" t="s">
        <v>169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170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">
      <c r="A26" s="222" t="s">
        <v>153</v>
      </c>
      <c r="B26" s="223" t="s">
        <v>92</v>
      </c>
      <c r="C26" s="237" t="s">
        <v>93</v>
      </c>
      <c r="D26" s="224"/>
      <c r="E26" s="225"/>
      <c r="F26" s="226"/>
      <c r="G26" s="226">
        <f>SUMIF(AG27:AG33,"&lt;&gt;NOR",G27:G33)</f>
        <v>0</v>
      </c>
      <c r="H26" s="226"/>
      <c r="I26" s="226">
        <f>SUM(I27:I33)</f>
        <v>0</v>
      </c>
      <c r="J26" s="226"/>
      <c r="K26" s="226">
        <f>SUM(K27:K33)</f>
        <v>0</v>
      </c>
      <c r="L26" s="226"/>
      <c r="M26" s="226">
        <f>SUM(M27:M33)</f>
        <v>0</v>
      </c>
      <c r="N26" s="226"/>
      <c r="O26" s="226">
        <f>SUM(O27:O33)</f>
        <v>0</v>
      </c>
      <c r="P26" s="226"/>
      <c r="Q26" s="226">
        <f>SUM(Q27:Q33)</f>
        <v>0</v>
      </c>
      <c r="R26" s="226"/>
      <c r="S26" s="226"/>
      <c r="T26" s="227"/>
      <c r="U26" s="221"/>
      <c r="V26" s="221">
        <f>SUM(V27:V33)</f>
        <v>0</v>
      </c>
      <c r="W26" s="221"/>
      <c r="X26" s="221"/>
      <c r="AG26" t="s">
        <v>154</v>
      </c>
    </row>
    <row r="27" spans="1:60" outlineLevel="1" x14ac:dyDescent="0.2">
      <c r="A27" s="245">
        <v>16</v>
      </c>
      <c r="B27" s="246" t="s">
        <v>428</v>
      </c>
      <c r="C27" s="252" t="s">
        <v>429</v>
      </c>
      <c r="D27" s="247" t="s">
        <v>168</v>
      </c>
      <c r="E27" s="248">
        <v>4</v>
      </c>
      <c r="F27" s="249"/>
      <c r="G27" s="250">
        <f>ROUND(E27*F27,2)</f>
        <v>0</v>
      </c>
      <c r="H27" s="249"/>
      <c r="I27" s="250">
        <f>ROUND(E27*H27,2)</f>
        <v>0</v>
      </c>
      <c r="J27" s="249"/>
      <c r="K27" s="250">
        <f>ROUND(E27*J27,2)</f>
        <v>0</v>
      </c>
      <c r="L27" s="250">
        <v>15</v>
      </c>
      <c r="M27" s="250">
        <f>G27*(1+L27/100)</f>
        <v>0</v>
      </c>
      <c r="N27" s="250">
        <v>0</v>
      </c>
      <c r="O27" s="250">
        <f>ROUND(E27*N27,2)</f>
        <v>0</v>
      </c>
      <c r="P27" s="250">
        <v>0</v>
      </c>
      <c r="Q27" s="250">
        <f>ROUND(E27*P27,2)</f>
        <v>0</v>
      </c>
      <c r="R27" s="250"/>
      <c r="S27" s="250" t="s">
        <v>158</v>
      </c>
      <c r="T27" s="251" t="s">
        <v>158</v>
      </c>
      <c r="U27" s="220">
        <v>0</v>
      </c>
      <c r="V27" s="220">
        <f>ROUND(E27*U27,2)</f>
        <v>0</v>
      </c>
      <c r="W27" s="220"/>
      <c r="X27" s="220" t="s">
        <v>169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170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5">
        <v>17</v>
      </c>
      <c r="B28" s="246" t="s">
        <v>430</v>
      </c>
      <c r="C28" s="252" t="s">
        <v>431</v>
      </c>
      <c r="D28" s="247" t="s">
        <v>266</v>
      </c>
      <c r="E28" s="248">
        <v>6.3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15</v>
      </c>
      <c r="M28" s="250">
        <f>G28*(1+L28/100)</f>
        <v>0</v>
      </c>
      <c r="N28" s="250">
        <v>0</v>
      </c>
      <c r="O28" s="250">
        <f>ROUND(E28*N28,2)</f>
        <v>0</v>
      </c>
      <c r="P28" s="250">
        <v>0</v>
      </c>
      <c r="Q28" s="250">
        <f>ROUND(E28*P28,2)</f>
        <v>0</v>
      </c>
      <c r="R28" s="250"/>
      <c r="S28" s="250" t="s">
        <v>158</v>
      </c>
      <c r="T28" s="251" t="s">
        <v>158</v>
      </c>
      <c r="U28" s="220">
        <v>0</v>
      </c>
      <c r="V28" s="220">
        <f>ROUND(E28*U28,2)</f>
        <v>0</v>
      </c>
      <c r="W28" s="220"/>
      <c r="X28" s="220" t="s">
        <v>169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170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5">
        <v>18</v>
      </c>
      <c r="B29" s="246" t="s">
        <v>432</v>
      </c>
      <c r="C29" s="252" t="s">
        <v>433</v>
      </c>
      <c r="D29" s="247" t="s">
        <v>266</v>
      </c>
      <c r="E29" s="248">
        <v>1</v>
      </c>
      <c r="F29" s="249"/>
      <c r="G29" s="250">
        <f>ROUND(E29*F29,2)</f>
        <v>0</v>
      </c>
      <c r="H29" s="249"/>
      <c r="I29" s="250">
        <f>ROUND(E29*H29,2)</f>
        <v>0</v>
      </c>
      <c r="J29" s="249"/>
      <c r="K29" s="250">
        <f>ROUND(E29*J29,2)</f>
        <v>0</v>
      </c>
      <c r="L29" s="250">
        <v>15</v>
      </c>
      <c r="M29" s="250">
        <f>G29*(1+L29/100)</f>
        <v>0</v>
      </c>
      <c r="N29" s="250">
        <v>0</v>
      </c>
      <c r="O29" s="250">
        <f>ROUND(E29*N29,2)</f>
        <v>0</v>
      </c>
      <c r="P29" s="250">
        <v>0</v>
      </c>
      <c r="Q29" s="250">
        <f>ROUND(E29*P29,2)</f>
        <v>0</v>
      </c>
      <c r="R29" s="250"/>
      <c r="S29" s="250" t="s">
        <v>158</v>
      </c>
      <c r="T29" s="251" t="s">
        <v>158</v>
      </c>
      <c r="U29" s="220">
        <v>0</v>
      </c>
      <c r="V29" s="220">
        <f>ROUND(E29*U29,2)</f>
        <v>0</v>
      </c>
      <c r="W29" s="220"/>
      <c r="X29" s="220" t="s">
        <v>169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170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5">
        <v>19</v>
      </c>
      <c r="B30" s="246" t="s">
        <v>434</v>
      </c>
      <c r="C30" s="252" t="s">
        <v>435</v>
      </c>
      <c r="D30" s="247" t="s">
        <v>266</v>
      </c>
      <c r="E30" s="248">
        <v>8</v>
      </c>
      <c r="F30" s="249"/>
      <c r="G30" s="250">
        <f>ROUND(E30*F30,2)</f>
        <v>0</v>
      </c>
      <c r="H30" s="249"/>
      <c r="I30" s="250">
        <f>ROUND(E30*H30,2)</f>
        <v>0</v>
      </c>
      <c r="J30" s="249"/>
      <c r="K30" s="250">
        <f>ROUND(E30*J30,2)</f>
        <v>0</v>
      </c>
      <c r="L30" s="250">
        <v>15</v>
      </c>
      <c r="M30" s="250">
        <f>G30*(1+L30/100)</f>
        <v>0</v>
      </c>
      <c r="N30" s="250">
        <v>0</v>
      </c>
      <c r="O30" s="250">
        <f>ROUND(E30*N30,2)</f>
        <v>0</v>
      </c>
      <c r="P30" s="250">
        <v>0</v>
      </c>
      <c r="Q30" s="250">
        <f>ROUND(E30*P30,2)</f>
        <v>0</v>
      </c>
      <c r="R30" s="250"/>
      <c r="S30" s="250" t="s">
        <v>158</v>
      </c>
      <c r="T30" s="251" t="s">
        <v>158</v>
      </c>
      <c r="U30" s="220">
        <v>0</v>
      </c>
      <c r="V30" s="220">
        <f>ROUND(E30*U30,2)</f>
        <v>0</v>
      </c>
      <c r="W30" s="220"/>
      <c r="X30" s="220" t="s">
        <v>169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170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5">
        <v>20</v>
      </c>
      <c r="B31" s="246" t="s">
        <v>436</v>
      </c>
      <c r="C31" s="252" t="s">
        <v>437</v>
      </c>
      <c r="D31" s="247" t="s">
        <v>168</v>
      </c>
      <c r="E31" s="248">
        <v>4</v>
      </c>
      <c r="F31" s="249"/>
      <c r="G31" s="250">
        <f>ROUND(E31*F31,2)</f>
        <v>0</v>
      </c>
      <c r="H31" s="249"/>
      <c r="I31" s="250">
        <f>ROUND(E31*H31,2)</f>
        <v>0</v>
      </c>
      <c r="J31" s="249"/>
      <c r="K31" s="250">
        <f>ROUND(E31*J31,2)</f>
        <v>0</v>
      </c>
      <c r="L31" s="250">
        <v>15</v>
      </c>
      <c r="M31" s="250">
        <f>G31*(1+L31/100)</f>
        <v>0</v>
      </c>
      <c r="N31" s="250">
        <v>0</v>
      </c>
      <c r="O31" s="250">
        <f>ROUND(E31*N31,2)</f>
        <v>0</v>
      </c>
      <c r="P31" s="250">
        <v>0</v>
      </c>
      <c r="Q31" s="250">
        <f>ROUND(E31*P31,2)</f>
        <v>0</v>
      </c>
      <c r="R31" s="250"/>
      <c r="S31" s="250" t="s">
        <v>158</v>
      </c>
      <c r="T31" s="251" t="s">
        <v>158</v>
      </c>
      <c r="U31" s="220">
        <v>0</v>
      </c>
      <c r="V31" s="220">
        <f>ROUND(E31*U31,2)</f>
        <v>0</v>
      </c>
      <c r="W31" s="220"/>
      <c r="X31" s="220" t="s">
        <v>169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170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5">
        <v>21</v>
      </c>
      <c r="B32" s="246" t="s">
        <v>438</v>
      </c>
      <c r="C32" s="252" t="s">
        <v>439</v>
      </c>
      <c r="D32" s="247" t="s">
        <v>168</v>
      </c>
      <c r="E32" s="248">
        <v>1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15</v>
      </c>
      <c r="M32" s="250">
        <f>G32*(1+L32/100)</f>
        <v>0</v>
      </c>
      <c r="N32" s="250">
        <v>0</v>
      </c>
      <c r="O32" s="250">
        <f>ROUND(E32*N32,2)</f>
        <v>0</v>
      </c>
      <c r="P32" s="250">
        <v>0</v>
      </c>
      <c r="Q32" s="250">
        <f>ROUND(E32*P32,2)</f>
        <v>0</v>
      </c>
      <c r="R32" s="250"/>
      <c r="S32" s="250" t="s">
        <v>158</v>
      </c>
      <c r="T32" s="251" t="s">
        <v>158</v>
      </c>
      <c r="U32" s="220">
        <v>0</v>
      </c>
      <c r="V32" s="220">
        <f>ROUND(E32*U32,2)</f>
        <v>0</v>
      </c>
      <c r="W32" s="220"/>
      <c r="X32" s="220" t="s">
        <v>169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170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5">
        <v>22</v>
      </c>
      <c r="B33" s="246" t="s">
        <v>440</v>
      </c>
      <c r="C33" s="252" t="s">
        <v>441</v>
      </c>
      <c r="D33" s="247" t="s">
        <v>277</v>
      </c>
      <c r="E33" s="248">
        <v>0.69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15</v>
      </c>
      <c r="M33" s="250">
        <f>G33*(1+L33/100)</f>
        <v>0</v>
      </c>
      <c r="N33" s="250">
        <v>0</v>
      </c>
      <c r="O33" s="250">
        <f>ROUND(E33*N33,2)</f>
        <v>0</v>
      </c>
      <c r="P33" s="250">
        <v>0</v>
      </c>
      <c r="Q33" s="250">
        <f>ROUND(E33*P33,2)</f>
        <v>0</v>
      </c>
      <c r="R33" s="250"/>
      <c r="S33" s="250" t="s">
        <v>158</v>
      </c>
      <c r="T33" s="251" t="s">
        <v>158</v>
      </c>
      <c r="U33" s="220">
        <v>0</v>
      </c>
      <c r="V33" s="220">
        <f>ROUND(E33*U33,2)</f>
        <v>0</v>
      </c>
      <c r="W33" s="220"/>
      <c r="X33" s="220" t="s">
        <v>169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170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x14ac:dyDescent="0.2">
      <c r="A34" s="222" t="s">
        <v>153</v>
      </c>
      <c r="B34" s="223" t="s">
        <v>94</v>
      </c>
      <c r="C34" s="237" t="s">
        <v>95</v>
      </c>
      <c r="D34" s="224"/>
      <c r="E34" s="225"/>
      <c r="F34" s="226"/>
      <c r="G34" s="226">
        <f>SUMIF(AG35:AG48,"&lt;&gt;NOR",G35:G48)</f>
        <v>0</v>
      </c>
      <c r="H34" s="226"/>
      <c r="I34" s="226">
        <f>SUM(I35:I48)</f>
        <v>0</v>
      </c>
      <c r="J34" s="226"/>
      <c r="K34" s="226">
        <f>SUM(K35:K48)</f>
        <v>0</v>
      </c>
      <c r="L34" s="226"/>
      <c r="M34" s="226">
        <f>SUM(M35:M48)</f>
        <v>0</v>
      </c>
      <c r="N34" s="226"/>
      <c r="O34" s="226">
        <f>SUM(O35:O48)</f>
        <v>0</v>
      </c>
      <c r="P34" s="226"/>
      <c r="Q34" s="226">
        <f>SUM(Q35:Q48)</f>
        <v>0</v>
      </c>
      <c r="R34" s="226"/>
      <c r="S34" s="226"/>
      <c r="T34" s="227"/>
      <c r="U34" s="221"/>
      <c r="V34" s="221">
        <f>SUM(V35:V48)</f>
        <v>0</v>
      </c>
      <c r="W34" s="221"/>
      <c r="X34" s="221"/>
      <c r="AG34" t="s">
        <v>154</v>
      </c>
    </row>
    <row r="35" spans="1:60" outlineLevel="1" x14ac:dyDescent="0.2">
      <c r="A35" s="245">
        <v>23</v>
      </c>
      <c r="B35" s="246" t="s">
        <v>442</v>
      </c>
      <c r="C35" s="252" t="s">
        <v>443</v>
      </c>
      <c r="D35" s="247" t="s">
        <v>266</v>
      </c>
      <c r="E35" s="248">
        <v>12.2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15</v>
      </c>
      <c r="M35" s="250">
        <f>G35*(1+L35/100)</f>
        <v>0</v>
      </c>
      <c r="N35" s="250">
        <v>0</v>
      </c>
      <c r="O35" s="250">
        <f>ROUND(E35*N35,2)</f>
        <v>0</v>
      </c>
      <c r="P35" s="250">
        <v>0</v>
      </c>
      <c r="Q35" s="250">
        <f>ROUND(E35*P35,2)</f>
        <v>0</v>
      </c>
      <c r="R35" s="250"/>
      <c r="S35" s="250" t="s">
        <v>158</v>
      </c>
      <c r="T35" s="251" t="s">
        <v>158</v>
      </c>
      <c r="U35" s="220">
        <v>0</v>
      </c>
      <c r="V35" s="220">
        <f>ROUND(E35*U35,2)</f>
        <v>0</v>
      </c>
      <c r="W35" s="220"/>
      <c r="X35" s="220" t="s">
        <v>169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170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5">
        <v>24</v>
      </c>
      <c r="B36" s="246" t="s">
        <v>444</v>
      </c>
      <c r="C36" s="252" t="s">
        <v>445</v>
      </c>
      <c r="D36" s="247" t="s">
        <v>266</v>
      </c>
      <c r="E36" s="248">
        <v>1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15</v>
      </c>
      <c r="M36" s="250">
        <f>G36*(1+L36/100)</f>
        <v>0</v>
      </c>
      <c r="N36" s="250">
        <v>0</v>
      </c>
      <c r="O36" s="250">
        <f>ROUND(E36*N36,2)</f>
        <v>0</v>
      </c>
      <c r="P36" s="250">
        <v>0</v>
      </c>
      <c r="Q36" s="250">
        <f>ROUND(E36*P36,2)</f>
        <v>0</v>
      </c>
      <c r="R36" s="250"/>
      <c r="S36" s="250" t="s">
        <v>158</v>
      </c>
      <c r="T36" s="251" t="s">
        <v>158</v>
      </c>
      <c r="U36" s="220">
        <v>0</v>
      </c>
      <c r="V36" s="220">
        <f>ROUND(E36*U36,2)</f>
        <v>0</v>
      </c>
      <c r="W36" s="220"/>
      <c r="X36" s="220" t="s">
        <v>169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170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5">
        <v>25</v>
      </c>
      <c r="B37" s="246" t="s">
        <v>446</v>
      </c>
      <c r="C37" s="252" t="s">
        <v>447</v>
      </c>
      <c r="D37" s="247" t="s">
        <v>266</v>
      </c>
      <c r="E37" s="248">
        <v>8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15</v>
      </c>
      <c r="M37" s="250">
        <f>G37*(1+L37/100)</f>
        <v>0</v>
      </c>
      <c r="N37" s="250">
        <v>0</v>
      </c>
      <c r="O37" s="250">
        <f>ROUND(E37*N37,2)</f>
        <v>0</v>
      </c>
      <c r="P37" s="250">
        <v>0</v>
      </c>
      <c r="Q37" s="250">
        <f>ROUND(E37*P37,2)</f>
        <v>0</v>
      </c>
      <c r="R37" s="250"/>
      <c r="S37" s="250" t="s">
        <v>158</v>
      </c>
      <c r="T37" s="251" t="s">
        <v>158</v>
      </c>
      <c r="U37" s="220">
        <v>0</v>
      </c>
      <c r="V37" s="220">
        <f>ROUND(E37*U37,2)</f>
        <v>0</v>
      </c>
      <c r="W37" s="220"/>
      <c r="X37" s="220" t="s">
        <v>169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170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5">
        <v>26</v>
      </c>
      <c r="B38" s="246" t="s">
        <v>448</v>
      </c>
      <c r="C38" s="252" t="s">
        <v>449</v>
      </c>
      <c r="D38" s="247" t="s">
        <v>266</v>
      </c>
      <c r="E38" s="248">
        <v>12.2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15</v>
      </c>
      <c r="M38" s="250">
        <f>G38*(1+L38/100)</f>
        <v>0</v>
      </c>
      <c r="N38" s="250">
        <v>0</v>
      </c>
      <c r="O38" s="250">
        <f>ROUND(E38*N38,2)</f>
        <v>0</v>
      </c>
      <c r="P38" s="250">
        <v>0</v>
      </c>
      <c r="Q38" s="250">
        <f>ROUND(E38*P38,2)</f>
        <v>0</v>
      </c>
      <c r="R38" s="250"/>
      <c r="S38" s="250" t="s">
        <v>158</v>
      </c>
      <c r="T38" s="251" t="s">
        <v>158</v>
      </c>
      <c r="U38" s="220">
        <v>0</v>
      </c>
      <c r="V38" s="220">
        <f>ROUND(E38*U38,2)</f>
        <v>0</v>
      </c>
      <c r="W38" s="220"/>
      <c r="X38" s="220" t="s">
        <v>169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170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5">
        <v>27</v>
      </c>
      <c r="B39" s="246" t="s">
        <v>450</v>
      </c>
      <c r="C39" s="252" t="s">
        <v>451</v>
      </c>
      <c r="D39" s="247" t="s">
        <v>266</v>
      </c>
      <c r="E39" s="248">
        <v>1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15</v>
      </c>
      <c r="M39" s="250">
        <f>G39*(1+L39/100)</f>
        <v>0</v>
      </c>
      <c r="N39" s="250">
        <v>0</v>
      </c>
      <c r="O39" s="250">
        <f>ROUND(E39*N39,2)</f>
        <v>0</v>
      </c>
      <c r="P39" s="250">
        <v>0</v>
      </c>
      <c r="Q39" s="250">
        <f>ROUND(E39*P39,2)</f>
        <v>0</v>
      </c>
      <c r="R39" s="250"/>
      <c r="S39" s="250" t="s">
        <v>158</v>
      </c>
      <c r="T39" s="251" t="s">
        <v>158</v>
      </c>
      <c r="U39" s="220">
        <v>0</v>
      </c>
      <c r="V39" s="220">
        <f>ROUND(E39*U39,2)</f>
        <v>0</v>
      </c>
      <c r="W39" s="220"/>
      <c r="X39" s="220" t="s">
        <v>169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170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5">
        <v>28</v>
      </c>
      <c r="B40" s="246" t="s">
        <v>452</v>
      </c>
      <c r="C40" s="252" t="s">
        <v>453</v>
      </c>
      <c r="D40" s="247" t="s">
        <v>266</v>
      </c>
      <c r="E40" s="248">
        <v>8</v>
      </c>
      <c r="F40" s="249"/>
      <c r="G40" s="250">
        <f>ROUND(E40*F40,2)</f>
        <v>0</v>
      </c>
      <c r="H40" s="249"/>
      <c r="I40" s="250">
        <f>ROUND(E40*H40,2)</f>
        <v>0</v>
      </c>
      <c r="J40" s="249"/>
      <c r="K40" s="250">
        <f>ROUND(E40*J40,2)</f>
        <v>0</v>
      </c>
      <c r="L40" s="250">
        <v>15</v>
      </c>
      <c r="M40" s="250">
        <f>G40*(1+L40/100)</f>
        <v>0</v>
      </c>
      <c r="N40" s="250">
        <v>0</v>
      </c>
      <c r="O40" s="250">
        <f>ROUND(E40*N40,2)</f>
        <v>0</v>
      </c>
      <c r="P40" s="250">
        <v>0</v>
      </c>
      <c r="Q40" s="250">
        <f>ROUND(E40*P40,2)</f>
        <v>0</v>
      </c>
      <c r="R40" s="250"/>
      <c r="S40" s="250" t="s">
        <v>158</v>
      </c>
      <c r="T40" s="251" t="s">
        <v>158</v>
      </c>
      <c r="U40" s="220">
        <v>0</v>
      </c>
      <c r="V40" s="220">
        <f>ROUND(E40*U40,2)</f>
        <v>0</v>
      </c>
      <c r="W40" s="220"/>
      <c r="X40" s="220" t="s">
        <v>169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170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5">
        <v>29</v>
      </c>
      <c r="B41" s="246" t="s">
        <v>454</v>
      </c>
      <c r="C41" s="252" t="s">
        <v>455</v>
      </c>
      <c r="D41" s="247" t="s">
        <v>168</v>
      </c>
      <c r="E41" s="248">
        <v>8</v>
      </c>
      <c r="F41" s="249"/>
      <c r="G41" s="250">
        <f>ROUND(E41*F41,2)</f>
        <v>0</v>
      </c>
      <c r="H41" s="249"/>
      <c r="I41" s="250">
        <f>ROUND(E41*H41,2)</f>
        <v>0</v>
      </c>
      <c r="J41" s="249"/>
      <c r="K41" s="250">
        <f>ROUND(E41*J41,2)</f>
        <v>0</v>
      </c>
      <c r="L41" s="250">
        <v>15</v>
      </c>
      <c r="M41" s="250">
        <f>G41*(1+L41/100)</f>
        <v>0</v>
      </c>
      <c r="N41" s="250">
        <v>0</v>
      </c>
      <c r="O41" s="250">
        <f>ROUND(E41*N41,2)</f>
        <v>0</v>
      </c>
      <c r="P41" s="250">
        <v>0</v>
      </c>
      <c r="Q41" s="250">
        <f>ROUND(E41*P41,2)</f>
        <v>0</v>
      </c>
      <c r="R41" s="250"/>
      <c r="S41" s="250" t="s">
        <v>158</v>
      </c>
      <c r="T41" s="251" t="s">
        <v>158</v>
      </c>
      <c r="U41" s="220">
        <v>0</v>
      </c>
      <c r="V41" s="220">
        <f>ROUND(E41*U41,2)</f>
        <v>0</v>
      </c>
      <c r="W41" s="220"/>
      <c r="X41" s="220" t="s">
        <v>169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170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5">
        <v>30</v>
      </c>
      <c r="B42" s="246" t="s">
        <v>456</v>
      </c>
      <c r="C42" s="252" t="s">
        <v>457</v>
      </c>
      <c r="D42" s="247" t="s">
        <v>168</v>
      </c>
      <c r="E42" s="248">
        <v>2</v>
      </c>
      <c r="F42" s="249"/>
      <c r="G42" s="250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15</v>
      </c>
      <c r="M42" s="250">
        <f>G42*(1+L42/100)</f>
        <v>0</v>
      </c>
      <c r="N42" s="250">
        <v>0</v>
      </c>
      <c r="O42" s="250">
        <f>ROUND(E42*N42,2)</f>
        <v>0</v>
      </c>
      <c r="P42" s="250">
        <v>0</v>
      </c>
      <c r="Q42" s="250">
        <f>ROUND(E42*P42,2)</f>
        <v>0</v>
      </c>
      <c r="R42" s="250"/>
      <c r="S42" s="250" t="s">
        <v>158</v>
      </c>
      <c r="T42" s="251" t="s">
        <v>158</v>
      </c>
      <c r="U42" s="220">
        <v>0</v>
      </c>
      <c r="V42" s="220">
        <f>ROUND(E42*U42,2)</f>
        <v>0</v>
      </c>
      <c r="W42" s="220"/>
      <c r="X42" s="220" t="s">
        <v>169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170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5">
        <v>31</v>
      </c>
      <c r="B43" s="246" t="s">
        <v>458</v>
      </c>
      <c r="C43" s="252" t="s">
        <v>459</v>
      </c>
      <c r="D43" s="247" t="s">
        <v>168</v>
      </c>
      <c r="E43" s="248">
        <v>4</v>
      </c>
      <c r="F43" s="249"/>
      <c r="G43" s="250">
        <f>ROUND(E43*F43,2)</f>
        <v>0</v>
      </c>
      <c r="H43" s="249"/>
      <c r="I43" s="250">
        <f>ROUND(E43*H43,2)</f>
        <v>0</v>
      </c>
      <c r="J43" s="249"/>
      <c r="K43" s="250">
        <f>ROUND(E43*J43,2)</f>
        <v>0</v>
      </c>
      <c r="L43" s="250">
        <v>15</v>
      </c>
      <c r="M43" s="250">
        <f>G43*(1+L43/100)</f>
        <v>0</v>
      </c>
      <c r="N43" s="250">
        <v>0</v>
      </c>
      <c r="O43" s="250">
        <f>ROUND(E43*N43,2)</f>
        <v>0</v>
      </c>
      <c r="P43" s="250">
        <v>0</v>
      </c>
      <c r="Q43" s="250">
        <f>ROUND(E43*P43,2)</f>
        <v>0</v>
      </c>
      <c r="R43" s="250"/>
      <c r="S43" s="250" t="s">
        <v>158</v>
      </c>
      <c r="T43" s="251" t="s">
        <v>158</v>
      </c>
      <c r="U43" s="220">
        <v>0</v>
      </c>
      <c r="V43" s="220">
        <f>ROUND(E43*U43,2)</f>
        <v>0</v>
      </c>
      <c r="W43" s="220"/>
      <c r="X43" s="220" t="s">
        <v>169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170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5">
        <v>32</v>
      </c>
      <c r="B44" s="246" t="s">
        <v>460</v>
      </c>
      <c r="C44" s="252" t="s">
        <v>461</v>
      </c>
      <c r="D44" s="247" t="s">
        <v>168</v>
      </c>
      <c r="E44" s="248">
        <v>2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15</v>
      </c>
      <c r="M44" s="250">
        <f>G44*(1+L44/100)</f>
        <v>0</v>
      </c>
      <c r="N44" s="250">
        <v>0</v>
      </c>
      <c r="O44" s="250">
        <f>ROUND(E44*N44,2)</f>
        <v>0</v>
      </c>
      <c r="P44" s="250">
        <v>0</v>
      </c>
      <c r="Q44" s="250">
        <f>ROUND(E44*P44,2)</f>
        <v>0</v>
      </c>
      <c r="R44" s="250"/>
      <c r="S44" s="250" t="s">
        <v>158</v>
      </c>
      <c r="T44" s="251" t="s">
        <v>158</v>
      </c>
      <c r="U44" s="220">
        <v>0</v>
      </c>
      <c r="V44" s="220">
        <f>ROUND(E44*U44,2)</f>
        <v>0</v>
      </c>
      <c r="W44" s="220"/>
      <c r="X44" s="220" t="s">
        <v>169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170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5">
        <v>33</v>
      </c>
      <c r="B45" s="246" t="s">
        <v>462</v>
      </c>
      <c r="C45" s="252" t="s">
        <v>463</v>
      </c>
      <c r="D45" s="247" t="s">
        <v>168</v>
      </c>
      <c r="E45" s="248">
        <v>2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15</v>
      </c>
      <c r="M45" s="250">
        <f>G45*(1+L45/100)</f>
        <v>0</v>
      </c>
      <c r="N45" s="250">
        <v>0</v>
      </c>
      <c r="O45" s="250">
        <f>ROUND(E45*N45,2)</f>
        <v>0</v>
      </c>
      <c r="P45" s="250">
        <v>0</v>
      </c>
      <c r="Q45" s="250">
        <f>ROUND(E45*P45,2)</f>
        <v>0</v>
      </c>
      <c r="R45" s="250"/>
      <c r="S45" s="250" t="s">
        <v>158</v>
      </c>
      <c r="T45" s="251" t="s">
        <v>158</v>
      </c>
      <c r="U45" s="220">
        <v>0</v>
      </c>
      <c r="V45" s="220">
        <f>ROUND(E45*U45,2)</f>
        <v>0</v>
      </c>
      <c r="W45" s="220"/>
      <c r="X45" s="220" t="s">
        <v>169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170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5">
        <v>34</v>
      </c>
      <c r="B46" s="246" t="s">
        <v>464</v>
      </c>
      <c r="C46" s="252" t="s">
        <v>465</v>
      </c>
      <c r="D46" s="247" t="s">
        <v>168</v>
      </c>
      <c r="E46" s="248">
        <v>2</v>
      </c>
      <c r="F46" s="249"/>
      <c r="G46" s="250">
        <f>ROUND(E46*F46,2)</f>
        <v>0</v>
      </c>
      <c r="H46" s="249"/>
      <c r="I46" s="250">
        <f>ROUND(E46*H46,2)</f>
        <v>0</v>
      </c>
      <c r="J46" s="249"/>
      <c r="K46" s="250">
        <f>ROUND(E46*J46,2)</f>
        <v>0</v>
      </c>
      <c r="L46" s="250">
        <v>15</v>
      </c>
      <c r="M46" s="250">
        <f>G46*(1+L46/100)</f>
        <v>0</v>
      </c>
      <c r="N46" s="250">
        <v>0</v>
      </c>
      <c r="O46" s="250">
        <f>ROUND(E46*N46,2)</f>
        <v>0</v>
      </c>
      <c r="P46" s="250">
        <v>0</v>
      </c>
      <c r="Q46" s="250">
        <f>ROUND(E46*P46,2)</f>
        <v>0</v>
      </c>
      <c r="R46" s="250"/>
      <c r="S46" s="250" t="s">
        <v>158</v>
      </c>
      <c r="T46" s="251" t="s">
        <v>158</v>
      </c>
      <c r="U46" s="220">
        <v>0</v>
      </c>
      <c r="V46" s="220">
        <f>ROUND(E46*U46,2)</f>
        <v>0</v>
      </c>
      <c r="W46" s="220"/>
      <c r="X46" s="220" t="s">
        <v>169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170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5">
        <v>35</v>
      </c>
      <c r="B47" s="246" t="s">
        <v>466</v>
      </c>
      <c r="C47" s="252" t="s">
        <v>467</v>
      </c>
      <c r="D47" s="247" t="s">
        <v>266</v>
      </c>
      <c r="E47" s="248">
        <v>13.2</v>
      </c>
      <c r="F47" s="249"/>
      <c r="G47" s="250">
        <f>ROUND(E47*F47,2)</f>
        <v>0</v>
      </c>
      <c r="H47" s="249"/>
      <c r="I47" s="250">
        <f>ROUND(E47*H47,2)</f>
        <v>0</v>
      </c>
      <c r="J47" s="249"/>
      <c r="K47" s="250">
        <f>ROUND(E47*J47,2)</f>
        <v>0</v>
      </c>
      <c r="L47" s="250">
        <v>15</v>
      </c>
      <c r="M47" s="250">
        <f>G47*(1+L47/100)</f>
        <v>0</v>
      </c>
      <c r="N47" s="250">
        <v>0</v>
      </c>
      <c r="O47" s="250">
        <f>ROUND(E47*N47,2)</f>
        <v>0</v>
      </c>
      <c r="P47" s="250">
        <v>0</v>
      </c>
      <c r="Q47" s="250">
        <f>ROUND(E47*P47,2)</f>
        <v>0</v>
      </c>
      <c r="R47" s="250"/>
      <c r="S47" s="250" t="s">
        <v>158</v>
      </c>
      <c r="T47" s="251" t="s">
        <v>158</v>
      </c>
      <c r="U47" s="220">
        <v>0</v>
      </c>
      <c r="V47" s="220">
        <f>ROUND(E47*U47,2)</f>
        <v>0</v>
      </c>
      <c r="W47" s="220"/>
      <c r="X47" s="220" t="s">
        <v>169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170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5">
        <v>36</v>
      </c>
      <c r="B48" s="246" t="s">
        <v>468</v>
      </c>
      <c r="C48" s="252" t="s">
        <v>469</v>
      </c>
      <c r="D48" s="247" t="s">
        <v>277</v>
      </c>
      <c r="E48" s="248">
        <v>0.9</v>
      </c>
      <c r="F48" s="249"/>
      <c r="G48" s="250">
        <f>ROUND(E48*F48,2)</f>
        <v>0</v>
      </c>
      <c r="H48" s="249"/>
      <c r="I48" s="250">
        <f>ROUND(E48*H48,2)</f>
        <v>0</v>
      </c>
      <c r="J48" s="249"/>
      <c r="K48" s="250">
        <f>ROUND(E48*J48,2)</f>
        <v>0</v>
      </c>
      <c r="L48" s="250">
        <v>15</v>
      </c>
      <c r="M48" s="250">
        <f>G48*(1+L48/100)</f>
        <v>0</v>
      </c>
      <c r="N48" s="250">
        <v>0</v>
      </c>
      <c r="O48" s="250">
        <f>ROUND(E48*N48,2)</f>
        <v>0</v>
      </c>
      <c r="P48" s="250">
        <v>0</v>
      </c>
      <c r="Q48" s="250">
        <f>ROUND(E48*P48,2)</f>
        <v>0</v>
      </c>
      <c r="R48" s="250"/>
      <c r="S48" s="250" t="s">
        <v>158</v>
      </c>
      <c r="T48" s="251" t="s">
        <v>158</v>
      </c>
      <c r="U48" s="220">
        <v>0</v>
      </c>
      <c r="V48" s="220">
        <f>ROUND(E48*U48,2)</f>
        <v>0</v>
      </c>
      <c r="W48" s="220"/>
      <c r="X48" s="220" t="s">
        <v>169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170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x14ac:dyDescent="0.2">
      <c r="A49" s="222" t="s">
        <v>153</v>
      </c>
      <c r="B49" s="223" t="s">
        <v>96</v>
      </c>
      <c r="C49" s="237" t="s">
        <v>97</v>
      </c>
      <c r="D49" s="224"/>
      <c r="E49" s="225"/>
      <c r="F49" s="226"/>
      <c r="G49" s="226">
        <f>SUMIF(AG50:AG69,"&lt;&gt;NOR",G50:G69)</f>
        <v>0</v>
      </c>
      <c r="H49" s="226"/>
      <c r="I49" s="226">
        <f>SUM(I50:I69)</f>
        <v>0</v>
      </c>
      <c r="J49" s="226"/>
      <c r="K49" s="226">
        <f>SUM(K50:K69)</f>
        <v>0</v>
      </c>
      <c r="L49" s="226"/>
      <c r="M49" s="226">
        <f>SUM(M50:M69)</f>
        <v>0</v>
      </c>
      <c r="N49" s="226"/>
      <c r="O49" s="226">
        <f>SUM(O50:O69)</f>
        <v>0</v>
      </c>
      <c r="P49" s="226"/>
      <c r="Q49" s="226">
        <f>SUM(Q50:Q69)</f>
        <v>0</v>
      </c>
      <c r="R49" s="226"/>
      <c r="S49" s="226"/>
      <c r="T49" s="227"/>
      <c r="U49" s="221"/>
      <c r="V49" s="221">
        <f>SUM(V50:V69)</f>
        <v>0</v>
      </c>
      <c r="W49" s="221"/>
      <c r="X49" s="221"/>
      <c r="AG49" t="s">
        <v>154</v>
      </c>
    </row>
    <row r="50" spans="1:60" ht="22.5" outlineLevel="1" x14ac:dyDescent="0.2">
      <c r="A50" s="245">
        <v>37</v>
      </c>
      <c r="B50" s="246" t="s">
        <v>470</v>
      </c>
      <c r="C50" s="252" t="s">
        <v>471</v>
      </c>
      <c r="D50" s="247" t="s">
        <v>168</v>
      </c>
      <c r="E50" s="248">
        <v>2</v>
      </c>
      <c r="F50" s="249"/>
      <c r="G50" s="250">
        <f>ROUND(E50*F50,2)</f>
        <v>0</v>
      </c>
      <c r="H50" s="249"/>
      <c r="I50" s="250">
        <f>ROUND(E50*H50,2)</f>
        <v>0</v>
      </c>
      <c r="J50" s="249"/>
      <c r="K50" s="250">
        <f>ROUND(E50*J50,2)</f>
        <v>0</v>
      </c>
      <c r="L50" s="250">
        <v>15</v>
      </c>
      <c r="M50" s="250">
        <f>G50*(1+L50/100)</f>
        <v>0</v>
      </c>
      <c r="N50" s="250">
        <v>0</v>
      </c>
      <c r="O50" s="250">
        <f>ROUND(E50*N50,2)</f>
        <v>0</v>
      </c>
      <c r="P50" s="250">
        <v>0</v>
      </c>
      <c r="Q50" s="250">
        <f>ROUND(E50*P50,2)</f>
        <v>0</v>
      </c>
      <c r="R50" s="250"/>
      <c r="S50" s="250" t="s">
        <v>158</v>
      </c>
      <c r="T50" s="251" t="s">
        <v>158</v>
      </c>
      <c r="U50" s="220">
        <v>0</v>
      </c>
      <c r="V50" s="220">
        <f>ROUND(E50*U50,2)</f>
        <v>0</v>
      </c>
      <c r="W50" s="220"/>
      <c r="X50" s="220" t="s">
        <v>169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170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5">
        <v>38</v>
      </c>
      <c r="B51" s="246" t="s">
        <v>472</v>
      </c>
      <c r="C51" s="252" t="s">
        <v>473</v>
      </c>
      <c r="D51" s="247" t="s">
        <v>474</v>
      </c>
      <c r="E51" s="248">
        <v>1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15</v>
      </c>
      <c r="M51" s="250">
        <f>G51*(1+L51/100)</f>
        <v>0</v>
      </c>
      <c r="N51" s="250">
        <v>0</v>
      </c>
      <c r="O51" s="250">
        <f>ROUND(E51*N51,2)</f>
        <v>0</v>
      </c>
      <c r="P51" s="250">
        <v>0</v>
      </c>
      <c r="Q51" s="250">
        <f>ROUND(E51*P51,2)</f>
        <v>0</v>
      </c>
      <c r="R51" s="250"/>
      <c r="S51" s="250" t="s">
        <v>158</v>
      </c>
      <c r="T51" s="251" t="s">
        <v>158</v>
      </c>
      <c r="U51" s="220">
        <v>0</v>
      </c>
      <c r="V51" s="220">
        <f>ROUND(E51*U51,2)</f>
        <v>0</v>
      </c>
      <c r="W51" s="220"/>
      <c r="X51" s="220" t="s">
        <v>169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170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45">
        <v>39</v>
      </c>
      <c r="B52" s="246" t="s">
        <v>475</v>
      </c>
      <c r="C52" s="252" t="s">
        <v>476</v>
      </c>
      <c r="D52" s="247" t="s">
        <v>474</v>
      </c>
      <c r="E52" s="248">
        <v>1</v>
      </c>
      <c r="F52" s="249"/>
      <c r="G52" s="250">
        <f>ROUND(E52*F52,2)</f>
        <v>0</v>
      </c>
      <c r="H52" s="249"/>
      <c r="I52" s="250">
        <f>ROUND(E52*H52,2)</f>
        <v>0</v>
      </c>
      <c r="J52" s="249"/>
      <c r="K52" s="250">
        <f>ROUND(E52*J52,2)</f>
        <v>0</v>
      </c>
      <c r="L52" s="250">
        <v>15</v>
      </c>
      <c r="M52" s="250">
        <f>G52*(1+L52/100)</f>
        <v>0</v>
      </c>
      <c r="N52" s="250">
        <v>0</v>
      </c>
      <c r="O52" s="250">
        <f>ROUND(E52*N52,2)</f>
        <v>0</v>
      </c>
      <c r="P52" s="250">
        <v>0</v>
      </c>
      <c r="Q52" s="250">
        <f>ROUND(E52*P52,2)</f>
        <v>0</v>
      </c>
      <c r="R52" s="250"/>
      <c r="S52" s="250" t="s">
        <v>158</v>
      </c>
      <c r="T52" s="251" t="s">
        <v>158</v>
      </c>
      <c r="U52" s="220">
        <v>0</v>
      </c>
      <c r="V52" s="220">
        <f>ROUND(E52*U52,2)</f>
        <v>0</v>
      </c>
      <c r="W52" s="220"/>
      <c r="X52" s="220" t="s">
        <v>169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170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5">
        <v>40</v>
      </c>
      <c r="B53" s="246" t="s">
        <v>477</v>
      </c>
      <c r="C53" s="252" t="s">
        <v>478</v>
      </c>
      <c r="D53" s="247" t="s">
        <v>474</v>
      </c>
      <c r="E53" s="248">
        <v>1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15</v>
      </c>
      <c r="M53" s="250">
        <f>G53*(1+L53/100)</f>
        <v>0</v>
      </c>
      <c r="N53" s="250">
        <v>0</v>
      </c>
      <c r="O53" s="250">
        <f>ROUND(E53*N53,2)</f>
        <v>0</v>
      </c>
      <c r="P53" s="250">
        <v>0</v>
      </c>
      <c r="Q53" s="250">
        <f>ROUND(E53*P53,2)</f>
        <v>0</v>
      </c>
      <c r="R53" s="250"/>
      <c r="S53" s="250" t="s">
        <v>158</v>
      </c>
      <c r="T53" s="251" t="s">
        <v>158</v>
      </c>
      <c r="U53" s="220">
        <v>0</v>
      </c>
      <c r="V53" s="220">
        <f>ROUND(E53*U53,2)</f>
        <v>0</v>
      </c>
      <c r="W53" s="220"/>
      <c r="X53" s="220" t="s">
        <v>169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170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5">
        <v>41</v>
      </c>
      <c r="B54" s="246" t="s">
        <v>479</v>
      </c>
      <c r="C54" s="252" t="s">
        <v>480</v>
      </c>
      <c r="D54" s="247" t="s">
        <v>474</v>
      </c>
      <c r="E54" s="248">
        <v>1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15</v>
      </c>
      <c r="M54" s="250">
        <f>G54*(1+L54/100)</f>
        <v>0</v>
      </c>
      <c r="N54" s="250">
        <v>0</v>
      </c>
      <c r="O54" s="250">
        <f>ROUND(E54*N54,2)</f>
        <v>0</v>
      </c>
      <c r="P54" s="250">
        <v>0</v>
      </c>
      <c r="Q54" s="250">
        <f>ROUND(E54*P54,2)</f>
        <v>0</v>
      </c>
      <c r="R54" s="250"/>
      <c r="S54" s="250" t="s">
        <v>158</v>
      </c>
      <c r="T54" s="251" t="s">
        <v>158</v>
      </c>
      <c r="U54" s="220">
        <v>0</v>
      </c>
      <c r="V54" s="220">
        <f>ROUND(E54*U54,2)</f>
        <v>0</v>
      </c>
      <c r="W54" s="220"/>
      <c r="X54" s="220" t="s">
        <v>169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170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5">
        <v>42</v>
      </c>
      <c r="B55" s="246" t="s">
        <v>481</v>
      </c>
      <c r="C55" s="252" t="s">
        <v>482</v>
      </c>
      <c r="D55" s="247" t="s">
        <v>474</v>
      </c>
      <c r="E55" s="248">
        <v>5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15</v>
      </c>
      <c r="M55" s="250">
        <f>G55*(1+L55/100)</f>
        <v>0</v>
      </c>
      <c r="N55" s="250">
        <v>0</v>
      </c>
      <c r="O55" s="250">
        <f>ROUND(E55*N55,2)</f>
        <v>0</v>
      </c>
      <c r="P55" s="250">
        <v>0</v>
      </c>
      <c r="Q55" s="250">
        <f>ROUND(E55*P55,2)</f>
        <v>0</v>
      </c>
      <c r="R55" s="250"/>
      <c r="S55" s="250" t="s">
        <v>158</v>
      </c>
      <c r="T55" s="251" t="s">
        <v>158</v>
      </c>
      <c r="U55" s="220">
        <v>0</v>
      </c>
      <c r="V55" s="220">
        <f>ROUND(E55*U55,2)</f>
        <v>0</v>
      </c>
      <c r="W55" s="220"/>
      <c r="X55" s="220" t="s">
        <v>169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170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5">
        <v>43</v>
      </c>
      <c r="B56" s="246" t="s">
        <v>483</v>
      </c>
      <c r="C56" s="252" t="s">
        <v>484</v>
      </c>
      <c r="D56" s="247" t="s">
        <v>474</v>
      </c>
      <c r="E56" s="248">
        <v>1</v>
      </c>
      <c r="F56" s="249"/>
      <c r="G56" s="250">
        <f>ROUND(E56*F56,2)</f>
        <v>0</v>
      </c>
      <c r="H56" s="249"/>
      <c r="I56" s="250">
        <f>ROUND(E56*H56,2)</f>
        <v>0</v>
      </c>
      <c r="J56" s="249"/>
      <c r="K56" s="250">
        <f>ROUND(E56*J56,2)</f>
        <v>0</v>
      </c>
      <c r="L56" s="250">
        <v>15</v>
      </c>
      <c r="M56" s="250">
        <f>G56*(1+L56/100)</f>
        <v>0</v>
      </c>
      <c r="N56" s="250">
        <v>0</v>
      </c>
      <c r="O56" s="250">
        <f>ROUND(E56*N56,2)</f>
        <v>0</v>
      </c>
      <c r="P56" s="250">
        <v>0</v>
      </c>
      <c r="Q56" s="250">
        <f>ROUND(E56*P56,2)</f>
        <v>0</v>
      </c>
      <c r="R56" s="250"/>
      <c r="S56" s="250" t="s">
        <v>158</v>
      </c>
      <c r="T56" s="251" t="s">
        <v>158</v>
      </c>
      <c r="U56" s="220">
        <v>0</v>
      </c>
      <c r="V56" s="220">
        <f>ROUND(E56*U56,2)</f>
        <v>0</v>
      </c>
      <c r="W56" s="220"/>
      <c r="X56" s="220" t="s">
        <v>169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170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5">
        <v>44</v>
      </c>
      <c r="B57" s="246" t="s">
        <v>485</v>
      </c>
      <c r="C57" s="252" t="s">
        <v>486</v>
      </c>
      <c r="D57" s="247" t="s">
        <v>168</v>
      </c>
      <c r="E57" s="248">
        <v>1</v>
      </c>
      <c r="F57" s="249"/>
      <c r="G57" s="250">
        <f>ROUND(E57*F57,2)</f>
        <v>0</v>
      </c>
      <c r="H57" s="249"/>
      <c r="I57" s="250">
        <f>ROUND(E57*H57,2)</f>
        <v>0</v>
      </c>
      <c r="J57" s="249"/>
      <c r="K57" s="250">
        <f>ROUND(E57*J57,2)</f>
        <v>0</v>
      </c>
      <c r="L57" s="250">
        <v>15</v>
      </c>
      <c r="M57" s="250">
        <f>G57*(1+L57/100)</f>
        <v>0</v>
      </c>
      <c r="N57" s="250">
        <v>0</v>
      </c>
      <c r="O57" s="250">
        <f>ROUND(E57*N57,2)</f>
        <v>0</v>
      </c>
      <c r="P57" s="250">
        <v>0</v>
      </c>
      <c r="Q57" s="250">
        <f>ROUND(E57*P57,2)</f>
        <v>0</v>
      </c>
      <c r="R57" s="250"/>
      <c r="S57" s="250" t="s">
        <v>158</v>
      </c>
      <c r="T57" s="251" t="s">
        <v>158</v>
      </c>
      <c r="U57" s="220">
        <v>0</v>
      </c>
      <c r="V57" s="220">
        <f>ROUND(E57*U57,2)</f>
        <v>0</v>
      </c>
      <c r="W57" s="220"/>
      <c r="X57" s="220" t="s">
        <v>169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170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5">
        <v>45</v>
      </c>
      <c r="B58" s="246" t="s">
        <v>487</v>
      </c>
      <c r="C58" s="252" t="s">
        <v>488</v>
      </c>
      <c r="D58" s="247" t="s">
        <v>168</v>
      </c>
      <c r="E58" s="248">
        <v>1</v>
      </c>
      <c r="F58" s="249"/>
      <c r="G58" s="250">
        <f>ROUND(E58*F58,2)</f>
        <v>0</v>
      </c>
      <c r="H58" s="249"/>
      <c r="I58" s="250">
        <f>ROUND(E58*H58,2)</f>
        <v>0</v>
      </c>
      <c r="J58" s="249"/>
      <c r="K58" s="250">
        <f>ROUND(E58*J58,2)</f>
        <v>0</v>
      </c>
      <c r="L58" s="250">
        <v>15</v>
      </c>
      <c r="M58" s="250">
        <f>G58*(1+L58/100)</f>
        <v>0</v>
      </c>
      <c r="N58" s="250">
        <v>0</v>
      </c>
      <c r="O58" s="250">
        <f>ROUND(E58*N58,2)</f>
        <v>0</v>
      </c>
      <c r="P58" s="250">
        <v>0</v>
      </c>
      <c r="Q58" s="250">
        <f>ROUND(E58*P58,2)</f>
        <v>0</v>
      </c>
      <c r="R58" s="250"/>
      <c r="S58" s="250" t="s">
        <v>158</v>
      </c>
      <c r="T58" s="251" t="s">
        <v>158</v>
      </c>
      <c r="U58" s="220">
        <v>0</v>
      </c>
      <c r="V58" s="220">
        <f>ROUND(E58*U58,2)</f>
        <v>0</v>
      </c>
      <c r="W58" s="220"/>
      <c r="X58" s="220" t="s">
        <v>169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170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5">
        <v>46</v>
      </c>
      <c r="B59" s="246" t="s">
        <v>489</v>
      </c>
      <c r="C59" s="252" t="s">
        <v>490</v>
      </c>
      <c r="D59" s="247" t="s">
        <v>168</v>
      </c>
      <c r="E59" s="248">
        <v>1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15</v>
      </c>
      <c r="M59" s="250">
        <f>G59*(1+L59/100)</f>
        <v>0</v>
      </c>
      <c r="N59" s="250">
        <v>0</v>
      </c>
      <c r="O59" s="250">
        <f>ROUND(E59*N59,2)</f>
        <v>0</v>
      </c>
      <c r="P59" s="250">
        <v>0</v>
      </c>
      <c r="Q59" s="250">
        <f>ROUND(E59*P59,2)</f>
        <v>0</v>
      </c>
      <c r="R59" s="250"/>
      <c r="S59" s="250" t="s">
        <v>158</v>
      </c>
      <c r="T59" s="251" t="s">
        <v>158</v>
      </c>
      <c r="U59" s="220">
        <v>0</v>
      </c>
      <c r="V59" s="220">
        <f>ROUND(E59*U59,2)</f>
        <v>0</v>
      </c>
      <c r="W59" s="220"/>
      <c r="X59" s="220" t="s">
        <v>169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170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5">
        <v>47</v>
      </c>
      <c r="B60" s="246" t="s">
        <v>491</v>
      </c>
      <c r="C60" s="252" t="s">
        <v>492</v>
      </c>
      <c r="D60" s="247" t="s">
        <v>168</v>
      </c>
      <c r="E60" s="248">
        <v>2</v>
      </c>
      <c r="F60" s="249"/>
      <c r="G60" s="250">
        <f>ROUND(E60*F60,2)</f>
        <v>0</v>
      </c>
      <c r="H60" s="249"/>
      <c r="I60" s="250">
        <f>ROUND(E60*H60,2)</f>
        <v>0</v>
      </c>
      <c r="J60" s="249"/>
      <c r="K60" s="250">
        <f>ROUND(E60*J60,2)</f>
        <v>0</v>
      </c>
      <c r="L60" s="250">
        <v>15</v>
      </c>
      <c r="M60" s="250">
        <f>G60*(1+L60/100)</f>
        <v>0</v>
      </c>
      <c r="N60" s="250">
        <v>0</v>
      </c>
      <c r="O60" s="250">
        <f>ROUND(E60*N60,2)</f>
        <v>0</v>
      </c>
      <c r="P60" s="250">
        <v>0</v>
      </c>
      <c r="Q60" s="250">
        <f>ROUND(E60*P60,2)</f>
        <v>0</v>
      </c>
      <c r="R60" s="250"/>
      <c r="S60" s="250" t="s">
        <v>158</v>
      </c>
      <c r="T60" s="251" t="s">
        <v>158</v>
      </c>
      <c r="U60" s="220">
        <v>0</v>
      </c>
      <c r="V60" s="220">
        <f>ROUND(E60*U60,2)</f>
        <v>0</v>
      </c>
      <c r="W60" s="220"/>
      <c r="X60" s="220" t="s">
        <v>169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170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5">
        <v>48</v>
      </c>
      <c r="B61" s="246" t="s">
        <v>493</v>
      </c>
      <c r="C61" s="252" t="s">
        <v>494</v>
      </c>
      <c r="D61" s="247" t="s">
        <v>277</v>
      </c>
      <c r="E61" s="248">
        <v>0.89</v>
      </c>
      <c r="F61" s="249"/>
      <c r="G61" s="250">
        <f>ROUND(E61*F61,2)</f>
        <v>0</v>
      </c>
      <c r="H61" s="249"/>
      <c r="I61" s="250">
        <f>ROUND(E61*H61,2)</f>
        <v>0</v>
      </c>
      <c r="J61" s="249"/>
      <c r="K61" s="250">
        <f>ROUND(E61*J61,2)</f>
        <v>0</v>
      </c>
      <c r="L61" s="250">
        <v>15</v>
      </c>
      <c r="M61" s="250">
        <f>G61*(1+L61/100)</f>
        <v>0</v>
      </c>
      <c r="N61" s="250">
        <v>0</v>
      </c>
      <c r="O61" s="250">
        <f>ROUND(E61*N61,2)</f>
        <v>0</v>
      </c>
      <c r="P61" s="250">
        <v>0</v>
      </c>
      <c r="Q61" s="250">
        <f>ROUND(E61*P61,2)</f>
        <v>0</v>
      </c>
      <c r="R61" s="250"/>
      <c r="S61" s="250" t="s">
        <v>158</v>
      </c>
      <c r="T61" s="251" t="s">
        <v>158</v>
      </c>
      <c r="U61" s="220">
        <v>0</v>
      </c>
      <c r="V61" s="220">
        <f>ROUND(E61*U61,2)</f>
        <v>0</v>
      </c>
      <c r="W61" s="220"/>
      <c r="X61" s="220" t="s">
        <v>169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170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5">
        <v>49</v>
      </c>
      <c r="B62" s="246" t="s">
        <v>495</v>
      </c>
      <c r="C62" s="252" t="s">
        <v>496</v>
      </c>
      <c r="D62" s="247" t="s">
        <v>168</v>
      </c>
      <c r="E62" s="248">
        <v>1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15</v>
      </c>
      <c r="M62" s="250">
        <f>G62*(1+L62/100)</f>
        <v>0</v>
      </c>
      <c r="N62" s="250">
        <v>0</v>
      </c>
      <c r="O62" s="250">
        <f>ROUND(E62*N62,2)</f>
        <v>0</v>
      </c>
      <c r="P62" s="250">
        <v>0</v>
      </c>
      <c r="Q62" s="250">
        <f>ROUND(E62*P62,2)</f>
        <v>0</v>
      </c>
      <c r="R62" s="250" t="s">
        <v>338</v>
      </c>
      <c r="S62" s="250" t="s">
        <v>158</v>
      </c>
      <c r="T62" s="251" t="s">
        <v>158</v>
      </c>
      <c r="U62" s="220">
        <v>0</v>
      </c>
      <c r="V62" s="220">
        <f>ROUND(E62*U62,2)</f>
        <v>0</v>
      </c>
      <c r="W62" s="220"/>
      <c r="X62" s="220" t="s">
        <v>339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423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5">
        <v>50</v>
      </c>
      <c r="B63" s="246" t="s">
        <v>497</v>
      </c>
      <c r="C63" s="252" t="s">
        <v>498</v>
      </c>
      <c r="D63" s="247" t="s">
        <v>168</v>
      </c>
      <c r="E63" s="248">
        <v>1</v>
      </c>
      <c r="F63" s="249"/>
      <c r="G63" s="250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15</v>
      </c>
      <c r="M63" s="250">
        <f>G63*(1+L63/100)</f>
        <v>0</v>
      </c>
      <c r="N63" s="250">
        <v>0</v>
      </c>
      <c r="O63" s="250">
        <f>ROUND(E63*N63,2)</f>
        <v>0</v>
      </c>
      <c r="P63" s="250">
        <v>0</v>
      </c>
      <c r="Q63" s="250">
        <f>ROUND(E63*P63,2)</f>
        <v>0</v>
      </c>
      <c r="R63" s="250" t="s">
        <v>338</v>
      </c>
      <c r="S63" s="250" t="s">
        <v>158</v>
      </c>
      <c r="T63" s="251" t="s">
        <v>158</v>
      </c>
      <c r="U63" s="220">
        <v>0</v>
      </c>
      <c r="V63" s="220">
        <f>ROUND(E63*U63,2)</f>
        <v>0</v>
      </c>
      <c r="W63" s="220"/>
      <c r="X63" s="220" t="s">
        <v>339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423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5">
        <v>51</v>
      </c>
      <c r="B64" s="246" t="s">
        <v>499</v>
      </c>
      <c r="C64" s="252" t="s">
        <v>500</v>
      </c>
      <c r="D64" s="247" t="s">
        <v>168</v>
      </c>
      <c r="E64" s="248">
        <v>1</v>
      </c>
      <c r="F64" s="249"/>
      <c r="G64" s="250">
        <f>ROUND(E64*F64,2)</f>
        <v>0</v>
      </c>
      <c r="H64" s="249"/>
      <c r="I64" s="250">
        <f>ROUND(E64*H64,2)</f>
        <v>0</v>
      </c>
      <c r="J64" s="249"/>
      <c r="K64" s="250">
        <f>ROUND(E64*J64,2)</f>
        <v>0</v>
      </c>
      <c r="L64" s="250">
        <v>15</v>
      </c>
      <c r="M64" s="250">
        <f>G64*(1+L64/100)</f>
        <v>0</v>
      </c>
      <c r="N64" s="250">
        <v>0</v>
      </c>
      <c r="O64" s="250">
        <f>ROUND(E64*N64,2)</f>
        <v>0</v>
      </c>
      <c r="P64" s="250">
        <v>0</v>
      </c>
      <c r="Q64" s="250">
        <f>ROUND(E64*P64,2)</f>
        <v>0</v>
      </c>
      <c r="R64" s="250" t="s">
        <v>338</v>
      </c>
      <c r="S64" s="250" t="s">
        <v>158</v>
      </c>
      <c r="T64" s="251" t="s">
        <v>158</v>
      </c>
      <c r="U64" s="220">
        <v>0</v>
      </c>
      <c r="V64" s="220">
        <f>ROUND(E64*U64,2)</f>
        <v>0</v>
      </c>
      <c r="W64" s="220"/>
      <c r="X64" s="220" t="s">
        <v>339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423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45">
        <v>52</v>
      </c>
      <c r="B65" s="246" t="s">
        <v>501</v>
      </c>
      <c r="C65" s="252" t="s">
        <v>502</v>
      </c>
      <c r="D65" s="247" t="s">
        <v>168</v>
      </c>
      <c r="E65" s="248">
        <v>1</v>
      </c>
      <c r="F65" s="249"/>
      <c r="G65" s="250">
        <f>ROUND(E65*F65,2)</f>
        <v>0</v>
      </c>
      <c r="H65" s="249"/>
      <c r="I65" s="250">
        <f>ROUND(E65*H65,2)</f>
        <v>0</v>
      </c>
      <c r="J65" s="249"/>
      <c r="K65" s="250">
        <f>ROUND(E65*J65,2)</f>
        <v>0</v>
      </c>
      <c r="L65" s="250">
        <v>15</v>
      </c>
      <c r="M65" s="250">
        <f>G65*(1+L65/100)</f>
        <v>0</v>
      </c>
      <c r="N65" s="250">
        <v>0</v>
      </c>
      <c r="O65" s="250">
        <f>ROUND(E65*N65,2)</f>
        <v>0</v>
      </c>
      <c r="P65" s="250">
        <v>0</v>
      </c>
      <c r="Q65" s="250">
        <f>ROUND(E65*P65,2)</f>
        <v>0</v>
      </c>
      <c r="R65" s="250" t="s">
        <v>338</v>
      </c>
      <c r="S65" s="250" t="s">
        <v>158</v>
      </c>
      <c r="T65" s="251" t="s">
        <v>158</v>
      </c>
      <c r="U65" s="220">
        <v>0</v>
      </c>
      <c r="V65" s="220">
        <f>ROUND(E65*U65,2)</f>
        <v>0</v>
      </c>
      <c r="W65" s="220"/>
      <c r="X65" s="220" t="s">
        <v>339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423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5">
        <v>53</v>
      </c>
      <c r="B66" s="246" t="s">
        <v>503</v>
      </c>
      <c r="C66" s="252" t="s">
        <v>504</v>
      </c>
      <c r="D66" s="247" t="s">
        <v>168</v>
      </c>
      <c r="E66" s="248">
        <v>1</v>
      </c>
      <c r="F66" s="249"/>
      <c r="G66" s="250">
        <f>ROUND(E66*F66,2)</f>
        <v>0</v>
      </c>
      <c r="H66" s="249"/>
      <c r="I66" s="250">
        <f>ROUND(E66*H66,2)</f>
        <v>0</v>
      </c>
      <c r="J66" s="249"/>
      <c r="K66" s="250">
        <f>ROUND(E66*J66,2)</f>
        <v>0</v>
      </c>
      <c r="L66" s="250">
        <v>15</v>
      </c>
      <c r="M66" s="250">
        <f>G66*(1+L66/100)</f>
        <v>0</v>
      </c>
      <c r="N66" s="250">
        <v>0</v>
      </c>
      <c r="O66" s="250">
        <f>ROUND(E66*N66,2)</f>
        <v>0</v>
      </c>
      <c r="P66" s="250">
        <v>0</v>
      </c>
      <c r="Q66" s="250">
        <f>ROUND(E66*P66,2)</f>
        <v>0</v>
      </c>
      <c r="R66" s="250" t="s">
        <v>338</v>
      </c>
      <c r="S66" s="250" t="s">
        <v>158</v>
      </c>
      <c r="T66" s="251" t="s">
        <v>158</v>
      </c>
      <c r="U66" s="220">
        <v>0</v>
      </c>
      <c r="V66" s="220">
        <f>ROUND(E66*U66,2)</f>
        <v>0</v>
      </c>
      <c r="W66" s="220"/>
      <c r="X66" s="220" t="s">
        <v>339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423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5">
        <v>54</v>
      </c>
      <c r="B67" s="246" t="s">
        <v>505</v>
      </c>
      <c r="C67" s="252" t="s">
        <v>506</v>
      </c>
      <c r="D67" s="247" t="s">
        <v>168</v>
      </c>
      <c r="E67" s="248">
        <v>1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15</v>
      </c>
      <c r="M67" s="250">
        <f>G67*(1+L67/100)</f>
        <v>0</v>
      </c>
      <c r="N67" s="250">
        <v>0</v>
      </c>
      <c r="O67" s="250">
        <f>ROUND(E67*N67,2)</f>
        <v>0</v>
      </c>
      <c r="P67" s="250">
        <v>0</v>
      </c>
      <c r="Q67" s="250">
        <f>ROUND(E67*P67,2)</f>
        <v>0</v>
      </c>
      <c r="R67" s="250" t="s">
        <v>338</v>
      </c>
      <c r="S67" s="250" t="s">
        <v>158</v>
      </c>
      <c r="T67" s="251" t="s">
        <v>158</v>
      </c>
      <c r="U67" s="220">
        <v>0</v>
      </c>
      <c r="V67" s="220">
        <f>ROUND(E67*U67,2)</f>
        <v>0</v>
      </c>
      <c r="W67" s="220"/>
      <c r="X67" s="220" t="s">
        <v>339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423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5">
        <v>55</v>
      </c>
      <c r="B68" s="246" t="s">
        <v>507</v>
      </c>
      <c r="C68" s="252" t="s">
        <v>508</v>
      </c>
      <c r="D68" s="247" t="s">
        <v>168</v>
      </c>
      <c r="E68" s="248">
        <v>1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15</v>
      </c>
      <c r="M68" s="250">
        <f>G68*(1+L68/100)</f>
        <v>0</v>
      </c>
      <c r="N68" s="250">
        <v>0</v>
      </c>
      <c r="O68" s="250">
        <f>ROUND(E68*N68,2)</f>
        <v>0</v>
      </c>
      <c r="P68" s="250">
        <v>0</v>
      </c>
      <c r="Q68" s="250">
        <f>ROUND(E68*P68,2)</f>
        <v>0</v>
      </c>
      <c r="R68" s="250" t="s">
        <v>338</v>
      </c>
      <c r="S68" s="250" t="s">
        <v>158</v>
      </c>
      <c r="T68" s="251" t="s">
        <v>158</v>
      </c>
      <c r="U68" s="220">
        <v>0</v>
      </c>
      <c r="V68" s="220">
        <f>ROUND(E68*U68,2)</f>
        <v>0</v>
      </c>
      <c r="W68" s="220"/>
      <c r="X68" s="220" t="s">
        <v>339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423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5">
        <v>56</v>
      </c>
      <c r="B69" s="246" t="s">
        <v>509</v>
      </c>
      <c r="C69" s="252" t="s">
        <v>510</v>
      </c>
      <c r="D69" s="247" t="s">
        <v>168</v>
      </c>
      <c r="E69" s="248">
        <v>1</v>
      </c>
      <c r="F69" s="249"/>
      <c r="G69" s="250">
        <f>ROUND(E69*F69,2)</f>
        <v>0</v>
      </c>
      <c r="H69" s="249"/>
      <c r="I69" s="250">
        <f>ROUND(E69*H69,2)</f>
        <v>0</v>
      </c>
      <c r="J69" s="249"/>
      <c r="K69" s="250">
        <f>ROUND(E69*J69,2)</f>
        <v>0</v>
      </c>
      <c r="L69" s="250">
        <v>15</v>
      </c>
      <c r="M69" s="250">
        <f>G69*(1+L69/100)</f>
        <v>0</v>
      </c>
      <c r="N69" s="250">
        <v>0</v>
      </c>
      <c r="O69" s="250">
        <f>ROUND(E69*N69,2)</f>
        <v>0</v>
      </c>
      <c r="P69" s="250">
        <v>0</v>
      </c>
      <c r="Q69" s="250">
        <f>ROUND(E69*P69,2)</f>
        <v>0</v>
      </c>
      <c r="R69" s="250" t="s">
        <v>338</v>
      </c>
      <c r="S69" s="250" t="s">
        <v>158</v>
      </c>
      <c r="T69" s="251" t="s">
        <v>158</v>
      </c>
      <c r="U69" s="220">
        <v>0</v>
      </c>
      <c r="V69" s="220">
        <f>ROUND(E69*U69,2)</f>
        <v>0</v>
      </c>
      <c r="W69" s="220"/>
      <c r="X69" s="220" t="s">
        <v>339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423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">
      <c r="A70" s="222" t="s">
        <v>153</v>
      </c>
      <c r="B70" s="223" t="s">
        <v>98</v>
      </c>
      <c r="C70" s="237" t="s">
        <v>99</v>
      </c>
      <c r="D70" s="224"/>
      <c r="E70" s="225"/>
      <c r="F70" s="226"/>
      <c r="G70" s="226">
        <f>SUMIF(AG71:AG73,"&lt;&gt;NOR",G71:G73)</f>
        <v>0</v>
      </c>
      <c r="H70" s="226"/>
      <c r="I70" s="226">
        <f>SUM(I71:I73)</f>
        <v>0</v>
      </c>
      <c r="J70" s="226"/>
      <c r="K70" s="226">
        <f>SUM(K71:K73)</f>
        <v>0</v>
      </c>
      <c r="L70" s="226"/>
      <c r="M70" s="226">
        <f>SUM(M71:M73)</f>
        <v>0</v>
      </c>
      <c r="N70" s="226"/>
      <c r="O70" s="226">
        <f>SUM(O71:O73)</f>
        <v>0</v>
      </c>
      <c r="P70" s="226"/>
      <c r="Q70" s="226">
        <f>SUM(Q71:Q73)</f>
        <v>0</v>
      </c>
      <c r="R70" s="226"/>
      <c r="S70" s="226"/>
      <c r="T70" s="227"/>
      <c r="U70" s="221"/>
      <c r="V70" s="221">
        <f>SUM(V71:V73)</f>
        <v>0</v>
      </c>
      <c r="W70" s="221"/>
      <c r="X70" s="221"/>
      <c r="AG70" t="s">
        <v>154</v>
      </c>
    </row>
    <row r="71" spans="1:60" outlineLevel="1" x14ac:dyDescent="0.2">
      <c r="A71" s="245">
        <v>57</v>
      </c>
      <c r="B71" s="246" t="s">
        <v>511</v>
      </c>
      <c r="C71" s="252" t="s">
        <v>512</v>
      </c>
      <c r="D71" s="247" t="s">
        <v>474</v>
      </c>
      <c r="E71" s="248">
        <v>1</v>
      </c>
      <c r="F71" s="249"/>
      <c r="G71" s="250">
        <f>ROUND(E71*F71,2)</f>
        <v>0</v>
      </c>
      <c r="H71" s="249"/>
      <c r="I71" s="250">
        <f>ROUND(E71*H71,2)</f>
        <v>0</v>
      </c>
      <c r="J71" s="249"/>
      <c r="K71" s="250">
        <f>ROUND(E71*J71,2)</f>
        <v>0</v>
      </c>
      <c r="L71" s="250">
        <v>15</v>
      </c>
      <c r="M71" s="250">
        <f>G71*(1+L71/100)</f>
        <v>0</v>
      </c>
      <c r="N71" s="250">
        <v>0</v>
      </c>
      <c r="O71" s="250">
        <f>ROUND(E71*N71,2)</f>
        <v>0</v>
      </c>
      <c r="P71" s="250">
        <v>0</v>
      </c>
      <c r="Q71" s="250">
        <f>ROUND(E71*P71,2)</f>
        <v>0</v>
      </c>
      <c r="R71" s="250"/>
      <c r="S71" s="250" t="s">
        <v>158</v>
      </c>
      <c r="T71" s="251" t="s">
        <v>158</v>
      </c>
      <c r="U71" s="220">
        <v>0</v>
      </c>
      <c r="V71" s="220">
        <f>ROUND(E71*U71,2)</f>
        <v>0</v>
      </c>
      <c r="W71" s="220"/>
      <c r="X71" s="220" t="s">
        <v>169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170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5">
        <v>58</v>
      </c>
      <c r="B72" s="246" t="s">
        <v>513</v>
      </c>
      <c r="C72" s="252" t="s">
        <v>514</v>
      </c>
      <c r="D72" s="247" t="s">
        <v>277</v>
      </c>
      <c r="E72" s="248">
        <v>0.15</v>
      </c>
      <c r="F72" s="249"/>
      <c r="G72" s="250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15</v>
      </c>
      <c r="M72" s="250">
        <f>G72*(1+L72/100)</f>
        <v>0</v>
      </c>
      <c r="N72" s="250">
        <v>0</v>
      </c>
      <c r="O72" s="250">
        <f>ROUND(E72*N72,2)</f>
        <v>0</v>
      </c>
      <c r="P72" s="250">
        <v>0</v>
      </c>
      <c r="Q72" s="250">
        <f>ROUND(E72*P72,2)</f>
        <v>0</v>
      </c>
      <c r="R72" s="250"/>
      <c r="S72" s="250" t="s">
        <v>158</v>
      </c>
      <c r="T72" s="251" t="s">
        <v>158</v>
      </c>
      <c r="U72" s="220">
        <v>0</v>
      </c>
      <c r="V72" s="220">
        <f>ROUND(E72*U72,2)</f>
        <v>0</v>
      </c>
      <c r="W72" s="220"/>
      <c r="X72" s="220" t="s">
        <v>169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170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5">
        <v>59</v>
      </c>
      <c r="B73" s="246" t="s">
        <v>515</v>
      </c>
      <c r="C73" s="252" t="s">
        <v>516</v>
      </c>
      <c r="D73" s="247" t="s">
        <v>168</v>
      </c>
      <c r="E73" s="248">
        <v>1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15</v>
      </c>
      <c r="M73" s="250">
        <f>G73*(1+L73/100)</f>
        <v>0</v>
      </c>
      <c r="N73" s="250">
        <v>0</v>
      </c>
      <c r="O73" s="250">
        <f>ROUND(E73*N73,2)</f>
        <v>0</v>
      </c>
      <c r="P73" s="250">
        <v>0</v>
      </c>
      <c r="Q73" s="250">
        <f>ROUND(E73*P73,2)</f>
        <v>0</v>
      </c>
      <c r="R73" s="250" t="s">
        <v>338</v>
      </c>
      <c r="S73" s="250" t="s">
        <v>158</v>
      </c>
      <c r="T73" s="251" t="s">
        <v>158</v>
      </c>
      <c r="U73" s="220">
        <v>0</v>
      </c>
      <c r="V73" s="220">
        <f>ROUND(E73*U73,2)</f>
        <v>0</v>
      </c>
      <c r="W73" s="220"/>
      <c r="X73" s="220" t="s">
        <v>339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423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x14ac:dyDescent="0.2">
      <c r="A74" s="222" t="s">
        <v>153</v>
      </c>
      <c r="B74" s="223" t="s">
        <v>104</v>
      </c>
      <c r="C74" s="237" t="s">
        <v>105</v>
      </c>
      <c r="D74" s="224"/>
      <c r="E74" s="225"/>
      <c r="F74" s="226"/>
      <c r="G74" s="226">
        <f>SUMIF(AG75:AG76,"&lt;&gt;NOR",G75:G76)</f>
        <v>0</v>
      </c>
      <c r="H74" s="226"/>
      <c r="I74" s="226">
        <f>SUM(I75:I76)</f>
        <v>0</v>
      </c>
      <c r="J74" s="226"/>
      <c r="K74" s="226">
        <f>SUM(K75:K76)</f>
        <v>0</v>
      </c>
      <c r="L74" s="226"/>
      <c r="M74" s="226">
        <f>SUM(M75:M76)</f>
        <v>0</v>
      </c>
      <c r="N74" s="226"/>
      <c r="O74" s="226">
        <f>SUM(O75:O76)</f>
        <v>0</v>
      </c>
      <c r="P74" s="226"/>
      <c r="Q74" s="226">
        <f>SUM(Q75:Q76)</f>
        <v>0</v>
      </c>
      <c r="R74" s="226"/>
      <c r="S74" s="226"/>
      <c r="T74" s="227"/>
      <c r="U74" s="221"/>
      <c r="V74" s="221">
        <f>SUM(V75:V76)</f>
        <v>0</v>
      </c>
      <c r="W74" s="221"/>
      <c r="X74" s="221"/>
      <c r="AG74" t="s">
        <v>154</v>
      </c>
    </row>
    <row r="75" spans="1:60" outlineLevel="1" x14ac:dyDescent="0.2">
      <c r="A75" s="245">
        <v>60</v>
      </c>
      <c r="B75" s="246" t="s">
        <v>517</v>
      </c>
      <c r="C75" s="252" t="s">
        <v>518</v>
      </c>
      <c r="D75" s="247" t="s">
        <v>168</v>
      </c>
      <c r="E75" s="248">
        <v>2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15</v>
      </c>
      <c r="M75" s="250">
        <f>G75*(1+L75/100)</f>
        <v>0</v>
      </c>
      <c r="N75" s="250">
        <v>0</v>
      </c>
      <c r="O75" s="250">
        <f>ROUND(E75*N75,2)</f>
        <v>0</v>
      </c>
      <c r="P75" s="250">
        <v>0</v>
      </c>
      <c r="Q75" s="250">
        <f>ROUND(E75*P75,2)</f>
        <v>0</v>
      </c>
      <c r="R75" s="250"/>
      <c r="S75" s="250" t="s">
        <v>158</v>
      </c>
      <c r="T75" s="251" t="s">
        <v>158</v>
      </c>
      <c r="U75" s="220">
        <v>0</v>
      </c>
      <c r="V75" s="220">
        <f>ROUND(E75*U75,2)</f>
        <v>0</v>
      </c>
      <c r="W75" s="220"/>
      <c r="X75" s="220" t="s">
        <v>169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170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>
        <v>61</v>
      </c>
      <c r="B76" s="229" t="s">
        <v>519</v>
      </c>
      <c r="C76" s="238" t="s">
        <v>520</v>
      </c>
      <c r="D76" s="230" t="s">
        <v>168</v>
      </c>
      <c r="E76" s="231">
        <v>2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15</v>
      </c>
      <c r="M76" s="233">
        <f>G76*(1+L76/100)</f>
        <v>0</v>
      </c>
      <c r="N76" s="233">
        <v>0</v>
      </c>
      <c r="O76" s="233">
        <f>ROUND(E76*N76,2)</f>
        <v>0</v>
      </c>
      <c r="P76" s="233">
        <v>0</v>
      </c>
      <c r="Q76" s="233">
        <f>ROUND(E76*P76,2)</f>
        <v>0</v>
      </c>
      <c r="R76" s="233" t="s">
        <v>338</v>
      </c>
      <c r="S76" s="233" t="s">
        <v>158</v>
      </c>
      <c r="T76" s="234" t="s">
        <v>158</v>
      </c>
      <c r="U76" s="220">
        <v>0</v>
      </c>
      <c r="V76" s="220">
        <f>ROUND(E76*U76,2)</f>
        <v>0</v>
      </c>
      <c r="W76" s="220"/>
      <c r="X76" s="220" t="s">
        <v>339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423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x14ac:dyDescent="0.2">
      <c r="A77" s="3"/>
      <c r="B77" s="4"/>
      <c r="C77" s="240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E77">
        <v>15</v>
      </c>
      <c r="AF77">
        <v>21</v>
      </c>
      <c r="AG77" t="s">
        <v>140</v>
      </c>
    </row>
    <row r="78" spans="1:60" x14ac:dyDescent="0.2">
      <c r="A78" s="214"/>
      <c r="B78" s="215" t="s">
        <v>29</v>
      </c>
      <c r="C78" s="241"/>
      <c r="D78" s="216"/>
      <c r="E78" s="217"/>
      <c r="F78" s="217"/>
      <c r="G78" s="236">
        <f>G8+G12+G24+G26+G34+G49+G70+G74</f>
        <v>0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AE78">
        <f>SUMIF(L7:L76,AE77,G7:G76)</f>
        <v>0</v>
      </c>
      <c r="AF78">
        <f>SUMIF(L7:L76,AF77,G7:G76)</f>
        <v>0</v>
      </c>
      <c r="AG78" t="s">
        <v>164</v>
      </c>
    </row>
    <row r="79" spans="1:60" x14ac:dyDescent="0.2">
      <c r="C79" s="242"/>
      <c r="D79" s="10"/>
      <c r="AG79" t="s">
        <v>165</v>
      </c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65</v>
      </c>
      <c r="C4" s="203" t="s">
        <v>66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153</v>
      </c>
      <c r="B8" s="223" t="s">
        <v>77</v>
      </c>
      <c r="C8" s="237" t="s">
        <v>78</v>
      </c>
      <c r="D8" s="224"/>
      <c r="E8" s="225"/>
      <c r="F8" s="226"/>
      <c r="G8" s="226">
        <f>SUMIF(AG9:AG10,"&lt;&gt;NOR",G9:G10)</f>
        <v>0</v>
      </c>
      <c r="H8" s="226"/>
      <c r="I8" s="226">
        <f>SUM(I9:I10)</f>
        <v>0</v>
      </c>
      <c r="J8" s="226"/>
      <c r="K8" s="226">
        <f>SUM(K9:K10)</f>
        <v>0</v>
      </c>
      <c r="L8" s="226"/>
      <c r="M8" s="226">
        <f>SUM(M9:M10)</f>
        <v>0</v>
      </c>
      <c r="N8" s="226"/>
      <c r="O8" s="226">
        <f>SUM(O9:O10)</f>
        <v>0</v>
      </c>
      <c r="P8" s="226"/>
      <c r="Q8" s="226">
        <f>SUM(Q9:Q10)</f>
        <v>0</v>
      </c>
      <c r="R8" s="226"/>
      <c r="S8" s="226"/>
      <c r="T8" s="227"/>
      <c r="U8" s="221"/>
      <c r="V8" s="221">
        <f>SUM(V9:V10)</f>
        <v>0</v>
      </c>
      <c r="W8" s="221"/>
      <c r="X8" s="221"/>
      <c r="AG8" t="s">
        <v>154</v>
      </c>
    </row>
    <row r="9" spans="1:60" outlineLevel="1" x14ac:dyDescent="0.2">
      <c r="A9" s="245">
        <v>1</v>
      </c>
      <c r="B9" s="246" t="s">
        <v>521</v>
      </c>
      <c r="C9" s="252" t="s">
        <v>522</v>
      </c>
      <c r="D9" s="247" t="s">
        <v>266</v>
      </c>
      <c r="E9" s="248">
        <v>30.853999999999999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15</v>
      </c>
      <c r="M9" s="250">
        <f>G9*(1+L9/100)</f>
        <v>0</v>
      </c>
      <c r="N9" s="250">
        <v>0</v>
      </c>
      <c r="O9" s="250">
        <f>ROUND(E9*N9,2)</f>
        <v>0</v>
      </c>
      <c r="P9" s="250">
        <v>0</v>
      </c>
      <c r="Q9" s="250">
        <f>ROUND(E9*P9,2)</f>
        <v>0</v>
      </c>
      <c r="R9" s="250"/>
      <c r="S9" s="250" t="s">
        <v>158</v>
      </c>
      <c r="T9" s="251" t="s">
        <v>158</v>
      </c>
      <c r="U9" s="220">
        <v>0</v>
      </c>
      <c r="V9" s="220">
        <f>ROUND(E9*U9,2)</f>
        <v>0</v>
      </c>
      <c r="W9" s="220"/>
      <c r="X9" s="220" t="s">
        <v>169</v>
      </c>
      <c r="Y9" s="211"/>
      <c r="Z9" s="211"/>
      <c r="AA9" s="211"/>
      <c r="AB9" s="211"/>
      <c r="AC9" s="211"/>
      <c r="AD9" s="211"/>
      <c r="AE9" s="211"/>
      <c r="AF9" s="211"/>
      <c r="AG9" s="211" t="s">
        <v>170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5">
        <v>2</v>
      </c>
      <c r="B10" s="246" t="s">
        <v>202</v>
      </c>
      <c r="C10" s="252" t="s">
        <v>203</v>
      </c>
      <c r="D10" s="247" t="s">
        <v>181</v>
      </c>
      <c r="E10" s="248">
        <v>4.6280999999999999</v>
      </c>
      <c r="F10" s="249"/>
      <c r="G10" s="250">
        <f>ROUND(E10*F10,2)</f>
        <v>0</v>
      </c>
      <c r="H10" s="249"/>
      <c r="I10" s="250">
        <f>ROUND(E10*H10,2)</f>
        <v>0</v>
      </c>
      <c r="J10" s="249"/>
      <c r="K10" s="250">
        <f>ROUND(E10*J10,2)</f>
        <v>0</v>
      </c>
      <c r="L10" s="250">
        <v>15</v>
      </c>
      <c r="M10" s="250">
        <f>G10*(1+L10/100)</f>
        <v>0</v>
      </c>
      <c r="N10" s="250">
        <v>0</v>
      </c>
      <c r="O10" s="250">
        <f>ROUND(E10*N10,2)</f>
        <v>0</v>
      </c>
      <c r="P10" s="250">
        <v>0</v>
      </c>
      <c r="Q10" s="250">
        <f>ROUND(E10*P10,2)</f>
        <v>0</v>
      </c>
      <c r="R10" s="250"/>
      <c r="S10" s="250" t="s">
        <v>158</v>
      </c>
      <c r="T10" s="251" t="s">
        <v>158</v>
      </c>
      <c r="U10" s="220">
        <v>0</v>
      </c>
      <c r="V10" s="220">
        <f>ROUND(E10*U10,2)</f>
        <v>0</v>
      </c>
      <c r="W10" s="220"/>
      <c r="X10" s="220" t="s">
        <v>169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170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x14ac:dyDescent="0.2">
      <c r="A11" s="222" t="s">
        <v>153</v>
      </c>
      <c r="B11" s="223" t="s">
        <v>81</v>
      </c>
      <c r="C11" s="237" t="s">
        <v>82</v>
      </c>
      <c r="D11" s="224"/>
      <c r="E11" s="225"/>
      <c r="F11" s="226"/>
      <c r="G11" s="226">
        <f>SUMIF(AG12:AG12,"&lt;&gt;NOR",G12:G12)</f>
        <v>0</v>
      </c>
      <c r="H11" s="226"/>
      <c r="I11" s="226">
        <f>SUM(I12:I12)</f>
        <v>0</v>
      </c>
      <c r="J11" s="226"/>
      <c r="K11" s="226">
        <f>SUM(K12:K12)</f>
        <v>0</v>
      </c>
      <c r="L11" s="226"/>
      <c r="M11" s="226">
        <f>SUM(M12:M12)</f>
        <v>0</v>
      </c>
      <c r="N11" s="226"/>
      <c r="O11" s="226">
        <f>SUM(O12:O12)</f>
        <v>0</v>
      </c>
      <c r="P11" s="226"/>
      <c r="Q11" s="226">
        <f>SUM(Q12:Q12)</f>
        <v>0</v>
      </c>
      <c r="R11" s="226"/>
      <c r="S11" s="226"/>
      <c r="T11" s="227"/>
      <c r="U11" s="221"/>
      <c r="V11" s="221">
        <f>SUM(V12:V12)</f>
        <v>0</v>
      </c>
      <c r="W11" s="221"/>
      <c r="X11" s="221"/>
      <c r="AG11" t="s">
        <v>154</v>
      </c>
    </row>
    <row r="12" spans="1:60" outlineLevel="1" x14ac:dyDescent="0.2">
      <c r="A12" s="245">
        <v>3</v>
      </c>
      <c r="B12" s="246" t="s">
        <v>523</v>
      </c>
      <c r="C12" s="252" t="s">
        <v>524</v>
      </c>
      <c r="D12" s="247" t="s">
        <v>525</v>
      </c>
      <c r="E12" s="248">
        <v>24</v>
      </c>
      <c r="F12" s="249"/>
      <c r="G12" s="250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15</v>
      </c>
      <c r="M12" s="250">
        <f>G12*(1+L12/100)</f>
        <v>0</v>
      </c>
      <c r="N12" s="250">
        <v>0</v>
      </c>
      <c r="O12" s="250">
        <f>ROUND(E12*N12,2)</f>
        <v>0</v>
      </c>
      <c r="P12" s="250">
        <v>0</v>
      </c>
      <c r="Q12" s="250">
        <f>ROUND(E12*P12,2)</f>
        <v>0</v>
      </c>
      <c r="R12" s="250" t="s">
        <v>526</v>
      </c>
      <c r="S12" s="250" t="s">
        <v>158</v>
      </c>
      <c r="T12" s="251" t="s">
        <v>158</v>
      </c>
      <c r="U12" s="220">
        <v>0</v>
      </c>
      <c r="V12" s="220">
        <f>ROUND(E12*U12,2)</f>
        <v>0</v>
      </c>
      <c r="W12" s="220"/>
      <c r="X12" s="220" t="s">
        <v>527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528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x14ac:dyDescent="0.2">
      <c r="A13" s="222" t="s">
        <v>153</v>
      </c>
      <c r="B13" s="223" t="s">
        <v>83</v>
      </c>
      <c r="C13" s="237" t="s">
        <v>84</v>
      </c>
      <c r="D13" s="224"/>
      <c r="E13" s="225"/>
      <c r="F13" s="226"/>
      <c r="G13" s="226">
        <f>SUMIF(AG14:AG21,"&lt;&gt;NOR",G14:G21)</f>
        <v>0</v>
      </c>
      <c r="H13" s="226"/>
      <c r="I13" s="226">
        <f>SUM(I14:I21)</f>
        <v>0</v>
      </c>
      <c r="J13" s="226"/>
      <c r="K13" s="226">
        <f>SUM(K14:K21)</f>
        <v>0</v>
      </c>
      <c r="L13" s="226"/>
      <c r="M13" s="226">
        <f>SUM(M14:M21)</f>
        <v>0</v>
      </c>
      <c r="N13" s="226"/>
      <c r="O13" s="226">
        <f>SUM(O14:O21)</f>
        <v>0</v>
      </c>
      <c r="P13" s="226"/>
      <c r="Q13" s="226">
        <f>SUM(Q14:Q21)</f>
        <v>0</v>
      </c>
      <c r="R13" s="226"/>
      <c r="S13" s="226"/>
      <c r="T13" s="227"/>
      <c r="U13" s="221"/>
      <c r="V13" s="221">
        <f>SUM(V14:V21)</f>
        <v>0</v>
      </c>
      <c r="W13" s="221"/>
      <c r="X13" s="221"/>
      <c r="AG13" t="s">
        <v>154</v>
      </c>
    </row>
    <row r="14" spans="1:60" outlineLevel="1" x14ac:dyDescent="0.2">
      <c r="A14" s="245">
        <v>4</v>
      </c>
      <c r="B14" s="246" t="s">
        <v>529</v>
      </c>
      <c r="C14" s="252" t="s">
        <v>530</v>
      </c>
      <c r="D14" s="247" t="s">
        <v>168</v>
      </c>
      <c r="E14" s="248">
        <v>2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15</v>
      </c>
      <c r="M14" s="250">
        <f>G14*(1+L14/100)</f>
        <v>0</v>
      </c>
      <c r="N14" s="250">
        <v>0</v>
      </c>
      <c r="O14" s="250">
        <f>ROUND(E14*N14,2)</f>
        <v>0</v>
      </c>
      <c r="P14" s="250">
        <v>0</v>
      </c>
      <c r="Q14" s="250">
        <f>ROUND(E14*P14,2)</f>
        <v>0</v>
      </c>
      <c r="R14" s="250"/>
      <c r="S14" s="250" t="s">
        <v>158</v>
      </c>
      <c r="T14" s="251" t="s">
        <v>158</v>
      </c>
      <c r="U14" s="220">
        <v>0</v>
      </c>
      <c r="V14" s="220">
        <f>ROUND(E14*U14,2)</f>
        <v>0</v>
      </c>
      <c r="W14" s="220"/>
      <c r="X14" s="220" t="s">
        <v>169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170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5">
        <v>5</v>
      </c>
      <c r="B15" s="246" t="s">
        <v>531</v>
      </c>
      <c r="C15" s="252" t="s">
        <v>532</v>
      </c>
      <c r="D15" s="247" t="s">
        <v>266</v>
      </c>
      <c r="E15" s="248">
        <v>30.8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15</v>
      </c>
      <c r="M15" s="250">
        <f>G15*(1+L15/100)</f>
        <v>0</v>
      </c>
      <c r="N15" s="250">
        <v>0</v>
      </c>
      <c r="O15" s="250">
        <f>ROUND(E15*N15,2)</f>
        <v>0</v>
      </c>
      <c r="P15" s="250">
        <v>0</v>
      </c>
      <c r="Q15" s="250">
        <f>ROUND(E15*P15,2)</f>
        <v>0</v>
      </c>
      <c r="R15" s="250"/>
      <c r="S15" s="250" t="s">
        <v>158</v>
      </c>
      <c r="T15" s="251" t="s">
        <v>158</v>
      </c>
      <c r="U15" s="220">
        <v>0</v>
      </c>
      <c r="V15" s="220">
        <f>ROUND(E15*U15,2)</f>
        <v>0</v>
      </c>
      <c r="W15" s="220"/>
      <c r="X15" s="220" t="s">
        <v>169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170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5">
        <v>6</v>
      </c>
      <c r="B16" s="246" t="s">
        <v>533</v>
      </c>
      <c r="C16" s="252" t="s">
        <v>534</v>
      </c>
      <c r="D16" s="247" t="s">
        <v>266</v>
      </c>
      <c r="E16" s="248">
        <v>6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15</v>
      </c>
      <c r="M16" s="250">
        <f>G16*(1+L16/100)</f>
        <v>0</v>
      </c>
      <c r="N16" s="250">
        <v>0</v>
      </c>
      <c r="O16" s="250">
        <f>ROUND(E16*N16,2)</f>
        <v>0</v>
      </c>
      <c r="P16" s="250">
        <v>0</v>
      </c>
      <c r="Q16" s="250">
        <f>ROUND(E16*P16,2)</f>
        <v>0</v>
      </c>
      <c r="R16" s="250"/>
      <c r="S16" s="250" t="s">
        <v>158</v>
      </c>
      <c r="T16" s="251" t="s">
        <v>158</v>
      </c>
      <c r="U16" s="220">
        <v>0</v>
      </c>
      <c r="V16" s="220">
        <f>ROUND(E16*U16,2)</f>
        <v>0</v>
      </c>
      <c r="W16" s="220"/>
      <c r="X16" s="220" t="s">
        <v>169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170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5">
        <v>7</v>
      </c>
      <c r="B17" s="246" t="s">
        <v>535</v>
      </c>
      <c r="C17" s="252" t="s">
        <v>536</v>
      </c>
      <c r="D17" s="247" t="s">
        <v>277</v>
      </c>
      <c r="E17" s="248">
        <v>0.46410000000000001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15</v>
      </c>
      <c r="M17" s="250">
        <f>G17*(1+L17/100)</f>
        <v>0</v>
      </c>
      <c r="N17" s="250">
        <v>0</v>
      </c>
      <c r="O17" s="250">
        <f>ROUND(E17*N17,2)</f>
        <v>0</v>
      </c>
      <c r="P17" s="250">
        <v>0</v>
      </c>
      <c r="Q17" s="250">
        <f>ROUND(E17*P17,2)</f>
        <v>0</v>
      </c>
      <c r="R17" s="250"/>
      <c r="S17" s="250" t="s">
        <v>158</v>
      </c>
      <c r="T17" s="251" t="s">
        <v>158</v>
      </c>
      <c r="U17" s="220">
        <v>0</v>
      </c>
      <c r="V17" s="220">
        <f>ROUND(E17*U17,2)</f>
        <v>0</v>
      </c>
      <c r="W17" s="220"/>
      <c r="X17" s="220" t="s">
        <v>169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170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5">
        <v>8</v>
      </c>
      <c r="B18" s="246" t="s">
        <v>537</v>
      </c>
      <c r="C18" s="252" t="s">
        <v>538</v>
      </c>
      <c r="D18" s="247" t="s">
        <v>277</v>
      </c>
      <c r="E18" s="248">
        <v>0.92820000000000003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15</v>
      </c>
      <c r="M18" s="250">
        <f>G18*(1+L18/100)</f>
        <v>0</v>
      </c>
      <c r="N18" s="250">
        <v>0</v>
      </c>
      <c r="O18" s="250">
        <f>ROUND(E18*N18,2)</f>
        <v>0</v>
      </c>
      <c r="P18" s="250">
        <v>0</v>
      </c>
      <c r="Q18" s="250">
        <f>ROUND(E18*P18,2)</f>
        <v>0</v>
      </c>
      <c r="R18" s="250"/>
      <c r="S18" s="250" t="s">
        <v>158</v>
      </c>
      <c r="T18" s="251" t="s">
        <v>158</v>
      </c>
      <c r="U18" s="220">
        <v>0</v>
      </c>
      <c r="V18" s="220">
        <f>ROUND(E18*U18,2)</f>
        <v>0</v>
      </c>
      <c r="W18" s="220"/>
      <c r="X18" s="220" t="s">
        <v>169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170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5">
        <v>9</v>
      </c>
      <c r="B19" s="246" t="s">
        <v>281</v>
      </c>
      <c r="C19" s="252" t="s">
        <v>282</v>
      </c>
      <c r="D19" s="247" t="s">
        <v>277</v>
      </c>
      <c r="E19" s="248">
        <v>0.46410000000000001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15</v>
      </c>
      <c r="M19" s="250">
        <f>G19*(1+L19/100)</f>
        <v>0</v>
      </c>
      <c r="N19" s="250">
        <v>0</v>
      </c>
      <c r="O19" s="250">
        <f>ROUND(E19*N19,2)</f>
        <v>0</v>
      </c>
      <c r="P19" s="250">
        <v>0</v>
      </c>
      <c r="Q19" s="250">
        <f>ROUND(E19*P19,2)</f>
        <v>0</v>
      </c>
      <c r="R19" s="250"/>
      <c r="S19" s="250" t="s">
        <v>158</v>
      </c>
      <c r="T19" s="251" t="s">
        <v>158</v>
      </c>
      <c r="U19" s="220">
        <v>0</v>
      </c>
      <c r="V19" s="220">
        <f>ROUND(E19*U19,2)</f>
        <v>0</v>
      </c>
      <c r="W19" s="220"/>
      <c r="X19" s="220" t="s">
        <v>169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170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5">
        <v>10</v>
      </c>
      <c r="B20" s="246" t="s">
        <v>283</v>
      </c>
      <c r="C20" s="252" t="s">
        <v>284</v>
      </c>
      <c r="D20" s="247" t="s">
        <v>277</v>
      </c>
      <c r="E20" s="248">
        <v>9.282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15</v>
      </c>
      <c r="M20" s="250">
        <f>G20*(1+L20/100)</f>
        <v>0</v>
      </c>
      <c r="N20" s="250">
        <v>0</v>
      </c>
      <c r="O20" s="250">
        <f>ROUND(E20*N20,2)</f>
        <v>0</v>
      </c>
      <c r="P20" s="250">
        <v>0</v>
      </c>
      <c r="Q20" s="250">
        <f>ROUND(E20*P20,2)</f>
        <v>0</v>
      </c>
      <c r="R20" s="250"/>
      <c r="S20" s="250" t="s">
        <v>158</v>
      </c>
      <c r="T20" s="251" t="s">
        <v>158</v>
      </c>
      <c r="U20" s="220">
        <v>0</v>
      </c>
      <c r="V20" s="220">
        <f>ROUND(E20*U20,2)</f>
        <v>0</v>
      </c>
      <c r="W20" s="220"/>
      <c r="X20" s="220" t="s">
        <v>169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170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5">
        <v>11</v>
      </c>
      <c r="B21" s="246" t="s">
        <v>424</v>
      </c>
      <c r="C21" s="252" t="s">
        <v>425</v>
      </c>
      <c r="D21" s="247" t="s">
        <v>277</v>
      </c>
      <c r="E21" s="248">
        <v>0.46410000000000001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15</v>
      </c>
      <c r="M21" s="250">
        <f>G21*(1+L21/100)</f>
        <v>0</v>
      </c>
      <c r="N21" s="250">
        <v>0</v>
      </c>
      <c r="O21" s="250">
        <f>ROUND(E21*N21,2)</f>
        <v>0</v>
      </c>
      <c r="P21" s="250">
        <v>0</v>
      </c>
      <c r="Q21" s="250">
        <f>ROUND(E21*P21,2)</f>
        <v>0</v>
      </c>
      <c r="R21" s="250"/>
      <c r="S21" s="250" t="s">
        <v>158</v>
      </c>
      <c r="T21" s="251" t="s">
        <v>158</v>
      </c>
      <c r="U21" s="220">
        <v>0</v>
      </c>
      <c r="V21" s="220">
        <f>ROUND(E21*U21,2)</f>
        <v>0</v>
      </c>
      <c r="W21" s="220"/>
      <c r="X21" s="220" t="s">
        <v>169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170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22" t="s">
        <v>153</v>
      </c>
      <c r="B22" s="223" t="s">
        <v>85</v>
      </c>
      <c r="C22" s="237" t="s">
        <v>86</v>
      </c>
      <c r="D22" s="224"/>
      <c r="E22" s="225"/>
      <c r="F22" s="226"/>
      <c r="G22" s="226">
        <f>SUMIF(AG23:AG23,"&lt;&gt;NOR",G23:G23)</f>
        <v>0</v>
      </c>
      <c r="H22" s="226"/>
      <c r="I22" s="226">
        <f>SUM(I23:I23)</f>
        <v>0</v>
      </c>
      <c r="J22" s="226"/>
      <c r="K22" s="226">
        <f>SUM(K23:K23)</f>
        <v>0</v>
      </c>
      <c r="L22" s="226"/>
      <c r="M22" s="226">
        <f>SUM(M23:M23)</f>
        <v>0</v>
      </c>
      <c r="N22" s="226"/>
      <c r="O22" s="226">
        <f>SUM(O23:O23)</f>
        <v>0</v>
      </c>
      <c r="P22" s="226"/>
      <c r="Q22" s="226">
        <f>SUM(Q23:Q23)</f>
        <v>0</v>
      </c>
      <c r="R22" s="226"/>
      <c r="S22" s="226"/>
      <c r="T22" s="227"/>
      <c r="U22" s="221"/>
      <c r="V22" s="221">
        <f>SUM(V23:V23)</f>
        <v>0</v>
      </c>
      <c r="W22" s="221"/>
      <c r="X22" s="221"/>
      <c r="AG22" t="s">
        <v>154</v>
      </c>
    </row>
    <row r="23" spans="1:60" outlineLevel="1" x14ac:dyDescent="0.2">
      <c r="A23" s="245">
        <v>12</v>
      </c>
      <c r="B23" s="246" t="s">
        <v>539</v>
      </c>
      <c r="C23" s="252" t="s">
        <v>540</v>
      </c>
      <c r="D23" s="247" t="s">
        <v>277</v>
      </c>
      <c r="E23" s="248">
        <v>0.98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15</v>
      </c>
      <c r="M23" s="250">
        <f>G23*(1+L23/100)</f>
        <v>0</v>
      </c>
      <c r="N23" s="250">
        <v>0</v>
      </c>
      <c r="O23" s="250">
        <f>ROUND(E23*N23,2)</f>
        <v>0</v>
      </c>
      <c r="P23" s="250">
        <v>0</v>
      </c>
      <c r="Q23" s="250">
        <f>ROUND(E23*P23,2)</f>
        <v>0</v>
      </c>
      <c r="R23" s="250"/>
      <c r="S23" s="250" t="s">
        <v>158</v>
      </c>
      <c r="T23" s="251" t="s">
        <v>158</v>
      </c>
      <c r="U23" s="220">
        <v>0</v>
      </c>
      <c r="V23" s="220">
        <f>ROUND(E23*U23,2)</f>
        <v>0</v>
      </c>
      <c r="W23" s="220"/>
      <c r="X23" s="220" t="s">
        <v>169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170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22" t="s">
        <v>153</v>
      </c>
      <c r="B24" s="223" t="s">
        <v>90</v>
      </c>
      <c r="C24" s="237" t="s">
        <v>91</v>
      </c>
      <c r="D24" s="224"/>
      <c r="E24" s="225"/>
      <c r="F24" s="226"/>
      <c r="G24" s="226">
        <f>SUMIF(AG25:AG30,"&lt;&gt;NOR",G25:G30)</f>
        <v>0</v>
      </c>
      <c r="H24" s="226"/>
      <c r="I24" s="226">
        <f>SUM(I25:I30)</f>
        <v>0</v>
      </c>
      <c r="J24" s="226"/>
      <c r="K24" s="226">
        <f>SUM(K25:K30)</f>
        <v>0</v>
      </c>
      <c r="L24" s="226"/>
      <c r="M24" s="226">
        <f>SUM(M25:M30)</f>
        <v>0</v>
      </c>
      <c r="N24" s="226"/>
      <c r="O24" s="226">
        <f>SUM(O25:O30)</f>
        <v>0</v>
      </c>
      <c r="P24" s="226"/>
      <c r="Q24" s="226">
        <f>SUM(Q25:Q30)</f>
        <v>0</v>
      </c>
      <c r="R24" s="226"/>
      <c r="S24" s="226"/>
      <c r="T24" s="227"/>
      <c r="U24" s="221"/>
      <c r="V24" s="221">
        <f>SUM(V25:V30)</f>
        <v>0</v>
      </c>
      <c r="W24" s="221"/>
      <c r="X24" s="221"/>
      <c r="AG24" t="s">
        <v>154</v>
      </c>
    </row>
    <row r="25" spans="1:60" outlineLevel="1" x14ac:dyDescent="0.2">
      <c r="A25" s="245">
        <v>13</v>
      </c>
      <c r="B25" s="246" t="s">
        <v>541</v>
      </c>
      <c r="C25" s="252" t="s">
        <v>542</v>
      </c>
      <c r="D25" s="247" t="s">
        <v>277</v>
      </c>
      <c r="E25" s="248">
        <v>0.02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15</v>
      </c>
      <c r="M25" s="250">
        <f>G25*(1+L25/100)</f>
        <v>0</v>
      </c>
      <c r="N25" s="250">
        <v>0</v>
      </c>
      <c r="O25" s="250">
        <f>ROUND(E25*N25,2)</f>
        <v>0</v>
      </c>
      <c r="P25" s="250">
        <v>0</v>
      </c>
      <c r="Q25" s="250">
        <f>ROUND(E25*P25,2)</f>
        <v>0</v>
      </c>
      <c r="R25" s="250"/>
      <c r="S25" s="250" t="s">
        <v>158</v>
      </c>
      <c r="T25" s="251" t="s">
        <v>158</v>
      </c>
      <c r="U25" s="220">
        <v>0</v>
      </c>
      <c r="V25" s="220">
        <f>ROUND(E25*U25,2)</f>
        <v>0</v>
      </c>
      <c r="W25" s="220"/>
      <c r="X25" s="220" t="s">
        <v>169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170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5">
        <v>14</v>
      </c>
      <c r="B26" s="246" t="s">
        <v>543</v>
      </c>
      <c r="C26" s="252" t="s">
        <v>544</v>
      </c>
      <c r="D26" s="247" t="s">
        <v>266</v>
      </c>
      <c r="E26" s="248">
        <v>17.8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15</v>
      </c>
      <c r="M26" s="250">
        <f>G26*(1+L26/100)</f>
        <v>0</v>
      </c>
      <c r="N26" s="250">
        <v>0</v>
      </c>
      <c r="O26" s="250">
        <f>ROUND(E26*N26,2)</f>
        <v>0</v>
      </c>
      <c r="P26" s="250">
        <v>0</v>
      </c>
      <c r="Q26" s="250">
        <f>ROUND(E26*P26,2)</f>
        <v>0</v>
      </c>
      <c r="R26" s="250" t="s">
        <v>338</v>
      </c>
      <c r="S26" s="250" t="s">
        <v>158</v>
      </c>
      <c r="T26" s="251" t="s">
        <v>158</v>
      </c>
      <c r="U26" s="220">
        <v>0</v>
      </c>
      <c r="V26" s="220">
        <f>ROUND(E26*U26,2)</f>
        <v>0</v>
      </c>
      <c r="W26" s="220"/>
      <c r="X26" s="220" t="s">
        <v>339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340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5">
        <v>15</v>
      </c>
      <c r="B27" s="246" t="s">
        <v>545</v>
      </c>
      <c r="C27" s="252" t="s">
        <v>546</v>
      </c>
      <c r="D27" s="247" t="s">
        <v>266</v>
      </c>
      <c r="E27" s="248">
        <v>13</v>
      </c>
      <c r="F27" s="249"/>
      <c r="G27" s="250">
        <f>ROUND(E27*F27,2)</f>
        <v>0</v>
      </c>
      <c r="H27" s="249"/>
      <c r="I27" s="250">
        <f>ROUND(E27*H27,2)</f>
        <v>0</v>
      </c>
      <c r="J27" s="249"/>
      <c r="K27" s="250">
        <f>ROUND(E27*J27,2)</f>
        <v>0</v>
      </c>
      <c r="L27" s="250">
        <v>15</v>
      </c>
      <c r="M27" s="250">
        <f>G27*(1+L27/100)</f>
        <v>0</v>
      </c>
      <c r="N27" s="250">
        <v>0</v>
      </c>
      <c r="O27" s="250">
        <f>ROUND(E27*N27,2)</f>
        <v>0</v>
      </c>
      <c r="P27" s="250">
        <v>0</v>
      </c>
      <c r="Q27" s="250">
        <f>ROUND(E27*P27,2)</f>
        <v>0</v>
      </c>
      <c r="R27" s="250" t="s">
        <v>338</v>
      </c>
      <c r="S27" s="250" t="s">
        <v>158</v>
      </c>
      <c r="T27" s="251" t="s">
        <v>158</v>
      </c>
      <c r="U27" s="220">
        <v>0</v>
      </c>
      <c r="V27" s="220">
        <f>ROUND(E27*U27,2)</f>
        <v>0</v>
      </c>
      <c r="W27" s="220"/>
      <c r="X27" s="220" t="s">
        <v>339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340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5">
        <v>16</v>
      </c>
      <c r="B28" s="246" t="s">
        <v>547</v>
      </c>
      <c r="C28" s="252" t="s">
        <v>548</v>
      </c>
      <c r="D28" s="247" t="s">
        <v>168</v>
      </c>
      <c r="E28" s="248">
        <v>61.6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15</v>
      </c>
      <c r="M28" s="250">
        <f>G28*(1+L28/100)</f>
        <v>0</v>
      </c>
      <c r="N28" s="250">
        <v>0</v>
      </c>
      <c r="O28" s="250">
        <f>ROUND(E28*N28,2)</f>
        <v>0</v>
      </c>
      <c r="P28" s="250">
        <v>0</v>
      </c>
      <c r="Q28" s="250">
        <f>ROUND(E28*P28,2)</f>
        <v>0</v>
      </c>
      <c r="R28" s="250" t="s">
        <v>338</v>
      </c>
      <c r="S28" s="250" t="s">
        <v>158</v>
      </c>
      <c r="T28" s="251" t="s">
        <v>158</v>
      </c>
      <c r="U28" s="220">
        <v>0</v>
      </c>
      <c r="V28" s="220">
        <f>ROUND(E28*U28,2)</f>
        <v>0</v>
      </c>
      <c r="W28" s="220"/>
      <c r="X28" s="220" t="s">
        <v>339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423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5">
        <v>17</v>
      </c>
      <c r="B29" s="246" t="s">
        <v>549</v>
      </c>
      <c r="C29" s="252" t="s">
        <v>550</v>
      </c>
      <c r="D29" s="247" t="s">
        <v>168</v>
      </c>
      <c r="E29" s="248">
        <v>154</v>
      </c>
      <c r="F29" s="249"/>
      <c r="G29" s="250">
        <f>ROUND(E29*F29,2)</f>
        <v>0</v>
      </c>
      <c r="H29" s="249"/>
      <c r="I29" s="250">
        <f>ROUND(E29*H29,2)</f>
        <v>0</v>
      </c>
      <c r="J29" s="249"/>
      <c r="K29" s="250">
        <f>ROUND(E29*J29,2)</f>
        <v>0</v>
      </c>
      <c r="L29" s="250">
        <v>15</v>
      </c>
      <c r="M29" s="250">
        <f>G29*(1+L29/100)</f>
        <v>0</v>
      </c>
      <c r="N29" s="250">
        <v>0</v>
      </c>
      <c r="O29" s="250">
        <f>ROUND(E29*N29,2)</f>
        <v>0</v>
      </c>
      <c r="P29" s="250">
        <v>0</v>
      </c>
      <c r="Q29" s="250">
        <f>ROUND(E29*P29,2)</f>
        <v>0</v>
      </c>
      <c r="R29" s="250" t="s">
        <v>338</v>
      </c>
      <c r="S29" s="250" t="s">
        <v>158</v>
      </c>
      <c r="T29" s="251" t="s">
        <v>158</v>
      </c>
      <c r="U29" s="220">
        <v>0</v>
      </c>
      <c r="V29" s="220">
        <f>ROUND(E29*U29,2)</f>
        <v>0</v>
      </c>
      <c r="W29" s="220"/>
      <c r="X29" s="220" t="s">
        <v>339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423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5">
        <v>18</v>
      </c>
      <c r="B30" s="246" t="s">
        <v>551</v>
      </c>
      <c r="C30" s="252" t="s">
        <v>552</v>
      </c>
      <c r="D30" s="247" t="s">
        <v>266</v>
      </c>
      <c r="E30" s="248">
        <v>30.8</v>
      </c>
      <c r="F30" s="249"/>
      <c r="G30" s="250">
        <f>ROUND(E30*F30,2)</f>
        <v>0</v>
      </c>
      <c r="H30" s="249"/>
      <c r="I30" s="250">
        <f>ROUND(E30*H30,2)</f>
        <v>0</v>
      </c>
      <c r="J30" s="249"/>
      <c r="K30" s="250">
        <f>ROUND(E30*J30,2)</f>
        <v>0</v>
      </c>
      <c r="L30" s="250">
        <v>15</v>
      </c>
      <c r="M30" s="250">
        <f>G30*(1+L30/100)</f>
        <v>0</v>
      </c>
      <c r="N30" s="250">
        <v>0</v>
      </c>
      <c r="O30" s="250">
        <f>ROUND(E30*N30,2)</f>
        <v>0</v>
      </c>
      <c r="P30" s="250">
        <v>0</v>
      </c>
      <c r="Q30" s="250">
        <f>ROUND(E30*P30,2)</f>
        <v>0</v>
      </c>
      <c r="R30" s="250"/>
      <c r="S30" s="250" t="s">
        <v>158</v>
      </c>
      <c r="T30" s="251" t="s">
        <v>158</v>
      </c>
      <c r="U30" s="220">
        <v>0</v>
      </c>
      <c r="V30" s="220">
        <f>ROUND(E30*U30,2)</f>
        <v>0</v>
      </c>
      <c r="W30" s="220"/>
      <c r="X30" s="220" t="s">
        <v>169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170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22" t="s">
        <v>153</v>
      </c>
      <c r="B31" s="223" t="s">
        <v>100</v>
      </c>
      <c r="C31" s="237" t="s">
        <v>101</v>
      </c>
      <c r="D31" s="224"/>
      <c r="E31" s="225"/>
      <c r="F31" s="226"/>
      <c r="G31" s="226">
        <f>SUMIF(AG32:AG34,"&lt;&gt;NOR",G32:G34)</f>
        <v>0</v>
      </c>
      <c r="H31" s="226"/>
      <c r="I31" s="226">
        <f>SUM(I32:I34)</f>
        <v>0</v>
      </c>
      <c r="J31" s="226"/>
      <c r="K31" s="226">
        <f>SUM(K32:K34)</f>
        <v>0</v>
      </c>
      <c r="L31" s="226"/>
      <c r="M31" s="226">
        <f>SUM(M32:M34)</f>
        <v>0</v>
      </c>
      <c r="N31" s="226"/>
      <c r="O31" s="226">
        <f>SUM(O32:O34)</f>
        <v>0</v>
      </c>
      <c r="P31" s="226"/>
      <c r="Q31" s="226">
        <f>SUM(Q32:Q34)</f>
        <v>0</v>
      </c>
      <c r="R31" s="226"/>
      <c r="S31" s="226"/>
      <c r="T31" s="227"/>
      <c r="U31" s="221"/>
      <c r="V31" s="221">
        <f>SUM(V32:V34)</f>
        <v>0</v>
      </c>
      <c r="W31" s="221"/>
      <c r="X31" s="221"/>
      <c r="AG31" t="s">
        <v>154</v>
      </c>
    </row>
    <row r="32" spans="1:60" outlineLevel="1" x14ac:dyDescent="0.2">
      <c r="A32" s="245">
        <v>19</v>
      </c>
      <c r="B32" s="246" t="s">
        <v>553</v>
      </c>
      <c r="C32" s="252" t="s">
        <v>554</v>
      </c>
      <c r="D32" s="247" t="s">
        <v>185</v>
      </c>
      <c r="E32" s="248">
        <v>1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15</v>
      </c>
      <c r="M32" s="250">
        <f>G32*(1+L32/100)</f>
        <v>0</v>
      </c>
      <c r="N32" s="250">
        <v>0</v>
      </c>
      <c r="O32" s="250">
        <f>ROUND(E32*N32,2)</f>
        <v>0</v>
      </c>
      <c r="P32" s="250">
        <v>0</v>
      </c>
      <c r="Q32" s="250">
        <f>ROUND(E32*P32,2)</f>
        <v>0</v>
      </c>
      <c r="R32" s="250"/>
      <c r="S32" s="250" t="s">
        <v>186</v>
      </c>
      <c r="T32" s="251" t="s">
        <v>159</v>
      </c>
      <c r="U32" s="220">
        <v>0</v>
      </c>
      <c r="V32" s="220">
        <f>ROUND(E32*U32,2)</f>
        <v>0</v>
      </c>
      <c r="W32" s="220"/>
      <c r="X32" s="220" t="s">
        <v>169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170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45">
        <v>20</v>
      </c>
      <c r="B33" s="246" t="s">
        <v>555</v>
      </c>
      <c r="C33" s="252" t="s">
        <v>556</v>
      </c>
      <c r="D33" s="247" t="s">
        <v>185</v>
      </c>
      <c r="E33" s="248">
        <v>1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15</v>
      </c>
      <c r="M33" s="250">
        <f>G33*(1+L33/100)</f>
        <v>0</v>
      </c>
      <c r="N33" s="250">
        <v>0</v>
      </c>
      <c r="O33" s="250">
        <f>ROUND(E33*N33,2)</f>
        <v>0</v>
      </c>
      <c r="P33" s="250">
        <v>0</v>
      </c>
      <c r="Q33" s="250">
        <f>ROUND(E33*P33,2)</f>
        <v>0</v>
      </c>
      <c r="R33" s="250"/>
      <c r="S33" s="250" t="s">
        <v>186</v>
      </c>
      <c r="T33" s="251" t="s">
        <v>159</v>
      </c>
      <c r="U33" s="220">
        <v>0</v>
      </c>
      <c r="V33" s="220">
        <f>ROUND(E33*U33,2)</f>
        <v>0</v>
      </c>
      <c r="W33" s="220"/>
      <c r="X33" s="220" t="s">
        <v>339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423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5">
        <v>21</v>
      </c>
      <c r="B34" s="246" t="s">
        <v>557</v>
      </c>
      <c r="C34" s="252" t="s">
        <v>558</v>
      </c>
      <c r="D34" s="247" t="s">
        <v>277</v>
      </c>
      <c r="E34" s="248">
        <v>0.05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15</v>
      </c>
      <c r="M34" s="250">
        <f>G34*(1+L34/100)</f>
        <v>0</v>
      </c>
      <c r="N34" s="250">
        <v>0</v>
      </c>
      <c r="O34" s="250">
        <f>ROUND(E34*N34,2)</f>
        <v>0</v>
      </c>
      <c r="P34" s="250">
        <v>0</v>
      </c>
      <c r="Q34" s="250">
        <f>ROUND(E34*P34,2)</f>
        <v>0</v>
      </c>
      <c r="R34" s="250"/>
      <c r="S34" s="250" t="s">
        <v>158</v>
      </c>
      <c r="T34" s="251" t="s">
        <v>158</v>
      </c>
      <c r="U34" s="220">
        <v>0</v>
      </c>
      <c r="V34" s="220">
        <f>ROUND(E34*U34,2)</f>
        <v>0</v>
      </c>
      <c r="W34" s="220"/>
      <c r="X34" s="220" t="s">
        <v>169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170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22" t="s">
        <v>153</v>
      </c>
      <c r="B35" s="223" t="s">
        <v>102</v>
      </c>
      <c r="C35" s="237" t="s">
        <v>103</v>
      </c>
      <c r="D35" s="224"/>
      <c r="E35" s="225"/>
      <c r="F35" s="226"/>
      <c r="G35" s="226">
        <f>SUMIF(AG36:AG39,"&lt;&gt;NOR",G36:G39)</f>
        <v>0</v>
      </c>
      <c r="H35" s="226"/>
      <c r="I35" s="226">
        <f>SUM(I36:I39)</f>
        <v>0</v>
      </c>
      <c r="J35" s="226"/>
      <c r="K35" s="226">
        <f>SUM(K36:K39)</f>
        <v>0</v>
      </c>
      <c r="L35" s="226"/>
      <c r="M35" s="226">
        <f>SUM(M36:M39)</f>
        <v>0</v>
      </c>
      <c r="N35" s="226"/>
      <c r="O35" s="226">
        <f>SUM(O36:O39)</f>
        <v>0</v>
      </c>
      <c r="P35" s="226"/>
      <c r="Q35" s="226">
        <f>SUM(Q36:Q39)</f>
        <v>0</v>
      </c>
      <c r="R35" s="226"/>
      <c r="S35" s="226"/>
      <c r="T35" s="227"/>
      <c r="U35" s="221"/>
      <c r="V35" s="221">
        <f>SUM(V36:V39)</f>
        <v>0</v>
      </c>
      <c r="W35" s="221"/>
      <c r="X35" s="221"/>
      <c r="AG35" t="s">
        <v>154</v>
      </c>
    </row>
    <row r="36" spans="1:60" outlineLevel="1" x14ac:dyDescent="0.2">
      <c r="A36" s="245">
        <v>22</v>
      </c>
      <c r="B36" s="246" t="s">
        <v>559</v>
      </c>
      <c r="C36" s="252" t="s">
        <v>560</v>
      </c>
      <c r="D36" s="247" t="s">
        <v>266</v>
      </c>
      <c r="E36" s="248">
        <v>17.8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15</v>
      </c>
      <c r="M36" s="250">
        <f>G36*(1+L36/100)</f>
        <v>0</v>
      </c>
      <c r="N36" s="250">
        <v>0</v>
      </c>
      <c r="O36" s="250">
        <f>ROUND(E36*N36,2)</f>
        <v>0</v>
      </c>
      <c r="P36" s="250">
        <v>0</v>
      </c>
      <c r="Q36" s="250">
        <f>ROUND(E36*P36,2)</f>
        <v>0</v>
      </c>
      <c r="R36" s="250"/>
      <c r="S36" s="250" t="s">
        <v>158</v>
      </c>
      <c r="T36" s="251" t="s">
        <v>158</v>
      </c>
      <c r="U36" s="220">
        <v>0</v>
      </c>
      <c r="V36" s="220">
        <f>ROUND(E36*U36,2)</f>
        <v>0</v>
      </c>
      <c r="W36" s="220"/>
      <c r="X36" s="220" t="s">
        <v>169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170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5">
        <v>23</v>
      </c>
      <c r="B37" s="246" t="s">
        <v>561</v>
      </c>
      <c r="C37" s="252" t="s">
        <v>562</v>
      </c>
      <c r="D37" s="247" t="s">
        <v>266</v>
      </c>
      <c r="E37" s="248">
        <v>13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15</v>
      </c>
      <c r="M37" s="250">
        <f>G37*(1+L37/100)</f>
        <v>0</v>
      </c>
      <c r="N37" s="250">
        <v>0</v>
      </c>
      <c r="O37" s="250">
        <f>ROUND(E37*N37,2)</f>
        <v>0</v>
      </c>
      <c r="P37" s="250">
        <v>0</v>
      </c>
      <c r="Q37" s="250">
        <f>ROUND(E37*P37,2)</f>
        <v>0</v>
      </c>
      <c r="R37" s="250"/>
      <c r="S37" s="250" t="s">
        <v>158</v>
      </c>
      <c r="T37" s="251" t="s">
        <v>158</v>
      </c>
      <c r="U37" s="220">
        <v>0</v>
      </c>
      <c r="V37" s="220">
        <f>ROUND(E37*U37,2)</f>
        <v>0</v>
      </c>
      <c r="W37" s="220"/>
      <c r="X37" s="220" t="s">
        <v>169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170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5">
        <v>24</v>
      </c>
      <c r="B38" s="246" t="s">
        <v>563</v>
      </c>
      <c r="C38" s="252" t="s">
        <v>564</v>
      </c>
      <c r="D38" s="247" t="s">
        <v>266</v>
      </c>
      <c r="E38" s="248">
        <v>30.8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15</v>
      </c>
      <c r="M38" s="250">
        <f>G38*(1+L38/100)</f>
        <v>0</v>
      </c>
      <c r="N38" s="250">
        <v>0</v>
      </c>
      <c r="O38" s="250">
        <f>ROUND(E38*N38,2)</f>
        <v>0</v>
      </c>
      <c r="P38" s="250">
        <v>0</v>
      </c>
      <c r="Q38" s="250">
        <f>ROUND(E38*P38,2)</f>
        <v>0</v>
      </c>
      <c r="R38" s="250"/>
      <c r="S38" s="250" t="s">
        <v>158</v>
      </c>
      <c r="T38" s="251" t="s">
        <v>158</v>
      </c>
      <c r="U38" s="220">
        <v>0</v>
      </c>
      <c r="V38" s="220">
        <f>ROUND(E38*U38,2)</f>
        <v>0</v>
      </c>
      <c r="W38" s="220"/>
      <c r="X38" s="220" t="s">
        <v>169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170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5">
        <v>25</v>
      </c>
      <c r="B39" s="246" t="s">
        <v>565</v>
      </c>
      <c r="C39" s="252" t="s">
        <v>566</v>
      </c>
      <c r="D39" s="247" t="s">
        <v>277</v>
      </c>
      <c r="E39" s="248">
        <v>6.6000000000000003E-2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15</v>
      </c>
      <c r="M39" s="250">
        <f>G39*(1+L39/100)</f>
        <v>0</v>
      </c>
      <c r="N39" s="250">
        <v>0</v>
      </c>
      <c r="O39" s="250">
        <f>ROUND(E39*N39,2)</f>
        <v>0</v>
      </c>
      <c r="P39" s="250">
        <v>0</v>
      </c>
      <c r="Q39" s="250">
        <f>ROUND(E39*P39,2)</f>
        <v>0</v>
      </c>
      <c r="R39" s="250"/>
      <c r="S39" s="250" t="s">
        <v>158</v>
      </c>
      <c r="T39" s="251" t="s">
        <v>158</v>
      </c>
      <c r="U39" s="220">
        <v>0</v>
      </c>
      <c r="V39" s="220">
        <f>ROUND(E39*U39,2)</f>
        <v>0</v>
      </c>
      <c r="W39" s="220"/>
      <c r="X39" s="220" t="s">
        <v>169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170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22" t="s">
        <v>153</v>
      </c>
      <c r="B40" s="223" t="s">
        <v>104</v>
      </c>
      <c r="C40" s="237" t="s">
        <v>105</v>
      </c>
      <c r="D40" s="224"/>
      <c r="E40" s="225"/>
      <c r="F40" s="226"/>
      <c r="G40" s="226">
        <f>SUMIF(AG41:AG50,"&lt;&gt;NOR",G41:G50)</f>
        <v>0</v>
      </c>
      <c r="H40" s="226"/>
      <c r="I40" s="226">
        <f>SUM(I41:I50)</f>
        <v>0</v>
      </c>
      <c r="J40" s="226"/>
      <c r="K40" s="226">
        <f>SUM(K41:K50)</f>
        <v>0</v>
      </c>
      <c r="L40" s="226"/>
      <c r="M40" s="226">
        <f>SUM(M41:M50)</f>
        <v>0</v>
      </c>
      <c r="N40" s="226"/>
      <c r="O40" s="226">
        <f>SUM(O41:O50)</f>
        <v>0</v>
      </c>
      <c r="P40" s="226"/>
      <c r="Q40" s="226">
        <f>SUM(Q41:Q50)</f>
        <v>0</v>
      </c>
      <c r="R40" s="226"/>
      <c r="S40" s="226"/>
      <c r="T40" s="227"/>
      <c r="U40" s="221"/>
      <c r="V40" s="221">
        <f>SUM(V41:V50)</f>
        <v>0</v>
      </c>
      <c r="W40" s="221"/>
      <c r="X40" s="221"/>
      <c r="AG40" t="s">
        <v>154</v>
      </c>
    </row>
    <row r="41" spans="1:60" outlineLevel="1" x14ac:dyDescent="0.2">
      <c r="A41" s="245">
        <v>26</v>
      </c>
      <c r="B41" s="246" t="s">
        <v>567</v>
      </c>
      <c r="C41" s="252" t="s">
        <v>568</v>
      </c>
      <c r="D41" s="247" t="s">
        <v>168</v>
      </c>
      <c r="E41" s="248">
        <v>1</v>
      </c>
      <c r="F41" s="249"/>
      <c r="G41" s="250">
        <f>ROUND(E41*F41,2)</f>
        <v>0</v>
      </c>
      <c r="H41" s="249"/>
      <c r="I41" s="250">
        <f>ROUND(E41*H41,2)</f>
        <v>0</v>
      </c>
      <c r="J41" s="249"/>
      <c r="K41" s="250">
        <f>ROUND(E41*J41,2)</f>
        <v>0</v>
      </c>
      <c r="L41" s="250">
        <v>15</v>
      </c>
      <c r="M41" s="250">
        <f>G41*(1+L41/100)</f>
        <v>0</v>
      </c>
      <c r="N41" s="250">
        <v>0</v>
      </c>
      <c r="O41" s="250">
        <f>ROUND(E41*N41,2)</f>
        <v>0</v>
      </c>
      <c r="P41" s="250">
        <v>0</v>
      </c>
      <c r="Q41" s="250">
        <f>ROUND(E41*P41,2)</f>
        <v>0</v>
      </c>
      <c r="R41" s="250"/>
      <c r="S41" s="250" t="s">
        <v>158</v>
      </c>
      <c r="T41" s="251" t="s">
        <v>158</v>
      </c>
      <c r="U41" s="220">
        <v>0</v>
      </c>
      <c r="V41" s="220">
        <f>ROUND(E41*U41,2)</f>
        <v>0</v>
      </c>
      <c r="W41" s="220"/>
      <c r="X41" s="220" t="s">
        <v>169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170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5">
        <v>27</v>
      </c>
      <c r="B42" s="246" t="s">
        <v>569</v>
      </c>
      <c r="C42" s="252" t="s">
        <v>570</v>
      </c>
      <c r="D42" s="247" t="s">
        <v>168</v>
      </c>
      <c r="E42" s="248">
        <v>6</v>
      </c>
      <c r="F42" s="249"/>
      <c r="G42" s="250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15</v>
      </c>
      <c r="M42" s="250">
        <f>G42*(1+L42/100)</f>
        <v>0</v>
      </c>
      <c r="N42" s="250">
        <v>0</v>
      </c>
      <c r="O42" s="250">
        <f>ROUND(E42*N42,2)</f>
        <v>0</v>
      </c>
      <c r="P42" s="250">
        <v>0</v>
      </c>
      <c r="Q42" s="250">
        <f>ROUND(E42*P42,2)</f>
        <v>0</v>
      </c>
      <c r="R42" s="250"/>
      <c r="S42" s="250" t="s">
        <v>158</v>
      </c>
      <c r="T42" s="251" t="s">
        <v>158</v>
      </c>
      <c r="U42" s="220">
        <v>0</v>
      </c>
      <c r="V42" s="220">
        <f>ROUND(E42*U42,2)</f>
        <v>0</v>
      </c>
      <c r="W42" s="220"/>
      <c r="X42" s="220" t="s">
        <v>169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170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5">
        <v>28</v>
      </c>
      <c r="B43" s="246" t="s">
        <v>571</v>
      </c>
      <c r="C43" s="252" t="s">
        <v>572</v>
      </c>
      <c r="D43" s="247" t="s">
        <v>168</v>
      </c>
      <c r="E43" s="248">
        <v>1</v>
      </c>
      <c r="F43" s="249"/>
      <c r="G43" s="250">
        <f>ROUND(E43*F43,2)</f>
        <v>0</v>
      </c>
      <c r="H43" s="249"/>
      <c r="I43" s="250">
        <f>ROUND(E43*H43,2)</f>
        <v>0</v>
      </c>
      <c r="J43" s="249"/>
      <c r="K43" s="250">
        <f>ROUND(E43*J43,2)</f>
        <v>0</v>
      </c>
      <c r="L43" s="250">
        <v>15</v>
      </c>
      <c r="M43" s="250">
        <f>G43*(1+L43/100)</f>
        <v>0</v>
      </c>
      <c r="N43" s="250">
        <v>0</v>
      </c>
      <c r="O43" s="250">
        <f>ROUND(E43*N43,2)</f>
        <v>0</v>
      </c>
      <c r="P43" s="250">
        <v>0</v>
      </c>
      <c r="Q43" s="250">
        <f>ROUND(E43*P43,2)</f>
        <v>0</v>
      </c>
      <c r="R43" s="250"/>
      <c r="S43" s="250" t="s">
        <v>158</v>
      </c>
      <c r="T43" s="251" t="s">
        <v>158</v>
      </c>
      <c r="U43" s="220">
        <v>0</v>
      </c>
      <c r="V43" s="220">
        <f>ROUND(E43*U43,2)</f>
        <v>0</v>
      </c>
      <c r="W43" s="220"/>
      <c r="X43" s="220" t="s">
        <v>169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170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5">
        <v>29</v>
      </c>
      <c r="B44" s="246" t="s">
        <v>573</v>
      </c>
      <c r="C44" s="252" t="s">
        <v>574</v>
      </c>
      <c r="D44" s="247" t="s">
        <v>168</v>
      </c>
      <c r="E44" s="248">
        <v>1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15</v>
      </c>
      <c r="M44" s="250">
        <f>G44*(1+L44/100)</f>
        <v>0</v>
      </c>
      <c r="N44" s="250">
        <v>0</v>
      </c>
      <c r="O44" s="250">
        <f>ROUND(E44*N44,2)</f>
        <v>0</v>
      </c>
      <c r="P44" s="250">
        <v>0</v>
      </c>
      <c r="Q44" s="250">
        <f>ROUND(E44*P44,2)</f>
        <v>0</v>
      </c>
      <c r="R44" s="250"/>
      <c r="S44" s="250" t="s">
        <v>186</v>
      </c>
      <c r="T44" s="251" t="s">
        <v>159</v>
      </c>
      <c r="U44" s="220">
        <v>0</v>
      </c>
      <c r="V44" s="220">
        <f>ROUND(E44*U44,2)</f>
        <v>0</v>
      </c>
      <c r="W44" s="220"/>
      <c r="X44" s="220" t="s">
        <v>339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423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5">
        <v>30</v>
      </c>
      <c r="B45" s="246" t="s">
        <v>575</v>
      </c>
      <c r="C45" s="252" t="s">
        <v>576</v>
      </c>
      <c r="D45" s="247" t="s">
        <v>168</v>
      </c>
      <c r="E45" s="248">
        <v>14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15</v>
      </c>
      <c r="M45" s="250">
        <f>G45*(1+L45/100)</f>
        <v>0</v>
      </c>
      <c r="N45" s="250">
        <v>0</v>
      </c>
      <c r="O45" s="250">
        <f>ROUND(E45*N45,2)</f>
        <v>0</v>
      </c>
      <c r="P45" s="250">
        <v>0</v>
      </c>
      <c r="Q45" s="250">
        <f>ROUND(E45*P45,2)</f>
        <v>0</v>
      </c>
      <c r="R45" s="250"/>
      <c r="S45" s="250" t="s">
        <v>158</v>
      </c>
      <c r="T45" s="251" t="s">
        <v>158</v>
      </c>
      <c r="U45" s="220">
        <v>0</v>
      </c>
      <c r="V45" s="220">
        <f>ROUND(E45*U45,2)</f>
        <v>0</v>
      </c>
      <c r="W45" s="220"/>
      <c r="X45" s="220" t="s">
        <v>169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170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5">
        <v>31</v>
      </c>
      <c r="B46" s="246" t="s">
        <v>577</v>
      </c>
      <c r="C46" s="252" t="s">
        <v>578</v>
      </c>
      <c r="D46" s="247" t="s">
        <v>168</v>
      </c>
      <c r="E46" s="248">
        <v>4</v>
      </c>
      <c r="F46" s="249"/>
      <c r="G46" s="250">
        <f>ROUND(E46*F46,2)</f>
        <v>0</v>
      </c>
      <c r="H46" s="249"/>
      <c r="I46" s="250">
        <f>ROUND(E46*H46,2)</f>
        <v>0</v>
      </c>
      <c r="J46" s="249"/>
      <c r="K46" s="250">
        <f>ROUND(E46*J46,2)</f>
        <v>0</v>
      </c>
      <c r="L46" s="250">
        <v>15</v>
      </c>
      <c r="M46" s="250">
        <f>G46*(1+L46/100)</f>
        <v>0</v>
      </c>
      <c r="N46" s="250">
        <v>0</v>
      </c>
      <c r="O46" s="250">
        <f>ROUND(E46*N46,2)</f>
        <v>0</v>
      </c>
      <c r="P46" s="250">
        <v>0</v>
      </c>
      <c r="Q46" s="250">
        <f>ROUND(E46*P46,2)</f>
        <v>0</v>
      </c>
      <c r="R46" s="250"/>
      <c r="S46" s="250" t="s">
        <v>158</v>
      </c>
      <c r="T46" s="251" t="s">
        <v>158</v>
      </c>
      <c r="U46" s="220">
        <v>0</v>
      </c>
      <c r="V46" s="220">
        <f>ROUND(E46*U46,2)</f>
        <v>0</v>
      </c>
      <c r="W46" s="220"/>
      <c r="X46" s="220" t="s">
        <v>169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170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5">
        <v>32</v>
      </c>
      <c r="B47" s="246" t="s">
        <v>579</v>
      </c>
      <c r="C47" s="252" t="s">
        <v>580</v>
      </c>
      <c r="D47" s="247" t="s">
        <v>168</v>
      </c>
      <c r="E47" s="248">
        <v>1</v>
      </c>
      <c r="F47" s="249"/>
      <c r="G47" s="250">
        <f>ROUND(E47*F47,2)</f>
        <v>0</v>
      </c>
      <c r="H47" s="249"/>
      <c r="I47" s="250">
        <f>ROUND(E47*H47,2)</f>
        <v>0</v>
      </c>
      <c r="J47" s="249"/>
      <c r="K47" s="250">
        <f>ROUND(E47*J47,2)</f>
        <v>0</v>
      </c>
      <c r="L47" s="250">
        <v>15</v>
      </c>
      <c r="M47" s="250">
        <f>G47*(1+L47/100)</f>
        <v>0</v>
      </c>
      <c r="N47" s="250">
        <v>0</v>
      </c>
      <c r="O47" s="250">
        <f>ROUND(E47*N47,2)</f>
        <v>0</v>
      </c>
      <c r="P47" s="250">
        <v>0</v>
      </c>
      <c r="Q47" s="250">
        <f>ROUND(E47*P47,2)</f>
        <v>0</v>
      </c>
      <c r="R47" s="250"/>
      <c r="S47" s="250" t="s">
        <v>158</v>
      </c>
      <c r="T47" s="251" t="s">
        <v>158</v>
      </c>
      <c r="U47" s="220">
        <v>0</v>
      </c>
      <c r="V47" s="220">
        <f>ROUND(E47*U47,2)</f>
        <v>0</v>
      </c>
      <c r="W47" s="220"/>
      <c r="X47" s="220" t="s">
        <v>169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170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5">
        <v>33</v>
      </c>
      <c r="B48" s="246" t="s">
        <v>581</v>
      </c>
      <c r="C48" s="252" t="s">
        <v>582</v>
      </c>
      <c r="D48" s="247" t="s">
        <v>185</v>
      </c>
      <c r="E48" s="248">
        <v>7</v>
      </c>
      <c r="F48" s="249"/>
      <c r="G48" s="250">
        <f>ROUND(E48*F48,2)</f>
        <v>0</v>
      </c>
      <c r="H48" s="249"/>
      <c r="I48" s="250">
        <f>ROUND(E48*H48,2)</f>
        <v>0</v>
      </c>
      <c r="J48" s="249"/>
      <c r="K48" s="250">
        <f>ROUND(E48*J48,2)</f>
        <v>0</v>
      </c>
      <c r="L48" s="250">
        <v>15</v>
      </c>
      <c r="M48" s="250">
        <f>G48*(1+L48/100)</f>
        <v>0</v>
      </c>
      <c r="N48" s="250">
        <v>0</v>
      </c>
      <c r="O48" s="250">
        <f>ROUND(E48*N48,2)</f>
        <v>0</v>
      </c>
      <c r="P48" s="250">
        <v>0</v>
      </c>
      <c r="Q48" s="250">
        <f>ROUND(E48*P48,2)</f>
        <v>0</v>
      </c>
      <c r="R48" s="250"/>
      <c r="S48" s="250" t="s">
        <v>186</v>
      </c>
      <c r="T48" s="251" t="s">
        <v>159</v>
      </c>
      <c r="U48" s="220">
        <v>0</v>
      </c>
      <c r="V48" s="220">
        <f>ROUND(E48*U48,2)</f>
        <v>0</v>
      </c>
      <c r="W48" s="220"/>
      <c r="X48" s="220" t="s">
        <v>339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423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5">
        <v>34</v>
      </c>
      <c r="B49" s="246" t="s">
        <v>583</v>
      </c>
      <c r="C49" s="252" t="s">
        <v>584</v>
      </c>
      <c r="D49" s="247" t="s">
        <v>277</v>
      </c>
      <c r="E49" s="248">
        <v>0.05</v>
      </c>
      <c r="F49" s="249"/>
      <c r="G49" s="250">
        <f>ROUND(E49*F49,2)</f>
        <v>0</v>
      </c>
      <c r="H49" s="249"/>
      <c r="I49" s="250">
        <f>ROUND(E49*H49,2)</f>
        <v>0</v>
      </c>
      <c r="J49" s="249"/>
      <c r="K49" s="250">
        <f>ROUND(E49*J49,2)</f>
        <v>0</v>
      </c>
      <c r="L49" s="250">
        <v>15</v>
      </c>
      <c r="M49" s="250">
        <f>G49*(1+L49/100)</f>
        <v>0</v>
      </c>
      <c r="N49" s="250">
        <v>0</v>
      </c>
      <c r="O49" s="250">
        <f>ROUND(E49*N49,2)</f>
        <v>0</v>
      </c>
      <c r="P49" s="250">
        <v>0</v>
      </c>
      <c r="Q49" s="250">
        <f>ROUND(E49*P49,2)</f>
        <v>0</v>
      </c>
      <c r="R49" s="250"/>
      <c r="S49" s="250" t="s">
        <v>158</v>
      </c>
      <c r="T49" s="251" t="s">
        <v>158</v>
      </c>
      <c r="U49" s="220">
        <v>0</v>
      </c>
      <c r="V49" s="220">
        <f>ROUND(E49*U49,2)</f>
        <v>0</v>
      </c>
      <c r="W49" s="220"/>
      <c r="X49" s="220" t="s">
        <v>169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170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5">
        <v>35</v>
      </c>
      <c r="B50" s="246" t="s">
        <v>585</v>
      </c>
      <c r="C50" s="252" t="s">
        <v>586</v>
      </c>
      <c r="D50" s="247" t="s">
        <v>168</v>
      </c>
      <c r="E50" s="248">
        <v>1</v>
      </c>
      <c r="F50" s="249"/>
      <c r="G50" s="250">
        <f>ROUND(E50*F50,2)</f>
        <v>0</v>
      </c>
      <c r="H50" s="249"/>
      <c r="I50" s="250">
        <f>ROUND(E50*H50,2)</f>
        <v>0</v>
      </c>
      <c r="J50" s="249"/>
      <c r="K50" s="250">
        <f>ROUND(E50*J50,2)</f>
        <v>0</v>
      </c>
      <c r="L50" s="250">
        <v>15</v>
      </c>
      <c r="M50" s="250">
        <f>G50*(1+L50/100)</f>
        <v>0</v>
      </c>
      <c r="N50" s="250">
        <v>0</v>
      </c>
      <c r="O50" s="250">
        <f>ROUND(E50*N50,2)</f>
        <v>0</v>
      </c>
      <c r="P50" s="250">
        <v>0</v>
      </c>
      <c r="Q50" s="250">
        <f>ROUND(E50*P50,2)</f>
        <v>0</v>
      </c>
      <c r="R50" s="250"/>
      <c r="S50" s="250" t="s">
        <v>158</v>
      </c>
      <c r="T50" s="251" t="s">
        <v>158</v>
      </c>
      <c r="U50" s="220">
        <v>0</v>
      </c>
      <c r="V50" s="220">
        <f>ROUND(E50*U50,2)</f>
        <v>0</v>
      </c>
      <c r="W50" s="220"/>
      <c r="X50" s="220" t="s">
        <v>169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170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22" t="s">
        <v>153</v>
      </c>
      <c r="B51" s="223" t="s">
        <v>106</v>
      </c>
      <c r="C51" s="237" t="s">
        <v>107</v>
      </c>
      <c r="D51" s="224"/>
      <c r="E51" s="225"/>
      <c r="F51" s="226"/>
      <c r="G51" s="226">
        <f>SUMIF(AG52:AG60,"&lt;&gt;NOR",G52:G60)</f>
        <v>0</v>
      </c>
      <c r="H51" s="226"/>
      <c r="I51" s="226">
        <f>SUM(I52:I60)</f>
        <v>0</v>
      </c>
      <c r="J51" s="226"/>
      <c r="K51" s="226">
        <f>SUM(K52:K60)</f>
        <v>0</v>
      </c>
      <c r="L51" s="226"/>
      <c r="M51" s="226">
        <f>SUM(M52:M60)</f>
        <v>0</v>
      </c>
      <c r="N51" s="226"/>
      <c r="O51" s="226">
        <f>SUM(O52:O60)</f>
        <v>0</v>
      </c>
      <c r="P51" s="226"/>
      <c r="Q51" s="226">
        <f>SUM(Q52:Q60)</f>
        <v>0</v>
      </c>
      <c r="R51" s="226"/>
      <c r="S51" s="226"/>
      <c r="T51" s="227"/>
      <c r="U51" s="221"/>
      <c r="V51" s="221">
        <f>SUM(V52:V60)</f>
        <v>0</v>
      </c>
      <c r="W51" s="221"/>
      <c r="X51" s="221"/>
      <c r="AG51" t="s">
        <v>154</v>
      </c>
    </row>
    <row r="52" spans="1:60" outlineLevel="1" x14ac:dyDescent="0.2">
      <c r="A52" s="245">
        <v>36</v>
      </c>
      <c r="B52" s="246" t="s">
        <v>587</v>
      </c>
      <c r="C52" s="252" t="s">
        <v>588</v>
      </c>
      <c r="D52" s="247" t="s">
        <v>168</v>
      </c>
      <c r="E52" s="248">
        <v>7</v>
      </c>
      <c r="F52" s="249"/>
      <c r="G52" s="250">
        <f>ROUND(E52*F52,2)</f>
        <v>0</v>
      </c>
      <c r="H52" s="249"/>
      <c r="I52" s="250">
        <f>ROUND(E52*H52,2)</f>
        <v>0</v>
      </c>
      <c r="J52" s="249"/>
      <c r="K52" s="250">
        <f>ROUND(E52*J52,2)</f>
        <v>0</v>
      </c>
      <c r="L52" s="250">
        <v>15</v>
      </c>
      <c r="M52" s="250">
        <f>G52*(1+L52/100)</f>
        <v>0</v>
      </c>
      <c r="N52" s="250">
        <v>0</v>
      </c>
      <c r="O52" s="250">
        <f>ROUND(E52*N52,2)</f>
        <v>0</v>
      </c>
      <c r="P52" s="250">
        <v>0</v>
      </c>
      <c r="Q52" s="250">
        <f>ROUND(E52*P52,2)</f>
        <v>0</v>
      </c>
      <c r="R52" s="250"/>
      <c r="S52" s="250" t="s">
        <v>158</v>
      </c>
      <c r="T52" s="251" t="s">
        <v>158</v>
      </c>
      <c r="U52" s="220">
        <v>0</v>
      </c>
      <c r="V52" s="220">
        <f>ROUND(E52*U52,2)</f>
        <v>0</v>
      </c>
      <c r="W52" s="220"/>
      <c r="X52" s="220" t="s">
        <v>169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189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5">
        <v>37</v>
      </c>
      <c r="B53" s="246" t="s">
        <v>589</v>
      </c>
      <c r="C53" s="252" t="s">
        <v>590</v>
      </c>
      <c r="D53" s="247" t="s">
        <v>168</v>
      </c>
      <c r="E53" s="248">
        <v>7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15</v>
      </c>
      <c r="M53" s="250">
        <f>G53*(1+L53/100)</f>
        <v>0</v>
      </c>
      <c r="N53" s="250">
        <v>0</v>
      </c>
      <c r="O53" s="250">
        <f>ROUND(E53*N53,2)</f>
        <v>0</v>
      </c>
      <c r="P53" s="250">
        <v>0</v>
      </c>
      <c r="Q53" s="250">
        <f>ROUND(E53*P53,2)</f>
        <v>0</v>
      </c>
      <c r="R53" s="250"/>
      <c r="S53" s="250" t="s">
        <v>158</v>
      </c>
      <c r="T53" s="251" t="s">
        <v>158</v>
      </c>
      <c r="U53" s="220">
        <v>0</v>
      </c>
      <c r="V53" s="220">
        <f>ROUND(E53*U53,2)</f>
        <v>0</v>
      </c>
      <c r="W53" s="220"/>
      <c r="X53" s="220" t="s">
        <v>169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170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5">
        <v>38</v>
      </c>
      <c r="B54" s="246" t="s">
        <v>591</v>
      </c>
      <c r="C54" s="252" t="s">
        <v>592</v>
      </c>
      <c r="D54" s="247" t="s">
        <v>168</v>
      </c>
      <c r="E54" s="248">
        <v>6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15</v>
      </c>
      <c r="M54" s="250">
        <f>G54*(1+L54/100)</f>
        <v>0</v>
      </c>
      <c r="N54" s="250">
        <v>0</v>
      </c>
      <c r="O54" s="250">
        <f>ROUND(E54*N54,2)</f>
        <v>0</v>
      </c>
      <c r="P54" s="250">
        <v>0</v>
      </c>
      <c r="Q54" s="250">
        <f>ROUND(E54*P54,2)</f>
        <v>0</v>
      </c>
      <c r="R54" s="250"/>
      <c r="S54" s="250" t="s">
        <v>158</v>
      </c>
      <c r="T54" s="251" t="s">
        <v>158</v>
      </c>
      <c r="U54" s="220">
        <v>0</v>
      </c>
      <c r="V54" s="220">
        <f>ROUND(E54*U54,2)</f>
        <v>0</v>
      </c>
      <c r="W54" s="220"/>
      <c r="X54" s="220" t="s">
        <v>169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170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5">
        <v>39</v>
      </c>
      <c r="B55" s="246" t="s">
        <v>593</v>
      </c>
      <c r="C55" s="252" t="s">
        <v>594</v>
      </c>
      <c r="D55" s="247" t="s">
        <v>168</v>
      </c>
      <c r="E55" s="248">
        <v>1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15</v>
      </c>
      <c r="M55" s="250">
        <f>G55*(1+L55/100)</f>
        <v>0</v>
      </c>
      <c r="N55" s="250">
        <v>0</v>
      </c>
      <c r="O55" s="250">
        <f>ROUND(E55*N55,2)</f>
        <v>0</v>
      </c>
      <c r="P55" s="250">
        <v>0</v>
      </c>
      <c r="Q55" s="250">
        <f>ROUND(E55*P55,2)</f>
        <v>0</v>
      </c>
      <c r="R55" s="250"/>
      <c r="S55" s="250" t="s">
        <v>158</v>
      </c>
      <c r="T55" s="251" t="s">
        <v>158</v>
      </c>
      <c r="U55" s="220">
        <v>0</v>
      </c>
      <c r="V55" s="220">
        <f>ROUND(E55*U55,2)</f>
        <v>0</v>
      </c>
      <c r="W55" s="220"/>
      <c r="X55" s="220" t="s">
        <v>169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170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5">
        <v>40</v>
      </c>
      <c r="B56" s="246" t="s">
        <v>595</v>
      </c>
      <c r="C56" s="252" t="s">
        <v>596</v>
      </c>
      <c r="D56" s="247" t="s">
        <v>168</v>
      </c>
      <c r="E56" s="248">
        <v>5</v>
      </c>
      <c r="F56" s="249"/>
      <c r="G56" s="250">
        <f>ROUND(E56*F56,2)</f>
        <v>0</v>
      </c>
      <c r="H56" s="249"/>
      <c r="I56" s="250">
        <f>ROUND(E56*H56,2)</f>
        <v>0</v>
      </c>
      <c r="J56" s="249"/>
      <c r="K56" s="250">
        <f>ROUND(E56*J56,2)</f>
        <v>0</v>
      </c>
      <c r="L56" s="250">
        <v>15</v>
      </c>
      <c r="M56" s="250">
        <f>G56*(1+L56/100)</f>
        <v>0</v>
      </c>
      <c r="N56" s="250">
        <v>0</v>
      </c>
      <c r="O56" s="250">
        <f>ROUND(E56*N56,2)</f>
        <v>0</v>
      </c>
      <c r="P56" s="250">
        <v>0</v>
      </c>
      <c r="Q56" s="250">
        <f>ROUND(E56*P56,2)</f>
        <v>0</v>
      </c>
      <c r="R56" s="250" t="s">
        <v>338</v>
      </c>
      <c r="S56" s="250" t="s">
        <v>158</v>
      </c>
      <c r="T56" s="251" t="s">
        <v>158</v>
      </c>
      <c r="U56" s="220">
        <v>0</v>
      </c>
      <c r="V56" s="220">
        <f>ROUND(E56*U56,2)</f>
        <v>0</v>
      </c>
      <c r="W56" s="220"/>
      <c r="X56" s="220" t="s">
        <v>339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423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5">
        <v>41</v>
      </c>
      <c r="B57" s="246" t="s">
        <v>597</v>
      </c>
      <c r="C57" s="252" t="s">
        <v>598</v>
      </c>
      <c r="D57" s="247" t="s">
        <v>168</v>
      </c>
      <c r="E57" s="248">
        <v>1</v>
      </c>
      <c r="F57" s="249"/>
      <c r="G57" s="250">
        <f>ROUND(E57*F57,2)</f>
        <v>0</v>
      </c>
      <c r="H57" s="249"/>
      <c r="I57" s="250">
        <f>ROUND(E57*H57,2)</f>
        <v>0</v>
      </c>
      <c r="J57" s="249"/>
      <c r="K57" s="250">
        <f>ROUND(E57*J57,2)</f>
        <v>0</v>
      </c>
      <c r="L57" s="250">
        <v>15</v>
      </c>
      <c r="M57" s="250">
        <f>G57*(1+L57/100)</f>
        <v>0</v>
      </c>
      <c r="N57" s="250">
        <v>0</v>
      </c>
      <c r="O57" s="250">
        <f>ROUND(E57*N57,2)</f>
        <v>0</v>
      </c>
      <c r="P57" s="250">
        <v>0</v>
      </c>
      <c r="Q57" s="250">
        <f>ROUND(E57*P57,2)</f>
        <v>0</v>
      </c>
      <c r="R57" s="250" t="s">
        <v>338</v>
      </c>
      <c r="S57" s="250" t="s">
        <v>158</v>
      </c>
      <c r="T57" s="251" t="s">
        <v>158</v>
      </c>
      <c r="U57" s="220">
        <v>0</v>
      </c>
      <c r="V57" s="220">
        <f>ROUND(E57*U57,2)</f>
        <v>0</v>
      </c>
      <c r="W57" s="220"/>
      <c r="X57" s="220" t="s">
        <v>339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423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5">
        <v>42</v>
      </c>
      <c r="B58" s="246" t="s">
        <v>599</v>
      </c>
      <c r="C58" s="252" t="s">
        <v>600</v>
      </c>
      <c r="D58" s="247" t="s">
        <v>168</v>
      </c>
      <c r="E58" s="248">
        <v>1</v>
      </c>
      <c r="F58" s="249"/>
      <c r="G58" s="250">
        <f>ROUND(E58*F58,2)</f>
        <v>0</v>
      </c>
      <c r="H58" s="249"/>
      <c r="I58" s="250">
        <f>ROUND(E58*H58,2)</f>
        <v>0</v>
      </c>
      <c r="J58" s="249"/>
      <c r="K58" s="250">
        <f>ROUND(E58*J58,2)</f>
        <v>0</v>
      </c>
      <c r="L58" s="250">
        <v>15</v>
      </c>
      <c r="M58" s="250">
        <f>G58*(1+L58/100)</f>
        <v>0</v>
      </c>
      <c r="N58" s="250">
        <v>0</v>
      </c>
      <c r="O58" s="250">
        <f>ROUND(E58*N58,2)</f>
        <v>0</v>
      </c>
      <c r="P58" s="250">
        <v>0</v>
      </c>
      <c r="Q58" s="250">
        <f>ROUND(E58*P58,2)</f>
        <v>0</v>
      </c>
      <c r="R58" s="250" t="s">
        <v>338</v>
      </c>
      <c r="S58" s="250" t="s">
        <v>158</v>
      </c>
      <c r="T58" s="251" t="s">
        <v>158</v>
      </c>
      <c r="U58" s="220">
        <v>0</v>
      </c>
      <c r="V58" s="220">
        <f>ROUND(E58*U58,2)</f>
        <v>0</v>
      </c>
      <c r="W58" s="220"/>
      <c r="X58" s="220" t="s">
        <v>339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423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5">
        <v>43</v>
      </c>
      <c r="B59" s="246" t="s">
        <v>601</v>
      </c>
      <c r="C59" s="252" t="s">
        <v>602</v>
      </c>
      <c r="D59" s="247" t="s">
        <v>277</v>
      </c>
      <c r="E59" s="248">
        <v>0.41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15</v>
      </c>
      <c r="M59" s="250">
        <f>G59*(1+L59/100)</f>
        <v>0</v>
      </c>
      <c r="N59" s="250">
        <v>0</v>
      </c>
      <c r="O59" s="250">
        <f>ROUND(E59*N59,2)</f>
        <v>0</v>
      </c>
      <c r="P59" s="250">
        <v>0</v>
      </c>
      <c r="Q59" s="250">
        <f>ROUND(E59*P59,2)</f>
        <v>0</v>
      </c>
      <c r="R59" s="250"/>
      <c r="S59" s="250" t="s">
        <v>158</v>
      </c>
      <c r="T59" s="251" t="s">
        <v>158</v>
      </c>
      <c r="U59" s="220">
        <v>0</v>
      </c>
      <c r="V59" s="220">
        <f>ROUND(E59*U59,2)</f>
        <v>0</v>
      </c>
      <c r="W59" s="220"/>
      <c r="X59" s="220" t="s">
        <v>169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170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5">
        <v>44</v>
      </c>
      <c r="B60" s="246" t="s">
        <v>603</v>
      </c>
      <c r="C60" s="252" t="s">
        <v>604</v>
      </c>
      <c r="D60" s="247" t="s">
        <v>185</v>
      </c>
      <c r="E60" s="248">
        <v>1</v>
      </c>
      <c r="F60" s="249"/>
      <c r="G60" s="250">
        <f>ROUND(E60*F60,2)</f>
        <v>0</v>
      </c>
      <c r="H60" s="249"/>
      <c r="I60" s="250">
        <f>ROUND(E60*H60,2)</f>
        <v>0</v>
      </c>
      <c r="J60" s="249"/>
      <c r="K60" s="250">
        <f>ROUND(E60*J60,2)</f>
        <v>0</v>
      </c>
      <c r="L60" s="250">
        <v>15</v>
      </c>
      <c r="M60" s="250">
        <f>G60*(1+L60/100)</f>
        <v>0</v>
      </c>
      <c r="N60" s="250">
        <v>0</v>
      </c>
      <c r="O60" s="250">
        <f>ROUND(E60*N60,2)</f>
        <v>0</v>
      </c>
      <c r="P60" s="250">
        <v>0</v>
      </c>
      <c r="Q60" s="250">
        <f>ROUND(E60*P60,2)</f>
        <v>0</v>
      </c>
      <c r="R60" s="250"/>
      <c r="S60" s="250" t="s">
        <v>186</v>
      </c>
      <c r="T60" s="251" t="s">
        <v>159</v>
      </c>
      <c r="U60" s="220">
        <v>0</v>
      </c>
      <c r="V60" s="220">
        <f>ROUND(E60*U60,2)</f>
        <v>0</v>
      </c>
      <c r="W60" s="220"/>
      <c r="X60" s="220" t="s">
        <v>169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170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x14ac:dyDescent="0.2">
      <c r="A61" s="222" t="s">
        <v>153</v>
      </c>
      <c r="B61" s="223" t="s">
        <v>120</v>
      </c>
      <c r="C61" s="237" t="s">
        <v>121</v>
      </c>
      <c r="D61" s="224"/>
      <c r="E61" s="225"/>
      <c r="F61" s="226"/>
      <c r="G61" s="226">
        <f>SUMIF(AG62:AG65,"&lt;&gt;NOR",G62:G65)</f>
        <v>0</v>
      </c>
      <c r="H61" s="226"/>
      <c r="I61" s="226">
        <f>SUM(I62:I65)</f>
        <v>0</v>
      </c>
      <c r="J61" s="226"/>
      <c r="K61" s="226">
        <f>SUM(K62:K65)</f>
        <v>0</v>
      </c>
      <c r="L61" s="226"/>
      <c r="M61" s="226">
        <f>SUM(M62:M65)</f>
        <v>0</v>
      </c>
      <c r="N61" s="226"/>
      <c r="O61" s="226">
        <f>SUM(O62:O65)</f>
        <v>0</v>
      </c>
      <c r="P61" s="226"/>
      <c r="Q61" s="226">
        <f>SUM(Q62:Q65)</f>
        <v>0</v>
      </c>
      <c r="R61" s="226"/>
      <c r="S61" s="226"/>
      <c r="T61" s="227"/>
      <c r="U61" s="221"/>
      <c r="V61" s="221">
        <f>SUM(V62:V65)</f>
        <v>0</v>
      </c>
      <c r="W61" s="221"/>
      <c r="X61" s="221"/>
      <c r="AG61" t="s">
        <v>154</v>
      </c>
    </row>
    <row r="62" spans="1:60" outlineLevel="1" x14ac:dyDescent="0.2">
      <c r="A62" s="245">
        <v>45</v>
      </c>
      <c r="B62" s="246" t="s">
        <v>605</v>
      </c>
      <c r="C62" s="252" t="s">
        <v>606</v>
      </c>
      <c r="D62" s="247" t="s">
        <v>266</v>
      </c>
      <c r="E62" s="248">
        <v>25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15</v>
      </c>
      <c r="M62" s="250">
        <f>G62*(1+L62/100)</f>
        <v>0</v>
      </c>
      <c r="N62" s="250">
        <v>0</v>
      </c>
      <c r="O62" s="250">
        <f>ROUND(E62*N62,2)</f>
        <v>0</v>
      </c>
      <c r="P62" s="250">
        <v>0</v>
      </c>
      <c r="Q62" s="250">
        <f>ROUND(E62*P62,2)</f>
        <v>0</v>
      </c>
      <c r="R62" s="250"/>
      <c r="S62" s="250" t="s">
        <v>158</v>
      </c>
      <c r="T62" s="251" t="s">
        <v>158</v>
      </c>
      <c r="U62" s="220">
        <v>0</v>
      </c>
      <c r="V62" s="220">
        <f>ROUND(E62*U62,2)</f>
        <v>0</v>
      </c>
      <c r="W62" s="220"/>
      <c r="X62" s="220" t="s">
        <v>169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170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5">
        <v>46</v>
      </c>
      <c r="B63" s="246" t="s">
        <v>607</v>
      </c>
      <c r="C63" s="252" t="s">
        <v>608</v>
      </c>
      <c r="D63" s="247" t="s">
        <v>185</v>
      </c>
      <c r="E63" s="248">
        <v>1</v>
      </c>
      <c r="F63" s="249"/>
      <c r="G63" s="250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15</v>
      </c>
      <c r="M63" s="250">
        <f>G63*(1+L63/100)</f>
        <v>0</v>
      </c>
      <c r="N63" s="250">
        <v>0</v>
      </c>
      <c r="O63" s="250">
        <f>ROUND(E63*N63,2)</f>
        <v>0</v>
      </c>
      <c r="P63" s="250">
        <v>0</v>
      </c>
      <c r="Q63" s="250">
        <f>ROUND(E63*P63,2)</f>
        <v>0</v>
      </c>
      <c r="R63" s="250"/>
      <c r="S63" s="250" t="s">
        <v>186</v>
      </c>
      <c r="T63" s="251" t="s">
        <v>159</v>
      </c>
      <c r="U63" s="220">
        <v>0</v>
      </c>
      <c r="V63" s="220">
        <f>ROUND(E63*U63,2)</f>
        <v>0</v>
      </c>
      <c r="W63" s="220"/>
      <c r="X63" s="220" t="s">
        <v>169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170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5">
        <v>47</v>
      </c>
      <c r="B64" s="246" t="s">
        <v>609</v>
      </c>
      <c r="C64" s="252" t="s">
        <v>610</v>
      </c>
      <c r="D64" s="247" t="s">
        <v>611</v>
      </c>
      <c r="E64" s="248">
        <v>1</v>
      </c>
      <c r="F64" s="249"/>
      <c r="G64" s="250">
        <f>ROUND(E64*F64,2)</f>
        <v>0</v>
      </c>
      <c r="H64" s="249"/>
      <c r="I64" s="250">
        <f>ROUND(E64*H64,2)</f>
        <v>0</v>
      </c>
      <c r="J64" s="249"/>
      <c r="K64" s="250">
        <f>ROUND(E64*J64,2)</f>
        <v>0</v>
      </c>
      <c r="L64" s="250">
        <v>15</v>
      </c>
      <c r="M64" s="250">
        <f>G64*(1+L64/100)</f>
        <v>0</v>
      </c>
      <c r="N64" s="250">
        <v>0</v>
      </c>
      <c r="O64" s="250">
        <f>ROUND(E64*N64,2)</f>
        <v>0</v>
      </c>
      <c r="P64" s="250">
        <v>0</v>
      </c>
      <c r="Q64" s="250">
        <f>ROUND(E64*P64,2)</f>
        <v>0</v>
      </c>
      <c r="R64" s="250" t="s">
        <v>338</v>
      </c>
      <c r="S64" s="250" t="s">
        <v>158</v>
      </c>
      <c r="T64" s="251" t="s">
        <v>158</v>
      </c>
      <c r="U64" s="220">
        <v>0</v>
      </c>
      <c r="V64" s="220">
        <f>ROUND(E64*U64,2)</f>
        <v>0</v>
      </c>
      <c r="W64" s="220"/>
      <c r="X64" s="220" t="s">
        <v>339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423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>
        <v>48</v>
      </c>
      <c r="B65" s="229" t="s">
        <v>612</v>
      </c>
      <c r="C65" s="238" t="s">
        <v>613</v>
      </c>
      <c r="D65" s="230" t="s">
        <v>185</v>
      </c>
      <c r="E65" s="231">
        <v>1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15</v>
      </c>
      <c r="M65" s="233">
        <f>G65*(1+L65/100)</f>
        <v>0</v>
      </c>
      <c r="N65" s="233">
        <v>0</v>
      </c>
      <c r="O65" s="233">
        <f>ROUND(E65*N65,2)</f>
        <v>0</v>
      </c>
      <c r="P65" s="233">
        <v>0</v>
      </c>
      <c r="Q65" s="233">
        <f>ROUND(E65*P65,2)</f>
        <v>0</v>
      </c>
      <c r="R65" s="233"/>
      <c r="S65" s="233" t="s">
        <v>186</v>
      </c>
      <c r="T65" s="234" t="s">
        <v>159</v>
      </c>
      <c r="U65" s="220">
        <v>0</v>
      </c>
      <c r="V65" s="220">
        <f>ROUND(E65*U65,2)</f>
        <v>0</v>
      </c>
      <c r="W65" s="220"/>
      <c r="X65" s="220" t="s">
        <v>339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423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">
      <c r="A66" s="3"/>
      <c r="B66" s="4"/>
      <c r="C66" s="240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v>15</v>
      </c>
      <c r="AF66">
        <v>21</v>
      </c>
      <c r="AG66" t="s">
        <v>140</v>
      </c>
    </row>
    <row r="67" spans="1:60" x14ac:dyDescent="0.2">
      <c r="A67" s="214"/>
      <c r="B67" s="215" t="s">
        <v>29</v>
      </c>
      <c r="C67" s="241"/>
      <c r="D67" s="216"/>
      <c r="E67" s="217"/>
      <c r="F67" s="217"/>
      <c r="G67" s="236">
        <f>G8+G11+G13+G22+G24+G31+G35+G40+G51+G61</f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E67">
        <f>SUMIF(L7:L65,AE66,G7:G65)</f>
        <v>0</v>
      </c>
      <c r="AF67">
        <f>SUMIF(L7:L65,AF66,G7:G65)</f>
        <v>0</v>
      </c>
      <c r="AG67" t="s">
        <v>164</v>
      </c>
    </row>
    <row r="68" spans="1:60" x14ac:dyDescent="0.2">
      <c r="C68" s="242"/>
      <c r="D68" s="10"/>
      <c r="AG68" t="s">
        <v>165</v>
      </c>
    </row>
    <row r="69" spans="1:60" x14ac:dyDescent="0.2">
      <c r="D69" s="10"/>
    </row>
    <row r="70" spans="1:60" x14ac:dyDescent="0.2">
      <c r="D70" s="10"/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127</v>
      </c>
      <c r="B1" s="196"/>
      <c r="C1" s="196"/>
      <c r="D1" s="196"/>
      <c r="E1" s="196"/>
      <c r="F1" s="196"/>
      <c r="G1" s="196"/>
      <c r="AG1" t="s">
        <v>128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129</v>
      </c>
    </row>
    <row r="3" spans="1:60" ht="24.95" customHeight="1" x14ac:dyDescent="0.2">
      <c r="A3" s="197" t="s">
        <v>8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129</v>
      </c>
      <c r="AG3" t="s">
        <v>130</v>
      </c>
    </row>
    <row r="4" spans="1:60" ht="24.95" customHeight="1" x14ac:dyDescent="0.2">
      <c r="A4" s="201" t="s">
        <v>9</v>
      </c>
      <c r="B4" s="202" t="s">
        <v>67</v>
      </c>
      <c r="C4" s="203" t="s">
        <v>68</v>
      </c>
      <c r="D4" s="204"/>
      <c r="E4" s="204"/>
      <c r="F4" s="204"/>
      <c r="G4" s="205"/>
      <c r="AG4" t="s">
        <v>131</v>
      </c>
    </row>
    <row r="5" spans="1:60" x14ac:dyDescent="0.2">
      <c r="D5" s="10"/>
    </row>
    <row r="6" spans="1:60" ht="38.25" x14ac:dyDescent="0.2">
      <c r="A6" s="207" t="s">
        <v>132</v>
      </c>
      <c r="B6" s="209" t="s">
        <v>133</v>
      </c>
      <c r="C6" s="209" t="s">
        <v>134</v>
      </c>
      <c r="D6" s="208" t="s">
        <v>135</v>
      </c>
      <c r="E6" s="207" t="s">
        <v>136</v>
      </c>
      <c r="F6" s="206" t="s">
        <v>137</v>
      </c>
      <c r="G6" s="207" t="s">
        <v>29</v>
      </c>
      <c r="H6" s="210" t="s">
        <v>30</v>
      </c>
      <c r="I6" s="210" t="s">
        <v>138</v>
      </c>
      <c r="J6" s="210" t="s">
        <v>31</v>
      </c>
      <c r="K6" s="210" t="s">
        <v>139</v>
      </c>
      <c r="L6" s="210" t="s">
        <v>140</v>
      </c>
      <c r="M6" s="210" t="s">
        <v>141</v>
      </c>
      <c r="N6" s="210" t="s">
        <v>142</v>
      </c>
      <c r="O6" s="210" t="s">
        <v>143</v>
      </c>
      <c r="P6" s="210" t="s">
        <v>144</v>
      </c>
      <c r="Q6" s="210" t="s">
        <v>145</v>
      </c>
      <c r="R6" s="210" t="s">
        <v>146</v>
      </c>
      <c r="S6" s="210" t="s">
        <v>147</v>
      </c>
      <c r="T6" s="210" t="s">
        <v>148</v>
      </c>
      <c r="U6" s="210" t="s">
        <v>149</v>
      </c>
      <c r="V6" s="210" t="s">
        <v>150</v>
      </c>
      <c r="W6" s="210" t="s">
        <v>151</v>
      </c>
      <c r="X6" s="210" t="s">
        <v>152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2" t="s">
        <v>153</v>
      </c>
      <c r="B8" s="223" t="s">
        <v>77</v>
      </c>
      <c r="C8" s="237" t="s">
        <v>78</v>
      </c>
      <c r="D8" s="224"/>
      <c r="E8" s="225"/>
      <c r="F8" s="226"/>
      <c r="G8" s="226">
        <f>SUMIF(AG9:AG13,"&lt;&gt;NOR",G9:G13)</f>
        <v>0</v>
      </c>
      <c r="H8" s="226"/>
      <c r="I8" s="226">
        <f>SUM(I9:I13)</f>
        <v>0</v>
      </c>
      <c r="J8" s="226"/>
      <c r="K8" s="226">
        <f>SUM(K9:K13)</f>
        <v>0</v>
      </c>
      <c r="L8" s="226"/>
      <c r="M8" s="226">
        <f>SUM(M9:M13)</f>
        <v>0</v>
      </c>
      <c r="N8" s="226"/>
      <c r="O8" s="226">
        <f>SUM(O9:O13)</f>
        <v>0</v>
      </c>
      <c r="P8" s="226"/>
      <c r="Q8" s="226">
        <f>SUM(Q9:Q13)</f>
        <v>0</v>
      </c>
      <c r="R8" s="226"/>
      <c r="S8" s="226"/>
      <c r="T8" s="227"/>
      <c r="U8" s="221"/>
      <c r="V8" s="221">
        <f>SUM(V9:V13)</f>
        <v>0</v>
      </c>
      <c r="W8" s="221"/>
      <c r="X8" s="221"/>
      <c r="AG8" t="s">
        <v>154</v>
      </c>
    </row>
    <row r="9" spans="1:60" outlineLevel="1" x14ac:dyDescent="0.2">
      <c r="A9" s="245">
        <v>1</v>
      </c>
      <c r="B9" s="246" t="s">
        <v>614</v>
      </c>
      <c r="C9" s="252" t="s">
        <v>615</v>
      </c>
      <c r="D9" s="247" t="s">
        <v>266</v>
      </c>
      <c r="E9" s="248">
        <v>112.5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15</v>
      </c>
      <c r="M9" s="250">
        <f>G9*(1+L9/100)</f>
        <v>0</v>
      </c>
      <c r="N9" s="250">
        <v>0</v>
      </c>
      <c r="O9" s="250">
        <f>ROUND(E9*N9,2)</f>
        <v>0</v>
      </c>
      <c r="P9" s="250">
        <v>0</v>
      </c>
      <c r="Q9" s="250">
        <f>ROUND(E9*P9,2)</f>
        <v>0</v>
      </c>
      <c r="R9" s="250"/>
      <c r="S9" s="250" t="s">
        <v>158</v>
      </c>
      <c r="T9" s="251" t="s">
        <v>158</v>
      </c>
      <c r="U9" s="220">
        <v>0</v>
      </c>
      <c r="V9" s="220">
        <f>ROUND(E9*U9,2)</f>
        <v>0</v>
      </c>
      <c r="W9" s="220"/>
      <c r="X9" s="220" t="s">
        <v>169</v>
      </c>
      <c r="Y9" s="211"/>
      <c r="Z9" s="211"/>
      <c r="AA9" s="211"/>
      <c r="AB9" s="211"/>
      <c r="AC9" s="211"/>
      <c r="AD9" s="211"/>
      <c r="AE9" s="211"/>
      <c r="AF9" s="211"/>
      <c r="AG9" s="211" t="s">
        <v>170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5">
        <v>2</v>
      </c>
      <c r="B10" s="246" t="s">
        <v>616</v>
      </c>
      <c r="C10" s="252" t="s">
        <v>617</v>
      </c>
      <c r="D10" s="247" t="s">
        <v>266</v>
      </c>
      <c r="E10" s="248">
        <v>45</v>
      </c>
      <c r="F10" s="249"/>
      <c r="G10" s="250">
        <f>ROUND(E10*F10,2)</f>
        <v>0</v>
      </c>
      <c r="H10" s="249"/>
      <c r="I10" s="250">
        <f>ROUND(E10*H10,2)</f>
        <v>0</v>
      </c>
      <c r="J10" s="249"/>
      <c r="K10" s="250">
        <f>ROUND(E10*J10,2)</f>
        <v>0</v>
      </c>
      <c r="L10" s="250">
        <v>15</v>
      </c>
      <c r="M10" s="250">
        <f>G10*(1+L10/100)</f>
        <v>0</v>
      </c>
      <c r="N10" s="250">
        <v>0</v>
      </c>
      <c r="O10" s="250">
        <f>ROUND(E10*N10,2)</f>
        <v>0</v>
      </c>
      <c r="P10" s="250">
        <v>0</v>
      </c>
      <c r="Q10" s="250">
        <f>ROUND(E10*P10,2)</f>
        <v>0</v>
      </c>
      <c r="R10" s="250"/>
      <c r="S10" s="250" t="s">
        <v>158</v>
      </c>
      <c r="T10" s="251" t="s">
        <v>158</v>
      </c>
      <c r="U10" s="220">
        <v>0</v>
      </c>
      <c r="V10" s="220">
        <f>ROUND(E10*U10,2)</f>
        <v>0</v>
      </c>
      <c r="W10" s="220"/>
      <c r="X10" s="220" t="s">
        <v>169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170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5">
        <v>3</v>
      </c>
      <c r="B11" s="246" t="s">
        <v>618</v>
      </c>
      <c r="C11" s="252" t="s">
        <v>619</v>
      </c>
      <c r="D11" s="247" t="s">
        <v>266</v>
      </c>
      <c r="E11" s="248">
        <v>22.5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15</v>
      </c>
      <c r="M11" s="250">
        <f>G11*(1+L11/100)</f>
        <v>0</v>
      </c>
      <c r="N11" s="250">
        <v>0</v>
      </c>
      <c r="O11" s="250">
        <f>ROUND(E11*N11,2)</f>
        <v>0</v>
      </c>
      <c r="P11" s="250">
        <v>0</v>
      </c>
      <c r="Q11" s="250">
        <f>ROUND(E11*P11,2)</f>
        <v>0</v>
      </c>
      <c r="R11" s="250"/>
      <c r="S11" s="250" t="s">
        <v>158</v>
      </c>
      <c r="T11" s="251" t="s">
        <v>158</v>
      </c>
      <c r="U11" s="220">
        <v>0</v>
      </c>
      <c r="V11" s="220">
        <f>ROUND(E11*U11,2)</f>
        <v>0</v>
      </c>
      <c r="W11" s="220"/>
      <c r="X11" s="220" t="s">
        <v>169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170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5">
        <v>4</v>
      </c>
      <c r="B12" s="246" t="s">
        <v>198</v>
      </c>
      <c r="C12" s="252" t="s">
        <v>620</v>
      </c>
      <c r="D12" s="247" t="s">
        <v>181</v>
      </c>
      <c r="E12" s="248">
        <v>0.81</v>
      </c>
      <c r="F12" s="249"/>
      <c r="G12" s="250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15</v>
      </c>
      <c r="M12" s="250">
        <f>G12*(1+L12/100)</f>
        <v>0</v>
      </c>
      <c r="N12" s="250">
        <v>0</v>
      </c>
      <c r="O12" s="250">
        <f>ROUND(E12*N12,2)</f>
        <v>0</v>
      </c>
      <c r="P12" s="250">
        <v>0</v>
      </c>
      <c r="Q12" s="250">
        <f>ROUND(E12*P12,2)</f>
        <v>0</v>
      </c>
      <c r="R12" s="250"/>
      <c r="S12" s="250" t="s">
        <v>158</v>
      </c>
      <c r="T12" s="251" t="s">
        <v>158</v>
      </c>
      <c r="U12" s="220">
        <v>0</v>
      </c>
      <c r="V12" s="220">
        <f>ROUND(E12*U12,2)</f>
        <v>0</v>
      </c>
      <c r="W12" s="220"/>
      <c r="X12" s="220" t="s">
        <v>169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189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5">
        <v>5</v>
      </c>
      <c r="B13" s="246" t="s">
        <v>202</v>
      </c>
      <c r="C13" s="252" t="s">
        <v>203</v>
      </c>
      <c r="D13" s="247" t="s">
        <v>181</v>
      </c>
      <c r="E13" s="248">
        <v>6.75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15</v>
      </c>
      <c r="M13" s="250">
        <f>G13*(1+L13/100)</f>
        <v>0</v>
      </c>
      <c r="N13" s="250">
        <v>0</v>
      </c>
      <c r="O13" s="250">
        <f>ROUND(E13*N13,2)</f>
        <v>0</v>
      </c>
      <c r="P13" s="250">
        <v>0</v>
      </c>
      <c r="Q13" s="250">
        <f>ROUND(E13*P13,2)</f>
        <v>0</v>
      </c>
      <c r="R13" s="250"/>
      <c r="S13" s="250" t="s">
        <v>158</v>
      </c>
      <c r="T13" s="251" t="s">
        <v>158</v>
      </c>
      <c r="U13" s="220">
        <v>0</v>
      </c>
      <c r="V13" s="220">
        <f>ROUND(E13*U13,2)</f>
        <v>0</v>
      </c>
      <c r="W13" s="220"/>
      <c r="X13" s="220" t="s">
        <v>169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170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22" t="s">
        <v>153</v>
      </c>
      <c r="B14" s="223" t="s">
        <v>81</v>
      </c>
      <c r="C14" s="237" t="s">
        <v>82</v>
      </c>
      <c r="D14" s="224"/>
      <c r="E14" s="225"/>
      <c r="F14" s="226"/>
      <c r="G14" s="226">
        <f>SUMIF(AG15:AG15,"&lt;&gt;NOR",G15:G15)</f>
        <v>0</v>
      </c>
      <c r="H14" s="226"/>
      <c r="I14" s="226">
        <f>SUM(I15:I15)</f>
        <v>0</v>
      </c>
      <c r="J14" s="226"/>
      <c r="K14" s="226">
        <f>SUM(K15:K15)</f>
        <v>0</v>
      </c>
      <c r="L14" s="226"/>
      <c r="M14" s="226">
        <f>SUM(M15:M15)</f>
        <v>0</v>
      </c>
      <c r="N14" s="226"/>
      <c r="O14" s="226">
        <f>SUM(O15:O15)</f>
        <v>0</v>
      </c>
      <c r="P14" s="226"/>
      <c r="Q14" s="226">
        <f>SUM(Q15:Q15)</f>
        <v>0</v>
      </c>
      <c r="R14" s="226"/>
      <c r="S14" s="226"/>
      <c r="T14" s="227"/>
      <c r="U14" s="221"/>
      <c r="V14" s="221">
        <f>SUM(V15:V15)</f>
        <v>0</v>
      </c>
      <c r="W14" s="221"/>
      <c r="X14" s="221"/>
      <c r="AG14" t="s">
        <v>154</v>
      </c>
    </row>
    <row r="15" spans="1:60" outlineLevel="1" x14ac:dyDescent="0.2">
      <c r="A15" s="245">
        <v>6</v>
      </c>
      <c r="B15" s="246" t="s">
        <v>621</v>
      </c>
      <c r="C15" s="252" t="s">
        <v>622</v>
      </c>
      <c r="D15" s="247" t="s">
        <v>525</v>
      </c>
      <c r="E15" s="248">
        <v>8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15</v>
      </c>
      <c r="M15" s="250">
        <f>G15*(1+L15/100)</f>
        <v>0</v>
      </c>
      <c r="N15" s="250">
        <v>0</v>
      </c>
      <c r="O15" s="250">
        <f>ROUND(E15*N15,2)</f>
        <v>0</v>
      </c>
      <c r="P15" s="250">
        <v>0</v>
      </c>
      <c r="Q15" s="250">
        <f>ROUND(E15*P15,2)</f>
        <v>0</v>
      </c>
      <c r="R15" s="250" t="s">
        <v>526</v>
      </c>
      <c r="S15" s="250" t="s">
        <v>158</v>
      </c>
      <c r="T15" s="251" t="s">
        <v>158</v>
      </c>
      <c r="U15" s="220">
        <v>0</v>
      </c>
      <c r="V15" s="220">
        <f>ROUND(E15*U15,2)</f>
        <v>0</v>
      </c>
      <c r="W15" s="220"/>
      <c r="X15" s="220" t="s">
        <v>527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528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22" t="s">
        <v>153</v>
      </c>
      <c r="B16" s="223" t="s">
        <v>83</v>
      </c>
      <c r="C16" s="237" t="s">
        <v>84</v>
      </c>
      <c r="D16" s="224"/>
      <c r="E16" s="225"/>
      <c r="F16" s="226"/>
      <c r="G16" s="226">
        <f>SUMIF(AG17:AG23,"&lt;&gt;NOR",G17:G23)</f>
        <v>0</v>
      </c>
      <c r="H16" s="226"/>
      <c r="I16" s="226">
        <f>SUM(I17:I23)</f>
        <v>0</v>
      </c>
      <c r="J16" s="226"/>
      <c r="K16" s="226">
        <f>SUM(K17:K23)</f>
        <v>0</v>
      </c>
      <c r="L16" s="226"/>
      <c r="M16" s="226">
        <f>SUM(M17:M23)</f>
        <v>0</v>
      </c>
      <c r="N16" s="226"/>
      <c r="O16" s="226">
        <f>SUM(O17:O23)</f>
        <v>0</v>
      </c>
      <c r="P16" s="226"/>
      <c r="Q16" s="226">
        <f>SUM(Q17:Q23)</f>
        <v>0</v>
      </c>
      <c r="R16" s="226"/>
      <c r="S16" s="226"/>
      <c r="T16" s="227"/>
      <c r="U16" s="221"/>
      <c r="V16" s="221">
        <f>SUM(V17:V23)</f>
        <v>0</v>
      </c>
      <c r="W16" s="221"/>
      <c r="X16" s="221"/>
      <c r="AG16" t="s">
        <v>154</v>
      </c>
    </row>
    <row r="17" spans="1:60" outlineLevel="1" x14ac:dyDescent="0.2">
      <c r="A17" s="245">
        <v>7</v>
      </c>
      <c r="B17" s="246" t="s">
        <v>623</v>
      </c>
      <c r="C17" s="252" t="s">
        <v>624</v>
      </c>
      <c r="D17" s="247" t="s">
        <v>168</v>
      </c>
      <c r="E17" s="248">
        <v>3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15</v>
      </c>
      <c r="M17" s="250">
        <f>G17*(1+L17/100)</f>
        <v>0</v>
      </c>
      <c r="N17" s="250">
        <v>0</v>
      </c>
      <c r="O17" s="250">
        <f>ROUND(E17*N17,2)</f>
        <v>0</v>
      </c>
      <c r="P17" s="250">
        <v>0</v>
      </c>
      <c r="Q17" s="250">
        <f>ROUND(E17*P17,2)</f>
        <v>0</v>
      </c>
      <c r="R17" s="250"/>
      <c r="S17" s="250" t="s">
        <v>158</v>
      </c>
      <c r="T17" s="251" t="s">
        <v>158</v>
      </c>
      <c r="U17" s="220">
        <v>0</v>
      </c>
      <c r="V17" s="220">
        <f>ROUND(E17*U17,2)</f>
        <v>0</v>
      </c>
      <c r="W17" s="220"/>
      <c r="X17" s="220" t="s">
        <v>169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170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5">
        <v>8</v>
      </c>
      <c r="B18" s="246" t="s">
        <v>625</v>
      </c>
      <c r="C18" s="252" t="s">
        <v>626</v>
      </c>
      <c r="D18" s="247" t="s">
        <v>168</v>
      </c>
      <c r="E18" s="248">
        <v>10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15</v>
      </c>
      <c r="M18" s="250">
        <f>G18*(1+L18/100)</f>
        <v>0</v>
      </c>
      <c r="N18" s="250">
        <v>0</v>
      </c>
      <c r="O18" s="250">
        <f>ROUND(E18*N18,2)</f>
        <v>0</v>
      </c>
      <c r="P18" s="250">
        <v>0</v>
      </c>
      <c r="Q18" s="250">
        <f>ROUND(E18*P18,2)</f>
        <v>0</v>
      </c>
      <c r="R18" s="250"/>
      <c r="S18" s="250" t="s">
        <v>158</v>
      </c>
      <c r="T18" s="251" t="s">
        <v>158</v>
      </c>
      <c r="U18" s="220">
        <v>0</v>
      </c>
      <c r="V18" s="220">
        <f>ROUND(E18*U18,2)</f>
        <v>0</v>
      </c>
      <c r="W18" s="220"/>
      <c r="X18" s="220" t="s">
        <v>169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170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5">
        <v>9</v>
      </c>
      <c r="B19" s="246" t="s">
        <v>627</v>
      </c>
      <c r="C19" s="252" t="s">
        <v>628</v>
      </c>
      <c r="D19" s="247" t="s">
        <v>168</v>
      </c>
      <c r="E19" s="248">
        <v>4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15</v>
      </c>
      <c r="M19" s="250">
        <f>G19*(1+L19/100)</f>
        <v>0</v>
      </c>
      <c r="N19" s="250">
        <v>0</v>
      </c>
      <c r="O19" s="250">
        <f>ROUND(E19*N19,2)</f>
        <v>0</v>
      </c>
      <c r="P19" s="250">
        <v>0</v>
      </c>
      <c r="Q19" s="250">
        <f>ROUND(E19*P19,2)</f>
        <v>0</v>
      </c>
      <c r="R19" s="250"/>
      <c r="S19" s="250" t="s">
        <v>158</v>
      </c>
      <c r="T19" s="251" t="s">
        <v>158</v>
      </c>
      <c r="U19" s="220">
        <v>0</v>
      </c>
      <c r="V19" s="220">
        <f>ROUND(E19*U19,2)</f>
        <v>0</v>
      </c>
      <c r="W19" s="220"/>
      <c r="X19" s="220" t="s">
        <v>169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170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5">
        <v>10</v>
      </c>
      <c r="B20" s="246" t="s">
        <v>629</v>
      </c>
      <c r="C20" s="252" t="s">
        <v>630</v>
      </c>
      <c r="D20" s="247" t="s">
        <v>168</v>
      </c>
      <c r="E20" s="248">
        <v>36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15</v>
      </c>
      <c r="M20" s="250">
        <f>G20*(1+L20/100)</f>
        <v>0</v>
      </c>
      <c r="N20" s="250">
        <v>0</v>
      </c>
      <c r="O20" s="250">
        <f>ROUND(E20*N20,2)</f>
        <v>0</v>
      </c>
      <c r="P20" s="250">
        <v>0</v>
      </c>
      <c r="Q20" s="250">
        <f>ROUND(E20*P20,2)</f>
        <v>0</v>
      </c>
      <c r="R20" s="250"/>
      <c r="S20" s="250" t="s">
        <v>158</v>
      </c>
      <c r="T20" s="251" t="s">
        <v>158</v>
      </c>
      <c r="U20" s="220">
        <v>0</v>
      </c>
      <c r="V20" s="220">
        <f>ROUND(E20*U20,2)</f>
        <v>0</v>
      </c>
      <c r="W20" s="220"/>
      <c r="X20" s="220" t="s">
        <v>169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170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5">
        <v>11</v>
      </c>
      <c r="B21" s="246" t="s">
        <v>631</v>
      </c>
      <c r="C21" s="252" t="s">
        <v>632</v>
      </c>
      <c r="D21" s="247" t="s">
        <v>266</v>
      </c>
      <c r="E21" s="248">
        <v>22.5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15</v>
      </c>
      <c r="M21" s="250">
        <f>G21*(1+L21/100)</f>
        <v>0</v>
      </c>
      <c r="N21" s="250">
        <v>0</v>
      </c>
      <c r="O21" s="250">
        <f>ROUND(E21*N21,2)</f>
        <v>0</v>
      </c>
      <c r="P21" s="250">
        <v>0</v>
      </c>
      <c r="Q21" s="250">
        <f>ROUND(E21*P21,2)</f>
        <v>0</v>
      </c>
      <c r="R21" s="250"/>
      <c r="S21" s="250" t="s">
        <v>158</v>
      </c>
      <c r="T21" s="251" t="s">
        <v>158</v>
      </c>
      <c r="U21" s="220">
        <v>0</v>
      </c>
      <c r="V21" s="220">
        <f>ROUND(E21*U21,2)</f>
        <v>0</v>
      </c>
      <c r="W21" s="220"/>
      <c r="X21" s="220" t="s">
        <v>169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170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5">
        <v>12</v>
      </c>
      <c r="B22" s="246" t="s">
        <v>633</v>
      </c>
      <c r="C22" s="252" t="s">
        <v>634</v>
      </c>
      <c r="D22" s="247" t="s">
        <v>266</v>
      </c>
      <c r="E22" s="248">
        <v>45</v>
      </c>
      <c r="F22" s="249"/>
      <c r="G22" s="250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15</v>
      </c>
      <c r="M22" s="250">
        <f>G22*(1+L22/100)</f>
        <v>0</v>
      </c>
      <c r="N22" s="250">
        <v>0</v>
      </c>
      <c r="O22" s="250">
        <f>ROUND(E22*N22,2)</f>
        <v>0</v>
      </c>
      <c r="P22" s="250">
        <v>0</v>
      </c>
      <c r="Q22" s="250">
        <f>ROUND(E22*P22,2)</f>
        <v>0</v>
      </c>
      <c r="R22" s="250"/>
      <c r="S22" s="250" t="s">
        <v>158</v>
      </c>
      <c r="T22" s="251" t="s">
        <v>158</v>
      </c>
      <c r="U22" s="220">
        <v>0</v>
      </c>
      <c r="V22" s="220">
        <f>ROUND(E22*U22,2)</f>
        <v>0</v>
      </c>
      <c r="W22" s="220"/>
      <c r="X22" s="220" t="s">
        <v>169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170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5">
        <v>13</v>
      </c>
      <c r="B23" s="246" t="s">
        <v>635</v>
      </c>
      <c r="C23" s="252" t="s">
        <v>636</v>
      </c>
      <c r="D23" s="247" t="s">
        <v>266</v>
      </c>
      <c r="E23" s="248">
        <v>112.5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15</v>
      </c>
      <c r="M23" s="250">
        <f>G23*(1+L23/100)</f>
        <v>0</v>
      </c>
      <c r="N23" s="250">
        <v>0</v>
      </c>
      <c r="O23" s="250">
        <f>ROUND(E23*N23,2)</f>
        <v>0</v>
      </c>
      <c r="P23" s="250">
        <v>0</v>
      </c>
      <c r="Q23" s="250">
        <f>ROUND(E23*P23,2)</f>
        <v>0</v>
      </c>
      <c r="R23" s="250"/>
      <c r="S23" s="250" t="s">
        <v>158</v>
      </c>
      <c r="T23" s="251" t="s">
        <v>158</v>
      </c>
      <c r="U23" s="220">
        <v>0</v>
      </c>
      <c r="V23" s="220">
        <f>ROUND(E23*U23,2)</f>
        <v>0</v>
      </c>
      <c r="W23" s="220"/>
      <c r="X23" s="220" t="s">
        <v>169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170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22" t="s">
        <v>153</v>
      </c>
      <c r="B24" s="223" t="s">
        <v>85</v>
      </c>
      <c r="C24" s="237" t="s">
        <v>86</v>
      </c>
      <c r="D24" s="224"/>
      <c r="E24" s="225"/>
      <c r="F24" s="226"/>
      <c r="G24" s="226">
        <f>SUMIF(AG25:AG25,"&lt;&gt;NOR",G25:G25)</f>
        <v>0</v>
      </c>
      <c r="H24" s="226"/>
      <c r="I24" s="226">
        <f>SUM(I25:I25)</f>
        <v>0</v>
      </c>
      <c r="J24" s="226"/>
      <c r="K24" s="226">
        <f>SUM(K25:K25)</f>
        <v>0</v>
      </c>
      <c r="L24" s="226"/>
      <c r="M24" s="226">
        <f>SUM(M25:M25)</f>
        <v>0</v>
      </c>
      <c r="N24" s="226"/>
      <c r="O24" s="226">
        <f>SUM(O25:O25)</f>
        <v>0</v>
      </c>
      <c r="P24" s="226"/>
      <c r="Q24" s="226">
        <f>SUM(Q25:Q25)</f>
        <v>0</v>
      </c>
      <c r="R24" s="226"/>
      <c r="S24" s="226"/>
      <c r="T24" s="227"/>
      <c r="U24" s="221"/>
      <c r="V24" s="221">
        <f>SUM(V25:V25)</f>
        <v>0</v>
      </c>
      <c r="W24" s="221"/>
      <c r="X24" s="221"/>
      <c r="AG24" t="s">
        <v>154</v>
      </c>
    </row>
    <row r="25" spans="1:60" outlineLevel="1" x14ac:dyDescent="0.2">
      <c r="A25" s="245">
        <v>14</v>
      </c>
      <c r="B25" s="246" t="s">
        <v>426</v>
      </c>
      <c r="C25" s="252" t="s">
        <v>427</v>
      </c>
      <c r="D25" s="247" t="s">
        <v>277</v>
      </c>
      <c r="E25" s="248">
        <v>0.70740000000000003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15</v>
      </c>
      <c r="M25" s="250">
        <f>G25*(1+L25/100)</f>
        <v>0</v>
      </c>
      <c r="N25" s="250">
        <v>0</v>
      </c>
      <c r="O25" s="250">
        <f>ROUND(E25*N25,2)</f>
        <v>0</v>
      </c>
      <c r="P25" s="250">
        <v>0</v>
      </c>
      <c r="Q25" s="250">
        <f>ROUND(E25*P25,2)</f>
        <v>0</v>
      </c>
      <c r="R25" s="250"/>
      <c r="S25" s="250" t="s">
        <v>158</v>
      </c>
      <c r="T25" s="251" t="s">
        <v>158</v>
      </c>
      <c r="U25" s="220">
        <v>0</v>
      </c>
      <c r="V25" s="220">
        <f>ROUND(E25*U25,2)</f>
        <v>0</v>
      </c>
      <c r="W25" s="220"/>
      <c r="X25" s="220" t="s">
        <v>169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170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x14ac:dyDescent="0.2">
      <c r="A26" s="222" t="s">
        <v>153</v>
      </c>
      <c r="B26" s="223" t="s">
        <v>120</v>
      </c>
      <c r="C26" s="237" t="s">
        <v>121</v>
      </c>
      <c r="D26" s="224"/>
      <c r="E26" s="225"/>
      <c r="F26" s="226"/>
      <c r="G26" s="226">
        <f>SUMIF(AG27:AG52,"&lt;&gt;NOR",G27:G52)</f>
        <v>0</v>
      </c>
      <c r="H26" s="226"/>
      <c r="I26" s="226">
        <f>SUM(I27:I52)</f>
        <v>0</v>
      </c>
      <c r="J26" s="226"/>
      <c r="K26" s="226">
        <f>SUM(K27:K52)</f>
        <v>0</v>
      </c>
      <c r="L26" s="226"/>
      <c r="M26" s="226">
        <f>SUM(M27:M52)</f>
        <v>0</v>
      </c>
      <c r="N26" s="226"/>
      <c r="O26" s="226">
        <f>SUM(O27:O52)</f>
        <v>0</v>
      </c>
      <c r="P26" s="226"/>
      <c r="Q26" s="226">
        <f>SUM(Q27:Q52)</f>
        <v>0</v>
      </c>
      <c r="R26" s="226"/>
      <c r="S26" s="226"/>
      <c r="T26" s="227"/>
      <c r="U26" s="221"/>
      <c r="V26" s="221">
        <f>SUM(V27:V52)</f>
        <v>0</v>
      </c>
      <c r="W26" s="221"/>
      <c r="X26" s="221"/>
      <c r="AG26" t="s">
        <v>154</v>
      </c>
    </row>
    <row r="27" spans="1:60" outlineLevel="1" x14ac:dyDescent="0.2">
      <c r="A27" s="245">
        <v>15</v>
      </c>
      <c r="B27" s="246" t="s">
        <v>637</v>
      </c>
      <c r="C27" s="252" t="s">
        <v>638</v>
      </c>
      <c r="D27" s="247" t="s">
        <v>185</v>
      </c>
      <c r="E27" s="248">
        <v>1</v>
      </c>
      <c r="F27" s="249"/>
      <c r="G27" s="250">
        <f>ROUND(E27*F27,2)</f>
        <v>0</v>
      </c>
      <c r="H27" s="249"/>
      <c r="I27" s="250">
        <f>ROUND(E27*H27,2)</f>
        <v>0</v>
      </c>
      <c r="J27" s="249"/>
      <c r="K27" s="250">
        <f>ROUND(E27*J27,2)</f>
        <v>0</v>
      </c>
      <c r="L27" s="250">
        <v>15</v>
      </c>
      <c r="M27" s="250">
        <f>G27*(1+L27/100)</f>
        <v>0</v>
      </c>
      <c r="N27" s="250">
        <v>0</v>
      </c>
      <c r="O27" s="250">
        <f>ROUND(E27*N27,2)</f>
        <v>0</v>
      </c>
      <c r="P27" s="250">
        <v>0</v>
      </c>
      <c r="Q27" s="250">
        <f>ROUND(E27*P27,2)</f>
        <v>0</v>
      </c>
      <c r="R27" s="250"/>
      <c r="S27" s="250" t="s">
        <v>186</v>
      </c>
      <c r="T27" s="251" t="s">
        <v>159</v>
      </c>
      <c r="U27" s="220">
        <v>0</v>
      </c>
      <c r="V27" s="220">
        <f>ROUND(E27*U27,2)</f>
        <v>0</v>
      </c>
      <c r="W27" s="220"/>
      <c r="X27" s="220" t="s">
        <v>339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423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5">
        <v>16</v>
      </c>
      <c r="B28" s="246" t="s">
        <v>639</v>
      </c>
      <c r="C28" s="252" t="s">
        <v>640</v>
      </c>
      <c r="D28" s="247" t="s">
        <v>185</v>
      </c>
      <c r="E28" s="248">
        <v>1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15</v>
      </c>
      <c r="M28" s="250">
        <f>G28*(1+L28/100)</f>
        <v>0</v>
      </c>
      <c r="N28" s="250">
        <v>0</v>
      </c>
      <c r="O28" s="250">
        <f>ROUND(E28*N28,2)</f>
        <v>0</v>
      </c>
      <c r="P28" s="250">
        <v>0</v>
      </c>
      <c r="Q28" s="250">
        <f>ROUND(E28*P28,2)</f>
        <v>0</v>
      </c>
      <c r="R28" s="250"/>
      <c r="S28" s="250" t="s">
        <v>186</v>
      </c>
      <c r="T28" s="251" t="s">
        <v>159</v>
      </c>
      <c r="U28" s="220">
        <v>0</v>
      </c>
      <c r="V28" s="220">
        <f>ROUND(E28*U28,2)</f>
        <v>0</v>
      </c>
      <c r="W28" s="220"/>
      <c r="X28" s="220" t="s">
        <v>339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423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5">
        <v>17</v>
      </c>
      <c r="B29" s="246" t="s">
        <v>641</v>
      </c>
      <c r="C29" s="252" t="s">
        <v>642</v>
      </c>
      <c r="D29" s="247" t="s">
        <v>168</v>
      </c>
      <c r="E29" s="248">
        <v>36</v>
      </c>
      <c r="F29" s="249"/>
      <c r="G29" s="250">
        <f>ROUND(E29*F29,2)</f>
        <v>0</v>
      </c>
      <c r="H29" s="249"/>
      <c r="I29" s="250">
        <f>ROUND(E29*H29,2)</f>
        <v>0</v>
      </c>
      <c r="J29" s="249"/>
      <c r="K29" s="250">
        <f>ROUND(E29*J29,2)</f>
        <v>0</v>
      </c>
      <c r="L29" s="250">
        <v>15</v>
      </c>
      <c r="M29" s="250">
        <f>G29*(1+L29/100)</f>
        <v>0</v>
      </c>
      <c r="N29" s="250">
        <v>0</v>
      </c>
      <c r="O29" s="250">
        <f>ROUND(E29*N29,2)</f>
        <v>0</v>
      </c>
      <c r="P29" s="250">
        <v>0</v>
      </c>
      <c r="Q29" s="250">
        <f>ROUND(E29*P29,2)</f>
        <v>0</v>
      </c>
      <c r="R29" s="250"/>
      <c r="S29" s="250" t="s">
        <v>158</v>
      </c>
      <c r="T29" s="251" t="s">
        <v>158</v>
      </c>
      <c r="U29" s="220">
        <v>0</v>
      </c>
      <c r="V29" s="220">
        <f>ROUND(E29*U29,2)</f>
        <v>0</v>
      </c>
      <c r="W29" s="220"/>
      <c r="X29" s="220" t="s">
        <v>169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170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>
        <v>18</v>
      </c>
      <c r="B30" s="229" t="s">
        <v>643</v>
      </c>
      <c r="C30" s="238" t="s">
        <v>644</v>
      </c>
      <c r="D30" s="230" t="s">
        <v>168</v>
      </c>
      <c r="E30" s="231">
        <v>6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15</v>
      </c>
      <c r="M30" s="233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3"/>
      <c r="S30" s="233" t="s">
        <v>158</v>
      </c>
      <c r="T30" s="234" t="s">
        <v>158</v>
      </c>
      <c r="U30" s="220">
        <v>0</v>
      </c>
      <c r="V30" s="220">
        <f>ROUND(E30*U30,2)</f>
        <v>0</v>
      </c>
      <c r="W30" s="220"/>
      <c r="X30" s="220" t="s">
        <v>169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170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53" t="s">
        <v>645</v>
      </c>
      <c r="D31" s="243"/>
      <c r="E31" s="244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175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53" t="s">
        <v>75</v>
      </c>
      <c r="D32" s="243"/>
      <c r="E32" s="244">
        <v>6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175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5">
        <v>19</v>
      </c>
      <c r="B33" s="246" t="s">
        <v>646</v>
      </c>
      <c r="C33" s="252" t="s">
        <v>647</v>
      </c>
      <c r="D33" s="247" t="s">
        <v>168</v>
      </c>
      <c r="E33" s="248">
        <v>2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15</v>
      </c>
      <c r="M33" s="250">
        <f>G33*(1+L33/100)</f>
        <v>0</v>
      </c>
      <c r="N33" s="250">
        <v>0</v>
      </c>
      <c r="O33" s="250">
        <f>ROUND(E33*N33,2)</f>
        <v>0</v>
      </c>
      <c r="P33" s="250">
        <v>0</v>
      </c>
      <c r="Q33" s="250">
        <f>ROUND(E33*P33,2)</f>
        <v>0</v>
      </c>
      <c r="R33" s="250"/>
      <c r="S33" s="250" t="s">
        <v>158</v>
      </c>
      <c r="T33" s="251" t="s">
        <v>158</v>
      </c>
      <c r="U33" s="220">
        <v>0</v>
      </c>
      <c r="V33" s="220">
        <f>ROUND(E33*U33,2)</f>
        <v>0</v>
      </c>
      <c r="W33" s="220"/>
      <c r="X33" s="220" t="s">
        <v>169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170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5">
        <v>20</v>
      </c>
      <c r="B34" s="246" t="s">
        <v>648</v>
      </c>
      <c r="C34" s="252" t="s">
        <v>649</v>
      </c>
      <c r="D34" s="247" t="s">
        <v>168</v>
      </c>
      <c r="E34" s="248">
        <v>2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15</v>
      </c>
      <c r="M34" s="250">
        <f>G34*(1+L34/100)</f>
        <v>0</v>
      </c>
      <c r="N34" s="250">
        <v>0</v>
      </c>
      <c r="O34" s="250">
        <f>ROUND(E34*N34,2)</f>
        <v>0</v>
      </c>
      <c r="P34" s="250">
        <v>0</v>
      </c>
      <c r="Q34" s="250">
        <f>ROUND(E34*P34,2)</f>
        <v>0</v>
      </c>
      <c r="R34" s="250"/>
      <c r="S34" s="250" t="s">
        <v>158</v>
      </c>
      <c r="T34" s="251" t="s">
        <v>158</v>
      </c>
      <c r="U34" s="220">
        <v>0</v>
      </c>
      <c r="V34" s="220">
        <f>ROUND(E34*U34,2)</f>
        <v>0</v>
      </c>
      <c r="W34" s="220"/>
      <c r="X34" s="220" t="s">
        <v>169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170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5">
        <v>21</v>
      </c>
      <c r="B35" s="246" t="s">
        <v>650</v>
      </c>
      <c r="C35" s="252" t="s">
        <v>651</v>
      </c>
      <c r="D35" s="247" t="s">
        <v>168</v>
      </c>
      <c r="E35" s="248">
        <v>22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15</v>
      </c>
      <c r="M35" s="250">
        <f>G35*(1+L35/100)</f>
        <v>0</v>
      </c>
      <c r="N35" s="250">
        <v>0</v>
      </c>
      <c r="O35" s="250">
        <f>ROUND(E35*N35,2)</f>
        <v>0</v>
      </c>
      <c r="P35" s="250">
        <v>0</v>
      </c>
      <c r="Q35" s="250">
        <f>ROUND(E35*P35,2)</f>
        <v>0</v>
      </c>
      <c r="R35" s="250"/>
      <c r="S35" s="250" t="s">
        <v>158</v>
      </c>
      <c r="T35" s="251" t="s">
        <v>158</v>
      </c>
      <c r="U35" s="220">
        <v>0</v>
      </c>
      <c r="V35" s="220">
        <f>ROUND(E35*U35,2)</f>
        <v>0</v>
      </c>
      <c r="W35" s="220"/>
      <c r="X35" s="220" t="s">
        <v>169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170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5">
        <v>22</v>
      </c>
      <c r="B36" s="246" t="s">
        <v>652</v>
      </c>
      <c r="C36" s="252" t="s">
        <v>653</v>
      </c>
      <c r="D36" s="247" t="s">
        <v>266</v>
      </c>
      <c r="E36" s="248">
        <v>21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15</v>
      </c>
      <c r="M36" s="250">
        <f>G36*(1+L36/100)</f>
        <v>0</v>
      </c>
      <c r="N36" s="250">
        <v>0</v>
      </c>
      <c r="O36" s="250">
        <f>ROUND(E36*N36,2)</f>
        <v>0</v>
      </c>
      <c r="P36" s="250">
        <v>0</v>
      </c>
      <c r="Q36" s="250">
        <f>ROUND(E36*P36,2)</f>
        <v>0</v>
      </c>
      <c r="R36" s="250"/>
      <c r="S36" s="250" t="s">
        <v>158</v>
      </c>
      <c r="T36" s="251" t="s">
        <v>158</v>
      </c>
      <c r="U36" s="220">
        <v>0</v>
      </c>
      <c r="V36" s="220">
        <f>ROUND(E36*U36,2)</f>
        <v>0</v>
      </c>
      <c r="W36" s="220"/>
      <c r="X36" s="220" t="s">
        <v>169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170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5">
        <v>23</v>
      </c>
      <c r="B37" s="246" t="s">
        <v>654</v>
      </c>
      <c r="C37" s="252" t="s">
        <v>655</v>
      </c>
      <c r="D37" s="247" t="s">
        <v>266</v>
      </c>
      <c r="E37" s="248">
        <v>50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15</v>
      </c>
      <c r="M37" s="250">
        <f>G37*(1+L37/100)</f>
        <v>0</v>
      </c>
      <c r="N37" s="250">
        <v>0</v>
      </c>
      <c r="O37" s="250">
        <f>ROUND(E37*N37,2)</f>
        <v>0</v>
      </c>
      <c r="P37" s="250">
        <v>0</v>
      </c>
      <c r="Q37" s="250">
        <f>ROUND(E37*P37,2)</f>
        <v>0</v>
      </c>
      <c r="R37" s="250"/>
      <c r="S37" s="250" t="s">
        <v>158</v>
      </c>
      <c r="T37" s="251" t="s">
        <v>158</v>
      </c>
      <c r="U37" s="220">
        <v>0</v>
      </c>
      <c r="V37" s="220">
        <f>ROUND(E37*U37,2)</f>
        <v>0</v>
      </c>
      <c r="W37" s="220"/>
      <c r="X37" s="220" t="s">
        <v>169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170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45">
        <v>24</v>
      </c>
      <c r="B38" s="246" t="s">
        <v>656</v>
      </c>
      <c r="C38" s="252" t="s">
        <v>657</v>
      </c>
      <c r="D38" s="247" t="s">
        <v>266</v>
      </c>
      <c r="E38" s="248">
        <v>110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15</v>
      </c>
      <c r="M38" s="250">
        <f>G38*(1+L38/100)</f>
        <v>0</v>
      </c>
      <c r="N38" s="250">
        <v>0</v>
      </c>
      <c r="O38" s="250">
        <f>ROUND(E38*N38,2)</f>
        <v>0</v>
      </c>
      <c r="P38" s="250">
        <v>0</v>
      </c>
      <c r="Q38" s="250">
        <f>ROUND(E38*P38,2)</f>
        <v>0</v>
      </c>
      <c r="R38" s="250"/>
      <c r="S38" s="250" t="s">
        <v>158</v>
      </c>
      <c r="T38" s="251" t="s">
        <v>158</v>
      </c>
      <c r="U38" s="220">
        <v>0</v>
      </c>
      <c r="V38" s="220">
        <f>ROUND(E38*U38,2)</f>
        <v>0</v>
      </c>
      <c r="W38" s="220"/>
      <c r="X38" s="220" t="s">
        <v>169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170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5">
        <v>25</v>
      </c>
      <c r="B39" s="246" t="s">
        <v>658</v>
      </c>
      <c r="C39" s="252" t="s">
        <v>659</v>
      </c>
      <c r="D39" s="247" t="s">
        <v>266</v>
      </c>
      <c r="E39" s="248">
        <v>22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15</v>
      </c>
      <c r="M39" s="250">
        <f>G39*(1+L39/100)</f>
        <v>0</v>
      </c>
      <c r="N39" s="250">
        <v>0</v>
      </c>
      <c r="O39" s="250">
        <f>ROUND(E39*N39,2)</f>
        <v>0</v>
      </c>
      <c r="P39" s="250">
        <v>0</v>
      </c>
      <c r="Q39" s="250">
        <f>ROUND(E39*P39,2)</f>
        <v>0</v>
      </c>
      <c r="R39" s="250"/>
      <c r="S39" s="250" t="s">
        <v>158</v>
      </c>
      <c r="T39" s="251" t="s">
        <v>158</v>
      </c>
      <c r="U39" s="220">
        <v>0</v>
      </c>
      <c r="V39" s="220">
        <f>ROUND(E39*U39,2)</f>
        <v>0</v>
      </c>
      <c r="W39" s="220"/>
      <c r="X39" s="220" t="s">
        <v>169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170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5">
        <v>26</v>
      </c>
      <c r="B40" s="246" t="s">
        <v>660</v>
      </c>
      <c r="C40" s="252" t="s">
        <v>661</v>
      </c>
      <c r="D40" s="247" t="s">
        <v>266</v>
      </c>
      <c r="E40" s="248">
        <v>30</v>
      </c>
      <c r="F40" s="249"/>
      <c r="G40" s="250">
        <f>ROUND(E40*F40,2)</f>
        <v>0</v>
      </c>
      <c r="H40" s="249"/>
      <c r="I40" s="250">
        <f>ROUND(E40*H40,2)</f>
        <v>0</v>
      </c>
      <c r="J40" s="249"/>
      <c r="K40" s="250">
        <f>ROUND(E40*J40,2)</f>
        <v>0</v>
      </c>
      <c r="L40" s="250">
        <v>15</v>
      </c>
      <c r="M40" s="250">
        <f>G40*(1+L40/100)</f>
        <v>0</v>
      </c>
      <c r="N40" s="250">
        <v>0</v>
      </c>
      <c r="O40" s="250">
        <f>ROUND(E40*N40,2)</f>
        <v>0</v>
      </c>
      <c r="P40" s="250">
        <v>0</v>
      </c>
      <c r="Q40" s="250">
        <f>ROUND(E40*P40,2)</f>
        <v>0</v>
      </c>
      <c r="R40" s="250"/>
      <c r="S40" s="250" t="s">
        <v>158</v>
      </c>
      <c r="T40" s="251" t="s">
        <v>158</v>
      </c>
      <c r="U40" s="220">
        <v>0</v>
      </c>
      <c r="V40" s="220">
        <f>ROUND(E40*U40,2)</f>
        <v>0</v>
      </c>
      <c r="W40" s="220"/>
      <c r="X40" s="220" t="s">
        <v>169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170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5">
        <v>27</v>
      </c>
      <c r="B41" s="246" t="s">
        <v>662</v>
      </c>
      <c r="C41" s="252" t="s">
        <v>663</v>
      </c>
      <c r="D41" s="247" t="s">
        <v>266</v>
      </c>
      <c r="E41" s="248">
        <v>12</v>
      </c>
      <c r="F41" s="249"/>
      <c r="G41" s="250">
        <f>ROUND(E41*F41,2)</f>
        <v>0</v>
      </c>
      <c r="H41" s="249"/>
      <c r="I41" s="250">
        <f>ROUND(E41*H41,2)</f>
        <v>0</v>
      </c>
      <c r="J41" s="249"/>
      <c r="K41" s="250">
        <f>ROUND(E41*J41,2)</f>
        <v>0</v>
      </c>
      <c r="L41" s="250">
        <v>15</v>
      </c>
      <c r="M41" s="250">
        <f>G41*(1+L41/100)</f>
        <v>0</v>
      </c>
      <c r="N41" s="250">
        <v>0</v>
      </c>
      <c r="O41" s="250">
        <f>ROUND(E41*N41,2)</f>
        <v>0</v>
      </c>
      <c r="P41" s="250">
        <v>0</v>
      </c>
      <c r="Q41" s="250">
        <f>ROUND(E41*P41,2)</f>
        <v>0</v>
      </c>
      <c r="R41" s="250"/>
      <c r="S41" s="250" t="s">
        <v>158</v>
      </c>
      <c r="T41" s="251" t="s">
        <v>158</v>
      </c>
      <c r="U41" s="220">
        <v>0</v>
      </c>
      <c r="V41" s="220">
        <f>ROUND(E41*U41,2)</f>
        <v>0</v>
      </c>
      <c r="W41" s="220"/>
      <c r="X41" s="220" t="s">
        <v>169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170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5">
        <v>28</v>
      </c>
      <c r="B42" s="246" t="s">
        <v>664</v>
      </c>
      <c r="C42" s="252" t="s">
        <v>665</v>
      </c>
      <c r="D42" s="247" t="s">
        <v>266</v>
      </c>
      <c r="E42" s="248">
        <v>36</v>
      </c>
      <c r="F42" s="249"/>
      <c r="G42" s="250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15</v>
      </c>
      <c r="M42" s="250">
        <f>G42*(1+L42/100)</f>
        <v>0</v>
      </c>
      <c r="N42" s="250">
        <v>0</v>
      </c>
      <c r="O42" s="250">
        <f>ROUND(E42*N42,2)</f>
        <v>0</v>
      </c>
      <c r="P42" s="250">
        <v>0</v>
      </c>
      <c r="Q42" s="250">
        <f>ROUND(E42*P42,2)</f>
        <v>0</v>
      </c>
      <c r="R42" s="250"/>
      <c r="S42" s="250" t="s">
        <v>158</v>
      </c>
      <c r="T42" s="251" t="s">
        <v>158</v>
      </c>
      <c r="U42" s="220">
        <v>0</v>
      </c>
      <c r="V42" s="220">
        <f>ROUND(E42*U42,2)</f>
        <v>0</v>
      </c>
      <c r="W42" s="220"/>
      <c r="X42" s="220" t="s">
        <v>169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170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5">
        <v>29</v>
      </c>
      <c r="B43" s="246" t="s">
        <v>666</v>
      </c>
      <c r="C43" s="252" t="s">
        <v>667</v>
      </c>
      <c r="D43" s="247" t="s">
        <v>168</v>
      </c>
      <c r="E43" s="248">
        <v>1</v>
      </c>
      <c r="F43" s="249"/>
      <c r="G43" s="250">
        <f>ROUND(E43*F43,2)</f>
        <v>0</v>
      </c>
      <c r="H43" s="249"/>
      <c r="I43" s="250">
        <f>ROUND(E43*H43,2)</f>
        <v>0</v>
      </c>
      <c r="J43" s="249"/>
      <c r="K43" s="250">
        <f>ROUND(E43*J43,2)</f>
        <v>0</v>
      </c>
      <c r="L43" s="250">
        <v>15</v>
      </c>
      <c r="M43" s="250">
        <f>G43*(1+L43/100)</f>
        <v>0</v>
      </c>
      <c r="N43" s="250">
        <v>0</v>
      </c>
      <c r="O43" s="250">
        <f>ROUND(E43*N43,2)</f>
        <v>0</v>
      </c>
      <c r="P43" s="250">
        <v>0</v>
      </c>
      <c r="Q43" s="250">
        <f>ROUND(E43*P43,2)</f>
        <v>0</v>
      </c>
      <c r="R43" s="250" t="s">
        <v>338</v>
      </c>
      <c r="S43" s="250" t="s">
        <v>158</v>
      </c>
      <c r="T43" s="251" t="s">
        <v>158</v>
      </c>
      <c r="U43" s="220">
        <v>0</v>
      </c>
      <c r="V43" s="220">
        <f>ROUND(E43*U43,2)</f>
        <v>0</v>
      </c>
      <c r="W43" s="220"/>
      <c r="X43" s="220" t="s">
        <v>339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423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5">
        <v>30</v>
      </c>
      <c r="B44" s="246" t="s">
        <v>668</v>
      </c>
      <c r="C44" s="252" t="s">
        <v>669</v>
      </c>
      <c r="D44" s="247" t="s">
        <v>168</v>
      </c>
      <c r="E44" s="248">
        <v>1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15</v>
      </c>
      <c r="M44" s="250">
        <f>G44*(1+L44/100)</f>
        <v>0</v>
      </c>
      <c r="N44" s="250">
        <v>0</v>
      </c>
      <c r="O44" s="250">
        <f>ROUND(E44*N44,2)</f>
        <v>0</v>
      </c>
      <c r="P44" s="250">
        <v>0</v>
      </c>
      <c r="Q44" s="250">
        <f>ROUND(E44*P44,2)</f>
        <v>0</v>
      </c>
      <c r="R44" s="250"/>
      <c r="S44" s="250" t="s">
        <v>158</v>
      </c>
      <c r="T44" s="251" t="s">
        <v>158</v>
      </c>
      <c r="U44" s="220">
        <v>0</v>
      </c>
      <c r="V44" s="220">
        <f>ROUND(E44*U44,2)</f>
        <v>0</v>
      </c>
      <c r="W44" s="220"/>
      <c r="X44" s="220" t="s">
        <v>169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170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5">
        <v>31</v>
      </c>
      <c r="B45" s="246" t="s">
        <v>670</v>
      </c>
      <c r="C45" s="252" t="s">
        <v>671</v>
      </c>
      <c r="D45" s="247" t="s">
        <v>168</v>
      </c>
      <c r="E45" s="248">
        <v>8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15</v>
      </c>
      <c r="M45" s="250">
        <f>G45*(1+L45/100)</f>
        <v>0</v>
      </c>
      <c r="N45" s="250">
        <v>0</v>
      </c>
      <c r="O45" s="250">
        <f>ROUND(E45*N45,2)</f>
        <v>0</v>
      </c>
      <c r="P45" s="250">
        <v>0</v>
      </c>
      <c r="Q45" s="250">
        <f>ROUND(E45*P45,2)</f>
        <v>0</v>
      </c>
      <c r="R45" s="250"/>
      <c r="S45" s="250" t="s">
        <v>158</v>
      </c>
      <c r="T45" s="251" t="s">
        <v>158</v>
      </c>
      <c r="U45" s="220">
        <v>0</v>
      </c>
      <c r="V45" s="220">
        <f>ROUND(E45*U45,2)</f>
        <v>0</v>
      </c>
      <c r="W45" s="220"/>
      <c r="X45" s="220" t="s">
        <v>169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170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45">
        <v>32</v>
      </c>
      <c r="B46" s="246" t="s">
        <v>609</v>
      </c>
      <c r="C46" s="252" t="s">
        <v>672</v>
      </c>
      <c r="D46" s="247" t="s">
        <v>611</v>
      </c>
      <c r="E46" s="248">
        <v>1</v>
      </c>
      <c r="F46" s="249"/>
      <c r="G46" s="250">
        <f>ROUND(E46*F46,2)</f>
        <v>0</v>
      </c>
      <c r="H46" s="249"/>
      <c r="I46" s="250">
        <f>ROUND(E46*H46,2)</f>
        <v>0</v>
      </c>
      <c r="J46" s="249"/>
      <c r="K46" s="250">
        <f>ROUND(E46*J46,2)</f>
        <v>0</v>
      </c>
      <c r="L46" s="250">
        <v>15</v>
      </c>
      <c r="M46" s="250">
        <f>G46*(1+L46/100)</f>
        <v>0</v>
      </c>
      <c r="N46" s="250">
        <v>0</v>
      </c>
      <c r="O46" s="250">
        <f>ROUND(E46*N46,2)</f>
        <v>0</v>
      </c>
      <c r="P46" s="250">
        <v>0</v>
      </c>
      <c r="Q46" s="250">
        <f>ROUND(E46*P46,2)</f>
        <v>0</v>
      </c>
      <c r="R46" s="250" t="s">
        <v>338</v>
      </c>
      <c r="S46" s="250" t="s">
        <v>158</v>
      </c>
      <c r="T46" s="251" t="s">
        <v>158</v>
      </c>
      <c r="U46" s="220">
        <v>0</v>
      </c>
      <c r="V46" s="220">
        <f>ROUND(E46*U46,2)</f>
        <v>0</v>
      </c>
      <c r="W46" s="220"/>
      <c r="X46" s="220" t="s">
        <v>339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423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5">
        <v>33</v>
      </c>
      <c r="B47" s="246" t="s">
        <v>673</v>
      </c>
      <c r="C47" s="252" t="s">
        <v>674</v>
      </c>
      <c r="D47" s="247" t="s">
        <v>266</v>
      </c>
      <c r="E47" s="248">
        <v>50</v>
      </c>
      <c r="F47" s="249"/>
      <c r="G47" s="250">
        <f>ROUND(E47*F47,2)</f>
        <v>0</v>
      </c>
      <c r="H47" s="249"/>
      <c r="I47" s="250">
        <f>ROUND(E47*H47,2)</f>
        <v>0</v>
      </c>
      <c r="J47" s="249"/>
      <c r="K47" s="250">
        <f>ROUND(E47*J47,2)</f>
        <v>0</v>
      </c>
      <c r="L47" s="250">
        <v>15</v>
      </c>
      <c r="M47" s="250">
        <f>G47*(1+L47/100)</f>
        <v>0</v>
      </c>
      <c r="N47" s="250">
        <v>0</v>
      </c>
      <c r="O47" s="250">
        <f>ROUND(E47*N47,2)</f>
        <v>0</v>
      </c>
      <c r="P47" s="250">
        <v>0</v>
      </c>
      <c r="Q47" s="250">
        <f>ROUND(E47*P47,2)</f>
        <v>0</v>
      </c>
      <c r="R47" s="250" t="s">
        <v>338</v>
      </c>
      <c r="S47" s="250" t="s">
        <v>158</v>
      </c>
      <c r="T47" s="251" t="s">
        <v>158</v>
      </c>
      <c r="U47" s="220">
        <v>0</v>
      </c>
      <c r="V47" s="220">
        <f>ROUND(E47*U47,2)</f>
        <v>0</v>
      </c>
      <c r="W47" s="220"/>
      <c r="X47" s="220" t="s">
        <v>339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423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45">
        <v>34</v>
      </c>
      <c r="B48" s="246" t="s">
        <v>675</v>
      </c>
      <c r="C48" s="252" t="s">
        <v>676</v>
      </c>
      <c r="D48" s="247" t="s">
        <v>266</v>
      </c>
      <c r="E48" s="248">
        <v>110</v>
      </c>
      <c r="F48" s="249"/>
      <c r="G48" s="250">
        <f>ROUND(E48*F48,2)</f>
        <v>0</v>
      </c>
      <c r="H48" s="249"/>
      <c r="I48" s="250">
        <f>ROUND(E48*H48,2)</f>
        <v>0</v>
      </c>
      <c r="J48" s="249"/>
      <c r="K48" s="250">
        <f>ROUND(E48*J48,2)</f>
        <v>0</v>
      </c>
      <c r="L48" s="250">
        <v>15</v>
      </c>
      <c r="M48" s="250">
        <f>G48*(1+L48/100)</f>
        <v>0</v>
      </c>
      <c r="N48" s="250">
        <v>0</v>
      </c>
      <c r="O48" s="250">
        <f>ROUND(E48*N48,2)</f>
        <v>0</v>
      </c>
      <c r="P48" s="250">
        <v>0</v>
      </c>
      <c r="Q48" s="250">
        <f>ROUND(E48*P48,2)</f>
        <v>0</v>
      </c>
      <c r="R48" s="250" t="s">
        <v>338</v>
      </c>
      <c r="S48" s="250" t="s">
        <v>158</v>
      </c>
      <c r="T48" s="251" t="s">
        <v>158</v>
      </c>
      <c r="U48" s="220">
        <v>0</v>
      </c>
      <c r="V48" s="220">
        <f>ROUND(E48*U48,2)</f>
        <v>0</v>
      </c>
      <c r="W48" s="220"/>
      <c r="X48" s="220" t="s">
        <v>339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423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5">
        <v>35</v>
      </c>
      <c r="B49" s="246" t="s">
        <v>677</v>
      </c>
      <c r="C49" s="252" t="s">
        <v>678</v>
      </c>
      <c r="D49" s="247" t="s">
        <v>266</v>
      </c>
      <c r="E49" s="248">
        <v>22</v>
      </c>
      <c r="F49" s="249"/>
      <c r="G49" s="250">
        <f>ROUND(E49*F49,2)</f>
        <v>0</v>
      </c>
      <c r="H49" s="249"/>
      <c r="I49" s="250">
        <f>ROUND(E49*H49,2)</f>
        <v>0</v>
      </c>
      <c r="J49" s="249"/>
      <c r="K49" s="250">
        <f>ROUND(E49*J49,2)</f>
        <v>0</v>
      </c>
      <c r="L49" s="250">
        <v>15</v>
      </c>
      <c r="M49" s="250">
        <f>G49*(1+L49/100)</f>
        <v>0</v>
      </c>
      <c r="N49" s="250">
        <v>0</v>
      </c>
      <c r="O49" s="250">
        <f>ROUND(E49*N49,2)</f>
        <v>0</v>
      </c>
      <c r="P49" s="250">
        <v>0</v>
      </c>
      <c r="Q49" s="250">
        <f>ROUND(E49*P49,2)</f>
        <v>0</v>
      </c>
      <c r="R49" s="250" t="s">
        <v>338</v>
      </c>
      <c r="S49" s="250" t="s">
        <v>158</v>
      </c>
      <c r="T49" s="251" t="s">
        <v>158</v>
      </c>
      <c r="U49" s="220">
        <v>0</v>
      </c>
      <c r="V49" s="220">
        <f>ROUND(E49*U49,2)</f>
        <v>0</v>
      </c>
      <c r="W49" s="220"/>
      <c r="X49" s="220" t="s">
        <v>339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423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45">
        <v>36</v>
      </c>
      <c r="B50" s="246" t="s">
        <v>679</v>
      </c>
      <c r="C50" s="252" t="s">
        <v>680</v>
      </c>
      <c r="D50" s="247" t="s">
        <v>266</v>
      </c>
      <c r="E50" s="248">
        <v>30</v>
      </c>
      <c r="F50" s="249"/>
      <c r="G50" s="250">
        <f>ROUND(E50*F50,2)</f>
        <v>0</v>
      </c>
      <c r="H50" s="249"/>
      <c r="I50" s="250">
        <f>ROUND(E50*H50,2)</f>
        <v>0</v>
      </c>
      <c r="J50" s="249"/>
      <c r="K50" s="250">
        <f>ROUND(E50*J50,2)</f>
        <v>0</v>
      </c>
      <c r="L50" s="250">
        <v>15</v>
      </c>
      <c r="M50" s="250">
        <f>G50*(1+L50/100)</f>
        <v>0</v>
      </c>
      <c r="N50" s="250">
        <v>0</v>
      </c>
      <c r="O50" s="250">
        <f>ROUND(E50*N50,2)</f>
        <v>0</v>
      </c>
      <c r="P50" s="250">
        <v>0</v>
      </c>
      <c r="Q50" s="250">
        <f>ROUND(E50*P50,2)</f>
        <v>0</v>
      </c>
      <c r="R50" s="250" t="s">
        <v>338</v>
      </c>
      <c r="S50" s="250" t="s">
        <v>158</v>
      </c>
      <c r="T50" s="251" t="s">
        <v>158</v>
      </c>
      <c r="U50" s="220">
        <v>0</v>
      </c>
      <c r="V50" s="220">
        <f>ROUND(E50*U50,2)</f>
        <v>0</v>
      </c>
      <c r="W50" s="220"/>
      <c r="X50" s="220" t="s">
        <v>339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423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5">
        <v>37</v>
      </c>
      <c r="B51" s="246" t="s">
        <v>681</v>
      </c>
      <c r="C51" s="252" t="s">
        <v>682</v>
      </c>
      <c r="D51" s="247" t="s">
        <v>266</v>
      </c>
      <c r="E51" s="248">
        <v>12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15</v>
      </c>
      <c r="M51" s="250">
        <f>G51*(1+L51/100)</f>
        <v>0</v>
      </c>
      <c r="N51" s="250">
        <v>0</v>
      </c>
      <c r="O51" s="250">
        <f>ROUND(E51*N51,2)</f>
        <v>0</v>
      </c>
      <c r="P51" s="250">
        <v>0</v>
      </c>
      <c r="Q51" s="250">
        <f>ROUND(E51*P51,2)</f>
        <v>0</v>
      </c>
      <c r="R51" s="250" t="s">
        <v>338</v>
      </c>
      <c r="S51" s="250" t="s">
        <v>158</v>
      </c>
      <c r="T51" s="251" t="s">
        <v>158</v>
      </c>
      <c r="U51" s="220">
        <v>0</v>
      </c>
      <c r="V51" s="220">
        <f>ROUND(E51*U51,2)</f>
        <v>0</v>
      </c>
      <c r="W51" s="220"/>
      <c r="X51" s="220" t="s">
        <v>339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423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45">
        <v>38</v>
      </c>
      <c r="B52" s="246" t="s">
        <v>683</v>
      </c>
      <c r="C52" s="252" t="s">
        <v>684</v>
      </c>
      <c r="D52" s="247" t="s">
        <v>266</v>
      </c>
      <c r="E52" s="248">
        <v>21</v>
      </c>
      <c r="F52" s="249"/>
      <c r="G52" s="250">
        <f>ROUND(E52*F52,2)</f>
        <v>0</v>
      </c>
      <c r="H52" s="249"/>
      <c r="I52" s="250">
        <f>ROUND(E52*H52,2)</f>
        <v>0</v>
      </c>
      <c r="J52" s="249"/>
      <c r="K52" s="250">
        <f>ROUND(E52*J52,2)</f>
        <v>0</v>
      </c>
      <c r="L52" s="250">
        <v>15</v>
      </c>
      <c r="M52" s="250">
        <f>G52*(1+L52/100)</f>
        <v>0</v>
      </c>
      <c r="N52" s="250">
        <v>0</v>
      </c>
      <c r="O52" s="250">
        <f>ROUND(E52*N52,2)</f>
        <v>0</v>
      </c>
      <c r="P52" s="250">
        <v>0</v>
      </c>
      <c r="Q52" s="250">
        <f>ROUND(E52*P52,2)</f>
        <v>0</v>
      </c>
      <c r="R52" s="250" t="s">
        <v>338</v>
      </c>
      <c r="S52" s="250" t="s">
        <v>158</v>
      </c>
      <c r="T52" s="251" t="s">
        <v>158</v>
      </c>
      <c r="U52" s="220">
        <v>0</v>
      </c>
      <c r="V52" s="220">
        <f>ROUND(E52*U52,2)</f>
        <v>0</v>
      </c>
      <c r="W52" s="220"/>
      <c r="X52" s="220" t="s">
        <v>339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340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22" t="s">
        <v>153</v>
      </c>
      <c r="B53" s="223" t="s">
        <v>122</v>
      </c>
      <c r="C53" s="237" t="s">
        <v>123</v>
      </c>
      <c r="D53" s="224"/>
      <c r="E53" s="225"/>
      <c r="F53" s="226"/>
      <c r="G53" s="226">
        <f>SUMIF(AG54:AG73,"&lt;&gt;NOR",G54:G73)</f>
        <v>0</v>
      </c>
      <c r="H53" s="226"/>
      <c r="I53" s="226">
        <f>SUM(I54:I73)</f>
        <v>0</v>
      </c>
      <c r="J53" s="226"/>
      <c r="K53" s="226">
        <f>SUM(K54:K73)</f>
        <v>0</v>
      </c>
      <c r="L53" s="226"/>
      <c r="M53" s="226">
        <f>SUM(M54:M73)</f>
        <v>0</v>
      </c>
      <c r="N53" s="226"/>
      <c r="O53" s="226">
        <f>SUM(O54:O73)</f>
        <v>0</v>
      </c>
      <c r="P53" s="226"/>
      <c r="Q53" s="226">
        <f>SUM(Q54:Q73)</f>
        <v>0</v>
      </c>
      <c r="R53" s="226"/>
      <c r="S53" s="226"/>
      <c r="T53" s="227"/>
      <c r="U53" s="221"/>
      <c r="V53" s="221">
        <f>SUM(V54:V73)</f>
        <v>0</v>
      </c>
      <c r="W53" s="221"/>
      <c r="X53" s="221"/>
      <c r="AG53" t="s">
        <v>154</v>
      </c>
    </row>
    <row r="54" spans="1:60" outlineLevel="1" x14ac:dyDescent="0.2">
      <c r="A54" s="245">
        <v>39</v>
      </c>
      <c r="B54" s="246" t="s">
        <v>685</v>
      </c>
      <c r="C54" s="252" t="s">
        <v>686</v>
      </c>
      <c r="D54" s="247" t="s">
        <v>168</v>
      </c>
      <c r="E54" s="248">
        <v>1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15</v>
      </c>
      <c r="M54" s="250">
        <f>G54*(1+L54/100)</f>
        <v>0</v>
      </c>
      <c r="N54" s="250">
        <v>0</v>
      </c>
      <c r="O54" s="250">
        <f>ROUND(E54*N54,2)</f>
        <v>0</v>
      </c>
      <c r="P54" s="250">
        <v>0</v>
      </c>
      <c r="Q54" s="250">
        <f>ROUND(E54*P54,2)</f>
        <v>0</v>
      </c>
      <c r="R54" s="250"/>
      <c r="S54" s="250" t="s">
        <v>186</v>
      </c>
      <c r="T54" s="251" t="s">
        <v>159</v>
      </c>
      <c r="U54" s="220">
        <v>0</v>
      </c>
      <c r="V54" s="220">
        <f>ROUND(E54*U54,2)</f>
        <v>0</v>
      </c>
      <c r="W54" s="220"/>
      <c r="X54" s="220" t="s">
        <v>339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423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5">
        <v>40</v>
      </c>
      <c r="B55" s="246" t="s">
        <v>687</v>
      </c>
      <c r="C55" s="252" t="s">
        <v>688</v>
      </c>
      <c r="D55" s="247" t="s">
        <v>168</v>
      </c>
      <c r="E55" s="248">
        <v>1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15</v>
      </c>
      <c r="M55" s="250">
        <f>G55*(1+L55/100)</f>
        <v>0</v>
      </c>
      <c r="N55" s="250">
        <v>0</v>
      </c>
      <c r="O55" s="250">
        <f>ROUND(E55*N55,2)</f>
        <v>0</v>
      </c>
      <c r="P55" s="250">
        <v>0</v>
      </c>
      <c r="Q55" s="250">
        <f>ROUND(E55*P55,2)</f>
        <v>0</v>
      </c>
      <c r="R55" s="250"/>
      <c r="S55" s="250" t="s">
        <v>186</v>
      </c>
      <c r="T55" s="251" t="s">
        <v>159</v>
      </c>
      <c r="U55" s="220">
        <v>0</v>
      </c>
      <c r="V55" s="220">
        <f>ROUND(E55*U55,2)</f>
        <v>0</v>
      </c>
      <c r="W55" s="220"/>
      <c r="X55" s="220" t="s">
        <v>339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423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5">
        <v>41</v>
      </c>
      <c r="B56" s="246" t="s">
        <v>689</v>
      </c>
      <c r="C56" s="252" t="s">
        <v>690</v>
      </c>
      <c r="D56" s="247" t="s">
        <v>168</v>
      </c>
      <c r="E56" s="248">
        <v>2</v>
      </c>
      <c r="F56" s="249"/>
      <c r="G56" s="250">
        <f>ROUND(E56*F56,2)</f>
        <v>0</v>
      </c>
      <c r="H56" s="249"/>
      <c r="I56" s="250">
        <f>ROUND(E56*H56,2)</f>
        <v>0</v>
      </c>
      <c r="J56" s="249"/>
      <c r="K56" s="250">
        <f>ROUND(E56*J56,2)</f>
        <v>0</v>
      </c>
      <c r="L56" s="250">
        <v>15</v>
      </c>
      <c r="M56" s="250">
        <f>G56*(1+L56/100)</f>
        <v>0</v>
      </c>
      <c r="N56" s="250">
        <v>0</v>
      </c>
      <c r="O56" s="250">
        <f>ROUND(E56*N56,2)</f>
        <v>0</v>
      </c>
      <c r="P56" s="250">
        <v>0</v>
      </c>
      <c r="Q56" s="250">
        <f>ROUND(E56*P56,2)</f>
        <v>0</v>
      </c>
      <c r="R56" s="250"/>
      <c r="S56" s="250" t="s">
        <v>158</v>
      </c>
      <c r="T56" s="251" t="s">
        <v>158</v>
      </c>
      <c r="U56" s="220">
        <v>0</v>
      </c>
      <c r="V56" s="220">
        <f>ROUND(E56*U56,2)</f>
        <v>0</v>
      </c>
      <c r="W56" s="220"/>
      <c r="X56" s="220" t="s">
        <v>169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691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5">
        <v>42</v>
      </c>
      <c r="B57" s="246" t="s">
        <v>692</v>
      </c>
      <c r="C57" s="252" t="s">
        <v>693</v>
      </c>
      <c r="D57" s="247" t="s">
        <v>168</v>
      </c>
      <c r="E57" s="248">
        <v>2</v>
      </c>
      <c r="F57" s="249"/>
      <c r="G57" s="250">
        <f>ROUND(E57*F57,2)</f>
        <v>0</v>
      </c>
      <c r="H57" s="249"/>
      <c r="I57" s="250">
        <f>ROUND(E57*H57,2)</f>
        <v>0</v>
      </c>
      <c r="J57" s="249"/>
      <c r="K57" s="250">
        <f>ROUND(E57*J57,2)</f>
        <v>0</v>
      </c>
      <c r="L57" s="250">
        <v>15</v>
      </c>
      <c r="M57" s="250">
        <f>G57*(1+L57/100)</f>
        <v>0</v>
      </c>
      <c r="N57" s="250">
        <v>0</v>
      </c>
      <c r="O57" s="250">
        <f>ROUND(E57*N57,2)</f>
        <v>0</v>
      </c>
      <c r="P57" s="250">
        <v>0</v>
      </c>
      <c r="Q57" s="250">
        <f>ROUND(E57*P57,2)</f>
        <v>0</v>
      </c>
      <c r="R57" s="250"/>
      <c r="S57" s="250" t="s">
        <v>158</v>
      </c>
      <c r="T57" s="251" t="s">
        <v>158</v>
      </c>
      <c r="U57" s="220">
        <v>0</v>
      </c>
      <c r="V57" s="220">
        <f>ROUND(E57*U57,2)</f>
        <v>0</v>
      </c>
      <c r="W57" s="220"/>
      <c r="X57" s="220" t="s">
        <v>169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170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5">
        <v>43</v>
      </c>
      <c r="B58" s="246" t="s">
        <v>694</v>
      </c>
      <c r="C58" s="252" t="s">
        <v>695</v>
      </c>
      <c r="D58" s="247" t="s">
        <v>168</v>
      </c>
      <c r="E58" s="248">
        <v>4</v>
      </c>
      <c r="F58" s="249"/>
      <c r="G58" s="250">
        <f>ROUND(E58*F58,2)</f>
        <v>0</v>
      </c>
      <c r="H58" s="249"/>
      <c r="I58" s="250">
        <f>ROUND(E58*H58,2)</f>
        <v>0</v>
      </c>
      <c r="J58" s="249"/>
      <c r="K58" s="250">
        <f>ROUND(E58*J58,2)</f>
        <v>0</v>
      </c>
      <c r="L58" s="250">
        <v>15</v>
      </c>
      <c r="M58" s="250">
        <f>G58*(1+L58/100)</f>
        <v>0</v>
      </c>
      <c r="N58" s="250">
        <v>0</v>
      </c>
      <c r="O58" s="250">
        <f>ROUND(E58*N58,2)</f>
        <v>0</v>
      </c>
      <c r="P58" s="250">
        <v>0</v>
      </c>
      <c r="Q58" s="250">
        <f>ROUND(E58*P58,2)</f>
        <v>0</v>
      </c>
      <c r="R58" s="250"/>
      <c r="S58" s="250" t="s">
        <v>158</v>
      </c>
      <c r="T58" s="251" t="s">
        <v>158</v>
      </c>
      <c r="U58" s="220">
        <v>0</v>
      </c>
      <c r="V58" s="220">
        <f>ROUND(E58*U58,2)</f>
        <v>0</v>
      </c>
      <c r="W58" s="220"/>
      <c r="X58" s="220" t="s">
        <v>169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170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5">
        <v>44</v>
      </c>
      <c r="B59" s="246" t="s">
        <v>696</v>
      </c>
      <c r="C59" s="252" t="s">
        <v>697</v>
      </c>
      <c r="D59" s="247" t="s">
        <v>266</v>
      </c>
      <c r="E59" s="248">
        <v>5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15</v>
      </c>
      <c r="M59" s="250">
        <f>G59*(1+L59/100)</f>
        <v>0</v>
      </c>
      <c r="N59" s="250">
        <v>0</v>
      </c>
      <c r="O59" s="250">
        <f>ROUND(E59*N59,2)</f>
        <v>0</v>
      </c>
      <c r="P59" s="250">
        <v>0</v>
      </c>
      <c r="Q59" s="250">
        <f>ROUND(E59*P59,2)</f>
        <v>0</v>
      </c>
      <c r="R59" s="250" t="s">
        <v>338</v>
      </c>
      <c r="S59" s="250" t="s">
        <v>158</v>
      </c>
      <c r="T59" s="251" t="s">
        <v>158</v>
      </c>
      <c r="U59" s="220">
        <v>0</v>
      </c>
      <c r="V59" s="220">
        <f>ROUND(E59*U59,2)</f>
        <v>0</v>
      </c>
      <c r="W59" s="220"/>
      <c r="X59" s="220" t="s">
        <v>339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423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5">
        <v>45</v>
      </c>
      <c r="B60" s="246" t="s">
        <v>698</v>
      </c>
      <c r="C60" s="252" t="s">
        <v>699</v>
      </c>
      <c r="D60" s="247" t="s">
        <v>266</v>
      </c>
      <c r="E60" s="248">
        <v>18</v>
      </c>
      <c r="F60" s="249"/>
      <c r="G60" s="250">
        <f>ROUND(E60*F60,2)</f>
        <v>0</v>
      </c>
      <c r="H60" s="249"/>
      <c r="I60" s="250">
        <f>ROUND(E60*H60,2)</f>
        <v>0</v>
      </c>
      <c r="J60" s="249"/>
      <c r="K60" s="250">
        <f>ROUND(E60*J60,2)</f>
        <v>0</v>
      </c>
      <c r="L60" s="250">
        <v>15</v>
      </c>
      <c r="M60" s="250">
        <f>G60*(1+L60/100)</f>
        <v>0</v>
      </c>
      <c r="N60" s="250">
        <v>0</v>
      </c>
      <c r="O60" s="250">
        <f>ROUND(E60*N60,2)</f>
        <v>0</v>
      </c>
      <c r="P60" s="250">
        <v>0</v>
      </c>
      <c r="Q60" s="250">
        <f>ROUND(E60*P60,2)</f>
        <v>0</v>
      </c>
      <c r="R60" s="250" t="s">
        <v>338</v>
      </c>
      <c r="S60" s="250" t="s">
        <v>158</v>
      </c>
      <c r="T60" s="251" t="s">
        <v>158</v>
      </c>
      <c r="U60" s="220">
        <v>0</v>
      </c>
      <c r="V60" s="220">
        <f>ROUND(E60*U60,2)</f>
        <v>0</v>
      </c>
      <c r="W60" s="220"/>
      <c r="X60" s="220" t="s">
        <v>339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423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5">
        <v>46</v>
      </c>
      <c r="B61" s="246" t="s">
        <v>700</v>
      </c>
      <c r="C61" s="252" t="s">
        <v>701</v>
      </c>
      <c r="D61" s="247" t="s">
        <v>266</v>
      </c>
      <c r="E61" s="248">
        <v>18</v>
      </c>
      <c r="F61" s="249"/>
      <c r="G61" s="250">
        <f>ROUND(E61*F61,2)</f>
        <v>0</v>
      </c>
      <c r="H61" s="249"/>
      <c r="I61" s="250">
        <f>ROUND(E61*H61,2)</f>
        <v>0</v>
      </c>
      <c r="J61" s="249"/>
      <c r="K61" s="250">
        <f>ROUND(E61*J61,2)</f>
        <v>0</v>
      </c>
      <c r="L61" s="250">
        <v>15</v>
      </c>
      <c r="M61" s="250">
        <f>G61*(1+L61/100)</f>
        <v>0</v>
      </c>
      <c r="N61" s="250">
        <v>0</v>
      </c>
      <c r="O61" s="250">
        <f>ROUND(E61*N61,2)</f>
        <v>0</v>
      </c>
      <c r="P61" s="250">
        <v>0</v>
      </c>
      <c r="Q61" s="250">
        <f>ROUND(E61*P61,2)</f>
        <v>0</v>
      </c>
      <c r="R61" s="250" t="s">
        <v>338</v>
      </c>
      <c r="S61" s="250" t="s">
        <v>158</v>
      </c>
      <c r="T61" s="251" t="s">
        <v>158</v>
      </c>
      <c r="U61" s="220">
        <v>0</v>
      </c>
      <c r="V61" s="220">
        <f>ROUND(E61*U61,2)</f>
        <v>0</v>
      </c>
      <c r="W61" s="220"/>
      <c r="X61" s="220" t="s">
        <v>339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423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5">
        <v>47</v>
      </c>
      <c r="B62" s="246" t="s">
        <v>702</v>
      </c>
      <c r="C62" s="252" t="s">
        <v>703</v>
      </c>
      <c r="D62" s="247" t="s">
        <v>266</v>
      </c>
      <c r="E62" s="248">
        <v>18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15</v>
      </c>
      <c r="M62" s="250">
        <f>G62*(1+L62/100)</f>
        <v>0</v>
      </c>
      <c r="N62" s="250">
        <v>0</v>
      </c>
      <c r="O62" s="250">
        <f>ROUND(E62*N62,2)</f>
        <v>0</v>
      </c>
      <c r="P62" s="250">
        <v>0</v>
      </c>
      <c r="Q62" s="250">
        <f>ROUND(E62*P62,2)</f>
        <v>0</v>
      </c>
      <c r="R62" s="250"/>
      <c r="S62" s="250" t="s">
        <v>158</v>
      </c>
      <c r="T62" s="251" t="s">
        <v>158</v>
      </c>
      <c r="U62" s="220">
        <v>0</v>
      </c>
      <c r="V62" s="220">
        <f>ROUND(E62*U62,2)</f>
        <v>0</v>
      </c>
      <c r="W62" s="220"/>
      <c r="X62" s="220" t="s">
        <v>169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170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5">
        <v>48</v>
      </c>
      <c r="B63" s="246" t="s">
        <v>704</v>
      </c>
      <c r="C63" s="252" t="s">
        <v>705</v>
      </c>
      <c r="D63" s="247" t="s">
        <v>266</v>
      </c>
      <c r="E63" s="248">
        <v>18</v>
      </c>
      <c r="F63" s="249"/>
      <c r="G63" s="250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15</v>
      </c>
      <c r="M63" s="250">
        <f>G63*(1+L63/100)</f>
        <v>0</v>
      </c>
      <c r="N63" s="250">
        <v>0</v>
      </c>
      <c r="O63" s="250">
        <f>ROUND(E63*N63,2)</f>
        <v>0</v>
      </c>
      <c r="P63" s="250">
        <v>0</v>
      </c>
      <c r="Q63" s="250">
        <f>ROUND(E63*P63,2)</f>
        <v>0</v>
      </c>
      <c r="R63" s="250"/>
      <c r="S63" s="250" t="s">
        <v>158</v>
      </c>
      <c r="T63" s="251" t="s">
        <v>158</v>
      </c>
      <c r="U63" s="220">
        <v>0</v>
      </c>
      <c r="V63" s="220">
        <f>ROUND(E63*U63,2)</f>
        <v>0</v>
      </c>
      <c r="W63" s="220"/>
      <c r="X63" s="220" t="s">
        <v>169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170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5">
        <v>49</v>
      </c>
      <c r="B64" s="246" t="s">
        <v>706</v>
      </c>
      <c r="C64" s="252" t="s">
        <v>707</v>
      </c>
      <c r="D64" s="247" t="s">
        <v>266</v>
      </c>
      <c r="E64" s="248">
        <v>18</v>
      </c>
      <c r="F64" s="249"/>
      <c r="G64" s="250">
        <f>ROUND(E64*F64,2)</f>
        <v>0</v>
      </c>
      <c r="H64" s="249"/>
      <c r="I64" s="250">
        <f>ROUND(E64*H64,2)</f>
        <v>0</v>
      </c>
      <c r="J64" s="249"/>
      <c r="K64" s="250">
        <f>ROUND(E64*J64,2)</f>
        <v>0</v>
      </c>
      <c r="L64" s="250">
        <v>15</v>
      </c>
      <c r="M64" s="250">
        <f>G64*(1+L64/100)</f>
        <v>0</v>
      </c>
      <c r="N64" s="250">
        <v>0</v>
      </c>
      <c r="O64" s="250">
        <f>ROUND(E64*N64,2)</f>
        <v>0</v>
      </c>
      <c r="P64" s="250">
        <v>0</v>
      </c>
      <c r="Q64" s="250">
        <f>ROUND(E64*P64,2)</f>
        <v>0</v>
      </c>
      <c r="R64" s="250"/>
      <c r="S64" s="250" t="s">
        <v>158</v>
      </c>
      <c r="T64" s="251" t="s">
        <v>158</v>
      </c>
      <c r="U64" s="220">
        <v>0</v>
      </c>
      <c r="V64" s="220">
        <f>ROUND(E64*U64,2)</f>
        <v>0</v>
      </c>
      <c r="W64" s="220"/>
      <c r="X64" s="220" t="s">
        <v>169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170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5">
        <v>50</v>
      </c>
      <c r="B65" s="246" t="s">
        <v>664</v>
      </c>
      <c r="C65" s="252" t="s">
        <v>665</v>
      </c>
      <c r="D65" s="247" t="s">
        <v>266</v>
      </c>
      <c r="E65" s="248">
        <v>18</v>
      </c>
      <c r="F65" s="249"/>
      <c r="G65" s="250">
        <f>ROUND(E65*F65,2)</f>
        <v>0</v>
      </c>
      <c r="H65" s="249"/>
      <c r="I65" s="250">
        <f>ROUND(E65*H65,2)</f>
        <v>0</v>
      </c>
      <c r="J65" s="249"/>
      <c r="K65" s="250">
        <f>ROUND(E65*J65,2)</f>
        <v>0</v>
      </c>
      <c r="L65" s="250">
        <v>15</v>
      </c>
      <c r="M65" s="250">
        <f>G65*(1+L65/100)</f>
        <v>0</v>
      </c>
      <c r="N65" s="250">
        <v>0</v>
      </c>
      <c r="O65" s="250">
        <f>ROUND(E65*N65,2)</f>
        <v>0</v>
      </c>
      <c r="P65" s="250">
        <v>0</v>
      </c>
      <c r="Q65" s="250">
        <f>ROUND(E65*P65,2)</f>
        <v>0</v>
      </c>
      <c r="R65" s="250"/>
      <c r="S65" s="250" t="s">
        <v>158</v>
      </c>
      <c r="T65" s="251" t="s">
        <v>158</v>
      </c>
      <c r="U65" s="220">
        <v>0</v>
      </c>
      <c r="V65" s="220">
        <f>ROUND(E65*U65,2)</f>
        <v>0</v>
      </c>
      <c r="W65" s="220"/>
      <c r="X65" s="220" t="s">
        <v>169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170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5">
        <v>51</v>
      </c>
      <c r="B66" s="246" t="s">
        <v>708</v>
      </c>
      <c r="C66" s="252" t="s">
        <v>709</v>
      </c>
      <c r="D66" s="247" t="s">
        <v>266</v>
      </c>
      <c r="E66" s="248">
        <v>18</v>
      </c>
      <c r="F66" s="249"/>
      <c r="G66" s="250">
        <f>ROUND(E66*F66,2)</f>
        <v>0</v>
      </c>
      <c r="H66" s="249"/>
      <c r="I66" s="250">
        <f>ROUND(E66*H66,2)</f>
        <v>0</v>
      </c>
      <c r="J66" s="249"/>
      <c r="K66" s="250">
        <f>ROUND(E66*J66,2)</f>
        <v>0</v>
      </c>
      <c r="L66" s="250">
        <v>15</v>
      </c>
      <c r="M66" s="250">
        <f>G66*(1+L66/100)</f>
        <v>0</v>
      </c>
      <c r="N66" s="250">
        <v>0</v>
      </c>
      <c r="O66" s="250">
        <f>ROUND(E66*N66,2)</f>
        <v>0</v>
      </c>
      <c r="P66" s="250">
        <v>0</v>
      </c>
      <c r="Q66" s="250">
        <f>ROUND(E66*P66,2)</f>
        <v>0</v>
      </c>
      <c r="R66" s="250" t="s">
        <v>338</v>
      </c>
      <c r="S66" s="250" t="s">
        <v>158</v>
      </c>
      <c r="T66" s="251" t="s">
        <v>158</v>
      </c>
      <c r="U66" s="220">
        <v>0</v>
      </c>
      <c r="V66" s="220">
        <f>ROUND(E66*U66,2)</f>
        <v>0</v>
      </c>
      <c r="W66" s="220"/>
      <c r="X66" s="220" t="s">
        <v>339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423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5">
        <v>52</v>
      </c>
      <c r="B67" s="246" t="s">
        <v>710</v>
      </c>
      <c r="C67" s="252" t="s">
        <v>711</v>
      </c>
      <c r="D67" s="247" t="s">
        <v>168</v>
      </c>
      <c r="E67" s="248">
        <v>1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15</v>
      </c>
      <c r="M67" s="250">
        <f>G67*(1+L67/100)</f>
        <v>0</v>
      </c>
      <c r="N67" s="250">
        <v>0</v>
      </c>
      <c r="O67" s="250">
        <f>ROUND(E67*N67,2)</f>
        <v>0</v>
      </c>
      <c r="P67" s="250">
        <v>0</v>
      </c>
      <c r="Q67" s="250">
        <f>ROUND(E67*P67,2)</f>
        <v>0</v>
      </c>
      <c r="R67" s="250"/>
      <c r="S67" s="250" t="s">
        <v>158</v>
      </c>
      <c r="T67" s="251" t="s">
        <v>158</v>
      </c>
      <c r="U67" s="220">
        <v>0</v>
      </c>
      <c r="V67" s="220">
        <f>ROUND(E67*U67,2)</f>
        <v>0</v>
      </c>
      <c r="W67" s="220"/>
      <c r="X67" s="220" t="s">
        <v>169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170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5">
        <v>53</v>
      </c>
      <c r="B68" s="246" t="s">
        <v>712</v>
      </c>
      <c r="C68" s="252" t="s">
        <v>713</v>
      </c>
      <c r="D68" s="247" t="s">
        <v>185</v>
      </c>
      <c r="E68" s="248">
        <v>1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15</v>
      </c>
      <c r="M68" s="250">
        <f>G68*(1+L68/100)</f>
        <v>0</v>
      </c>
      <c r="N68" s="250">
        <v>0</v>
      </c>
      <c r="O68" s="250">
        <f>ROUND(E68*N68,2)</f>
        <v>0</v>
      </c>
      <c r="P68" s="250">
        <v>0</v>
      </c>
      <c r="Q68" s="250">
        <f>ROUND(E68*P68,2)</f>
        <v>0</v>
      </c>
      <c r="R68" s="250"/>
      <c r="S68" s="250" t="s">
        <v>186</v>
      </c>
      <c r="T68" s="251" t="s">
        <v>159</v>
      </c>
      <c r="U68" s="220">
        <v>0</v>
      </c>
      <c r="V68" s="220">
        <f>ROUND(E68*U68,2)</f>
        <v>0</v>
      </c>
      <c r="W68" s="220"/>
      <c r="X68" s="220" t="s">
        <v>339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423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5">
        <v>54</v>
      </c>
      <c r="B69" s="246" t="s">
        <v>714</v>
      </c>
      <c r="C69" s="252" t="s">
        <v>715</v>
      </c>
      <c r="D69" s="247" t="s">
        <v>168</v>
      </c>
      <c r="E69" s="248">
        <v>1</v>
      </c>
      <c r="F69" s="249"/>
      <c r="G69" s="250">
        <f>ROUND(E69*F69,2)</f>
        <v>0</v>
      </c>
      <c r="H69" s="249"/>
      <c r="I69" s="250">
        <f>ROUND(E69*H69,2)</f>
        <v>0</v>
      </c>
      <c r="J69" s="249"/>
      <c r="K69" s="250">
        <f>ROUND(E69*J69,2)</f>
        <v>0</v>
      </c>
      <c r="L69" s="250">
        <v>15</v>
      </c>
      <c r="M69" s="250">
        <f>G69*(1+L69/100)</f>
        <v>0</v>
      </c>
      <c r="N69" s="250">
        <v>0</v>
      </c>
      <c r="O69" s="250">
        <f>ROUND(E69*N69,2)</f>
        <v>0</v>
      </c>
      <c r="P69" s="250">
        <v>0</v>
      </c>
      <c r="Q69" s="250">
        <f>ROUND(E69*P69,2)</f>
        <v>0</v>
      </c>
      <c r="R69" s="250"/>
      <c r="S69" s="250" t="s">
        <v>186</v>
      </c>
      <c r="T69" s="251" t="s">
        <v>159</v>
      </c>
      <c r="U69" s="220">
        <v>0</v>
      </c>
      <c r="V69" s="220">
        <f>ROUND(E69*U69,2)</f>
        <v>0</v>
      </c>
      <c r="W69" s="220"/>
      <c r="X69" s="220" t="s">
        <v>169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170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5">
        <v>55</v>
      </c>
      <c r="B70" s="246" t="s">
        <v>716</v>
      </c>
      <c r="C70" s="252" t="s">
        <v>717</v>
      </c>
      <c r="D70" s="247" t="s">
        <v>168</v>
      </c>
      <c r="E70" s="248">
        <v>1</v>
      </c>
      <c r="F70" s="249"/>
      <c r="G70" s="250">
        <f>ROUND(E70*F70,2)</f>
        <v>0</v>
      </c>
      <c r="H70" s="249"/>
      <c r="I70" s="250">
        <f>ROUND(E70*H70,2)</f>
        <v>0</v>
      </c>
      <c r="J70" s="249"/>
      <c r="K70" s="250">
        <f>ROUND(E70*J70,2)</f>
        <v>0</v>
      </c>
      <c r="L70" s="250">
        <v>15</v>
      </c>
      <c r="M70" s="250">
        <f>G70*(1+L70/100)</f>
        <v>0</v>
      </c>
      <c r="N70" s="250">
        <v>0</v>
      </c>
      <c r="O70" s="250">
        <f>ROUND(E70*N70,2)</f>
        <v>0</v>
      </c>
      <c r="P70" s="250">
        <v>0</v>
      </c>
      <c r="Q70" s="250">
        <f>ROUND(E70*P70,2)</f>
        <v>0</v>
      </c>
      <c r="R70" s="250"/>
      <c r="S70" s="250" t="s">
        <v>158</v>
      </c>
      <c r="T70" s="251" t="s">
        <v>158</v>
      </c>
      <c r="U70" s="220">
        <v>0</v>
      </c>
      <c r="V70" s="220">
        <f>ROUND(E70*U70,2)</f>
        <v>0</v>
      </c>
      <c r="W70" s="220"/>
      <c r="X70" s="220" t="s">
        <v>169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170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45">
        <v>56</v>
      </c>
      <c r="B71" s="246" t="s">
        <v>609</v>
      </c>
      <c r="C71" s="252" t="s">
        <v>672</v>
      </c>
      <c r="D71" s="247" t="s">
        <v>611</v>
      </c>
      <c r="E71" s="248">
        <v>1</v>
      </c>
      <c r="F71" s="249"/>
      <c r="G71" s="250">
        <f>ROUND(E71*F71,2)</f>
        <v>0</v>
      </c>
      <c r="H71" s="249"/>
      <c r="I71" s="250">
        <f>ROUND(E71*H71,2)</f>
        <v>0</v>
      </c>
      <c r="J71" s="249"/>
      <c r="K71" s="250">
        <f>ROUND(E71*J71,2)</f>
        <v>0</v>
      </c>
      <c r="L71" s="250">
        <v>15</v>
      </c>
      <c r="M71" s="250">
        <f>G71*(1+L71/100)</f>
        <v>0</v>
      </c>
      <c r="N71" s="250">
        <v>0</v>
      </c>
      <c r="O71" s="250">
        <f>ROUND(E71*N71,2)</f>
        <v>0</v>
      </c>
      <c r="P71" s="250">
        <v>0</v>
      </c>
      <c r="Q71" s="250">
        <f>ROUND(E71*P71,2)</f>
        <v>0</v>
      </c>
      <c r="R71" s="250" t="s">
        <v>338</v>
      </c>
      <c r="S71" s="250" t="s">
        <v>158</v>
      </c>
      <c r="T71" s="251" t="s">
        <v>158</v>
      </c>
      <c r="U71" s="220">
        <v>0</v>
      </c>
      <c r="V71" s="220">
        <f>ROUND(E71*U71,2)</f>
        <v>0</v>
      </c>
      <c r="W71" s="220"/>
      <c r="X71" s="220" t="s">
        <v>339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423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5">
        <v>57</v>
      </c>
      <c r="B72" s="246" t="s">
        <v>718</v>
      </c>
      <c r="C72" s="252" t="s">
        <v>719</v>
      </c>
      <c r="D72" s="247" t="s">
        <v>168</v>
      </c>
      <c r="E72" s="248">
        <v>7</v>
      </c>
      <c r="F72" s="249"/>
      <c r="G72" s="250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15</v>
      </c>
      <c r="M72" s="250">
        <f>G72*(1+L72/100)</f>
        <v>0</v>
      </c>
      <c r="N72" s="250">
        <v>0</v>
      </c>
      <c r="O72" s="250">
        <f>ROUND(E72*N72,2)</f>
        <v>0</v>
      </c>
      <c r="P72" s="250">
        <v>0</v>
      </c>
      <c r="Q72" s="250">
        <f>ROUND(E72*P72,2)</f>
        <v>0</v>
      </c>
      <c r="R72" s="250"/>
      <c r="S72" s="250" t="s">
        <v>186</v>
      </c>
      <c r="T72" s="251" t="s">
        <v>159</v>
      </c>
      <c r="U72" s="220">
        <v>0</v>
      </c>
      <c r="V72" s="220">
        <f>ROUND(E72*U72,2)</f>
        <v>0</v>
      </c>
      <c r="W72" s="220"/>
      <c r="X72" s="220" t="s">
        <v>339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423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45">
        <v>58</v>
      </c>
      <c r="B73" s="246" t="s">
        <v>720</v>
      </c>
      <c r="C73" s="252" t="s">
        <v>721</v>
      </c>
      <c r="D73" s="247" t="s">
        <v>185</v>
      </c>
      <c r="E73" s="248">
        <v>1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15</v>
      </c>
      <c r="M73" s="250">
        <f>G73*(1+L73/100)</f>
        <v>0</v>
      </c>
      <c r="N73" s="250">
        <v>0</v>
      </c>
      <c r="O73" s="250">
        <f>ROUND(E73*N73,2)</f>
        <v>0</v>
      </c>
      <c r="P73" s="250">
        <v>0</v>
      </c>
      <c r="Q73" s="250">
        <f>ROUND(E73*P73,2)</f>
        <v>0</v>
      </c>
      <c r="R73" s="250"/>
      <c r="S73" s="250" t="s">
        <v>186</v>
      </c>
      <c r="T73" s="251" t="s">
        <v>159</v>
      </c>
      <c r="U73" s="220">
        <v>0</v>
      </c>
      <c r="V73" s="220">
        <f>ROUND(E73*U73,2)</f>
        <v>0</v>
      </c>
      <c r="W73" s="220"/>
      <c r="X73" s="220" t="s">
        <v>339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423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x14ac:dyDescent="0.2">
      <c r="A74" s="222" t="s">
        <v>153</v>
      </c>
      <c r="B74" s="223" t="s">
        <v>124</v>
      </c>
      <c r="C74" s="237" t="s">
        <v>125</v>
      </c>
      <c r="D74" s="224"/>
      <c r="E74" s="225"/>
      <c r="F74" s="226"/>
      <c r="G74" s="226">
        <f>SUMIF(AG75:AG80,"&lt;&gt;NOR",G75:G80)</f>
        <v>0</v>
      </c>
      <c r="H74" s="226"/>
      <c r="I74" s="226">
        <f>SUM(I75:I80)</f>
        <v>0</v>
      </c>
      <c r="J74" s="226"/>
      <c r="K74" s="226">
        <f>SUM(K75:K80)</f>
        <v>0</v>
      </c>
      <c r="L74" s="226"/>
      <c r="M74" s="226">
        <f>SUM(M75:M80)</f>
        <v>0</v>
      </c>
      <c r="N74" s="226"/>
      <c r="O74" s="226">
        <f>SUM(O75:O80)</f>
        <v>0</v>
      </c>
      <c r="P74" s="226"/>
      <c r="Q74" s="226">
        <f>SUM(Q75:Q80)</f>
        <v>0</v>
      </c>
      <c r="R74" s="226"/>
      <c r="S74" s="226"/>
      <c r="T74" s="227"/>
      <c r="U74" s="221"/>
      <c r="V74" s="221">
        <f>SUM(V75:V80)</f>
        <v>0</v>
      </c>
      <c r="W74" s="221"/>
      <c r="X74" s="221"/>
      <c r="AG74" t="s">
        <v>154</v>
      </c>
    </row>
    <row r="75" spans="1:60" outlineLevel="1" x14ac:dyDescent="0.2">
      <c r="A75" s="245">
        <v>59</v>
      </c>
      <c r="B75" s="246" t="s">
        <v>722</v>
      </c>
      <c r="C75" s="252" t="s">
        <v>723</v>
      </c>
      <c r="D75" s="247" t="s">
        <v>185</v>
      </c>
      <c r="E75" s="248">
        <v>13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15</v>
      </c>
      <c r="M75" s="250">
        <f>G75*(1+L75/100)</f>
        <v>0</v>
      </c>
      <c r="N75" s="250">
        <v>0</v>
      </c>
      <c r="O75" s="250">
        <f>ROUND(E75*N75,2)</f>
        <v>0</v>
      </c>
      <c r="P75" s="250">
        <v>0</v>
      </c>
      <c r="Q75" s="250">
        <f>ROUND(E75*P75,2)</f>
        <v>0</v>
      </c>
      <c r="R75" s="250"/>
      <c r="S75" s="250" t="s">
        <v>186</v>
      </c>
      <c r="T75" s="251" t="s">
        <v>159</v>
      </c>
      <c r="U75" s="220">
        <v>0</v>
      </c>
      <c r="V75" s="220">
        <f>ROUND(E75*U75,2)</f>
        <v>0</v>
      </c>
      <c r="W75" s="220"/>
      <c r="X75" s="220" t="s">
        <v>169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170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45">
        <v>60</v>
      </c>
      <c r="B76" s="246" t="s">
        <v>724</v>
      </c>
      <c r="C76" s="252" t="s">
        <v>725</v>
      </c>
      <c r="D76" s="247" t="s">
        <v>185</v>
      </c>
      <c r="E76" s="248">
        <v>8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15</v>
      </c>
      <c r="M76" s="250">
        <f>G76*(1+L76/100)</f>
        <v>0</v>
      </c>
      <c r="N76" s="250">
        <v>0</v>
      </c>
      <c r="O76" s="250">
        <f>ROUND(E76*N76,2)</f>
        <v>0</v>
      </c>
      <c r="P76" s="250">
        <v>0</v>
      </c>
      <c r="Q76" s="250">
        <f>ROUND(E76*P76,2)</f>
        <v>0</v>
      </c>
      <c r="R76" s="250"/>
      <c r="S76" s="250" t="s">
        <v>186</v>
      </c>
      <c r="T76" s="251" t="s">
        <v>159</v>
      </c>
      <c r="U76" s="220">
        <v>0</v>
      </c>
      <c r="V76" s="220">
        <f>ROUND(E76*U76,2)</f>
        <v>0</v>
      </c>
      <c r="W76" s="220"/>
      <c r="X76" s="220" t="s">
        <v>169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170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5">
        <v>61</v>
      </c>
      <c r="B77" s="246" t="s">
        <v>726</v>
      </c>
      <c r="C77" s="252" t="s">
        <v>727</v>
      </c>
      <c r="D77" s="247" t="s">
        <v>185</v>
      </c>
      <c r="E77" s="248">
        <v>1</v>
      </c>
      <c r="F77" s="249"/>
      <c r="G77" s="250">
        <f>ROUND(E77*F77,2)</f>
        <v>0</v>
      </c>
      <c r="H77" s="249"/>
      <c r="I77" s="250">
        <f>ROUND(E77*H77,2)</f>
        <v>0</v>
      </c>
      <c r="J77" s="249"/>
      <c r="K77" s="250">
        <f>ROUND(E77*J77,2)</f>
        <v>0</v>
      </c>
      <c r="L77" s="250">
        <v>15</v>
      </c>
      <c r="M77" s="250">
        <f>G77*(1+L77/100)</f>
        <v>0</v>
      </c>
      <c r="N77" s="250">
        <v>0</v>
      </c>
      <c r="O77" s="250">
        <f>ROUND(E77*N77,2)</f>
        <v>0</v>
      </c>
      <c r="P77" s="250">
        <v>0</v>
      </c>
      <c r="Q77" s="250">
        <f>ROUND(E77*P77,2)</f>
        <v>0</v>
      </c>
      <c r="R77" s="250"/>
      <c r="S77" s="250" t="s">
        <v>186</v>
      </c>
      <c r="T77" s="251" t="s">
        <v>159</v>
      </c>
      <c r="U77" s="220">
        <v>0</v>
      </c>
      <c r="V77" s="220">
        <f>ROUND(E77*U77,2)</f>
        <v>0</v>
      </c>
      <c r="W77" s="220"/>
      <c r="X77" s="220" t="s">
        <v>169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170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45">
        <v>62</v>
      </c>
      <c r="B78" s="246" t="s">
        <v>728</v>
      </c>
      <c r="C78" s="252" t="s">
        <v>729</v>
      </c>
      <c r="D78" s="247" t="s">
        <v>185</v>
      </c>
      <c r="E78" s="248">
        <v>1</v>
      </c>
      <c r="F78" s="249"/>
      <c r="G78" s="250">
        <f>ROUND(E78*F78,2)</f>
        <v>0</v>
      </c>
      <c r="H78" s="249"/>
      <c r="I78" s="250">
        <f>ROUND(E78*H78,2)</f>
        <v>0</v>
      </c>
      <c r="J78" s="249"/>
      <c r="K78" s="250">
        <f>ROUND(E78*J78,2)</f>
        <v>0</v>
      </c>
      <c r="L78" s="250">
        <v>15</v>
      </c>
      <c r="M78" s="250">
        <f>G78*(1+L78/100)</f>
        <v>0</v>
      </c>
      <c r="N78" s="250">
        <v>0</v>
      </c>
      <c r="O78" s="250">
        <f>ROUND(E78*N78,2)</f>
        <v>0</v>
      </c>
      <c r="P78" s="250">
        <v>0</v>
      </c>
      <c r="Q78" s="250">
        <f>ROUND(E78*P78,2)</f>
        <v>0</v>
      </c>
      <c r="R78" s="250"/>
      <c r="S78" s="250" t="s">
        <v>186</v>
      </c>
      <c r="T78" s="251" t="s">
        <v>159</v>
      </c>
      <c r="U78" s="220">
        <v>0</v>
      </c>
      <c r="V78" s="220">
        <f>ROUND(E78*U78,2)</f>
        <v>0</v>
      </c>
      <c r="W78" s="220"/>
      <c r="X78" s="220" t="s">
        <v>169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170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5">
        <v>63</v>
      </c>
      <c r="B79" s="246" t="s">
        <v>730</v>
      </c>
      <c r="C79" s="252" t="s">
        <v>731</v>
      </c>
      <c r="D79" s="247" t="s">
        <v>185</v>
      </c>
      <c r="E79" s="248">
        <v>1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15</v>
      </c>
      <c r="M79" s="250">
        <f>G79*(1+L79/100)</f>
        <v>0</v>
      </c>
      <c r="N79" s="250">
        <v>0</v>
      </c>
      <c r="O79" s="250">
        <f>ROUND(E79*N79,2)</f>
        <v>0</v>
      </c>
      <c r="P79" s="250">
        <v>0</v>
      </c>
      <c r="Q79" s="250">
        <f>ROUND(E79*P79,2)</f>
        <v>0</v>
      </c>
      <c r="R79" s="250"/>
      <c r="S79" s="250" t="s">
        <v>186</v>
      </c>
      <c r="T79" s="251" t="s">
        <v>159</v>
      </c>
      <c r="U79" s="220">
        <v>0</v>
      </c>
      <c r="V79" s="220">
        <f>ROUND(E79*U79,2)</f>
        <v>0</v>
      </c>
      <c r="W79" s="220"/>
      <c r="X79" s="220" t="s">
        <v>169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170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28">
        <v>64</v>
      </c>
      <c r="B80" s="229" t="s">
        <v>732</v>
      </c>
      <c r="C80" s="238" t="s">
        <v>733</v>
      </c>
      <c r="D80" s="230" t="s">
        <v>168</v>
      </c>
      <c r="E80" s="231">
        <v>7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15</v>
      </c>
      <c r="M80" s="233">
        <f>G80*(1+L80/100)</f>
        <v>0</v>
      </c>
      <c r="N80" s="233">
        <v>0</v>
      </c>
      <c r="O80" s="233">
        <f>ROUND(E80*N80,2)</f>
        <v>0</v>
      </c>
      <c r="P80" s="233">
        <v>0</v>
      </c>
      <c r="Q80" s="233">
        <f>ROUND(E80*P80,2)</f>
        <v>0</v>
      </c>
      <c r="R80" s="233"/>
      <c r="S80" s="233" t="s">
        <v>158</v>
      </c>
      <c r="T80" s="234" t="s">
        <v>158</v>
      </c>
      <c r="U80" s="220">
        <v>0</v>
      </c>
      <c r="V80" s="220">
        <f>ROUND(E80*U80,2)</f>
        <v>0</v>
      </c>
      <c r="W80" s="220"/>
      <c r="X80" s="220" t="s">
        <v>169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170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33" x14ac:dyDescent="0.2">
      <c r="A81" s="3"/>
      <c r="B81" s="4"/>
      <c r="C81" s="240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AE81">
        <v>15</v>
      </c>
      <c r="AF81">
        <v>21</v>
      </c>
      <c r="AG81" t="s">
        <v>140</v>
      </c>
    </row>
    <row r="82" spans="1:33" x14ac:dyDescent="0.2">
      <c r="A82" s="214"/>
      <c r="B82" s="215" t="s">
        <v>29</v>
      </c>
      <c r="C82" s="241"/>
      <c r="D82" s="216"/>
      <c r="E82" s="217"/>
      <c r="F82" s="217"/>
      <c r="G82" s="236">
        <f>G8+G14+G16+G24+G26+G53+G74</f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AE82">
        <f>SUMIF(L7:L80,AE81,G7:G80)</f>
        <v>0</v>
      </c>
      <c r="AF82">
        <f>SUMIF(L7:L80,AF81,G7:G80)</f>
        <v>0</v>
      </c>
      <c r="AG82" t="s">
        <v>164</v>
      </c>
    </row>
    <row r="83" spans="1:33" x14ac:dyDescent="0.2">
      <c r="C83" s="242"/>
      <c r="D83" s="10"/>
      <c r="AG83" t="s">
        <v>165</v>
      </c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56</vt:i4>
      </vt:variant>
    </vt:vector>
  </HeadingPairs>
  <TitlesOfParts>
    <vt:vector size="64" baseType="lpstr">
      <vt:lpstr>Pokyny pro vyplnění</vt:lpstr>
      <vt:lpstr>Stavba</vt:lpstr>
      <vt:lpstr>VzorPolozky</vt:lpstr>
      <vt:lpstr>01 11018_08-0 Pol</vt:lpstr>
      <vt:lpstr>01 11018_08-1 Pol</vt:lpstr>
      <vt:lpstr>01 11018_08-2 Pol</vt:lpstr>
      <vt:lpstr>01 11018_08-3 Pol</vt:lpstr>
      <vt:lpstr>01 11018_08-4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11018_08-0 Pol'!Názvy_tisku</vt:lpstr>
      <vt:lpstr>'01 11018_08-1 Pol'!Názvy_tisku</vt:lpstr>
      <vt:lpstr>'01 11018_08-2 Pol'!Názvy_tisku</vt:lpstr>
      <vt:lpstr>'01 11018_08-3 Pol'!Názvy_tisku</vt:lpstr>
      <vt:lpstr>'01 11018_08-4 Pol'!Názvy_tisku</vt:lpstr>
      <vt:lpstr>oadresa</vt:lpstr>
      <vt:lpstr>Stavba!Objednatel</vt:lpstr>
      <vt:lpstr>Stavba!Objekt</vt:lpstr>
      <vt:lpstr>'01 11018_08-0 Pol'!Oblast_tisku</vt:lpstr>
      <vt:lpstr>'01 11018_08-1 Pol'!Oblast_tisku</vt:lpstr>
      <vt:lpstr>'01 11018_08-2 Pol'!Oblast_tisku</vt:lpstr>
      <vt:lpstr>'01 11018_08-3 Pol'!Oblast_tisku</vt:lpstr>
      <vt:lpstr>'01 11018_08-4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2021-04-26T08:47:56Z</dcterms:modified>
</cp:coreProperties>
</file>