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60" windowWidth="17955" windowHeight="115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list'!$G$2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'Položky'!$A$1:$G$360</definedName>
    <definedName name="_xlnm.Print_Area" localSheetId="1">'Rekapitulace'!$A$1:$I$45</definedName>
    <definedName name="PocetMJ">'Krycí list'!$G$6</definedName>
    <definedName name="Poznamka">'Krycí list'!$B$37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<sst xmlns="http://schemas.openxmlformats.org/spreadsheetml/2006/main" count="996" uniqueCount="604">
  <si>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</si>
  <si>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</si>
  <si>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</si>
  <si>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</si>
  <si>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</si>
  <si>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</si>
  <si>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</si>
  <si>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</si>
  <si>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</si>
  <si>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</si>
  <si>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</si>
  <si>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</si>
  <si>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</si>
  <si>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</si>
  <si>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</si>
  <si>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</si>
  <si>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</si>
  <si>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</si>
  <si>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</si>
  <si>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</si>
  <si>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</si>
  <si>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</si>
  <si>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</si>
  <si>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</si>
  <si>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</si>
  <si>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</si>
  <si>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</si>
  <si>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</si>
  <si>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</si>
  <si>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</si>
  <si>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</si>
  <si>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</si>
  <si>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</si>
  <si>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</si>
  <si>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</si>
  <si>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</si>
  <si>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</si>
  <si>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</si>
  <si>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</si>
  <si>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</si>
  <si>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</si>
  <si>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</si>
  <si>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</si>
  <si>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</si>
  <si>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</si>
  <si>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</si>
  <si>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</si>
  <si>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</si>
  <si>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</si>
  <si>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</si>
  <si>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</si>
  <si>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</si>
  <si>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</si>
  <si>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</si>
  <si>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</si>
  <si>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</si>
  <si>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</si>
  <si>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</si>
  <si>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</si>
  <si>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</si>
  <si>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</si>
  <si>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</si>
  <si>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</si>
  <si>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</si>
  <si>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</si>
  <si>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</si>
  <si>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</si>
  <si>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</si>
  <si>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</si>
  <si>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</si>
  <si>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</si>
  <si>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</si>
  <si>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</si>
  <si>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</si>
  <si>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</si>
  <si>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E3170/03/6</t>
  </si>
  <si>
    <t>Kadetka Žižkov - odstranění objektu</t>
  </si>
  <si>
    <t>DO 01</t>
  </si>
  <si>
    <t>demolice objektu,vegetační úpravy</t>
  </si>
  <si>
    <t>demolice objektu-vegetační úpravy</t>
  </si>
  <si>
    <t>0</t>
  </si>
  <si>
    <t>Přípravné a pomocné práce</t>
  </si>
  <si>
    <t>110001111U00</t>
  </si>
  <si>
    <t xml:space="preserve">Vytýčení sítí před započetím prací </t>
  </si>
  <si>
    <t>kpl</t>
  </si>
  <si>
    <t>111200001RA0</t>
  </si>
  <si>
    <t xml:space="preserve">Odstranění křovin a stromů do 100 mm </t>
  </si>
  <si>
    <t>m2</t>
  </si>
  <si>
    <t>111251111R00</t>
  </si>
  <si>
    <t xml:space="preserve">Drcení ořezaných větví průměru do 10 cm </t>
  </si>
  <si>
    <t>m3</t>
  </si>
  <si>
    <t>112100010RA0</t>
  </si>
  <si>
    <t xml:space="preserve">Asanace stromů 20-30 cm, naložení a odvoz do 1 km </t>
  </si>
  <si>
    <t>kus</t>
  </si>
  <si>
    <t>stromy listnaté do D 15 cm:12</t>
  </si>
  <si>
    <t>dtto ale D 30 cm:3</t>
  </si>
  <si>
    <t>112100012RA0</t>
  </si>
  <si>
    <t xml:space="preserve">Asanace stromů 40-50 cm, naložení a odvoz do 1 km </t>
  </si>
  <si>
    <t>stromy listnaté  D 40 cm:5</t>
  </si>
  <si>
    <t>dtto ale D 50 cm:1</t>
  </si>
  <si>
    <t>112100101RA0</t>
  </si>
  <si>
    <t xml:space="preserve">Odstranění pařezů 20-30 cm,odklizení,úprava terénu </t>
  </si>
  <si>
    <t>12+3</t>
  </si>
  <si>
    <t>112100103RA0</t>
  </si>
  <si>
    <t xml:space="preserve">Odstranění pařezů 40-50 cm,odklizení,úprava terénu </t>
  </si>
  <si>
    <t>5+1</t>
  </si>
  <si>
    <t>113107123R00</t>
  </si>
  <si>
    <t>Odstranění podkladu pl.do 200 m2, tl.25 cm plocha pro česaný beton a dlažbu z obrubíků</t>
  </si>
  <si>
    <t>skrývka pro dlažbu z bet.obrubníků tl.250 mm:67,3</t>
  </si>
  <si>
    <t>dtto pro plochy z česaného betonu lavice:23,8</t>
  </si>
  <si>
    <t>dtto křesla:2,7</t>
  </si>
  <si>
    <t>dtto pod grily:1,7</t>
  </si>
  <si>
    <t>dtto stůl a lavice:14</t>
  </si>
  <si>
    <t>dtto stojan na kola:7</t>
  </si>
  <si>
    <t>dtto odpadkové koše:3</t>
  </si>
  <si>
    <t>dtto platforma pod schody:27</t>
  </si>
  <si>
    <t>161201398U0R</t>
  </si>
  <si>
    <t>Přemístění dřevin do místa zpracování štěpkováním do 100m</t>
  </si>
  <si>
    <t>161201399R00</t>
  </si>
  <si>
    <t>Dřevní hmota drcená odvoz na deponii do 5000 m</t>
  </si>
  <si>
    <t>bude použita jako mulč k výsadbě:15</t>
  </si>
  <si>
    <t>162301412RT1</t>
  </si>
  <si>
    <t>Vod.přemístění kmenů a pařezů stromů listnatých, do D 50 cm, příplatek do 5000 m</t>
  </si>
  <si>
    <t>181202111R00</t>
  </si>
  <si>
    <t xml:space="preserve">Kypření povrchu do hl.30 cm  do 5 ha, </t>
  </si>
  <si>
    <t>har</t>
  </si>
  <si>
    <t>181301115R00</t>
  </si>
  <si>
    <t xml:space="preserve">Rozprostření ornice, rovina, tl.25-30 cm,nad 500m2 </t>
  </si>
  <si>
    <t>181309999RT</t>
  </si>
  <si>
    <t xml:space="preserve">Poplatek za spalovnu dřeviny </t>
  </si>
  <si>
    <t>182001121R00</t>
  </si>
  <si>
    <t xml:space="preserve">Plošná úprava terénu, nerovnosti do 15 cm v rovině </t>
  </si>
  <si>
    <t>184805212U00</t>
  </si>
  <si>
    <t>Řez stromu lezecky zdravot pl do - 60m2 úprava stávajících stromů</t>
  </si>
  <si>
    <t>184817121R00</t>
  </si>
  <si>
    <t>Prořez. porostů do 6 cm, nad 5 ks/m2, sklon do 1:4 a vyčistění</t>
  </si>
  <si>
    <t>úprava stávajících keřových porostů-lemů(227m):</t>
  </si>
  <si>
    <t>vč vyčistění(530m2):0,0530</t>
  </si>
  <si>
    <t>10364100.RR1</t>
  </si>
  <si>
    <t>Zemina vč.dovozu do 10 km</t>
  </si>
  <si>
    <t>dosypy vzniklého prostoru po vybourání 1.PP:1025,6</t>
  </si>
  <si>
    <t>hutněno po 30 cm:</t>
  </si>
  <si>
    <t>103642001</t>
  </si>
  <si>
    <t>Ornice pro pozemkové úpravy vč.dopravy</t>
  </si>
  <si>
    <t>1297*0,3</t>
  </si>
  <si>
    <t>11</t>
  </si>
  <si>
    <t>Stavební zemní práce</t>
  </si>
  <si>
    <t>132201101R00</t>
  </si>
  <si>
    <t xml:space="preserve">Hloubení rýh šířky do 60 cm v hor.3 do 100 m3 </t>
  </si>
  <si>
    <t>pro linearní zídku+štěrk.podsyp:0,4*0,4*40,1+0,4*0,75*40,1+0,5*0,3*40,1</t>
  </si>
  <si>
    <t>132201201R00</t>
  </si>
  <si>
    <t>Hloubení rýh šířky do 200 cm v hor.3 do 100 m3 schodiště</t>
  </si>
  <si>
    <t>skrývka pro schodiště:9*1*0,66+9*0,8*0,66+9*0,6*1,32</t>
  </si>
  <si>
    <t>162201102R00</t>
  </si>
  <si>
    <t xml:space="preserve">Vodorovné přemístění výkopku z hor.1-4 do 50 m </t>
  </si>
  <si>
    <t>56,086+5+17,82</t>
  </si>
  <si>
    <t>162701105R00</t>
  </si>
  <si>
    <t xml:space="preserve">Vodorovné přemístění výkopku z hor.1-4 do 10000 m </t>
  </si>
  <si>
    <t>5m3 ponecháno na zpětné dosypy:146,5*0,25+24,461+17,82-5</t>
  </si>
  <si>
    <t>171204111R00</t>
  </si>
  <si>
    <t xml:space="preserve">Ulozeni sypaniny bez zhut na skl,vč.poplatku </t>
  </si>
  <si>
    <t>5m3 ponechat na zpětné dosypy:56,086+17,82</t>
  </si>
  <si>
    <t>174101102R00</t>
  </si>
  <si>
    <t xml:space="preserve">Zásyp ruční se zhutněním-zpětné dosypy, </t>
  </si>
  <si>
    <t>12</t>
  </si>
  <si>
    <t>Stromy</t>
  </si>
  <si>
    <t>183101215R00</t>
  </si>
  <si>
    <t>Hloub. jamek s výměnou 50% půdy do 0,4 m3 sv.1:5 a rovina</t>
  </si>
  <si>
    <t>184102123R00</t>
  </si>
  <si>
    <t>Výsadba dřevin s balem D do 40 cm, na svahu 1:5 a rovina</t>
  </si>
  <si>
    <t>184202111R00</t>
  </si>
  <si>
    <t xml:space="preserve">Ukotvení dřeviny kůly D do 10 cm, dl. do 2 m </t>
  </si>
  <si>
    <t>Doplnění kůlů ke stávajícím mpladým dřevinám:5</t>
  </si>
  <si>
    <t>184202112R00</t>
  </si>
  <si>
    <t xml:space="preserve">Ukotvení dřeviny kůly D do 10 cm, dl. do 3 m </t>
  </si>
  <si>
    <t>184804111R00</t>
  </si>
  <si>
    <t>Ochrana dřevin před okusem zvěří z rákosu v rovině a svahu do 1:5</t>
  </si>
  <si>
    <t>184921093R00</t>
  </si>
  <si>
    <t>Mulčování rostlin tl. do 0,1 m rovina a svah 1:5 (borka)</t>
  </si>
  <si>
    <t>185804312R00</t>
  </si>
  <si>
    <t xml:space="preserve">Zalití rostlin vodou plochy nad 20 m2 </t>
  </si>
  <si>
    <t>80l/strom:40*0,08</t>
  </si>
  <si>
    <t>185851111R00</t>
  </si>
  <si>
    <t xml:space="preserve">Dovoz vody pro zálivku rostlin do 6 km </t>
  </si>
  <si>
    <t>711491172RTZ</t>
  </si>
  <si>
    <t>Uložení dělené geotextilie pod kořenový bal (300g/m,100% syntetika)</t>
  </si>
  <si>
    <t>1,5m2/strom:40*1,5</t>
  </si>
  <si>
    <t>184004722R00</t>
  </si>
  <si>
    <t xml:space="preserve">Dodávka hnojivé tablety k výsadbě </t>
  </si>
  <si>
    <t>15 ks/strom:40*15</t>
  </si>
  <si>
    <t>184004724R00</t>
  </si>
  <si>
    <t xml:space="preserve">půdní kondicioner stromy </t>
  </si>
  <si>
    <t>kg</t>
  </si>
  <si>
    <t>0,5kg/strom:40*0,5</t>
  </si>
  <si>
    <t>184004725R00</t>
  </si>
  <si>
    <t>Zeolit(doplnění s kondicionerem do výsadbového substrátu)</t>
  </si>
  <si>
    <t>3 kg/strom:40*3</t>
  </si>
  <si>
    <t>185100100RR</t>
  </si>
  <si>
    <t xml:space="preserve">Údržba dřevin po dobu 36 měsíců </t>
  </si>
  <si>
    <t>026512791</t>
  </si>
  <si>
    <t>Carpinus betulus  /OK 14-16 cm/</t>
  </si>
  <si>
    <t>02651279A</t>
  </si>
  <si>
    <t>Carpinus betulus  /OK 16-18 cm/</t>
  </si>
  <si>
    <t>026560311</t>
  </si>
  <si>
    <t>Acer campestre, /OK 12-14 cm/</t>
  </si>
  <si>
    <t>026560321</t>
  </si>
  <si>
    <t>Acer campestre, /OK 14-16cm/</t>
  </si>
  <si>
    <t>026560322</t>
  </si>
  <si>
    <t>Acer campestre /OK 16-18 cm/</t>
  </si>
  <si>
    <t>02656033A1</t>
  </si>
  <si>
    <t>Acer platanoides /OK 16-18 cm/</t>
  </si>
  <si>
    <t>02660002</t>
  </si>
  <si>
    <t>Prunus avium  /OK 16 -18 cm/</t>
  </si>
  <si>
    <t>02660003</t>
  </si>
  <si>
    <t>Prunus avium "Plena" /OK 16-18 cm/</t>
  </si>
  <si>
    <t>05217109A</t>
  </si>
  <si>
    <t>Kůl ke kotvení dřevin D 60 mm délka 2 m</t>
  </si>
  <si>
    <t>stáv.mladé dřeviny 1 ks /strom délka 2 m:5</t>
  </si>
  <si>
    <t>05217500R</t>
  </si>
  <si>
    <t>Kůl ke kotvení dřeviny,D60 mm,délka 2,5</t>
  </si>
  <si>
    <t>3ks/strom:40*3</t>
  </si>
  <si>
    <t>103911001</t>
  </si>
  <si>
    <t>Kůra mulčovací borka vč dopravy</t>
  </si>
  <si>
    <t>40*0,05</t>
  </si>
  <si>
    <t>673905261</t>
  </si>
  <si>
    <t>Geotextilie-300 g/m2,100% syntetika</t>
  </si>
  <si>
    <t>1,5*40*1,1</t>
  </si>
  <si>
    <t>709213401</t>
  </si>
  <si>
    <t>chránička z bambusu</t>
  </si>
  <si>
    <t>13</t>
  </si>
  <si>
    <t>Živý plot - přímá habrová linie</t>
  </si>
  <si>
    <t>183101212R00</t>
  </si>
  <si>
    <t>Hloub. jamek s výměnou 50% půdy do 0,02 m3, 1:5 a rovina</t>
  </si>
  <si>
    <t>184102121R00</t>
  </si>
  <si>
    <t>Výsadba dřevin s balem D do 20 cm, na svahu 1:5 a v rovině se zalitím</t>
  </si>
  <si>
    <t>20+8</t>
  </si>
  <si>
    <t>184921094R00</t>
  </si>
  <si>
    <t xml:space="preserve">Mulčování rostlin tl. do 0,1 m, rovina,svah do 1:5 </t>
  </si>
  <si>
    <t>5l/rostlina:139*0,05</t>
  </si>
  <si>
    <t>767912150RE</t>
  </si>
  <si>
    <t xml:space="preserve">Ostatní montážní a spojovací materiál </t>
  </si>
  <si>
    <t>767912150U0A</t>
  </si>
  <si>
    <t>Mtž  kotevní lanko ocelové ke kůlům (20 ks) 2x nad sebou</t>
  </si>
  <si>
    <t>m</t>
  </si>
  <si>
    <t>63,5*2</t>
  </si>
  <si>
    <t>3 ks/rostlina:139*3</t>
  </si>
  <si>
    <t xml:space="preserve">půdní kondicioner keře </t>
  </si>
  <si>
    <t>0,05kg/rostlina:139*0,05</t>
  </si>
  <si>
    <t>185100100RR2</t>
  </si>
  <si>
    <t xml:space="preserve">Údržba keřů po dobu 36 měsíců </t>
  </si>
  <si>
    <t>31118112020</t>
  </si>
  <si>
    <t xml:space="preserve">Napínací prvky - očka Pzn  do D 15 mm - </t>
  </si>
  <si>
    <t>40+4</t>
  </si>
  <si>
    <t>02651279</t>
  </si>
  <si>
    <t>Carpinus betulus /V 200 - 225 cm/</t>
  </si>
  <si>
    <t>05217220</t>
  </si>
  <si>
    <t>Kotevní kůl  D 8 cm délka 2m</t>
  </si>
  <si>
    <t>8 ks kůlů jako vzpěry:20+8</t>
  </si>
  <si>
    <t>po 3 m od sebe:</t>
  </si>
  <si>
    <t>103911002</t>
  </si>
  <si>
    <t>Kůra mulčovací vč dovozu</t>
  </si>
  <si>
    <t>tl.5 cm:50*0,05</t>
  </si>
  <si>
    <t>314520513</t>
  </si>
  <si>
    <t>Lano oc.6pramenné 42 drátů Zn 1770 MPa d 5 mm</t>
  </si>
  <si>
    <t>127*1,2</t>
  </si>
  <si>
    <t>14</t>
  </si>
  <si>
    <t>Trávníky</t>
  </si>
  <si>
    <t>111104210R00</t>
  </si>
  <si>
    <t xml:space="preserve">Pokosení trávníku parkov.rovina odvoz 20 km </t>
  </si>
  <si>
    <t>1171*2</t>
  </si>
  <si>
    <t>180402111R00</t>
  </si>
  <si>
    <t xml:space="preserve">Založení trávníku parkového výsevem v rovině </t>
  </si>
  <si>
    <t>183403151R00</t>
  </si>
  <si>
    <t xml:space="preserve">Obdělání půdy smykováním, v rovině </t>
  </si>
  <si>
    <t>80% plochy:1171*0,8</t>
  </si>
  <si>
    <t>183403153R00</t>
  </si>
  <si>
    <t xml:space="preserve">Obdělání půdy hrabáním, v rovině </t>
  </si>
  <si>
    <t>20% plochy:1171*0,2</t>
  </si>
  <si>
    <t>183403161R00</t>
  </si>
  <si>
    <t xml:space="preserve">Obdělání půdy válením, v rovině </t>
  </si>
  <si>
    <t>100% plochy:1171</t>
  </si>
  <si>
    <t>00572442</t>
  </si>
  <si>
    <t>Směs travní hřištní II. - střední zátěž</t>
  </si>
  <si>
    <t>30g/m2:1171*0,03</t>
  </si>
  <si>
    <t>15</t>
  </si>
  <si>
    <t>Louky</t>
  </si>
  <si>
    <t>111104110R00</t>
  </si>
  <si>
    <t xml:space="preserve">Pokosení trávníku lučního  2 x  odvoz  do 20 km </t>
  </si>
  <si>
    <t>1113*2</t>
  </si>
  <si>
    <t>180401211R00</t>
  </si>
  <si>
    <t xml:space="preserve">Založení trávníku lučního výsevem v rovině </t>
  </si>
  <si>
    <t>80% plochy:1113*0,8</t>
  </si>
  <si>
    <t>20% plochy:1113*0,2</t>
  </si>
  <si>
    <t>100% plochy:1113</t>
  </si>
  <si>
    <t>0057247121</t>
  </si>
  <si>
    <t>Směs travní luční 15g/m2</t>
  </si>
  <si>
    <t>15g/m2:1113*0,015</t>
  </si>
  <si>
    <t>16</t>
  </si>
  <si>
    <t>Trávník luční ve svahu 1:2</t>
  </si>
  <si>
    <t>111211100U0R</t>
  </si>
  <si>
    <t>Pokos nově založeného trávníku s odvozem pokosené hmoty 2x</t>
  </si>
  <si>
    <t>121*2</t>
  </si>
  <si>
    <t>180401212R00</t>
  </si>
  <si>
    <t xml:space="preserve">Založení trávníku lučního výsevem ve svahu do 1:2 </t>
  </si>
  <si>
    <t>pod opěrnou zídkou(koef.svahu 1,7):121</t>
  </si>
  <si>
    <t>183403253R00</t>
  </si>
  <si>
    <t xml:space="preserve">Obdělání půdy hrabáním, na svahu 1:2 </t>
  </si>
  <si>
    <t>100% plochy:121</t>
  </si>
  <si>
    <t>0057247112</t>
  </si>
  <si>
    <t>Směs travní luční  15g/m2</t>
  </si>
  <si>
    <t>121*0,015</t>
  </si>
  <si>
    <t>17</t>
  </si>
  <si>
    <t>Trávník luční ve svahu 1:5</t>
  </si>
  <si>
    <t>111104211R00</t>
  </si>
  <si>
    <t xml:space="preserve">Pokosení trávníku parkov. svah do 1:5, odvoz 20 km </t>
  </si>
  <si>
    <t>97,20*2</t>
  </si>
  <si>
    <t>180401211R0A</t>
  </si>
  <si>
    <t xml:space="preserve">Založení trávníku lučního výsevem ve svahu do 1:5 </t>
  </si>
  <si>
    <t>mezi novými schody(koef.svahu 1,2):97,20</t>
  </si>
  <si>
    <t>183403252RT1</t>
  </si>
  <si>
    <t xml:space="preserve">Obdělání půdy hrabáním, na svahu 1:5 </t>
  </si>
  <si>
    <t>100% plochy:97,20</t>
  </si>
  <si>
    <t>0057247013</t>
  </si>
  <si>
    <t>97,2*0,015</t>
  </si>
  <si>
    <t>18</t>
  </si>
  <si>
    <t>Cibuloviny</t>
  </si>
  <si>
    <t>183204113R00</t>
  </si>
  <si>
    <t xml:space="preserve">Výsadba cibulí nebo hlíz prostokořenných </t>
  </si>
  <si>
    <t>026522622</t>
  </si>
  <si>
    <t>Narcissus poeticus"Recurvus"</t>
  </si>
  <si>
    <t>2</t>
  </si>
  <si>
    <t>Spodní stavba a zvláštní zakládání</t>
  </si>
  <si>
    <t>271532212U00</t>
  </si>
  <si>
    <t>Podsyp kamenivo hrubé 16-32mm podsyp před lineární zídku</t>
  </si>
  <si>
    <t>0,3*0,5*40,1</t>
  </si>
  <si>
    <t>271532213U00</t>
  </si>
  <si>
    <t xml:space="preserve">Jemný přesyp kamenivo drcené 8-16mm </t>
  </si>
  <si>
    <t>jemný přesyp před zídku:40,1*0,5*0,05</t>
  </si>
  <si>
    <t>273321611R0W</t>
  </si>
  <si>
    <t xml:space="preserve">Česaný beton-úprava povrchu C 20/25 (B 25) </t>
  </si>
  <si>
    <t>pod mobiliář tl 150 mm:49,2*0,15</t>
  </si>
  <si>
    <t>pod platformu vč.dilatační spáry 2x3m tl.150 mm:30*0,15</t>
  </si>
  <si>
    <t>273351215R00</t>
  </si>
  <si>
    <t xml:space="preserve">Bednění stěn základových desek - zřízení </t>
  </si>
  <si>
    <t>sražená hrana do 10 mm:(4*10,5+3*3,9+2*3,8+2*10,6+2*10,6+1*26)*0,25</t>
  </si>
  <si>
    <t>273351216R00</t>
  </si>
  <si>
    <t xml:space="preserve">Bednění stěn základových desek - odstranění </t>
  </si>
  <si>
    <t>273361921RT5</t>
  </si>
  <si>
    <t>Výztuž základových desek ze svařovaných sítí svařovanou sítí - drát 6,0  oka 150/150</t>
  </si>
  <si>
    <t>t</t>
  </si>
  <si>
    <t>((49,2+30)*1,1)*0,004</t>
  </si>
  <si>
    <t>274313511R00</t>
  </si>
  <si>
    <t>Beton základových pasů prostý C 12/15 (B 12,5) podkladní beton pro lineární zídků</t>
  </si>
  <si>
    <t>0,6*0,4*40,1</t>
  </si>
  <si>
    <t>274313621R00</t>
  </si>
  <si>
    <t>Lineární zídka beton C 20/25 (B 25) beton s povrchovou úpravou</t>
  </si>
  <si>
    <t>0,4*0,4*40,1</t>
  </si>
  <si>
    <t>274351215R00</t>
  </si>
  <si>
    <t xml:space="preserve">Bednění stěn lineární zídky -  zřízení </t>
  </si>
  <si>
    <t>40,1*0,5+40,1*0,15+0,4*0,5*2</t>
  </si>
  <si>
    <t>274351216R00</t>
  </si>
  <si>
    <t xml:space="preserve">Bednění stěn lin.zídky - odstranění </t>
  </si>
  <si>
    <t>274361921RT2</t>
  </si>
  <si>
    <t>Výztuž lin.zídky ze svařovaných sítí svařovanou sítí - drát 5,0  oka 100/100</t>
  </si>
  <si>
    <t>((40,1*0,8)*1,2)*0,004</t>
  </si>
  <si>
    <t>4</t>
  </si>
  <si>
    <t>Vodorovné konstrukce-schody</t>
  </si>
  <si>
    <t>430321313R00</t>
  </si>
  <si>
    <t>Schodišťové konstrukce, železobeton C 16/20 (B20) vč podkladové desky</t>
  </si>
  <si>
    <t>9*0,66*0,8+9*0,66*0,8+1,45*0,6*9</t>
  </si>
  <si>
    <t>430351110R00</t>
  </si>
  <si>
    <t xml:space="preserve">Bedneni schodist jakykoliv sklon </t>
  </si>
  <si>
    <t>0,66*24+0,16*24+0,3*24+0,16*24</t>
  </si>
  <si>
    <t>430351129R00</t>
  </si>
  <si>
    <t xml:space="preserve">Odbed   schodist jakykoliv sklon </t>
  </si>
  <si>
    <t>430361212R00</t>
  </si>
  <si>
    <t xml:space="preserve">Vyztuz konstr schodist b oc 10 425 (BSt 500 S) </t>
  </si>
  <si>
    <t>30 kg na 1m3:17,334*0,03</t>
  </si>
  <si>
    <t>430361921RT2</t>
  </si>
  <si>
    <t>Výztuž schodišťových konstrukcí svařovanou sítí svařovaná síť - drát 5,0 mm, oka 100 / 100 mm</t>
  </si>
  <si>
    <t>(3*9*0,004)*1,15</t>
  </si>
  <si>
    <t>564841111R00</t>
  </si>
  <si>
    <t xml:space="preserve">Podklad ze štěrkodrti po zhutnění tloušťky 12 cm </t>
  </si>
  <si>
    <t>podklad pod betonové schodiště:3,20*9</t>
  </si>
  <si>
    <t>59372302T1</t>
  </si>
  <si>
    <t>Stupeň schod.Prefa 1000/330/150</t>
  </si>
  <si>
    <t>59372302T2</t>
  </si>
  <si>
    <t>Stupeň schod. vym. 1000/660/300</t>
  </si>
  <si>
    <t>46</t>
  </si>
  <si>
    <t>Zpevněné plochy</t>
  </si>
  <si>
    <t>561121111R00</t>
  </si>
  <si>
    <t xml:space="preserve">Hutnění upraveného podloží na 30MPa </t>
  </si>
  <si>
    <t>67,3</t>
  </si>
  <si>
    <t>564721110R0R</t>
  </si>
  <si>
    <t>Podklad z kameniva drceného vel. 4-8 mm,tl. do 4cm Prosívka pod dlažbu z obrubníků na plocho</t>
  </si>
  <si>
    <t>pod dlažbu:67,3</t>
  </si>
  <si>
    <t>lem před lineární zídku:40,1*0,5</t>
  </si>
  <si>
    <t>564831111R00</t>
  </si>
  <si>
    <t>Podklad ze štěrkodrti po zhutnění tloušťky 10 cm plocha z česaného betonu</t>
  </si>
  <si>
    <t>564851111R00</t>
  </si>
  <si>
    <t>Podklad ze štěrkodrti po zhutnění tloušťky 15 cm pod dlažbu z bet.obrub.na plocho</t>
  </si>
  <si>
    <t>dlažba na plocho:37,3</t>
  </si>
  <si>
    <t>podsyp do výkopu lin.zídky:40,1*0,4</t>
  </si>
  <si>
    <t>599441111R00</t>
  </si>
  <si>
    <t xml:space="preserve">Vyplnění spár tl spar 15 mm </t>
  </si>
  <si>
    <t>917712111RT5</t>
  </si>
  <si>
    <t>Osazení ležat. obrub. bet. bez opěr, lože z kamen. včetně obrubníku 100/10/25</t>
  </si>
  <si>
    <t>4 ks na 1m2:28,5*4</t>
  </si>
  <si>
    <t>94</t>
  </si>
  <si>
    <t>Lešení a stavební výtahy</t>
  </si>
  <si>
    <t>941955001R00</t>
  </si>
  <si>
    <t xml:space="preserve">Lešení lehké pomocné, výška podlahy do 1,2 m </t>
  </si>
  <si>
    <t>pro nezbytné práce:100</t>
  </si>
  <si>
    <t>95</t>
  </si>
  <si>
    <t>Dokončovací a úklidové práce</t>
  </si>
  <si>
    <t>952901411R00</t>
  </si>
  <si>
    <t>Vyčištění ostatních objektů po ukončení prací vč.přístupových cest</t>
  </si>
  <si>
    <t>952901411R0R</t>
  </si>
  <si>
    <t>Vyčištění ostatních ploch od zbytků a obalů, úklid po ukončení prací vč.přístupových cest</t>
  </si>
  <si>
    <t>900      RT1</t>
  </si>
  <si>
    <t>Hzs - nezmeřitelné práce   čl.17-1a Práce v tarifní třídě 4</t>
  </si>
  <si>
    <t>h</t>
  </si>
  <si>
    <t>96</t>
  </si>
  <si>
    <t>Bourání konstrukcí</t>
  </si>
  <si>
    <t>960111221R00</t>
  </si>
  <si>
    <t xml:space="preserve">Bourání konstrukcí z dílců prefa. betonových a ŽB </t>
  </si>
  <si>
    <t>železobetonové průvlaky:7,2</t>
  </si>
  <si>
    <t>betonové sloupy D 30 cm H 4m ks 6:1,6956</t>
  </si>
  <si>
    <t>železobetonové věnce:370*0,45*0,25</t>
  </si>
  <si>
    <t>stropní konstrukce ŽB nad 1.PP tl.v průměru 30 cm:724*0,3</t>
  </si>
  <si>
    <t>podlahová konstrukce v nepodsklepené části tl.20 cm:361*0,2</t>
  </si>
  <si>
    <t>betonová rampa :40*1,65*0,3</t>
  </si>
  <si>
    <t>venkovní Ž.B stěny:38*0,5*1,5</t>
  </si>
  <si>
    <t>962032231R00</t>
  </si>
  <si>
    <t xml:space="preserve">Bourání zdiva z cihel pálených na MVC </t>
  </si>
  <si>
    <t>1.NP vč betonových překladů nad okny:283</t>
  </si>
  <si>
    <t>1.PP cihelné zdivo:367</t>
  </si>
  <si>
    <t>962032631R00</t>
  </si>
  <si>
    <t xml:space="preserve">Bourání zdiva komínového z cihel na MVC </t>
  </si>
  <si>
    <t>3,2*1,5*9,5+(1*1*9,5)*2</t>
  </si>
  <si>
    <t>963015152R00</t>
  </si>
  <si>
    <t xml:space="preserve">Demontáž prefabrikovaných krycích desek </t>
  </si>
  <si>
    <t>žebírkové střešní desky na rozpon 12 m:210</t>
  </si>
  <si>
    <t>963042820R00</t>
  </si>
  <si>
    <t xml:space="preserve">Bourání schodišťových konstrukcí betonových </t>
  </si>
  <si>
    <t>vnitřní schodiště:1,3*6*0,3</t>
  </si>
  <si>
    <t>venkovní betonové schodiště:8</t>
  </si>
  <si>
    <t>965043441R00</t>
  </si>
  <si>
    <t xml:space="preserve">Bourání podkladů bet., potěr tl. 20 cm, nad 4 m2 </t>
  </si>
  <si>
    <t>betonové podlahy v 1.PP tl.20 cm:660*0,2</t>
  </si>
  <si>
    <t>968061112R00</t>
  </si>
  <si>
    <t xml:space="preserve">Vyvěšení dřevěných okenních křídel pl. do 1,5 m2 </t>
  </si>
  <si>
    <t>500/500-2 ks:2+18+18+23</t>
  </si>
  <si>
    <t>760/1000 - 18 ks:</t>
  </si>
  <si>
    <t>900/1300 - 18 ks:</t>
  </si>
  <si>
    <t>900/500 - 23 ks:</t>
  </si>
  <si>
    <t>968061113R00</t>
  </si>
  <si>
    <t xml:space="preserve">Vyvěšení dřevěných okenních křídel pl. nad 1,5 m2 </t>
  </si>
  <si>
    <t>1700/1700 - 2 ks:2+5</t>
  </si>
  <si>
    <t>1700/2400 - 5 ks:</t>
  </si>
  <si>
    <t>968061125R00</t>
  </si>
  <si>
    <t xml:space="preserve">Vyvěšení dřevěných dveřních křídel pl. do 2 m2 </t>
  </si>
  <si>
    <t>1.NP+5 ks dvoukřídké:20+5</t>
  </si>
  <si>
    <t>1.PP:7+12</t>
  </si>
  <si>
    <t>968062245R00</t>
  </si>
  <si>
    <t xml:space="preserve">Vybourání dřevěných rámů oken jednoduch. pl. 2 m2 </t>
  </si>
  <si>
    <t>0,5*0,5*2+0,76*1*18+0,9*1,3*18</t>
  </si>
  <si>
    <t>1,7*1,7*2+1,7*2,4*5</t>
  </si>
  <si>
    <t>0,9*0,5*23</t>
  </si>
  <si>
    <t>968071126R00</t>
  </si>
  <si>
    <t xml:space="preserve">Vyvěšení, zavěšení kovových křídel dveří nad 2 m2 </t>
  </si>
  <si>
    <t>968072455R00</t>
  </si>
  <si>
    <t xml:space="preserve">Vybourání kovových dveřních zárubní pl. do 2 m2 </t>
  </si>
  <si>
    <t>š.600 - 900 mm celkem:44</t>
  </si>
  <si>
    <t>968072456R00</t>
  </si>
  <si>
    <t xml:space="preserve">Vybourání kovových dveřních zárubní pl. nad 2 m2 </t>
  </si>
  <si>
    <t>vstupní plechové dveře:1,45*2,1*3</t>
  </si>
  <si>
    <t>96 R.pol.1</t>
  </si>
  <si>
    <t>Vyklizení vnitřních sutí,odpadků,fekalii,skla, textilii</t>
  </si>
  <si>
    <t>odhad:39</t>
  </si>
  <si>
    <t>96 R.pol.2</t>
  </si>
  <si>
    <t>vyklizení stavební suti a dalšího odpadu z vyhořelé části objektu</t>
  </si>
  <si>
    <t>odhad + -:182</t>
  </si>
  <si>
    <t>99</t>
  </si>
  <si>
    <t>Staveništní přesun hmot</t>
  </si>
  <si>
    <t>998231311R00</t>
  </si>
  <si>
    <t xml:space="preserve">Přesun hmot pro sadovnické a krajin. úpravy do 5km </t>
  </si>
  <si>
    <t>10,1+6,4+1,2+0,2</t>
  </si>
  <si>
    <t>998222012R00</t>
  </si>
  <si>
    <t xml:space="preserve">Přesun hmot, zpevněné plochy, kryt z kameniva </t>
  </si>
  <si>
    <t>712</t>
  </si>
  <si>
    <t>Živičné krytiny</t>
  </si>
  <si>
    <t>712300831RT3</t>
  </si>
  <si>
    <t>Odstranění živičné krytiny střech do 10° 1vrstvé z ploch jednotlivě nad 20 m2</t>
  </si>
  <si>
    <t>pod plech Pzn krytinou:702</t>
  </si>
  <si>
    <t>733</t>
  </si>
  <si>
    <t>Rozvod potrubí</t>
  </si>
  <si>
    <t>733110810R00</t>
  </si>
  <si>
    <t>Demontáž potrubí ocelového závitového do DN 50-80 +ostatní stávající rozvody</t>
  </si>
  <si>
    <t>odhad:450</t>
  </si>
  <si>
    <t>762</t>
  </si>
  <si>
    <t>Konstrukce tesařské</t>
  </si>
  <si>
    <t>762352850R00</t>
  </si>
  <si>
    <t>Demontáž krovů se sbíjených vazníků rozpon 10 -12 m</t>
  </si>
  <si>
    <t>sbíjené vazníky délky 10 -12m(strojně):48</t>
  </si>
  <si>
    <t>762841811R00</t>
  </si>
  <si>
    <t xml:space="preserve">Demontáž podbíjení obkladů stropů bez omítky </t>
  </si>
  <si>
    <t>762841812R00</t>
  </si>
  <si>
    <t xml:space="preserve">Demontáž podbíjení obkladů stropů s omítkou </t>
  </si>
  <si>
    <t>764</t>
  </si>
  <si>
    <t>Konstrukce klempířské</t>
  </si>
  <si>
    <t>764311821R00</t>
  </si>
  <si>
    <t xml:space="preserve">Demontáž krytiny, tabule 2 x 1 m, do 25 m2, do 30° </t>
  </si>
  <si>
    <t>764352811R00</t>
  </si>
  <si>
    <t xml:space="preserve">Demontáž žlabů půlkruh. rovných, rš 330 mm, do 45° </t>
  </si>
  <si>
    <t>767</t>
  </si>
  <si>
    <t>Konstrukce zámečnické-mobiliář</t>
  </si>
  <si>
    <t>767 sub.01</t>
  </si>
  <si>
    <t>Lavice typová s opěradlem  dřevo akát,konstrukce ocelová</t>
  </si>
  <si>
    <t>dodávka a osazení:15</t>
  </si>
  <si>
    <t>767 sub.02</t>
  </si>
  <si>
    <t>Typová lavice  bez opěradla,dřevo akát,konstrukce ocelová</t>
  </si>
  <si>
    <t>dodávka a osazení:2</t>
  </si>
  <si>
    <t>767 sub.03</t>
  </si>
  <si>
    <t>Lavice  bez opěradla,dřevěný sedací trám-atyp /d 7000 x š 350 x v 300cm/</t>
  </si>
  <si>
    <t>na ocel.břitech délka 7 m:1</t>
  </si>
  <si>
    <t>767 sub.03a</t>
  </si>
  <si>
    <t>Lavice  bez opěradla,dřevěný sedací trám-atyp /d 3200 x š 350 x v 300cm/</t>
  </si>
  <si>
    <t>na ocel.břitech délka 3,2m:1</t>
  </si>
  <si>
    <t>767 sub.04</t>
  </si>
  <si>
    <t>Typové křeslo s opěradlem OK kce, sedák a opěradlo- dřevo akát</t>
  </si>
  <si>
    <t>dodávka a osazení:3</t>
  </si>
  <si>
    <t>767 sub.05</t>
  </si>
  <si>
    <t xml:space="preserve">Typový stůl -  dodávka  a osazení </t>
  </si>
  <si>
    <t>767 sub.06</t>
  </si>
  <si>
    <t xml:space="preserve">Typový odpadkový koš-dodávka vč osazení </t>
  </si>
  <si>
    <t>767 sub.07a</t>
  </si>
  <si>
    <t>Typový odpadkový koš-ocel.kce s nosičem sáčků na psí extramenty</t>
  </si>
  <si>
    <t>767 sub.08</t>
  </si>
  <si>
    <t xml:space="preserve">Typový stojan na kola ocelová kce </t>
  </si>
  <si>
    <t>dodávka a osazení:7</t>
  </si>
  <si>
    <t>pro 6 kol:</t>
  </si>
  <si>
    <t>767 sub.09</t>
  </si>
  <si>
    <t xml:space="preserve">Gril venkovní dodávka  a osazení </t>
  </si>
  <si>
    <t>767 sub.10</t>
  </si>
  <si>
    <t>Woukoutové cvičební prvky-nerezové dodávka vč osazení a osazovacích prvků</t>
  </si>
  <si>
    <t>767 sub.11</t>
  </si>
  <si>
    <t xml:space="preserve">Doprava mobiliáře do prostor montáže od výrobce </t>
  </si>
  <si>
    <t>767911812U00</t>
  </si>
  <si>
    <t xml:space="preserve">Dmtž provizorní drát pletivo v -do 2,0m </t>
  </si>
  <si>
    <t>767914830R00</t>
  </si>
  <si>
    <t xml:space="preserve">Demontáž provizorních mříží z oken </t>
  </si>
  <si>
    <t>materiál - Kari sítě:0,5*0,5*2+0,76*1*18+0,9*1,3*18+1,7*1,7*2+1,7*2,4*5</t>
  </si>
  <si>
    <t>počet oken 2+18+18+2+5:</t>
  </si>
  <si>
    <t>767996701R0T</t>
  </si>
  <si>
    <t xml:space="preserve">Demontáž nástropních svítidel </t>
  </si>
  <si>
    <t>767998106R00</t>
  </si>
  <si>
    <t>Dodávka a montáž atypických konstrukcí zábradlí z Jackel prof,40/40/3 Pzn na schodišti</t>
  </si>
  <si>
    <t>998767201R00</t>
  </si>
  <si>
    <t xml:space="preserve">Přesun hmot pro zámečnické konstr., výšky do 6 m </t>
  </si>
  <si>
    <t>M24</t>
  </si>
  <si>
    <t>Montáže vzduchotechnických zařízení</t>
  </si>
  <si>
    <t>240080033R0T</t>
  </si>
  <si>
    <t xml:space="preserve">Demontáž potrubí ocel. 4hran. sk. I </t>
  </si>
  <si>
    <t>D96</t>
  </si>
  <si>
    <t>Přesuny suti a vybouraných hmot</t>
  </si>
  <si>
    <t>979990000R00</t>
  </si>
  <si>
    <t>Betonové a cihelné zdivo určené k reciklaci uložení na deponii k reciklaci</t>
  </si>
  <si>
    <t>2573,2877</t>
  </si>
  <si>
    <t>979990121R00</t>
  </si>
  <si>
    <t xml:space="preserve">Poplatek za skládku suti - asfaltové pásy </t>
  </si>
  <si>
    <t>702*0,006</t>
  </si>
  <si>
    <t>979990161R00</t>
  </si>
  <si>
    <t xml:space="preserve">Poplatek za skládku suti - dřevo </t>
  </si>
  <si>
    <t>dřevěné prvky z bouraného objektu:61*0,0042+7*0,0051+44*0,0062+71,77*0,031+48*0,32</t>
  </si>
  <si>
    <t>702*0,014+432*0,04</t>
  </si>
  <si>
    <t>979990181R00</t>
  </si>
  <si>
    <t>Poplatek za skládku suti - netřiditelný odpad sklo,plasty,textilie a pod</t>
  </si>
  <si>
    <t>364,65</t>
  </si>
  <si>
    <t>979990183R00</t>
  </si>
  <si>
    <t>Kovoštor ocelové prvky,plechy a ostatní kovové části - výtěžnost cca 2,5 Kč/1 kg</t>
  </si>
  <si>
    <t>kovové prvky,krytina ,mříže a ostatní kovový odpad:3*0,098+44*0,076+9,135*0,063+450*0,0158+702*0,00732</t>
  </si>
  <si>
    <t>pokračuj:108*0,00336+60*0,00248+61,42*0,00925+60*0,001+30*0,00154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</si>
  <si>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</si>
  <si>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</si>
  <si>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</si>
  <si>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</si>
  <si>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</si>
  <si>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</si>
  <si>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</si>
  <si>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</si>
  <si>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</si>
  <si>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</si>
  <si>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vedlejší  náklady</t>
  </si>
  <si>
    <t>Zařízení staveniště,provoz ,likvidace</t>
  </si>
  <si>
    <t>Zábory,ochrana území prací,poplatky</t>
  </si>
  <si>
    <t>Inženýrská  a koordinační činnost</t>
  </si>
  <si>
    <t>Autorská činnost</t>
  </si>
  <si>
    <t>Ostatní náklady</t>
  </si>
  <si>
    <t>Vyhotovení dokum.skuteč.provedení</t>
  </si>
  <si>
    <t>geodet.práce</t>
  </si>
  <si>
    <t>ing.Ivan Zbořil</t>
  </si>
  <si>
    <t>Vedlejší a ostatní náklady</t>
  </si>
  <si>
    <t>Geodet.práce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</si>
</sst>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2" xfId="0" applyFont="1" applyBorder="1"/>
    <xf numFmtId="0" fontId="1" fillId="0" borderId="33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165" fontId="1" fillId="0" borderId="38" xfId="0" applyNumberFormat="1" applyFont="1" applyBorder="1" applyAlignment="1">
      <alignment horizontal="right"/>
    </xf>
    <xf numFmtId="0" fontId="1" fillId="0" borderId="38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3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1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1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39" xfId="0" applyFont="1" applyFill="1" applyBorder="1"/>
    <xf numFmtId="0" fontId="3" fillId="2" borderId="28" xfId="0" applyFont="1" applyFill="1" applyBorder="1"/>
    <xf numFmtId="0" fontId="1" fillId="2" borderId="28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28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2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3" fillId="0" borderId="26" xfId="0" applyFont="1" applyBorder="1"/>
    <xf numFmtId="0" fontId="3" fillId="0" borderId="2" xfId="0" applyFont="1" applyBorder="1"/>
    <xf numFmtId="0" fontId="3" fillId="0" borderId="39" xfId="0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8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E3170/03/6</v>
      </c>
      <c r="D2" s="5" t="str">
        <f>Rekapitulace!G2</f>
        <v>demolice objektu-vegetační úpravy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9" t="s">
        <v>601</v>
      </c>
      <c r="D8" s="209"/>
      <c r="E8" s="210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9" t="str">
        <f>Projektant</f>
        <v>ing.Ivan Zbořil</v>
      </c>
      <c r="D9" s="209"/>
      <c r="E9" s="210"/>
      <c r="F9" s="11"/>
      <c r="G9" s="33"/>
      <c r="H9" s="34"/>
    </row>
    <row r="10" spans="1:8" ht="12.75">
      <c r="A10" s="28" t="s">
        <v>14</v>
      </c>
      <c r="B10" s="11"/>
      <c r="C10" s="209"/>
      <c r="D10" s="209"/>
      <c r="E10" s="209"/>
      <c r="F10" s="35"/>
      <c r="G10" s="36"/>
      <c r="H10" s="37"/>
    </row>
    <row r="11" spans="1:57" ht="13.5" customHeight="1">
      <c r="A11" s="28" t="s">
        <v>15</v>
      </c>
      <c r="B11" s="11"/>
      <c r="C11" s="209"/>
      <c r="D11" s="209"/>
      <c r="E11" s="209"/>
      <c r="F11" s="38" t="s">
        <v>16</v>
      </c>
      <c r="G11" s="39" t="s">
        <v>75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1"/>
      <c r="D12" s="211"/>
      <c r="E12" s="211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602</v>
      </c>
      <c r="E14" s="52"/>
      <c r="F14" s="52"/>
      <c r="G14" s="50"/>
    </row>
    <row r="15" spans="1:7" ht="15.95" customHeight="1">
      <c r="A15" s="53"/>
      <c r="B15" s="54" t="s">
        <v>21</v>
      </c>
      <c r="C15" s="55">
        <f>HSV</f>
        <v>0</v>
      </c>
      <c r="D15" s="201" t="str">
        <f>Rekapitulace!A36</f>
        <v>vedlejší  náklady</v>
      </c>
      <c r="E15" s="56"/>
      <c r="F15" s="57"/>
      <c r="G15" s="55">
        <f>Rekapitulace!I36</f>
        <v>0</v>
      </c>
    </row>
    <row r="16" spans="1:7" ht="15.95" customHeight="1">
      <c r="A16" s="53" t="s">
        <v>22</v>
      </c>
      <c r="B16" s="54" t="s">
        <v>23</v>
      </c>
      <c r="C16" s="55">
        <f>PSV</f>
        <v>0</v>
      </c>
      <c r="D16" s="8" t="str">
        <f>Rekapitulace!A37</f>
        <v>Zařízení staveniště,provoz ,likvidace</v>
      </c>
      <c r="E16" s="58"/>
      <c r="F16" s="59"/>
      <c r="G16" s="55">
        <f>Rekapitulace!I37</f>
        <v>0</v>
      </c>
    </row>
    <row r="17" spans="1:7" ht="15.95" customHeight="1">
      <c r="A17" s="53" t="s">
        <v>24</v>
      </c>
      <c r="B17" s="54" t="s">
        <v>25</v>
      </c>
      <c r="C17" s="55">
        <f>Mont</f>
        <v>0</v>
      </c>
      <c r="D17" s="8" t="str">
        <f>Rekapitulace!A38</f>
        <v>Zábory,ochrana území prací,poplatky</v>
      </c>
      <c r="E17" s="58"/>
      <c r="F17" s="59"/>
      <c r="G17" s="55">
        <f>Rekapitulace!I38</f>
        <v>0</v>
      </c>
    </row>
    <row r="18" spans="1:7" ht="15.95" customHeight="1">
      <c r="A18" s="60" t="s">
        <v>26</v>
      </c>
      <c r="B18" s="61" t="s">
        <v>27</v>
      </c>
      <c r="C18" s="55">
        <f>Dodavka</f>
        <v>0</v>
      </c>
      <c r="D18" s="8" t="str">
        <f>Rekapitulace!A39</f>
        <v>Inženýrská  a koordinační činnost</v>
      </c>
      <c r="E18" s="58"/>
      <c r="F18" s="59"/>
      <c r="G18" s="55">
        <f>Rekapitulace!I39</f>
        <v>0</v>
      </c>
    </row>
    <row r="19" spans="1:7" ht="15.95" customHeight="1">
      <c r="A19" s="62" t="s">
        <v>28</v>
      </c>
      <c r="B19" s="54"/>
      <c r="C19" s="55">
        <f>SUM(C15:C18)</f>
        <v>0</v>
      </c>
      <c r="D19" s="8" t="str">
        <f>Rekapitulace!A40</f>
        <v>Autorská činnost</v>
      </c>
      <c r="E19" s="58"/>
      <c r="F19" s="59"/>
      <c r="G19" s="55">
        <f>Rekapitulace!I40</f>
        <v>0</v>
      </c>
    </row>
    <row r="20" spans="1:7" ht="15.95" customHeight="1">
      <c r="A20" s="62"/>
      <c r="B20" s="54"/>
      <c r="C20" s="55"/>
      <c r="D20" s="13" t="str">
        <f>Rekapitulace!A41</f>
        <v>Ostatní náklady</v>
      </c>
      <c r="E20" s="58"/>
      <c r="F20" s="59"/>
      <c r="G20" s="55">
        <f>Rekapitulace!I41</f>
        <v>0</v>
      </c>
    </row>
    <row r="21" spans="1:7" ht="15.95" customHeight="1">
      <c r="A21" s="62" t="s">
        <v>29</v>
      </c>
      <c r="B21" s="54"/>
      <c r="C21" s="55">
        <f>HZS</f>
        <v>0</v>
      </c>
      <c r="D21" s="8" t="str">
        <f>Rekapitulace!A42</f>
        <v>Vyhotovení dokum.skuteč.provedení</v>
      </c>
      <c r="E21" s="58"/>
      <c r="F21" s="59"/>
      <c r="G21" s="55">
        <f>Rekapitulace!I42</f>
        <v>0</v>
      </c>
    </row>
    <row r="22" spans="1:7" ht="15.95" customHeight="1">
      <c r="A22" s="63" t="s">
        <v>30</v>
      </c>
      <c r="B22" s="64"/>
      <c r="C22" s="55">
        <f>C19+C21</f>
        <v>0</v>
      </c>
      <c r="D22" s="8" t="s">
        <v>603</v>
      </c>
      <c r="E22" s="58"/>
      <c r="F22" s="59"/>
      <c r="G22" s="55">
        <f>G23-SUM(G15:G21)</f>
        <v>0</v>
      </c>
    </row>
    <row r="23" spans="1:7" ht="15.95" customHeight="1" thickBot="1">
      <c r="A23" s="212" t="s">
        <v>31</v>
      </c>
      <c r="B23" s="213"/>
      <c r="C23" s="65">
        <f>C22+G23</f>
        <v>0</v>
      </c>
      <c r="D23" s="202" t="s">
        <v>602</v>
      </c>
      <c r="E23" s="66"/>
      <c r="F23" s="67"/>
      <c r="G23" s="55">
        <f>VRN</f>
        <v>0</v>
      </c>
    </row>
    <row r="24" spans="1:7" ht="12.75">
      <c r="A24" s="68" t="s">
        <v>32</v>
      </c>
      <c r="B24" s="69"/>
      <c r="C24" s="70"/>
      <c r="D24" s="69" t="s">
        <v>33</v>
      </c>
      <c r="E24" s="69"/>
      <c r="F24" s="71" t="s">
        <v>34</v>
      </c>
      <c r="G24" s="72"/>
    </row>
    <row r="25" spans="1:7" ht="12.75">
      <c r="A25" s="63" t="s">
        <v>35</v>
      </c>
      <c r="B25" s="64"/>
      <c r="C25" s="73"/>
      <c r="D25" s="64" t="s">
        <v>35</v>
      </c>
      <c r="E25" s="74"/>
      <c r="F25" s="75" t="s">
        <v>35</v>
      </c>
      <c r="G25" s="76"/>
    </row>
    <row r="26" spans="1:7" ht="37.5" customHeight="1">
      <c r="A26" s="63" t="s">
        <v>36</v>
      </c>
      <c r="B26" s="77"/>
      <c r="C26" s="73"/>
      <c r="D26" s="64" t="s">
        <v>36</v>
      </c>
      <c r="E26" s="74"/>
      <c r="F26" s="75" t="s">
        <v>36</v>
      </c>
      <c r="G26" s="76"/>
    </row>
    <row r="27" spans="1:7" ht="12.75">
      <c r="A27" s="63"/>
      <c r="B27" s="78"/>
      <c r="C27" s="73"/>
      <c r="D27" s="64"/>
      <c r="E27" s="74"/>
      <c r="F27" s="75"/>
      <c r="G27" s="76"/>
    </row>
    <row r="28" spans="1:7" ht="12.75">
      <c r="A28" s="63" t="s">
        <v>37</v>
      </c>
      <c r="B28" s="64"/>
      <c r="C28" s="73"/>
      <c r="D28" s="75" t="s">
        <v>38</v>
      </c>
      <c r="E28" s="73"/>
      <c r="F28" s="79" t="s">
        <v>38</v>
      </c>
      <c r="G28" s="76"/>
    </row>
    <row r="29" spans="1:7" ht="69" customHeight="1">
      <c r="A29" s="63"/>
      <c r="B29" s="64"/>
      <c r="C29" s="80"/>
      <c r="D29" s="81"/>
      <c r="E29" s="80"/>
      <c r="F29" s="64"/>
      <c r="G29" s="76"/>
    </row>
    <row r="30" spans="1:7" ht="12.75">
      <c r="A30" s="82" t="s">
        <v>39</v>
      </c>
      <c r="B30" s="83"/>
      <c r="C30" s="84">
        <v>21</v>
      </c>
      <c r="D30" s="83" t="s">
        <v>40</v>
      </c>
      <c r="E30" s="85"/>
      <c r="F30" s="204">
        <f>C23-F32</f>
        <v>0</v>
      </c>
      <c r="G30" s="205"/>
    </row>
    <row r="31" spans="1:7" ht="12.75">
      <c r="A31" s="82" t="s">
        <v>41</v>
      </c>
      <c r="B31" s="83"/>
      <c r="C31" s="84">
        <f>SazbaDPH1</f>
        <v>21</v>
      </c>
      <c r="D31" s="83" t="s">
        <v>42</v>
      </c>
      <c r="E31" s="85"/>
      <c r="F31" s="204">
        <f>ROUND(PRODUCT(F30,C31/100),0)</f>
        <v>0</v>
      </c>
      <c r="G31" s="205"/>
    </row>
    <row r="32" spans="1:7" ht="12.75">
      <c r="A32" s="82" t="s">
        <v>39</v>
      </c>
      <c r="B32" s="83"/>
      <c r="C32" s="84">
        <v>0</v>
      </c>
      <c r="D32" s="83" t="s">
        <v>42</v>
      </c>
      <c r="E32" s="85"/>
      <c r="F32" s="204">
        <v>0</v>
      </c>
      <c r="G32" s="205"/>
    </row>
    <row r="33" spans="1:7" ht="12.75">
      <c r="A33" s="82" t="s">
        <v>41</v>
      </c>
      <c r="B33" s="86"/>
      <c r="C33" s="87">
        <f>SazbaDPH2</f>
        <v>0</v>
      </c>
      <c r="D33" s="83" t="s">
        <v>42</v>
      </c>
      <c r="E33" s="59"/>
      <c r="F33" s="204">
        <f>ROUND(PRODUCT(F32,C33/100),0)</f>
        <v>0</v>
      </c>
      <c r="G33" s="205"/>
    </row>
    <row r="34" spans="1:7" s="91" customFormat="1" ht="19.5" customHeight="1" thickBot="1">
      <c r="A34" s="88" t="s">
        <v>43</v>
      </c>
      <c r="B34" s="89"/>
      <c r="C34" s="89"/>
      <c r="D34" s="89"/>
      <c r="E34" s="90"/>
      <c r="F34" s="206">
        <f>ROUND(SUM(F30:F33),0)</f>
        <v>0</v>
      </c>
      <c r="G34" s="207"/>
    </row>
    <row r="36" spans="1:8" ht="12.75">
      <c r="A36" s="92" t="s">
        <v>44</v>
      </c>
      <c r="B36" s="92"/>
      <c r="C36" s="92"/>
      <c r="D36" s="92"/>
      <c r="E36" s="92"/>
      <c r="F36" s="92"/>
      <c r="G36" s="92"/>
      <c r="H36" t="s">
        <v>5</v>
      </c>
    </row>
    <row r="37" spans="1:8" ht="14.25" customHeight="1">
      <c r="A37" s="92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>
      <c r="A38" s="93"/>
      <c r="B38" s="208"/>
      <c r="C38" s="208"/>
      <c r="D38" s="208"/>
      <c r="E38" s="208"/>
      <c r="F38" s="208"/>
      <c r="G38" s="208"/>
      <c r="H38" t="s">
        <v>5</v>
      </c>
    </row>
    <row r="39" spans="1:8" ht="12.75">
      <c r="A39" s="93"/>
      <c r="B39" s="208"/>
      <c r="C39" s="208"/>
      <c r="D39" s="208"/>
      <c r="E39" s="208"/>
      <c r="F39" s="208"/>
      <c r="G39" s="208"/>
      <c r="H39" t="s">
        <v>5</v>
      </c>
    </row>
    <row r="40" spans="1:8" ht="12.75">
      <c r="A40" s="93"/>
      <c r="B40" s="208"/>
      <c r="C40" s="208"/>
      <c r="D40" s="208"/>
      <c r="E40" s="208"/>
      <c r="F40" s="208"/>
      <c r="G40" s="208"/>
      <c r="H40" t="s">
        <v>5</v>
      </c>
    </row>
    <row r="41" spans="1:8" ht="12.75">
      <c r="A41" s="93"/>
      <c r="B41" s="208"/>
      <c r="C41" s="208"/>
      <c r="D41" s="208"/>
      <c r="E41" s="208"/>
      <c r="F41" s="208"/>
      <c r="G41" s="208"/>
      <c r="H41" t="s">
        <v>5</v>
      </c>
    </row>
    <row r="42" spans="1:8" ht="12.75">
      <c r="A42" s="93"/>
      <c r="B42" s="208"/>
      <c r="C42" s="208"/>
      <c r="D42" s="208"/>
      <c r="E42" s="208"/>
      <c r="F42" s="208"/>
      <c r="G42" s="208"/>
      <c r="H42" t="s">
        <v>5</v>
      </c>
    </row>
    <row r="43" spans="1:8" ht="12.75">
      <c r="A43" s="93"/>
      <c r="B43" s="208"/>
      <c r="C43" s="208"/>
      <c r="D43" s="208"/>
      <c r="E43" s="208"/>
      <c r="F43" s="208"/>
      <c r="G43" s="208"/>
      <c r="H43" t="s">
        <v>5</v>
      </c>
    </row>
    <row r="44" spans="1:8" ht="12.75">
      <c r="A44" s="93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>
      <c r="A45" s="93"/>
      <c r="B45" s="208"/>
      <c r="C45" s="208"/>
      <c r="D45" s="208"/>
      <c r="E45" s="208"/>
      <c r="F45" s="208"/>
      <c r="G45" s="208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workbookViewId="0" topLeftCell="A1">
      <selection activeCell="A41" sqref="A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45</v>
      </c>
      <c r="B1" s="215"/>
      <c r="C1" s="94" t="str">
        <f>CONCATENATE(cislostavby," ",nazevstavby)</f>
        <v>E3170/03/6 Kadetka Žižkov - odstranění objektu</v>
      </c>
      <c r="D1" s="95"/>
      <c r="E1" s="96"/>
      <c r="F1" s="95"/>
      <c r="G1" s="97" t="s">
        <v>46</v>
      </c>
      <c r="H1" s="98" t="s">
        <v>75</v>
      </c>
      <c r="I1" s="99"/>
    </row>
    <row r="2" spans="1:9" ht="13.5" thickBot="1">
      <c r="A2" s="216" t="s">
        <v>47</v>
      </c>
      <c r="B2" s="217"/>
      <c r="C2" s="100" t="str">
        <f>CONCATENATE(cisloobjektu," ",nazevobjektu)</f>
        <v>DO 01 demolice objektu,vegetační úpravy</v>
      </c>
      <c r="D2" s="101"/>
      <c r="E2" s="102"/>
      <c r="F2" s="101"/>
      <c r="G2" s="218" t="s">
        <v>79</v>
      </c>
      <c r="H2" s="219"/>
      <c r="I2" s="220"/>
    </row>
    <row r="3" spans="1:9" ht="13.5" thickTop="1">
      <c r="A3" s="74"/>
      <c r="B3" s="74"/>
      <c r="C3" s="74"/>
      <c r="D3" s="74"/>
      <c r="E3" s="74"/>
      <c r="F3" s="64"/>
      <c r="G3" s="74"/>
      <c r="H3" s="74"/>
      <c r="I3" s="74"/>
    </row>
    <row r="4" spans="1:9" ht="19.5" customHeight="1">
      <c r="A4" s="103" t="s">
        <v>48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34" customFormat="1" ht="13.5" thickBot="1">
      <c r="A6" s="106"/>
      <c r="B6" s="107" t="s">
        <v>49</v>
      </c>
      <c r="C6" s="107"/>
      <c r="D6" s="108"/>
      <c r="E6" s="109" t="s">
        <v>50</v>
      </c>
      <c r="F6" s="110" t="s">
        <v>51</v>
      </c>
      <c r="G6" s="110" t="s">
        <v>52</v>
      </c>
      <c r="H6" s="110" t="s">
        <v>53</v>
      </c>
      <c r="I6" s="111" t="s">
        <v>29</v>
      </c>
    </row>
    <row r="7" spans="1:9" s="34" customFormat="1" ht="12.75">
      <c r="A7" s="195" t="str">
        <f>Položky!B7</f>
        <v>0</v>
      </c>
      <c r="B7" s="112" t="str">
        <f>Položky!C7</f>
        <v>Přípravné a pomocné práce</v>
      </c>
      <c r="C7" s="64"/>
      <c r="D7" s="113"/>
      <c r="E7" s="196">
        <f>Položky!BA9</f>
        <v>0</v>
      </c>
      <c r="F7" s="197">
        <f>Položky!BB9</f>
        <v>0</v>
      </c>
      <c r="G7" s="197">
        <f>Položky!BC9</f>
        <v>0</v>
      </c>
      <c r="H7" s="197">
        <f>Položky!BD9</f>
        <v>0</v>
      </c>
      <c r="I7" s="198">
        <f>Položky!BE9</f>
        <v>0</v>
      </c>
    </row>
    <row r="8" spans="1:9" s="34" customFormat="1" ht="12.75">
      <c r="A8" s="195" t="str">
        <f>Položky!B10</f>
        <v>1</v>
      </c>
      <c r="B8" s="112" t="str">
        <f>Položky!C10</f>
        <v>Zemní práce</v>
      </c>
      <c r="C8" s="64"/>
      <c r="D8" s="113"/>
      <c r="E8" s="196">
        <f>Položky!BA49</f>
        <v>0</v>
      </c>
      <c r="F8" s="197">
        <f>Položky!BB49</f>
        <v>0</v>
      </c>
      <c r="G8" s="197">
        <f>Položky!BC49</f>
        <v>0</v>
      </c>
      <c r="H8" s="197">
        <f>Položky!BD49</f>
        <v>0</v>
      </c>
      <c r="I8" s="198">
        <f>Položky!BE49</f>
        <v>0</v>
      </c>
    </row>
    <row r="9" spans="1:9" s="34" customFormat="1" ht="12.75">
      <c r="A9" s="195" t="str">
        <f>Položky!B50</f>
        <v>11</v>
      </c>
      <c r="B9" s="112" t="str">
        <f>Položky!C50</f>
        <v>Stavební zemní práce</v>
      </c>
      <c r="C9" s="64"/>
      <c r="D9" s="113"/>
      <c r="E9" s="196">
        <f>Položky!BA62</f>
        <v>0</v>
      </c>
      <c r="F9" s="197">
        <f>Položky!BB62</f>
        <v>0</v>
      </c>
      <c r="G9" s="197">
        <f>Položky!BC62</f>
        <v>0</v>
      </c>
      <c r="H9" s="197">
        <f>Položky!BD62</f>
        <v>0</v>
      </c>
      <c r="I9" s="198">
        <f>Položky!BE62</f>
        <v>0</v>
      </c>
    </row>
    <row r="10" spans="1:9" s="34" customFormat="1" ht="12.75">
      <c r="A10" s="195" t="str">
        <f>Položky!B63</f>
        <v>12</v>
      </c>
      <c r="B10" s="112" t="str">
        <f>Položky!C63</f>
        <v>Stromy</v>
      </c>
      <c r="C10" s="64"/>
      <c r="D10" s="113"/>
      <c r="E10" s="196">
        <f>Položky!BA100</f>
        <v>0</v>
      </c>
      <c r="F10" s="197">
        <f>Položky!BB100</f>
        <v>0</v>
      </c>
      <c r="G10" s="197">
        <f>Položky!BC100</f>
        <v>0</v>
      </c>
      <c r="H10" s="197">
        <f>Položky!BD100</f>
        <v>0</v>
      </c>
      <c r="I10" s="198">
        <f>Položky!BE100</f>
        <v>0</v>
      </c>
    </row>
    <row r="11" spans="1:9" s="34" customFormat="1" ht="12.75">
      <c r="A11" s="195" t="str">
        <f>Položky!B101</f>
        <v>13</v>
      </c>
      <c r="B11" s="112" t="str">
        <f>Položky!C101</f>
        <v>Živý plot - přímá habrová linie</v>
      </c>
      <c r="C11" s="64"/>
      <c r="D11" s="113"/>
      <c r="E11" s="196">
        <f>Položky!BA128</f>
        <v>0</v>
      </c>
      <c r="F11" s="197">
        <f>Položky!BB128</f>
        <v>0</v>
      </c>
      <c r="G11" s="197">
        <f>Položky!BC128</f>
        <v>0</v>
      </c>
      <c r="H11" s="197">
        <f>Položky!BD128</f>
        <v>0</v>
      </c>
      <c r="I11" s="198">
        <f>Položky!BE128</f>
        <v>0</v>
      </c>
    </row>
    <row r="12" spans="1:9" s="34" customFormat="1" ht="12.75">
      <c r="A12" s="195" t="str">
        <f>Položky!B129</f>
        <v>14</v>
      </c>
      <c r="B12" s="112" t="str">
        <f>Položky!C129</f>
        <v>Trávníky</v>
      </c>
      <c r="C12" s="64"/>
      <c r="D12" s="113"/>
      <c r="E12" s="196">
        <f>Položky!BA141</f>
        <v>0</v>
      </c>
      <c r="F12" s="197">
        <f>Položky!BB141</f>
        <v>0</v>
      </c>
      <c r="G12" s="197">
        <f>Položky!BC141</f>
        <v>0</v>
      </c>
      <c r="H12" s="197">
        <f>Položky!BD141</f>
        <v>0</v>
      </c>
      <c r="I12" s="198">
        <f>Položky!BE141</f>
        <v>0</v>
      </c>
    </row>
    <row r="13" spans="1:9" s="34" customFormat="1" ht="12.75">
      <c r="A13" s="195" t="str">
        <f>Položky!B142</f>
        <v>15</v>
      </c>
      <c r="B13" s="112" t="str">
        <f>Položky!C142</f>
        <v>Louky</v>
      </c>
      <c r="C13" s="64"/>
      <c r="D13" s="113"/>
      <c r="E13" s="196">
        <f>Položky!BA154</f>
        <v>0</v>
      </c>
      <c r="F13" s="197">
        <f>Položky!BB154</f>
        <v>0</v>
      </c>
      <c r="G13" s="197">
        <f>Položky!BC154</f>
        <v>0</v>
      </c>
      <c r="H13" s="197">
        <f>Položky!BD154</f>
        <v>0</v>
      </c>
      <c r="I13" s="198">
        <f>Položky!BE154</f>
        <v>0</v>
      </c>
    </row>
    <row r="14" spans="1:9" s="34" customFormat="1" ht="12.75">
      <c r="A14" s="195" t="str">
        <f>Položky!B155</f>
        <v>16</v>
      </c>
      <c r="B14" s="112" t="str">
        <f>Položky!C155</f>
        <v>Trávník luční ve svahu 1:2</v>
      </c>
      <c r="C14" s="64"/>
      <c r="D14" s="113"/>
      <c r="E14" s="196">
        <f>Položky!BA164</f>
        <v>0</v>
      </c>
      <c r="F14" s="197">
        <f>Položky!BB164</f>
        <v>0</v>
      </c>
      <c r="G14" s="197">
        <f>Položky!BC164</f>
        <v>0</v>
      </c>
      <c r="H14" s="197">
        <f>Položky!BD164</f>
        <v>0</v>
      </c>
      <c r="I14" s="198">
        <f>Položky!BE164</f>
        <v>0</v>
      </c>
    </row>
    <row r="15" spans="1:9" s="34" customFormat="1" ht="12.75">
      <c r="A15" s="195" t="str">
        <f>Položky!B165</f>
        <v>17</v>
      </c>
      <c r="B15" s="112" t="str">
        <f>Položky!C165</f>
        <v>Trávník luční ve svahu 1:5</v>
      </c>
      <c r="C15" s="64"/>
      <c r="D15" s="113"/>
      <c r="E15" s="196">
        <f>Položky!BA174</f>
        <v>0</v>
      </c>
      <c r="F15" s="197">
        <f>Položky!BB174</f>
        <v>0</v>
      </c>
      <c r="G15" s="197">
        <f>Položky!BC174</f>
        <v>0</v>
      </c>
      <c r="H15" s="197">
        <f>Položky!BD174</f>
        <v>0</v>
      </c>
      <c r="I15" s="198">
        <f>Položky!BE174</f>
        <v>0</v>
      </c>
    </row>
    <row r="16" spans="1:9" s="34" customFormat="1" ht="12.75">
      <c r="A16" s="195" t="str">
        <f>Položky!B175</f>
        <v>18</v>
      </c>
      <c r="B16" s="112" t="str">
        <f>Položky!C175</f>
        <v>Cibuloviny</v>
      </c>
      <c r="C16" s="64"/>
      <c r="D16" s="113"/>
      <c r="E16" s="196">
        <f>Položky!BA178</f>
        <v>0</v>
      </c>
      <c r="F16" s="197">
        <f>Položky!BB178</f>
        <v>0</v>
      </c>
      <c r="G16" s="197">
        <f>Položky!BC178</f>
        <v>0</v>
      </c>
      <c r="H16" s="197">
        <f>Položky!BD178</f>
        <v>0</v>
      </c>
      <c r="I16" s="198">
        <f>Položky!BE178</f>
        <v>0</v>
      </c>
    </row>
    <row r="17" spans="1:9" s="34" customFormat="1" ht="12.75">
      <c r="A17" s="195" t="str">
        <f>Položky!B179</f>
        <v>2</v>
      </c>
      <c r="B17" s="112" t="str">
        <f>Položky!C179</f>
        <v>Spodní stavba a zvláštní zakládání</v>
      </c>
      <c r="C17" s="64"/>
      <c r="D17" s="113"/>
      <c r="E17" s="196">
        <f>Položky!BA201</f>
        <v>0</v>
      </c>
      <c r="F17" s="197">
        <f>Položky!BB201</f>
        <v>0</v>
      </c>
      <c r="G17" s="197">
        <f>Položky!BC201</f>
        <v>0</v>
      </c>
      <c r="H17" s="197">
        <f>Položky!BD201</f>
        <v>0</v>
      </c>
      <c r="I17" s="198">
        <f>Položky!BE201</f>
        <v>0</v>
      </c>
    </row>
    <row r="18" spans="1:9" s="34" customFormat="1" ht="12.75">
      <c r="A18" s="195" t="str">
        <f>Položky!B202</f>
        <v>4</v>
      </c>
      <c r="B18" s="112" t="str">
        <f>Položky!C202</f>
        <v>Vodorovné konstrukce-schody</v>
      </c>
      <c r="C18" s="64"/>
      <c r="D18" s="113"/>
      <c r="E18" s="196">
        <f>Položky!BA216</f>
        <v>0</v>
      </c>
      <c r="F18" s="197">
        <f>Položky!BB216</f>
        <v>0</v>
      </c>
      <c r="G18" s="197">
        <f>Položky!BC216</f>
        <v>0</v>
      </c>
      <c r="H18" s="197">
        <f>Položky!BD216</f>
        <v>0</v>
      </c>
      <c r="I18" s="198">
        <f>Položky!BE216</f>
        <v>0</v>
      </c>
    </row>
    <row r="19" spans="1:9" s="34" customFormat="1" ht="12.75">
      <c r="A19" s="195" t="str">
        <f>Položky!B217</f>
        <v>46</v>
      </c>
      <c r="B19" s="112" t="str">
        <f>Položky!C217</f>
        <v>Zpevněné plochy</v>
      </c>
      <c r="C19" s="64"/>
      <c r="D19" s="113"/>
      <c r="E19" s="196">
        <f>Položky!BA230</f>
        <v>0</v>
      </c>
      <c r="F19" s="197">
        <f>Položky!BB230</f>
        <v>0</v>
      </c>
      <c r="G19" s="197">
        <f>Položky!BC230</f>
        <v>0</v>
      </c>
      <c r="H19" s="197">
        <f>Položky!BD230</f>
        <v>0</v>
      </c>
      <c r="I19" s="198">
        <f>Položky!BE230</f>
        <v>0</v>
      </c>
    </row>
    <row r="20" spans="1:9" s="34" customFormat="1" ht="12.75">
      <c r="A20" s="195" t="str">
        <f>Položky!B231</f>
        <v>94</v>
      </c>
      <c r="B20" s="112" t="str">
        <f>Položky!C231</f>
        <v>Lešení a stavební výtahy</v>
      </c>
      <c r="C20" s="64"/>
      <c r="D20" s="113"/>
      <c r="E20" s="196">
        <f>Položky!BA234</f>
        <v>0</v>
      </c>
      <c r="F20" s="197">
        <f>Položky!BB234</f>
        <v>0</v>
      </c>
      <c r="G20" s="197">
        <f>Položky!BC234</f>
        <v>0</v>
      </c>
      <c r="H20" s="197">
        <f>Položky!BD234</f>
        <v>0</v>
      </c>
      <c r="I20" s="198">
        <f>Položky!BE234</f>
        <v>0</v>
      </c>
    </row>
    <row r="21" spans="1:9" s="34" customFormat="1" ht="12.75">
      <c r="A21" s="195" t="str">
        <f>Položky!B235</f>
        <v>95</v>
      </c>
      <c r="B21" s="112" t="str">
        <f>Položky!C235</f>
        <v>Dokončovací a úklidové práce</v>
      </c>
      <c r="C21" s="64"/>
      <c r="D21" s="113"/>
      <c r="E21" s="196">
        <f>Položky!BA239</f>
        <v>0</v>
      </c>
      <c r="F21" s="197">
        <f>Položky!BB239</f>
        <v>0</v>
      </c>
      <c r="G21" s="197">
        <f>Položky!BC239</f>
        <v>0</v>
      </c>
      <c r="H21" s="197">
        <f>Položky!BD239</f>
        <v>0</v>
      </c>
      <c r="I21" s="198">
        <f>Položky!BE239</f>
        <v>0</v>
      </c>
    </row>
    <row r="22" spans="1:9" s="34" customFormat="1" ht="12.75">
      <c r="A22" s="195" t="str">
        <f>Položky!B240</f>
        <v>96</v>
      </c>
      <c r="B22" s="112" t="str">
        <f>Položky!C240</f>
        <v>Bourání konstrukcí</v>
      </c>
      <c r="C22" s="64"/>
      <c r="D22" s="113"/>
      <c r="E22" s="196">
        <f>Položky!BA285</f>
        <v>0</v>
      </c>
      <c r="F22" s="197">
        <f>Položky!BB285</f>
        <v>0</v>
      </c>
      <c r="G22" s="197">
        <f>Položky!BC285</f>
        <v>0</v>
      </c>
      <c r="H22" s="197">
        <f>Položky!BD285</f>
        <v>0</v>
      </c>
      <c r="I22" s="198">
        <f>Položky!BE285</f>
        <v>0</v>
      </c>
    </row>
    <row r="23" spans="1:9" s="34" customFormat="1" ht="12.75">
      <c r="A23" s="195" t="str">
        <f>Položky!B286</f>
        <v>99</v>
      </c>
      <c r="B23" s="112" t="str">
        <f>Položky!C286</f>
        <v>Staveništní přesun hmot</v>
      </c>
      <c r="C23" s="64"/>
      <c r="D23" s="113"/>
      <c r="E23" s="196">
        <f>Položky!BA290</f>
        <v>0</v>
      </c>
      <c r="F23" s="197">
        <f>Položky!BB290</f>
        <v>0</v>
      </c>
      <c r="G23" s="197">
        <f>Položky!BC290</f>
        <v>0</v>
      </c>
      <c r="H23" s="197">
        <f>Položky!BD290</f>
        <v>0</v>
      </c>
      <c r="I23" s="198">
        <f>Položky!BE290</f>
        <v>0</v>
      </c>
    </row>
    <row r="24" spans="1:9" s="34" customFormat="1" ht="12.75">
      <c r="A24" s="195" t="str">
        <f>Položky!B291</f>
        <v>712</v>
      </c>
      <c r="B24" s="112" t="str">
        <f>Položky!C291</f>
        <v>Živičné krytiny</v>
      </c>
      <c r="C24" s="64"/>
      <c r="D24" s="113"/>
      <c r="E24" s="196">
        <f>Položky!BA294</f>
        <v>0</v>
      </c>
      <c r="F24" s="197">
        <f>Položky!BB294</f>
        <v>0</v>
      </c>
      <c r="G24" s="197">
        <f>Položky!BC294</f>
        <v>0</v>
      </c>
      <c r="H24" s="197">
        <f>Položky!BD294</f>
        <v>0</v>
      </c>
      <c r="I24" s="198">
        <f>Položky!BE294</f>
        <v>0</v>
      </c>
    </row>
    <row r="25" spans="1:9" s="34" customFormat="1" ht="12.75">
      <c r="A25" s="195" t="str">
        <f>Položky!B295</f>
        <v>733</v>
      </c>
      <c r="B25" s="112" t="str">
        <f>Položky!C295</f>
        <v>Rozvod potrubí</v>
      </c>
      <c r="C25" s="64"/>
      <c r="D25" s="113"/>
      <c r="E25" s="196">
        <f>Položky!BA298</f>
        <v>0</v>
      </c>
      <c r="F25" s="197">
        <f>Položky!BB298</f>
        <v>0</v>
      </c>
      <c r="G25" s="197">
        <f>Položky!BC298</f>
        <v>0</v>
      </c>
      <c r="H25" s="197">
        <f>Položky!BD298</f>
        <v>0</v>
      </c>
      <c r="I25" s="198">
        <f>Položky!BE298</f>
        <v>0</v>
      </c>
    </row>
    <row r="26" spans="1:9" s="34" customFormat="1" ht="12.75">
      <c r="A26" s="195" t="str">
        <f>Položky!B299</f>
        <v>762</v>
      </c>
      <c r="B26" s="112" t="str">
        <f>Položky!C299</f>
        <v>Konstrukce tesařské</v>
      </c>
      <c r="C26" s="64"/>
      <c r="D26" s="113"/>
      <c r="E26" s="196">
        <f>Položky!BA304</f>
        <v>0</v>
      </c>
      <c r="F26" s="197">
        <f>Položky!BB304</f>
        <v>0</v>
      </c>
      <c r="G26" s="197">
        <f>Položky!BC304</f>
        <v>0</v>
      </c>
      <c r="H26" s="197">
        <f>Položky!BD304</f>
        <v>0</v>
      </c>
      <c r="I26" s="198">
        <f>Položky!BE304</f>
        <v>0</v>
      </c>
    </row>
    <row r="27" spans="1:9" s="34" customFormat="1" ht="12.75">
      <c r="A27" s="195" t="str">
        <f>Položky!B305</f>
        <v>764</v>
      </c>
      <c r="B27" s="112" t="str">
        <f>Položky!C305</f>
        <v>Konstrukce klempířské</v>
      </c>
      <c r="C27" s="64"/>
      <c r="D27" s="113"/>
      <c r="E27" s="196">
        <f>Položky!BA308</f>
        <v>0</v>
      </c>
      <c r="F27" s="197">
        <f>Položky!BB308</f>
        <v>0</v>
      </c>
      <c r="G27" s="197">
        <f>Položky!BC308</f>
        <v>0</v>
      </c>
      <c r="H27" s="197">
        <f>Položky!BD308</f>
        <v>0</v>
      </c>
      <c r="I27" s="198">
        <f>Položky!BE308</f>
        <v>0</v>
      </c>
    </row>
    <row r="28" spans="1:9" s="34" customFormat="1" ht="12.75">
      <c r="A28" s="195" t="str">
        <f>Položky!B309</f>
        <v>767</v>
      </c>
      <c r="B28" s="112" t="str">
        <f>Položky!C309</f>
        <v>Konstrukce zámečnické-mobiliář</v>
      </c>
      <c r="C28" s="64"/>
      <c r="D28" s="113"/>
      <c r="E28" s="196">
        <f>Položky!BA338</f>
        <v>0</v>
      </c>
      <c r="F28" s="197">
        <f>Položky!BB338</f>
        <v>0</v>
      </c>
      <c r="G28" s="197">
        <f>Položky!BC338</f>
        <v>0</v>
      </c>
      <c r="H28" s="197">
        <f>Položky!BD338</f>
        <v>0</v>
      </c>
      <c r="I28" s="198">
        <f>Položky!BE338</f>
        <v>0</v>
      </c>
    </row>
    <row r="29" spans="1:9" s="34" customFormat="1" ht="12.75">
      <c r="A29" s="195" t="str">
        <f>Položky!B339</f>
        <v>M24</v>
      </c>
      <c r="B29" s="112" t="str">
        <f>Položky!C339</f>
        <v>Montáže vzduchotechnických zařízení</v>
      </c>
      <c r="C29" s="64"/>
      <c r="D29" s="113"/>
      <c r="E29" s="196">
        <f>Položky!BA341</f>
        <v>0</v>
      </c>
      <c r="F29" s="197">
        <f>Položky!BB341</f>
        <v>0</v>
      </c>
      <c r="G29" s="197">
        <f>Položky!BC341</f>
        <v>0</v>
      </c>
      <c r="H29" s="197">
        <f>Položky!BD341</f>
        <v>0</v>
      </c>
      <c r="I29" s="198">
        <f>Položky!BE341</f>
        <v>0</v>
      </c>
    </row>
    <row r="30" spans="1:9" s="34" customFormat="1" ht="13.5" thickBot="1">
      <c r="A30" s="195" t="str">
        <f>Položky!B342</f>
        <v>D96</v>
      </c>
      <c r="B30" s="112" t="str">
        <f>Položky!C342</f>
        <v>Přesuny suti a vybouraných hmot</v>
      </c>
      <c r="C30" s="64"/>
      <c r="D30" s="113"/>
      <c r="E30" s="196">
        <f>Položky!BA360</f>
        <v>0</v>
      </c>
      <c r="F30" s="197">
        <f>Položky!BB360</f>
        <v>0</v>
      </c>
      <c r="G30" s="197">
        <f>Položky!BC360</f>
        <v>0</v>
      </c>
      <c r="H30" s="197">
        <f>Položky!BD360</f>
        <v>0</v>
      </c>
      <c r="I30" s="198">
        <f>Položky!BE360</f>
        <v>0</v>
      </c>
    </row>
    <row r="31" spans="1:9" s="120" customFormat="1" ht="13.5" thickBot="1">
      <c r="A31" s="114"/>
      <c r="B31" s="115" t="s">
        <v>54</v>
      </c>
      <c r="C31" s="115"/>
      <c r="D31" s="116"/>
      <c r="E31" s="117">
        <f>SUM(E7:E30)</f>
        <v>0</v>
      </c>
      <c r="F31" s="118">
        <f>SUM(F7:F30)</f>
        <v>0</v>
      </c>
      <c r="G31" s="118">
        <f>SUM(G7:G30)</f>
        <v>0</v>
      </c>
      <c r="H31" s="118">
        <f>SUM(H7:H30)</f>
        <v>0</v>
      </c>
      <c r="I31" s="119">
        <f>SUM(I7:I30)</f>
        <v>0</v>
      </c>
    </row>
    <row r="32" spans="1:9" ht="12.75">
      <c r="A32" s="64"/>
      <c r="B32" s="64"/>
      <c r="C32" s="64"/>
      <c r="D32" s="64"/>
      <c r="E32" s="64"/>
      <c r="F32" s="64"/>
      <c r="G32" s="64"/>
      <c r="H32" s="64"/>
      <c r="I32" s="64"/>
    </row>
    <row r="33" spans="1:57" ht="19.5" customHeight="1">
      <c r="A33" s="104" t="s">
        <v>55</v>
      </c>
      <c r="B33" s="104"/>
      <c r="C33" s="104"/>
      <c r="D33" s="104"/>
      <c r="E33" s="104"/>
      <c r="F33" s="104"/>
      <c r="G33" s="121"/>
      <c r="H33" s="104"/>
      <c r="I33" s="104"/>
      <c r="BA33" s="40"/>
      <c r="BB33" s="40"/>
      <c r="BC33" s="40"/>
      <c r="BD33" s="40"/>
      <c r="BE33" s="40"/>
    </row>
    <row r="34" spans="1:9" ht="13.5" thickBo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68" t="s">
        <v>56</v>
      </c>
      <c r="B35" s="69"/>
      <c r="C35" s="69"/>
      <c r="D35" s="122"/>
      <c r="E35" s="123" t="s">
        <v>57</v>
      </c>
      <c r="F35" s="124" t="s">
        <v>58</v>
      </c>
      <c r="G35" s="125" t="s">
        <v>59</v>
      </c>
      <c r="H35" s="126"/>
      <c r="I35" s="127" t="s">
        <v>57</v>
      </c>
    </row>
    <row r="36" spans="1:53" ht="12.75">
      <c r="A36" s="200" t="s">
        <v>593</v>
      </c>
      <c r="B36" s="54"/>
      <c r="C36" s="54"/>
      <c r="D36" s="128"/>
      <c r="E36" s="129"/>
      <c r="F36" s="130"/>
      <c r="G36" s="131">
        <f aca="true" t="shared" si="0" ref="G36:G43">CHOOSE(BA36+1,HSV+PSV,HSV+PSV+Mont,HSV+PSV+Dodavka+Mont,HSV,PSV,Mont,Dodavka,Mont+Dodavka,0)</f>
        <v>0</v>
      </c>
      <c r="H36" s="132"/>
      <c r="I36" s="133">
        <f aca="true" t="shared" si="1" ref="I36:I43">E36+F36*G36/100</f>
        <v>0</v>
      </c>
      <c r="BA36">
        <v>0</v>
      </c>
    </row>
    <row r="37" spans="1:53" ht="12.75">
      <c r="A37" s="62" t="s">
        <v>594</v>
      </c>
      <c r="B37" s="54"/>
      <c r="C37" s="54"/>
      <c r="D37" s="128"/>
      <c r="E37" s="129"/>
      <c r="F37" s="130"/>
      <c r="G37" s="131">
        <f t="shared" si="0"/>
        <v>0</v>
      </c>
      <c r="H37" s="132"/>
      <c r="I37" s="133">
        <f t="shared" si="1"/>
        <v>0</v>
      </c>
      <c r="BA37">
        <v>0</v>
      </c>
    </row>
    <row r="38" spans="1:53" ht="12.75">
      <c r="A38" s="62" t="s">
        <v>595</v>
      </c>
      <c r="B38" s="54"/>
      <c r="C38" s="54"/>
      <c r="D38" s="128"/>
      <c r="E38" s="129"/>
      <c r="F38" s="130"/>
      <c r="G38" s="131">
        <f t="shared" si="0"/>
        <v>0</v>
      </c>
      <c r="H38" s="132"/>
      <c r="I38" s="133">
        <f t="shared" si="1"/>
        <v>0</v>
      </c>
      <c r="BA38">
        <v>0</v>
      </c>
    </row>
    <row r="39" spans="1:53" ht="12.75">
      <c r="A39" s="62" t="s">
        <v>596</v>
      </c>
      <c r="B39" s="54"/>
      <c r="C39" s="54"/>
      <c r="D39" s="128"/>
      <c r="E39" s="129"/>
      <c r="F39" s="130"/>
      <c r="G39" s="131">
        <f t="shared" si="0"/>
        <v>0</v>
      </c>
      <c r="H39" s="132"/>
      <c r="I39" s="133">
        <f t="shared" si="1"/>
        <v>0</v>
      </c>
      <c r="BA39">
        <v>0</v>
      </c>
    </row>
    <row r="40" spans="1:53" ht="12.75">
      <c r="A40" s="62" t="s">
        <v>597</v>
      </c>
      <c r="B40" s="54"/>
      <c r="C40" s="54"/>
      <c r="D40" s="128"/>
      <c r="E40" s="129"/>
      <c r="F40" s="130"/>
      <c r="G40" s="131">
        <f t="shared" si="0"/>
        <v>0</v>
      </c>
      <c r="H40" s="132"/>
      <c r="I40" s="133">
        <f t="shared" si="1"/>
        <v>0</v>
      </c>
      <c r="BA40">
        <v>0</v>
      </c>
    </row>
    <row r="41" spans="1:53" ht="12.75">
      <c r="A41" s="200" t="s">
        <v>598</v>
      </c>
      <c r="B41" s="54"/>
      <c r="C41" s="54"/>
      <c r="D41" s="128"/>
      <c r="E41" s="129"/>
      <c r="F41" s="130"/>
      <c r="G41" s="131">
        <f t="shared" si="0"/>
        <v>0</v>
      </c>
      <c r="H41" s="132"/>
      <c r="I41" s="133">
        <f t="shared" si="1"/>
        <v>0</v>
      </c>
      <c r="BA41">
        <v>0</v>
      </c>
    </row>
    <row r="42" spans="1:53" ht="12.75">
      <c r="A42" s="62" t="s">
        <v>599</v>
      </c>
      <c r="B42" s="54"/>
      <c r="C42" s="54"/>
      <c r="D42" s="128"/>
      <c r="E42" s="129"/>
      <c r="F42" s="130"/>
      <c r="G42" s="131">
        <f t="shared" si="0"/>
        <v>0</v>
      </c>
      <c r="H42" s="132"/>
      <c r="I42" s="133">
        <f t="shared" si="1"/>
        <v>0</v>
      </c>
      <c r="BA42">
        <v>0</v>
      </c>
    </row>
    <row r="43" spans="1:53" ht="12.75">
      <c r="A43" s="62" t="s">
        <v>600</v>
      </c>
      <c r="B43" s="54"/>
      <c r="C43" s="54"/>
      <c r="D43" s="128"/>
      <c r="E43" s="129"/>
      <c r="F43" s="130"/>
      <c r="G43" s="131">
        <f t="shared" si="0"/>
        <v>0</v>
      </c>
      <c r="H43" s="132"/>
      <c r="I43" s="133">
        <f t="shared" si="1"/>
        <v>0</v>
      </c>
      <c r="BA43">
        <v>0</v>
      </c>
    </row>
    <row r="44" spans="1:9" ht="13.5" thickBot="1">
      <c r="A44" s="134"/>
      <c r="B44" s="135" t="s">
        <v>60</v>
      </c>
      <c r="C44" s="136"/>
      <c r="D44" s="137"/>
      <c r="E44" s="138"/>
      <c r="F44" s="139"/>
      <c r="G44" s="139"/>
      <c r="H44" s="221">
        <f>SUM(I36:I43)</f>
        <v>0</v>
      </c>
      <c r="I44" s="222"/>
    </row>
    <row r="46" spans="2:9" ht="12.75">
      <c r="B46" s="120"/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  <row r="83" spans="6:9" ht="12.75">
      <c r="F83" s="140"/>
      <c r="G83" s="141"/>
      <c r="H83" s="141"/>
      <c r="I83" s="142"/>
    </row>
    <row r="84" spans="6:9" ht="12.75">
      <c r="F84" s="140"/>
      <c r="G84" s="141"/>
      <c r="H84" s="141"/>
      <c r="I84" s="142"/>
    </row>
    <row r="85" spans="6:9" ht="12.75">
      <c r="F85" s="140"/>
      <c r="G85" s="141"/>
      <c r="H85" s="141"/>
      <c r="I85" s="142"/>
    </row>
    <row r="86" spans="6:9" ht="12.75">
      <c r="F86" s="140"/>
      <c r="G86" s="141"/>
      <c r="H86" s="141"/>
      <c r="I86" s="142"/>
    </row>
    <row r="87" spans="6:9" ht="12.75">
      <c r="F87" s="140"/>
      <c r="G87" s="141"/>
      <c r="H87" s="141"/>
      <c r="I87" s="142"/>
    </row>
    <row r="88" spans="6:9" ht="12.75">
      <c r="F88" s="140"/>
      <c r="G88" s="141"/>
      <c r="H88" s="141"/>
      <c r="I88" s="142"/>
    </row>
    <row r="89" spans="6:9" ht="12.75">
      <c r="F89" s="140"/>
      <c r="G89" s="141"/>
      <c r="H89" s="141"/>
      <c r="I89" s="142"/>
    </row>
    <row r="90" spans="6:9" ht="12.75">
      <c r="F90" s="140"/>
      <c r="G90" s="141"/>
      <c r="H90" s="141"/>
      <c r="I90" s="142"/>
    </row>
    <row r="91" spans="6:9" ht="12.75">
      <c r="F91" s="140"/>
      <c r="G91" s="141"/>
      <c r="H91" s="141"/>
      <c r="I91" s="142"/>
    </row>
    <row r="92" spans="6:9" ht="12.75">
      <c r="F92" s="140"/>
      <c r="G92" s="141"/>
      <c r="H92" s="141"/>
      <c r="I92" s="142"/>
    </row>
    <row r="93" spans="6:9" ht="12.75">
      <c r="F93" s="140"/>
      <c r="G93" s="141"/>
      <c r="H93" s="141"/>
      <c r="I93" s="142"/>
    </row>
    <row r="94" spans="6:9" ht="12.75">
      <c r="F94" s="140"/>
      <c r="G94" s="141"/>
      <c r="H94" s="141"/>
      <c r="I94" s="142"/>
    </row>
    <row r="95" spans="6:9" ht="12.75">
      <c r="F95" s="140"/>
      <c r="G95" s="141"/>
      <c r="H95" s="141"/>
      <c r="I95" s="142"/>
    </row>
  </sheetData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33"/>
  <sheetViews>
    <sheetView showGridLines="0" showZeros="0" workbookViewId="0" topLeftCell="A1">
      <selection activeCell="A360" sqref="A360:IV362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89" customWidth="1"/>
    <col min="6" max="6" width="9.875" style="143" customWidth="1"/>
    <col min="7" max="7" width="13.875" style="143" customWidth="1"/>
    <col min="8" max="11" width="9.125" style="143" customWidth="1"/>
    <col min="12" max="12" width="75.375" style="143" customWidth="1"/>
    <col min="13" max="13" width="45.25390625" style="143" customWidth="1"/>
    <col min="14" max="16384" width="9.125" style="143" customWidth="1"/>
  </cols>
  <sheetData>
    <row r="1" spans="1:7" ht="15.75">
      <c r="A1" s="225" t="s">
        <v>74</v>
      </c>
      <c r="B1" s="225"/>
      <c r="C1" s="225"/>
      <c r="D1" s="225"/>
      <c r="E1" s="225"/>
      <c r="F1" s="225"/>
      <c r="G1" s="225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4" t="s">
        <v>45</v>
      </c>
      <c r="B3" s="215"/>
      <c r="C3" s="94" t="str">
        <f>CONCATENATE(cislostavby," ",nazevstavby)</f>
        <v>E3170/03/6 Kadetka Žižkov - odstranění objektu</v>
      </c>
      <c r="D3" s="95"/>
      <c r="E3" s="148" t="s">
        <v>61</v>
      </c>
      <c r="F3" s="149" t="str">
        <f>Rekapitulace!H1</f>
        <v>E3170/03/6</v>
      </c>
      <c r="G3" s="150"/>
    </row>
    <row r="4" spans="1:7" ht="13.5" thickBot="1">
      <c r="A4" s="226" t="s">
        <v>47</v>
      </c>
      <c r="B4" s="217"/>
      <c r="C4" s="100" t="str">
        <f>CONCATENATE(cisloobjektu," ",nazevobjektu)</f>
        <v>DO 01 demolice objektu,vegetační úpravy</v>
      </c>
      <c r="D4" s="101"/>
      <c r="E4" s="227" t="str">
        <f>Rekapitulace!G2</f>
        <v>demolice objektu-vegetační úpravy</v>
      </c>
      <c r="F4" s="228"/>
      <c r="G4" s="229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62</v>
      </c>
      <c r="B6" s="155" t="s">
        <v>63</v>
      </c>
      <c r="C6" s="155" t="s">
        <v>64</v>
      </c>
      <c r="D6" s="155" t="s">
        <v>65</v>
      </c>
      <c r="E6" s="156" t="s">
        <v>66</v>
      </c>
      <c r="F6" s="155" t="s">
        <v>67</v>
      </c>
      <c r="G6" s="157" t="s">
        <v>68</v>
      </c>
    </row>
    <row r="7" spans="1:15" ht="12.75">
      <c r="A7" s="158" t="s">
        <v>69</v>
      </c>
      <c r="B7" s="159" t="s">
        <v>80</v>
      </c>
      <c r="C7" s="160" t="s">
        <v>81</v>
      </c>
      <c r="D7" s="161"/>
      <c r="E7" s="162"/>
      <c r="F7" s="162"/>
      <c r="G7" s="163"/>
      <c r="H7" s="164"/>
      <c r="I7" s="164"/>
      <c r="O7" s="165">
        <v>1</v>
      </c>
    </row>
    <row r="8" spans="1:104" ht="12.75">
      <c r="A8" s="166">
        <v>1</v>
      </c>
      <c r="B8" s="167" t="s">
        <v>82</v>
      </c>
      <c r="C8" s="168" t="s">
        <v>83</v>
      </c>
      <c r="D8" s="169" t="s">
        <v>84</v>
      </c>
      <c r="E8" s="170">
        <v>1</v>
      </c>
      <c r="F8" s="170">
        <v>0</v>
      </c>
      <c r="G8" s="171">
        <f>E8*F8</f>
        <v>0</v>
      </c>
      <c r="O8" s="165">
        <v>2</v>
      </c>
      <c r="AA8" s="143">
        <v>12</v>
      </c>
      <c r="AB8" s="143">
        <v>0</v>
      </c>
      <c r="AC8" s="143">
        <v>49</v>
      </c>
      <c r="AZ8" s="143">
        <v>1</v>
      </c>
      <c r="BA8" s="143">
        <f>IF(AZ8=1,G8,0)</f>
        <v>0</v>
      </c>
      <c r="BB8" s="143">
        <f>IF(AZ8=2,G8,0)</f>
        <v>0</v>
      </c>
      <c r="BC8" s="143">
        <f>IF(AZ8=3,G8,0)</f>
        <v>0</v>
      </c>
      <c r="BD8" s="143">
        <f>IF(AZ8=4,G8,0)</f>
        <v>0</v>
      </c>
      <c r="BE8" s="143">
        <f>IF(AZ8=5,G8,0)</f>
        <v>0</v>
      </c>
      <c r="CA8" s="172">
        <v>12</v>
      </c>
      <c r="CB8" s="172">
        <v>0</v>
      </c>
      <c r="CZ8" s="143">
        <v>0</v>
      </c>
    </row>
    <row r="9" spans="1:57" ht="12.75">
      <c r="A9" s="179"/>
      <c r="B9" s="180" t="s">
        <v>72</v>
      </c>
      <c r="C9" s="181" t="str">
        <f>CONCATENATE(B7," ",C7)</f>
        <v>0 Přípravné a pomocné práce</v>
      </c>
      <c r="D9" s="182"/>
      <c r="E9" s="183"/>
      <c r="F9" s="184"/>
      <c r="G9" s="185">
        <f>SUM(G7:G8)</f>
        <v>0</v>
      </c>
      <c r="O9" s="165">
        <v>4</v>
      </c>
      <c r="BA9" s="186">
        <f>SUM(BA7:BA8)</f>
        <v>0</v>
      </c>
      <c r="BB9" s="186">
        <f>SUM(BB7:BB8)</f>
        <v>0</v>
      </c>
      <c r="BC9" s="186">
        <f>SUM(BC7:BC8)</f>
        <v>0</v>
      </c>
      <c r="BD9" s="186">
        <f>SUM(BD7:BD8)</f>
        <v>0</v>
      </c>
      <c r="BE9" s="186">
        <f>SUM(BE7:BE8)</f>
        <v>0</v>
      </c>
    </row>
    <row r="10" spans="1:15" ht="12.75">
      <c r="A10" s="158" t="s">
        <v>69</v>
      </c>
      <c r="B10" s="159" t="s">
        <v>70</v>
      </c>
      <c r="C10" s="160" t="s">
        <v>71</v>
      </c>
      <c r="D10" s="161"/>
      <c r="E10" s="162"/>
      <c r="F10" s="162"/>
      <c r="G10" s="163"/>
      <c r="H10" s="164"/>
      <c r="I10" s="164"/>
      <c r="O10" s="165">
        <v>1</v>
      </c>
    </row>
    <row r="11" spans="1:104" ht="12.75">
      <c r="A11" s="166">
        <v>2</v>
      </c>
      <c r="B11" s="167" t="s">
        <v>85</v>
      </c>
      <c r="C11" s="168" t="s">
        <v>86</v>
      </c>
      <c r="D11" s="169" t="s">
        <v>87</v>
      </c>
      <c r="E11" s="170">
        <v>191</v>
      </c>
      <c r="F11" s="170">
        <v>0</v>
      </c>
      <c r="G11" s="171">
        <f>E11*F11</f>
        <v>0</v>
      </c>
      <c r="O11" s="165">
        <v>2</v>
      </c>
      <c r="AA11" s="143">
        <v>1</v>
      </c>
      <c r="AB11" s="143">
        <v>1</v>
      </c>
      <c r="AC11" s="143">
        <v>1</v>
      </c>
      <c r="AZ11" s="143">
        <v>1</v>
      </c>
      <c r="BA11" s="143">
        <f>IF(AZ11=1,G11,0)</f>
        <v>0</v>
      </c>
      <c r="BB11" s="143">
        <f>IF(AZ11=2,G11,0)</f>
        <v>0</v>
      </c>
      <c r="BC11" s="143">
        <f>IF(AZ11=3,G11,0)</f>
        <v>0</v>
      </c>
      <c r="BD11" s="143">
        <f>IF(AZ11=4,G11,0)</f>
        <v>0</v>
      </c>
      <c r="BE11" s="143">
        <f>IF(AZ11=5,G11,0)</f>
        <v>0</v>
      </c>
      <c r="CA11" s="172">
        <v>1</v>
      </c>
      <c r="CB11" s="172">
        <v>1</v>
      </c>
      <c r="CZ11" s="143">
        <v>5E-05</v>
      </c>
    </row>
    <row r="12" spans="1:104" ht="12.75">
      <c r="A12" s="166">
        <v>3</v>
      </c>
      <c r="B12" s="167" t="s">
        <v>88</v>
      </c>
      <c r="C12" s="168" t="s">
        <v>89</v>
      </c>
      <c r="D12" s="169" t="s">
        <v>90</v>
      </c>
      <c r="E12" s="170">
        <v>15</v>
      </c>
      <c r="F12" s="170">
        <v>0</v>
      </c>
      <c r="G12" s="171">
        <f>E12*F12</f>
        <v>0</v>
      </c>
      <c r="O12" s="165">
        <v>2</v>
      </c>
      <c r="AA12" s="143">
        <v>1</v>
      </c>
      <c r="AB12" s="143">
        <v>0</v>
      </c>
      <c r="AC12" s="143">
        <v>0</v>
      </c>
      <c r="AZ12" s="143">
        <v>1</v>
      </c>
      <c r="BA12" s="143">
        <f>IF(AZ12=1,G12,0)</f>
        <v>0</v>
      </c>
      <c r="BB12" s="143">
        <f>IF(AZ12=2,G12,0)</f>
        <v>0</v>
      </c>
      <c r="BC12" s="143">
        <f>IF(AZ12=3,G12,0)</f>
        <v>0</v>
      </c>
      <c r="BD12" s="143">
        <f>IF(AZ12=4,G12,0)</f>
        <v>0</v>
      </c>
      <c r="BE12" s="143">
        <f>IF(AZ12=5,G12,0)</f>
        <v>0</v>
      </c>
      <c r="CA12" s="172">
        <v>1</v>
      </c>
      <c r="CB12" s="172">
        <v>0</v>
      </c>
      <c r="CZ12" s="143">
        <v>0</v>
      </c>
    </row>
    <row r="13" spans="1:104" ht="12.75">
      <c r="A13" s="166">
        <v>4</v>
      </c>
      <c r="B13" s="167" t="s">
        <v>91</v>
      </c>
      <c r="C13" s="168" t="s">
        <v>92</v>
      </c>
      <c r="D13" s="169" t="s">
        <v>93</v>
      </c>
      <c r="E13" s="170">
        <v>15</v>
      </c>
      <c r="F13" s="170">
        <v>0</v>
      </c>
      <c r="G13" s="171">
        <f>E13*F13</f>
        <v>0</v>
      </c>
      <c r="O13" s="165">
        <v>2</v>
      </c>
      <c r="AA13" s="143">
        <v>1</v>
      </c>
      <c r="AB13" s="143">
        <v>1</v>
      </c>
      <c r="AC13" s="143">
        <v>1</v>
      </c>
      <c r="AZ13" s="143">
        <v>1</v>
      </c>
      <c r="BA13" s="143">
        <f>IF(AZ13=1,G13,0)</f>
        <v>0</v>
      </c>
      <c r="BB13" s="143">
        <f>IF(AZ13=2,G13,0)</f>
        <v>0</v>
      </c>
      <c r="BC13" s="143">
        <f>IF(AZ13=3,G13,0)</f>
        <v>0</v>
      </c>
      <c r="BD13" s="143">
        <f>IF(AZ13=4,G13,0)</f>
        <v>0</v>
      </c>
      <c r="BE13" s="143">
        <f>IF(AZ13=5,G13,0)</f>
        <v>0</v>
      </c>
      <c r="CA13" s="172">
        <v>1</v>
      </c>
      <c r="CB13" s="172">
        <v>1</v>
      </c>
      <c r="CZ13" s="143">
        <v>0</v>
      </c>
    </row>
    <row r="14" spans="1:15" ht="12.75">
      <c r="A14" s="173"/>
      <c r="B14" s="175"/>
      <c r="C14" s="223" t="s">
        <v>94</v>
      </c>
      <c r="D14" s="224"/>
      <c r="E14" s="176">
        <v>12</v>
      </c>
      <c r="F14" s="177"/>
      <c r="G14" s="178"/>
      <c r="M14" s="174" t="s">
        <v>94</v>
      </c>
      <c r="O14" s="165"/>
    </row>
    <row r="15" spans="1:15" ht="12.75">
      <c r="A15" s="173"/>
      <c r="B15" s="175"/>
      <c r="C15" s="223" t="s">
        <v>95</v>
      </c>
      <c r="D15" s="224"/>
      <c r="E15" s="176">
        <v>3</v>
      </c>
      <c r="F15" s="177"/>
      <c r="G15" s="178"/>
      <c r="M15" s="174" t="s">
        <v>95</v>
      </c>
      <c r="O15" s="165"/>
    </row>
    <row r="16" spans="1:104" ht="12.75">
      <c r="A16" s="166">
        <v>5</v>
      </c>
      <c r="B16" s="167" t="s">
        <v>96</v>
      </c>
      <c r="C16" s="168" t="s">
        <v>97</v>
      </c>
      <c r="D16" s="169" t="s">
        <v>93</v>
      </c>
      <c r="E16" s="170">
        <v>6</v>
      </c>
      <c r="F16" s="170">
        <v>0</v>
      </c>
      <c r="G16" s="171">
        <f>E16*F16</f>
        <v>0</v>
      </c>
      <c r="O16" s="165">
        <v>2</v>
      </c>
      <c r="AA16" s="143">
        <v>1</v>
      </c>
      <c r="AB16" s="143">
        <v>1</v>
      </c>
      <c r="AC16" s="143">
        <v>1</v>
      </c>
      <c r="AZ16" s="143">
        <v>1</v>
      </c>
      <c r="BA16" s="143">
        <f>IF(AZ16=1,G16,0)</f>
        <v>0</v>
      </c>
      <c r="BB16" s="143">
        <f>IF(AZ16=2,G16,0)</f>
        <v>0</v>
      </c>
      <c r="BC16" s="143">
        <f>IF(AZ16=3,G16,0)</f>
        <v>0</v>
      </c>
      <c r="BD16" s="143">
        <f>IF(AZ16=4,G16,0)</f>
        <v>0</v>
      </c>
      <c r="BE16" s="143">
        <f>IF(AZ16=5,G16,0)</f>
        <v>0</v>
      </c>
      <c r="CA16" s="172">
        <v>1</v>
      </c>
      <c r="CB16" s="172">
        <v>1</v>
      </c>
      <c r="CZ16" s="143">
        <v>0</v>
      </c>
    </row>
    <row r="17" spans="1:15" ht="12.75">
      <c r="A17" s="173"/>
      <c r="B17" s="175"/>
      <c r="C17" s="223" t="s">
        <v>98</v>
      </c>
      <c r="D17" s="224"/>
      <c r="E17" s="176">
        <v>5</v>
      </c>
      <c r="F17" s="177"/>
      <c r="G17" s="178"/>
      <c r="M17" s="174" t="s">
        <v>98</v>
      </c>
      <c r="O17" s="165"/>
    </row>
    <row r="18" spans="1:15" ht="12.75">
      <c r="A18" s="173"/>
      <c r="B18" s="175"/>
      <c r="C18" s="223" t="s">
        <v>99</v>
      </c>
      <c r="D18" s="224"/>
      <c r="E18" s="176">
        <v>1</v>
      </c>
      <c r="F18" s="177"/>
      <c r="G18" s="178"/>
      <c r="M18" s="174" t="s">
        <v>99</v>
      </c>
      <c r="O18" s="165"/>
    </row>
    <row r="19" spans="1:104" ht="12.75">
      <c r="A19" s="166">
        <v>6</v>
      </c>
      <c r="B19" s="167" t="s">
        <v>100</v>
      </c>
      <c r="C19" s="168" t="s">
        <v>101</v>
      </c>
      <c r="D19" s="169" t="s">
        <v>93</v>
      </c>
      <c r="E19" s="170">
        <v>15</v>
      </c>
      <c r="F19" s="170">
        <v>0</v>
      </c>
      <c r="G19" s="171">
        <f>E19*F19</f>
        <v>0</v>
      </c>
      <c r="O19" s="165">
        <v>2</v>
      </c>
      <c r="AA19" s="143">
        <v>1</v>
      </c>
      <c r="AB19" s="143">
        <v>1</v>
      </c>
      <c r="AC19" s="143">
        <v>1</v>
      </c>
      <c r="AZ19" s="143">
        <v>1</v>
      </c>
      <c r="BA19" s="143">
        <f>IF(AZ19=1,G19,0)</f>
        <v>0</v>
      </c>
      <c r="BB19" s="143">
        <f>IF(AZ19=2,G19,0)</f>
        <v>0</v>
      </c>
      <c r="BC19" s="143">
        <f>IF(AZ19=3,G19,0)</f>
        <v>0</v>
      </c>
      <c r="BD19" s="143">
        <f>IF(AZ19=4,G19,0)</f>
        <v>0</v>
      </c>
      <c r="BE19" s="143">
        <f>IF(AZ19=5,G19,0)</f>
        <v>0</v>
      </c>
      <c r="CA19" s="172">
        <v>1</v>
      </c>
      <c r="CB19" s="172">
        <v>1</v>
      </c>
      <c r="CZ19" s="143">
        <v>0</v>
      </c>
    </row>
    <row r="20" spans="1:15" ht="12.75">
      <c r="A20" s="173"/>
      <c r="B20" s="175"/>
      <c r="C20" s="223" t="s">
        <v>102</v>
      </c>
      <c r="D20" s="224"/>
      <c r="E20" s="176">
        <v>15</v>
      </c>
      <c r="F20" s="177"/>
      <c r="G20" s="178"/>
      <c r="M20" s="174" t="s">
        <v>102</v>
      </c>
      <c r="O20" s="165"/>
    </row>
    <row r="21" spans="1:104" ht="12.75">
      <c r="A21" s="166">
        <v>7</v>
      </c>
      <c r="B21" s="167" t="s">
        <v>103</v>
      </c>
      <c r="C21" s="168" t="s">
        <v>104</v>
      </c>
      <c r="D21" s="169" t="s">
        <v>93</v>
      </c>
      <c r="E21" s="170">
        <v>6</v>
      </c>
      <c r="F21" s="170">
        <v>0</v>
      </c>
      <c r="G21" s="171">
        <f>E21*F21</f>
        <v>0</v>
      </c>
      <c r="O21" s="165">
        <v>2</v>
      </c>
      <c r="AA21" s="143">
        <v>1</v>
      </c>
      <c r="AB21" s="143">
        <v>1</v>
      </c>
      <c r="AC21" s="143">
        <v>1</v>
      </c>
      <c r="AZ21" s="143">
        <v>1</v>
      </c>
      <c r="BA21" s="143">
        <f>IF(AZ21=1,G21,0)</f>
        <v>0</v>
      </c>
      <c r="BB21" s="143">
        <f>IF(AZ21=2,G21,0)</f>
        <v>0</v>
      </c>
      <c r="BC21" s="143">
        <f>IF(AZ21=3,G21,0)</f>
        <v>0</v>
      </c>
      <c r="BD21" s="143">
        <f>IF(AZ21=4,G21,0)</f>
        <v>0</v>
      </c>
      <c r="BE21" s="143">
        <f>IF(AZ21=5,G21,0)</f>
        <v>0</v>
      </c>
      <c r="CA21" s="172">
        <v>1</v>
      </c>
      <c r="CB21" s="172">
        <v>1</v>
      </c>
      <c r="CZ21" s="143">
        <v>5E-05</v>
      </c>
    </row>
    <row r="22" spans="1:15" ht="12.75">
      <c r="A22" s="173"/>
      <c r="B22" s="175"/>
      <c r="C22" s="223" t="s">
        <v>105</v>
      </c>
      <c r="D22" s="224"/>
      <c r="E22" s="176">
        <v>6</v>
      </c>
      <c r="F22" s="177"/>
      <c r="G22" s="178"/>
      <c r="M22" s="174" t="s">
        <v>105</v>
      </c>
      <c r="O22" s="165"/>
    </row>
    <row r="23" spans="1:104" ht="22.5">
      <c r="A23" s="166">
        <v>8</v>
      </c>
      <c r="B23" s="167" t="s">
        <v>106</v>
      </c>
      <c r="C23" s="168" t="s">
        <v>107</v>
      </c>
      <c r="D23" s="169" t="s">
        <v>87</v>
      </c>
      <c r="E23" s="170">
        <v>146.5</v>
      </c>
      <c r="F23" s="170">
        <v>0</v>
      </c>
      <c r="G23" s="171">
        <f>E23*F23</f>
        <v>0</v>
      </c>
      <c r="O23" s="165">
        <v>2</v>
      </c>
      <c r="AA23" s="143">
        <v>1</v>
      </c>
      <c r="AB23" s="143">
        <v>0</v>
      </c>
      <c r="AC23" s="143">
        <v>0</v>
      </c>
      <c r="AZ23" s="143">
        <v>1</v>
      </c>
      <c r="BA23" s="143">
        <f>IF(AZ23=1,G23,0)</f>
        <v>0</v>
      </c>
      <c r="BB23" s="143">
        <f>IF(AZ23=2,G23,0)</f>
        <v>0</v>
      </c>
      <c r="BC23" s="143">
        <f>IF(AZ23=3,G23,0)</f>
        <v>0</v>
      </c>
      <c r="BD23" s="143">
        <f>IF(AZ23=4,G23,0)</f>
        <v>0</v>
      </c>
      <c r="BE23" s="143">
        <f>IF(AZ23=5,G23,0)</f>
        <v>0</v>
      </c>
      <c r="CA23" s="172">
        <v>1</v>
      </c>
      <c r="CB23" s="172">
        <v>0</v>
      </c>
      <c r="CZ23" s="143">
        <v>0</v>
      </c>
    </row>
    <row r="24" spans="1:15" ht="12.75">
      <c r="A24" s="173"/>
      <c r="B24" s="175"/>
      <c r="C24" s="223" t="s">
        <v>108</v>
      </c>
      <c r="D24" s="224"/>
      <c r="E24" s="176">
        <v>67.3</v>
      </c>
      <c r="F24" s="177"/>
      <c r="G24" s="178"/>
      <c r="M24" s="174" t="s">
        <v>108</v>
      </c>
      <c r="O24" s="165"/>
    </row>
    <row r="25" spans="1:15" ht="12.75">
      <c r="A25" s="173"/>
      <c r="B25" s="175"/>
      <c r="C25" s="223" t="s">
        <v>109</v>
      </c>
      <c r="D25" s="224"/>
      <c r="E25" s="176">
        <v>23.8</v>
      </c>
      <c r="F25" s="177"/>
      <c r="G25" s="178"/>
      <c r="M25" s="174" t="s">
        <v>109</v>
      </c>
      <c r="O25" s="165"/>
    </row>
    <row r="26" spans="1:15" ht="12.75">
      <c r="A26" s="173"/>
      <c r="B26" s="175"/>
      <c r="C26" s="223" t="s">
        <v>110</v>
      </c>
      <c r="D26" s="224"/>
      <c r="E26" s="176">
        <v>2.7</v>
      </c>
      <c r="F26" s="177"/>
      <c r="G26" s="178"/>
      <c r="M26" s="174" t="s">
        <v>110</v>
      </c>
      <c r="O26" s="165"/>
    </row>
    <row r="27" spans="1:15" ht="12.75">
      <c r="A27" s="173"/>
      <c r="B27" s="175"/>
      <c r="C27" s="223" t="s">
        <v>111</v>
      </c>
      <c r="D27" s="224"/>
      <c r="E27" s="176">
        <v>1.7</v>
      </c>
      <c r="F27" s="177"/>
      <c r="G27" s="178"/>
      <c r="M27" s="174" t="s">
        <v>111</v>
      </c>
      <c r="O27" s="165"/>
    </row>
    <row r="28" spans="1:15" ht="12.75">
      <c r="A28" s="173"/>
      <c r="B28" s="175"/>
      <c r="C28" s="223" t="s">
        <v>112</v>
      </c>
      <c r="D28" s="224"/>
      <c r="E28" s="176">
        <v>14</v>
      </c>
      <c r="F28" s="177"/>
      <c r="G28" s="178"/>
      <c r="M28" s="174" t="s">
        <v>112</v>
      </c>
      <c r="O28" s="165"/>
    </row>
    <row r="29" spans="1:15" ht="12.75">
      <c r="A29" s="173"/>
      <c r="B29" s="175"/>
      <c r="C29" s="223" t="s">
        <v>113</v>
      </c>
      <c r="D29" s="224"/>
      <c r="E29" s="176">
        <v>7</v>
      </c>
      <c r="F29" s="177"/>
      <c r="G29" s="178"/>
      <c r="M29" s="174" t="s">
        <v>113</v>
      </c>
      <c r="O29" s="165"/>
    </row>
    <row r="30" spans="1:15" ht="12.75">
      <c r="A30" s="173"/>
      <c r="B30" s="175"/>
      <c r="C30" s="223" t="s">
        <v>114</v>
      </c>
      <c r="D30" s="224"/>
      <c r="E30" s="176">
        <v>3</v>
      </c>
      <c r="F30" s="177"/>
      <c r="G30" s="178"/>
      <c r="M30" s="174" t="s">
        <v>114</v>
      </c>
      <c r="O30" s="165"/>
    </row>
    <row r="31" spans="1:15" ht="12.75">
      <c r="A31" s="173"/>
      <c r="B31" s="175"/>
      <c r="C31" s="223" t="s">
        <v>115</v>
      </c>
      <c r="D31" s="224"/>
      <c r="E31" s="176">
        <v>27</v>
      </c>
      <c r="F31" s="177"/>
      <c r="G31" s="178"/>
      <c r="M31" s="174" t="s">
        <v>115</v>
      </c>
      <c r="O31" s="165"/>
    </row>
    <row r="32" spans="1:104" ht="22.5">
      <c r="A32" s="166">
        <v>9</v>
      </c>
      <c r="B32" s="167" t="s">
        <v>116</v>
      </c>
      <c r="C32" s="168" t="s">
        <v>117</v>
      </c>
      <c r="D32" s="169" t="s">
        <v>90</v>
      </c>
      <c r="E32" s="170">
        <v>15</v>
      </c>
      <c r="F32" s="170">
        <v>0</v>
      </c>
      <c r="G32" s="171">
        <f>E32*F32</f>
        <v>0</v>
      </c>
      <c r="O32" s="165">
        <v>2</v>
      </c>
      <c r="AA32" s="143">
        <v>1</v>
      </c>
      <c r="AB32" s="143">
        <v>1</v>
      </c>
      <c r="AC32" s="143">
        <v>1</v>
      </c>
      <c r="AZ32" s="143">
        <v>1</v>
      </c>
      <c r="BA32" s="143">
        <f>IF(AZ32=1,G32,0)</f>
        <v>0</v>
      </c>
      <c r="BB32" s="143">
        <f>IF(AZ32=2,G32,0)</f>
        <v>0</v>
      </c>
      <c r="BC32" s="143">
        <f>IF(AZ32=3,G32,0)</f>
        <v>0</v>
      </c>
      <c r="BD32" s="143">
        <f>IF(AZ32=4,G32,0)</f>
        <v>0</v>
      </c>
      <c r="BE32" s="143">
        <f>IF(AZ32=5,G32,0)</f>
        <v>0</v>
      </c>
      <c r="CA32" s="172">
        <v>1</v>
      </c>
      <c r="CB32" s="172">
        <v>1</v>
      </c>
      <c r="CZ32" s="143">
        <v>0</v>
      </c>
    </row>
    <row r="33" spans="1:104" ht="12.75">
      <c r="A33" s="166">
        <v>10</v>
      </c>
      <c r="B33" s="167" t="s">
        <v>118</v>
      </c>
      <c r="C33" s="168" t="s">
        <v>119</v>
      </c>
      <c r="D33" s="169" t="s">
        <v>90</v>
      </c>
      <c r="E33" s="170">
        <v>15</v>
      </c>
      <c r="F33" s="170">
        <v>0</v>
      </c>
      <c r="G33" s="171">
        <f>E33*F33</f>
        <v>0</v>
      </c>
      <c r="O33" s="165">
        <v>2</v>
      </c>
      <c r="AA33" s="143">
        <v>1</v>
      </c>
      <c r="AB33" s="143">
        <v>0</v>
      </c>
      <c r="AC33" s="143">
        <v>0</v>
      </c>
      <c r="AZ33" s="143">
        <v>1</v>
      </c>
      <c r="BA33" s="143">
        <f>IF(AZ33=1,G33,0)</f>
        <v>0</v>
      </c>
      <c r="BB33" s="143">
        <f>IF(AZ33=2,G33,0)</f>
        <v>0</v>
      </c>
      <c r="BC33" s="143">
        <f>IF(AZ33=3,G33,0)</f>
        <v>0</v>
      </c>
      <c r="BD33" s="143">
        <f>IF(AZ33=4,G33,0)</f>
        <v>0</v>
      </c>
      <c r="BE33" s="143">
        <f>IF(AZ33=5,G33,0)</f>
        <v>0</v>
      </c>
      <c r="CA33" s="172">
        <v>1</v>
      </c>
      <c r="CB33" s="172">
        <v>0</v>
      </c>
      <c r="CZ33" s="143">
        <v>0</v>
      </c>
    </row>
    <row r="34" spans="1:15" ht="12.75">
      <c r="A34" s="173"/>
      <c r="B34" s="175"/>
      <c r="C34" s="223" t="s">
        <v>120</v>
      </c>
      <c r="D34" s="224"/>
      <c r="E34" s="176">
        <v>15</v>
      </c>
      <c r="F34" s="177"/>
      <c r="G34" s="178"/>
      <c r="M34" s="174" t="s">
        <v>120</v>
      </c>
      <c r="O34" s="165"/>
    </row>
    <row r="35" spans="1:104" ht="22.5">
      <c r="A35" s="166">
        <v>11</v>
      </c>
      <c r="B35" s="167" t="s">
        <v>121</v>
      </c>
      <c r="C35" s="168" t="s">
        <v>122</v>
      </c>
      <c r="D35" s="169" t="s">
        <v>93</v>
      </c>
      <c r="E35" s="170">
        <v>21</v>
      </c>
      <c r="F35" s="170">
        <v>0</v>
      </c>
      <c r="G35" s="171">
        <f aca="true" t="shared" si="0" ref="G35:G41">E35*F35</f>
        <v>0</v>
      </c>
      <c r="O35" s="165">
        <v>2</v>
      </c>
      <c r="AA35" s="143">
        <v>1</v>
      </c>
      <c r="AB35" s="143">
        <v>1</v>
      </c>
      <c r="AC35" s="143">
        <v>1</v>
      </c>
      <c r="AZ35" s="143">
        <v>1</v>
      </c>
      <c r="BA35" s="143">
        <f aca="true" t="shared" si="1" ref="BA35:BA41">IF(AZ35=1,G35,0)</f>
        <v>0</v>
      </c>
      <c r="BB35" s="143">
        <f aca="true" t="shared" si="2" ref="BB35:BB41">IF(AZ35=2,G35,0)</f>
        <v>0</v>
      </c>
      <c r="BC35" s="143">
        <f aca="true" t="shared" si="3" ref="BC35:BC41">IF(AZ35=3,G35,0)</f>
        <v>0</v>
      </c>
      <c r="BD35" s="143">
        <f aca="true" t="shared" si="4" ref="BD35:BD41">IF(AZ35=4,G35,0)</f>
        <v>0</v>
      </c>
      <c r="BE35" s="143">
        <f aca="true" t="shared" si="5" ref="BE35:BE41">IF(AZ35=5,G35,0)</f>
        <v>0</v>
      </c>
      <c r="CA35" s="172">
        <v>1</v>
      </c>
      <c r="CB35" s="172">
        <v>1</v>
      </c>
      <c r="CZ35" s="143">
        <v>0</v>
      </c>
    </row>
    <row r="36" spans="1:104" ht="12.75">
      <c r="A36" s="166">
        <v>12</v>
      </c>
      <c r="B36" s="167" t="s">
        <v>123</v>
      </c>
      <c r="C36" s="168" t="s">
        <v>124</v>
      </c>
      <c r="D36" s="169" t="s">
        <v>125</v>
      </c>
      <c r="E36" s="170">
        <v>0.0542</v>
      </c>
      <c r="F36" s="170">
        <v>0</v>
      </c>
      <c r="G36" s="171">
        <f t="shared" si="0"/>
        <v>0</v>
      </c>
      <c r="O36" s="165">
        <v>2</v>
      </c>
      <c r="AA36" s="143">
        <v>1</v>
      </c>
      <c r="AB36" s="143">
        <v>1</v>
      </c>
      <c r="AC36" s="143">
        <v>1</v>
      </c>
      <c r="AZ36" s="143">
        <v>1</v>
      </c>
      <c r="BA36" s="143">
        <f t="shared" si="1"/>
        <v>0</v>
      </c>
      <c r="BB36" s="143">
        <f t="shared" si="2"/>
        <v>0</v>
      </c>
      <c r="BC36" s="143">
        <f t="shared" si="3"/>
        <v>0</v>
      </c>
      <c r="BD36" s="143">
        <f t="shared" si="4"/>
        <v>0</v>
      </c>
      <c r="BE36" s="143">
        <f t="shared" si="5"/>
        <v>0</v>
      </c>
      <c r="CA36" s="172">
        <v>1</v>
      </c>
      <c r="CB36" s="172">
        <v>1</v>
      </c>
      <c r="CZ36" s="143">
        <v>0</v>
      </c>
    </row>
    <row r="37" spans="1:104" ht="12.75">
      <c r="A37" s="166">
        <v>13</v>
      </c>
      <c r="B37" s="167" t="s">
        <v>126</v>
      </c>
      <c r="C37" s="168" t="s">
        <v>127</v>
      </c>
      <c r="D37" s="169" t="s">
        <v>87</v>
      </c>
      <c r="E37" s="170">
        <v>1297</v>
      </c>
      <c r="F37" s="170">
        <v>0</v>
      </c>
      <c r="G37" s="171">
        <f t="shared" si="0"/>
        <v>0</v>
      </c>
      <c r="O37" s="165">
        <v>2</v>
      </c>
      <c r="AA37" s="143">
        <v>1</v>
      </c>
      <c r="AB37" s="143">
        <v>1</v>
      </c>
      <c r="AC37" s="143">
        <v>1</v>
      </c>
      <c r="AZ37" s="143">
        <v>1</v>
      </c>
      <c r="BA37" s="143">
        <f t="shared" si="1"/>
        <v>0</v>
      </c>
      <c r="BB37" s="143">
        <f t="shared" si="2"/>
        <v>0</v>
      </c>
      <c r="BC37" s="143">
        <f t="shared" si="3"/>
        <v>0</v>
      </c>
      <c r="BD37" s="143">
        <f t="shared" si="4"/>
        <v>0</v>
      </c>
      <c r="BE37" s="143">
        <f t="shared" si="5"/>
        <v>0</v>
      </c>
      <c r="CA37" s="172">
        <v>1</v>
      </c>
      <c r="CB37" s="172">
        <v>1</v>
      </c>
      <c r="CZ37" s="143">
        <v>0</v>
      </c>
    </row>
    <row r="38" spans="1:104" ht="12.75">
      <c r="A38" s="166">
        <v>14</v>
      </c>
      <c r="B38" s="167" t="s">
        <v>128</v>
      </c>
      <c r="C38" s="168" t="s">
        <v>129</v>
      </c>
      <c r="D38" s="169" t="s">
        <v>90</v>
      </c>
      <c r="E38" s="170">
        <v>7.85</v>
      </c>
      <c r="F38" s="170">
        <v>0</v>
      </c>
      <c r="G38" s="171">
        <f t="shared" si="0"/>
        <v>0</v>
      </c>
      <c r="O38" s="165">
        <v>2</v>
      </c>
      <c r="AA38" s="143">
        <v>1</v>
      </c>
      <c r="AB38" s="143">
        <v>0</v>
      </c>
      <c r="AC38" s="143">
        <v>0</v>
      </c>
      <c r="AZ38" s="143">
        <v>1</v>
      </c>
      <c r="BA38" s="143">
        <f t="shared" si="1"/>
        <v>0</v>
      </c>
      <c r="BB38" s="143">
        <f t="shared" si="2"/>
        <v>0</v>
      </c>
      <c r="BC38" s="143">
        <f t="shared" si="3"/>
        <v>0</v>
      </c>
      <c r="BD38" s="143">
        <f t="shared" si="4"/>
        <v>0</v>
      </c>
      <c r="BE38" s="143">
        <f t="shared" si="5"/>
        <v>0</v>
      </c>
      <c r="CA38" s="172">
        <v>1</v>
      </c>
      <c r="CB38" s="172">
        <v>0</v>
      </c>
      <c r="CZ38" s="143">
        <v>0</v>
      </c>
    </row>
    <row r="39" spans="1:104" ht="12.75">
      <c r="A39" s="166">
        <v>15</v>
      </c>
      <c r="B39" s="167" t="s">
        <v>130</v>
      </c>
      <c r="C39" s="168" t="s">
        <v>131</v>
      </c>
      <c r="D39" s="169" t="s">
        <v>87</v>
      </c>
      <c r="E39" s="170">
        <v>3618</v>
      </c>
      <c r="F39" s="170">
        <v>0</v>
      </c>
      <c r="G39" s="171">
        <f t="shared" si="0"/>
        <v>0</v>
      </c>
      <c r="O39" s="165">
        <v>2</v>
      </c>
      <c r="AA39" s="143">
        <v>1</v>
      </c>
      <c r="AB39" s="143">
        <v>1</v>
      </c>
      <c r="AC39" s="143">
        <v>1</v>
      </c>
      <c r="AZ39" s="143">
        <v>1</v>
      </c>
      <c r="BA39" s="143">
        <f t="shared" si="1"/>
        <v>0</v>
      </c>
      <c r="BB39" s="143">
        <f t="shared" si="2"/>
        <v>0</v>
      </c>
      <c r="BC39" s="143">
        <f t="shared" si="3"/>
        <v>0</v>
      </c>
      <c r="BD39" s="143">
        <f t="shared" si="4"/>
        <v>0</v>
      </c>
      <c r="BE39" s="143">
        <f t="shared" si="5"/>
        <v>0</v>
      </c>
      <c r="CA39" s="172">
        <v>1</v>
      </c>
      <c r="CB39" s="172">
        <v>1</v>
      </c>
      <c r="CZ39" s="143">
        <v>0</v>
      </c>
    </row>
    <row r="40" spans="1:104" ht="22.5">
      <c r="A40" s="166">
        <v>16</v>
      </c>
      <c r="B40" s="167" t="s">
        <v>132</v>
      </c>
      <c r="C40" s="168" t="s">
        <v>133</v>
      </c>
      <c r="D40" s="169" t="s">
        <v>93</v>
      </c>
      <c r="E40" s="170">
        <v>5</v>
      </c>
      <c r="F40" s="170">
        <v>0</v>
      </c>
      <c r="G40" s="171">
        <f t="shared" si="0"/>
        <v>0</v>
      </c>
      <c r="O40" s="165">
        <v>2</v>
      </c>
      <c r="AA40" s="143">
        <v>1</v>
      </c>
      <c r="AB40" s="143">
        <v>1</v>
      </c>
      <c r="AC40" s="143">
        <v>1</v>
      </c>
      <c r="AZ40" s="143">
        <v>1</v>
      </c>
      <c r="BA40" s="143">
        <f t="shared" si="1"/>
        <v>0</v>
      </c>
      <c r="BB40" s="143">
        <f t="shared" si="2"/>
        <v>0</v>
      </c>
      <c r="BC40" s="143">
        <f t="shared" si="3"/>
        <v>0</v>
      </c>
      <c r="BD40" s="143">
        <f t="shared" si="4"/>
        <v>0</v>
      </c>
      <c r="BE40" s="143">
        <f t="shared" si="5"/>
        <v>0</v>
      </c>
      <c r="CA40" s="172">
        <v>1</v>
      </c>
      <c r="CB40" s="172">
        <v>1</v>
      </c>
      <c r="CZ40" s="143">
        <v>0.15</v>
      </c>
    </row>
    <row r="41" spans="1:104" ht="22.5">
      <c r="A41" s="166">
        <v>17</v>
      </c>
      <c r="B41" s="167" t="s">
        <v>134</v>
      </c>
      <c r="C41" s="168" t="s">
        <v>135</v>
      </c>
      <c r="D41" s="169" t="s">
        <v>125</v>
      </c>
      <c r="E41" s="170">
        <v>0.053</v>
      </c>
      <c r="F41" s="170">
        <v>0</v>
      </c>
      <c r="G41" s="171">
        <f t="shared" si="0"/>
        <v>0</v>
      </c>
      <c r="O41" s="165">
        <v>2</v>
      </c>
      <c r="AA41" s="143">
        <v>1</v>
      </c>
      <c r="AB41" s="143">
        <v>1</v>
      </c>
      <c r="AC41" s="143">
        <v>1</v>
      </c>
      <c r="AZ41" s="143">
        <v>1</v>
      </c>
      <c r="BA41" s="143">
        <f t="shared" si="1"/>
        <v>0</v>
      </c>
      <c r="BB41" s="143">
        <f t="shared" si="2"/>
        <v>0</v>
      </c>
      <c r="BC41" s="143">
        <f t="shared" si="3"/>
        <v>0</v>
      </c>
      <c r="BD41" s="143">
        <f t="shared" si="4"/>
        <v>0</v>
      </c>
      <c r="BE41" s="143">
        <f t="shared" si="5"/>
        <v>0</v>
      </c>
      <c r="CA41" s="172">
        <v>1</v>
      </c>
      <c r="CB41" s="172">
        <v>1</v>
      </c>
      <c r="CZ41" s="143">
        <v>1</v>
      </c>
    </row>
    <row r="42" spans="1:15" ht="12.75">
      <c r="A42" s="173"/>
      <c r="B42" s="175"/>
      <c r="C42" s="223" t="s">
        <v>136</v>
      </c>
      <c r="D42" s="224"/>
      <c r="E42" s="176">
        <v>0</v>
      </c>
      <c r="F42" s="177"/>
      <c r="G42" s="178"/>
      <c r="M42" s="174" t="s">
        <v>136</v>
      </c>
      <c r="O42" s="165"/>
    </row>
    <row r="43" spans="1:15" ht="12.75">
      <c r="A43" s="173"/>
      <c r="B43" s="175"/>
      <c r="C43" s="223" t="s">
        <v>137</v>
      </c>
      <c r="D43" s="224"/>
      <c r="E43" s="176">
        <v>0.053</v>
      </c>
      <c r="F43" s="177"/>
      <c r="G43" s="178"/>
      <c r="M43" s="174" t="s">
        <v>137</v>
      </c>
      <c r="O43" s="165"/>
    </row>
    <row r="44" spans="1:104" ht="12.75">
      <c r="A44" s="166">
        <v>18</v>
      </c>
      <c r="B44" s="167" t="s">
        <v>138</v>
      </c>
      <c r="C44" s="168" t="s">
        <v>139</v>
      </c>
      <c r="D44" s="169" t="s">
        <v>90</v>
      </c>
      <c r="E44" s="170">
        <v>1025.6</v>
      </c>
      <c r="F44" s="170">
        <v>0</v>
      </c>
      <c r="G44" s="171">
        <f>E44*F44</f>
        <v>0</v>
      </c>
      <c r="O44" s="165">
        <v>2</v>
      </c>
      <c r="AA44" s="143">
        <v>3</v>
      </c>
      <c r="AB44" s="143">
        <v>1</v>
      </c>
      <c r="AC44" s="143" t="s">
        <v>138</v>
      </c>
      <c r="AZ44" s="143">
        <v>1</v>
      </c>
      <c r="BA44" s="143">
        <f>IF(AZ44=1,G44,0)</f>
        <v>0</v>
      </c>
      <c r="BB44" s="143">
        <f>IF(AZ44=2,G44,0)</f>
        <v>0</v>
      </c>
      <c r="BC44" s="143">
        <f>IF(AZ44=3,G44,0)</f>
        <v>0</v>
      </c>
      <c r="BD44" s="143">
        <f>IF(AZ44=4,G44,0)</f>
        <v>0</v>
      </c>
      <c r="BE44" s="143">
        <f>IF(AZ44=5,G44,0)</f>
        <v>0</v>
      </c>
      <c r="CA44" s="172">
        <v>3</v>
      </c>
      <c r="CB44" s="172">
        <v>1</v>
      </c>
      <c r="CZ44" s="143">
        <v>0</v>
      </c>
    </row>
    <row r="45" spans="1:15" ht="12.75">
      <c r="A45" s="173"/>
      <c r="B45" s="175"/>
      <c r="C45" s="223" t="s">
        <v>140</v>
      </c>
      <c r="D45" s="224"/>
      <c r="E45" s="176">
        <v>1025.6</v>
      </c>
      <c r="F45" s="177"/>
      <c r="G45" s="178"/>
      <c r="M45" s="174" t="s">
        <v>140</v>
      </c>
      <c r="O45" s="165"/>
    </row>
    <row r="46" spans="1:15" ht="12.75">
      <c r="A46" s="173"/>
      <c r="B46" s="175"/>
      <c r="C46" s="223" t="s">
        <v>141</v>
      </c>
      <c r="D46" s="224"/>
      <c r="E46" s="176">
        <v>0</v>
      </c>
      <c r="F46" s="177"/>
      <c r="G46" s="178"/>
      <c r="M46" s="174" t="s">
        <v>141</v>
      </c>
      <c r="O46" s="165"/>
    </row>
    <row r="47" spans="1:104" ht="12.75">
      <c r="A47" s="166">
        <v>19</v>
      </c>
      <c r="B47" s="167" t="s">
        <v>142</v>
      </c>
      <c r="C47" s="168" t="s">
        <v>143</v>
      </c>
      <c r="D47" s="169" t="s">
        <v>90</v>
      </c>
      <c r="E47" s="170">
        <v>389.1</v>
      </c>
      <c r="F47" s="170">
        <v>0</v>
      </c>
      <c r="G47" s="171">
        <f>E47*F47</f>
        <v>0</v>
      </c>
      <c r="O47" s="165">
        <v>2</v>
      </c>
      <c r="AA47" s="143">
        <v>3</v>
      </c>
      <c r="AB47" s="143">
        <v>1</v>
      </c>
      <c r="AC47" s="143">
        <v>103642001</v>
      </c>
      <c r="AZ47" s="143">
        <v>1</v>
      </c>
      <c r="BA47" s="143">
        <f>IF(AZ47=1,G47,0)</f>
        <v>0</v>
      </c>
      <c r="BB47" s="143">
        <f>IF(AZ47=2,G47,0)</f>
        <v>0</v>
      </c>
      <c r="BC47" s="143">
        <f>IF(AZ47=3,G47,0)</f>
        <v>0</v>
      </c>
      <c r="BD47" s="143">
        <f>IF(AZ47=4,G47,0)</f>
        <v>0</v>
      </c>
      <c r="BE47" s="143">
        <f>IF(AZ47=5,G47,0)</f>
        <v>0</v>
      </c>
      <c r="CA47" s="172">
        <v>3</v>
      </c>
      <c r="CB47" s="172">
        <v>1</v>
      </c>
      <c r="CZ47" s="143">
        <v>0</v>
      </c>
    </row>
    <row r="48" spans="1:15" ht="12.75">
      <c r="A48" s="173"/>
      <c r="B48" s="175"/>
      <c r="C48" s="223" t="s">
        <v>144</v>
      </c>
      <c r="D48" s="224"/>
      <c r="E48" s="176">
        <v>389.1</v>
      </c>
      <c r="F48" s="177"/>
      <c r="G48" s="178"/>
      <c r="M48" s="174" t="s">
        <v>144</v>
      </c>
      <c r="O48" s="165"/>
    </row>
    <row r="49" spans="1:57" ht="12.75">
      <c r="A49" s="179"/>
      <c r="B49" s="180" t="s">
        <v>72</v>
      </c>
      <c r="C49" s="181" t="str">
        <f>CONCATENATE(B10," ",C10)</f>
        <v>1 Zemní práce</v>
      </c>
      <c r="D49" s="182"/>
      <c r="E49" s="183"/>
      <c r="F49" s="184"/>
      <c r="G49" s="185">
        <f>SUM(G10:G48)</f>
        <v>0</v>
      </c>
      <c r="O49" s="165">
        <v>4</v>
      </c>
      <c r="BA49" s="186">
        <f>SUM(BA10:BA48)</f>
        <v>0</v>
      </c>
      <c r="BB49" s="186">
        <f>SUM(BB10:BB48)</f>
        <v>0</v>
      </c>
      <c r="BC49" s="186">
        <f>SUM(BC10:BC48)</f>
        <v>0</v>
      </c>
      <c r="BD49" s="186">
        <f>SUM(BD10:BD48)</f>
        <v>0</v>
      </c>
      <c r="BE49" s="186">
        <f>SUM(BE10:BE48)</f>
        <v>0</v>
      </c>
    </row>
    <row r="50" spans="1:15" ht="12.75">
      <c r="A50" s="158" t="s">
        <v>69</v>
      </c>
      <c r="B50" s="159" t="s">
        <v>145</v>
      </c>
      <c r="C50" s="160" t="s">
        <v>146</v>
      </c>
      <c r="D50" s="161"/>
      <c r="E50" s="162"/>
      <c r="F50" s="162"/>
      <c r="G50" s="163"/>
      <c r="H50" s="164"/>
      <c r="I50" s="164"/>
      <c r="O50" s="165">
        <v>1</v>
      </c>
    </row>
    <row r="51" spans="1:104" ht="12.75">
      <c r="A51" s="166">
        <v>20</v>
      </c>
      <c r="B51" s="167" t="s">
        <v>147</v>
      </c>
      <c r="C51" s="168" t="s">
        <v>148</v>
      </c>
      <c r="D51" s="169" t="s">
        <v>90</v>
      </c>
      <c r="E51" s="170">
        <v>24.461</v>
      </c>
      <c r="F51" s="170">
        <v>0</v>
      </c>
      <c r="G51" s="171">
        <f>E51*F51</f>
        <v>0</v>
      </c>
      <c r="O51" s="165">
        <v>2</v>
      </c>
      <c r="AA51" s="143">
        <v>1</v>
      </c>
      <c r="AB51" s="143">
        <v>1</v>
      </c>
      <c r="AC51" s="143">
        <v>1</v>
      </c>
      <c r="AZ51" s="143">
        <v>1</v>
      </c>
      <c r="BA51" s="143">
        <f>IF(AZ51=1,G51,0)</f>
        <v>0</v>
      </c>
      <c r="BB51" s="143">
        <f>IF(AZ51=2,G51,0)</f>
        <v>0</v>
      </c>
      <c r="BC51" s="143">
        <f>IF(AZ51=3,G51,0)</f>
        <v>0</v>
      </c>
      <c r="BD51" s="143">
        <f>IF(AZ51=4,G51,0)</f>
        <v>0</v>
      </c>
      <c r="BE51" s="143">
        <f>IF(AZ51=5,G51,0)</f>
        <v>0</v>
      </c>
      <c r="CA51" s="172">
        <v>1</v>
      </c>
      <c r="CB51" s="172">
        <v>1</v>
      </c>
      <c r="CZ51" s="143">
        <v>0</v>
      </c>
    </row>
    <row r="52" spans="1:15" ht="22.5">
      <c r="A52" s="173"/>
      <c r="B52" s="175"/>
      <c r="C52" s="223" t="s">
        <v>149</v>
      </c>
      <c r="D52" s="224"/>
      <c r="E52" s="176">
        <v>24.461</v>
      </c>
      <c r="F52" s="177"/>
      <c r="G52" s="178"/>
      <c r="M52" s="174" t="s">
        <v>149</v>
      </c>
      <c r="O52" s="165"/>
    </row>
    <row r="53" spans="1:104" ht="22.5">
      <c r="A53" s="166">
        <v>21</v>
      </c>
      <c r="B53" s="167" t="s">
        <v>150</v>
      </c>
      <c r="C53" s="168" t="s">
        <v>151</v>
      </c>
      <c r="D53" s="169" t="s">
        <v>90</v>
      </c>
      <c r="E53" s="170">
        <v>17.82</v>
      </c>
      <c r="F53" s="170">
        <v>0</v>
      </c>
      <c r="G53" s="171">
        <f>E53*F53</f>
        <v>0</v>
      </c>
      <c r="O53" s="165">
        <v>2</v>
      </c>
      <c r="AA53" s="143">
        <v>1</v>
      </c>
      <c r="AB53" s="143">
        <v>1</v>
      </c>
      <c r="AC53" s="143">
        <v>1</v>
      </c>
      <c r="AZ53" s="143">
        <v>1</v>
      </c>
      <c r="BA53" s="143">
        <f>IF(AZ53=1,G53,0)</f>
        <v>0</v>
      </c>
      <c r="BB53" s="143">
        <f>IF(AZ53=2,G53,0)</f>
        <v>0</v>
      </c>
      <c r="BC53" s="143">
        <f>IF(AZ53=3,G53,0)</f>
        <v>0</v>
      </c>
      <c r="BD53" s="143">
        <f>IF(AZ53=4,G53,0)</f>
        <v>0</v>
      </c>
      <c r="BE53" s="143">
        <f>IF(AZ53=5,G53,0)</f>
        <v>0</v>
      </c>
      <c r="CA53" s="172">
        <v>1</v>
      </c>
      <c r="CB53" s="172">
        <v>1</v>
      </c>
      <c r="CZ53" s="143">
        <v>0</v>
      </c>
    </row>
    <row r="54" spans="1:15" ht="12.75">
      <c r="A54" s="173"/>
      <c r="B54" s="175"/>
      <c r="C54" s="223" t="s">
        <v>152</v>
      </c>
      <c r="D54" s="224"/>
      <c r="E54" s="176">
        <v>17.82</v>
      </c>
      <c r="F54" s="177"/>
      <c r="G54" s="178"/>
      <c r="M54" s="174" t="s">
        <v>152</v>
      </c>
      <c r="O54" s="165"/>
    </row>
    <row r="55" spans="1:104" ht="12.75">
      <c r="A55" s="166">
        <v>22</v>
      </c>
      <c r="B55" s="167" t="s">
        <v>153</v>
      </c>
      <c r="C55" s="168" t="s">
        <v>154</v>
      </c>
      <c r="D55" s="169" t="s">
        <v>90</v>
      </c>
      <c r="E55" s="170">
        <v>78.906</v>
      </c>
      <c r="F55" s="170">
        <v>0</v>
      </c>
      <c r="G55" s="171">
        <f>E55*F55</f>
        <v>0</v>
      </c>
      <c r="O55" s="165">
        <v>2</v>
      </c>
      <c r="AA55" s="143">
        <v>1</v>
      </c>
      <c r="AB55" s="143">
        <v>1</v>
      </c>
      <c r="AC55" s="143">
        <v>1</v>
      </c>
      <c r="AZ55" s="143">
        <v>1</v>
      </c>
      <c r="BA55" s="143">
        <f>IF(AZ55=1,G55,0)</f>
        <v>0</v>
      </c>
      <c r="BB55" s="143">
        <f>IF(AZ55=2,G55,0)</f>
        <v>0</v>
      </c>
      <c r="BC55" s="143">
        <f>IF(AZ55=3,G55,0)</f>
        <v>0</v>
      </c>
      <c r="BD55" s="143">
        <f>IF(AZ55=4,G55,0)</f>
        <v>0</v>
      </c>
      <c r="BE55" s="143">
        <f>IF(AZ55=5,G55,0)</f>
        <v>0</v>
      </c>
      <c r="CA55" s="172">
        <v>1</v>
      </c>
      <c r="CB55" s="172">
        <v>1</v>
      </c>
      <c r="CZ55" s="143">
        <v>0</v>
      </c>
    </row>
    <row r="56" spans="1:15" ht="12.75">
      <c r="A56" s="173"/>
      <c r="B56" s="175"/>
      <c r="C56" s="223" t="s">
        <v>155</v>
      </c>
      <c r="D56" s="224"/>
      <c r="E56" s="176">
        <v>78.906</v>
      </c>
      <c r="F56" s="177"/>
      <c r="G56" s="178"/>
      <c r="M56" s="174" t="s">
        <v>155</v>
      </c>
      <c r="O56" s="165"/>
    </row>
    <row r="57" spans="1:104" ht="12.75">
      <c r="A57" s="166">
        <v>23</v>
      </c>
      <c r="B57" s="167" t="s">
        <v>156</v>
      </c>
      <c r="C57" s="168" t="s">
        <v>157</v>
      </c>
      <c r="D57" s="169" t="s">
        <v>90</v>
      </c>
      <c r="E57" s="170">
        <v>73.906</v>
      </c>
      <c r="F57" s="170">
        <v>0</v>
      </c>
      <c r="G57" s="171">
        <f>E57*F57</f>
        <v>0</v>
      </c>
      <c r="O57" s="165">
        <v>2</v>
      </c>
      <c r="AA57" s="143">
        <v>1</v>
      </c>
      <c r="AB57" s="143">
        <v>1</v>
      </c>
      <c r="AC57" s="143">
        <v>1</v>
      </c>
      <c r="AZ57" s="143">
        <v>1</v>
      </c>
      <c r="BA57" s="143">
        <f>IF(AZ57=1,G57,0)</f>
        <v>0</v>
      </c>
      <c r="BB57" s="143">
        <f>IF(AZ57=2,G57,0)</f>
        <v>0</v>
      </c>
      <c r="BC57" s="143">
        <f>IF(AZ57=3,G57,0)</f>
        <v>0</v>
      </c>
      <c r="BD57" s="143">
        <f>IF(AZ57=4,G57,0)</f>
        <v>0</v>
      </c>
      <c r="BE57" s="143">
        <f>IF(AZ57=5,G57,0)</f>
        <v>0</v>
      </c>
      <c r="CA57" s="172">
        <v>1</v>
      </c>
      <c r="CB57" s="172">
        <v>1</v>
      </c>
      <c r="CZ57" s="143">
        <v>0</v>
      </c>
    </row>
    <row r="58" spans="1:15" ht="22.5">
      <c r="A58" s="173"/>
      <c r="B58" s="175"/>
      <c r="C58" s="223" t="s">
        <v>158</v>
      </c>
      <c r="D58" s="224"/>
      <c r="E58" s="176">
        <v>73.906</v>
      </c>
      <c r="F58" s="177"/>
      <c r="G58" s="178"/>
      <c r="M58" s="174" t="s">
        <v>158</v>
      </c>
      <c r="O58" s="165"/>
    </row>
    <row r="59" spans="1:104" ht="12.75">
      <c r="A59" s="166">
        <v>24</v>
      </c>
      <c r="B59" s="167" t="s">
        <v>159</v>
      </c>
      <c r="C59" s="168" t="s">
        <v>160</v>
      </c>
      <c r="D59" s="169" t="s">
        <v>90</v>
      </c>
      <c r="E59" s="170">
        <v>73.906</v>
      </c>
      <c r="F59" s="170">
        <v>0</v>
      </c>
      <c r="G59" s="171">
        <f>E59*F59</f>
        <v>0</v>
      </c>
      <c r="O59" s="165">
        <v>2</v>
      </c>
      <c r="AA59" s="143">
        <v>1</v>
      </c>
      <c r="AB59" s="143">
        <v>0</v>
      </c>
      <c r="AC59" s="143">
        <v>0</v>
      </c>
      <c r="AZ59" s="143">
        <v>1</v>
      </c>
      <c r="BA59" s="143">
        <f>IF(AZ59=1,G59,0)</f>
        <v>0</v>
      </c>
      <c r="BB59" s="143">
        <f>IF(AZ59=2,G59,0)</f>
        <v>0</v>
      </c>
      <c r="BC59" s="143">
        <f>IF(AZ59=3,G59,0)</f>
        <v>0</v>
      </c>
      <c r="BD59" s="143">
        <f>IF(AZ59=4,G59,0)</f>
        <v>0</v>
      </c>
      <c r="BE59" s="143">
        <f>IF(AZ59=5,G59,0)</f>
        <v>0</v>
      </c>
      <c r="CA59" s="172">
        <v>1</v>
      </c>
      <c r="CB59" s="172">
        <v>0</v>
      </c>
      <c r="CZ59" s="143">
        <v>0</v>
      </c>
    </row>
    <row r="60" spans="1:15" ht="12.75">
      <c r="A60" s="173"/>
      <c r="B60" s="175"/>
      <c r="C60" s="223" t="s">
        <v>161</v>
      </c>
      <c r="D60" s="224"/>
      <c r="E60" s="176">
        <v>73.906</v>
      </c>
      <c r="F60" s="177"/>
      <c r="G60" s="178"/>
      <c r="M60" s="174" t="s">
        <v>161</v>
      </c>
      <c r="O60" s="165"/>
    </row>
    <row r="61" spans="1:104" ht="12.75">
      <c r="A61" s="166">
        <v>25</v>
      </c>
      <c r="B61" s="167" t="s">
        <v>162</v>
      </c>
      <c r="C61" s="168" t="s">
        <v>163</v>
      </c>
      <c r="D61" s="169" t="s">
        <v>90</v>
      </c>
      <c r="E61" s="170">
        <v>5</v>
      </c>
      <c r="F61" s="170">
        <v>0</v>
      </c>
      <c r="G61" s="171">
        <f>E61*F61</f>
        <v>0</v>
      </c>
      <c r="O61" s="165">
        <v>2</v>
      </c>
      <c r="AA61" s="143">
        <v>1</v>
      </c>
      <c r="AB61" s="143">
        <v>1</v>
      </c>
      <c r="AC61" s="143">
        <v>1</v>
      </c>
      <c r="AZ61" s="143">
        <v>1</v>
      </c>
      <c r="BA61" s="143">
        <f>IF(AZ61=1,G61,0)</f>
        <v>0</v>
      </c>
      <c r="BB61" s="143">
        <f>IF(AZ61=2,G61,0)</f>
        <v>0</v>
      </c>
      <c r="BC61" s="143">
        <f>IF(AZ61=3,G61,0)</f>
        <v>0</v>
      </c>
      <c r="BD61" s="143">
        <f>IF(AZ61=4,G61,0)</f>
        <v>0</v>
      </c>
      <c r="BE61" s="143">
        <f>IF(AZ61=5,G61,0)</f>
        <v>0</v>
      </c>
      <c r="CA61" s="172">
        <v>1</v>
      </c>
      <c r="CB61" s="172">
        <v>1</v>
      </c>
      <c r="CZ61" s="143">
        <v>1.85</v>
      </c>
    </row>
    <row r="62" spans="1:57" ht="12.75">
      <c r="A62" s="179"/>
      <c r="B62" s="180" t="s">
        <v>72</v>
      </c>
      <c r="C62" s="181" t="str">
        <f>CONCATENATE(B50," ",C50)</f>
        <v>11 Stavební zemní práce</v>
      </c>
      <c r="D62" s="182"/>
      <c r="E62" s="183"/>
      <c r="F62" s="184"/>
      <c r="G62" s="185">
        <f>SUM(G50:G61)</f>
        <v>0</v>
      </c>
      <c r="O62" s="165">
        <v>4</v>
      </c>
      <c r="BA62" s="186">
        <f>SUM(BA50:BA61)</f>
        <v>0</v>
      </c>
      <c r="BB62" s="186">
        <f>SUM(BB50:BB61)</f>
        <v>0</v>
      </c>
      <c r="BC62" s="186">
        <f>SUM(BC50:BC61)</f>
        <v>0</v>
      </c>
      <c r="BD62" s="186">
        <f>SUM(BD50:BD61)</f>
        <v>0</v>
      </c>
      <c r="BE62" s="186">
        <f>SUM(BE50:BE61)</f>
        <v>0</v>
      </c>
    </row>
    <row r="63" spans="1:15" ht="12.75">
      <c r="A63" s="158" t="s">
        <v>69</v>
      </c>
      <c r="B63" s="159" t="s">
        <v>164</v>
      </c>
      <c r="C63" s="160" t="s">
        <v>165</v>
      </c>
      <c r="D63" s="161"/>
      <c r="E63" s="162"/>
      <c r="F63" s="162"/>
      <c r="G63" s="163"/>
      <c r="H63" s="164"/>
      <c r="I63" s="164"/>
      <c r="O63" s="165">
        <v>1</v>
      </c>
    </row>
    <row r="64" spans="1:104" ht="22.5">
      <c r="A64" s="166">
        <v>26</v>
      </c>
      <c r="B64" s="167" t="s">
        <v>166</v>
      </c>
      <c r="C64" s="168" t="s">
        <v>167</v>
      </c>
      <c r="D64" s="169" t="s">
        <v>93</v>
      </c>
      <c r="E64" s="170">
        <v>40</v>
      </c>
      <c r="F64" s="170">
        <v>0</v>
      </c>
      <c r="G64" s="171">
        <f>E64*F64</f>
        <v>0</v>
      </c>
      <c r="O64" s="165">
        <v>2</v>
      </c>
      <c r="AA64" s="143">
        <v>1</v>
      </c>
      <c r="AB64" s="143">
        <v>1</v>
      </c>
      <c r="AC64" s="143">
        <v>1</v>
      </c>
      <c r="AZ64" s="143">
        <v>1</v>
      </c>
      <c r="BA64" s="143">
        <f>IF(AZ64=1,G64,0)</f>
        <v>0</v>
      </c>
      <c r="BB64" s="143">
        <f>IF(AZ64=2,G64,0)</f>
        <v>0</v>
      </c>
      <c r="BC64" s="143">
        <f>IF(AZ64=3,G64,0)</f>
        <v>0</v>
      </c>
      <c r="BD64" s="143">
        <f>IF(AZ64=4,G64,0)</f>
        <v>0</v>
      </c>
      <c r="BE64" s="143">
        <f>IF(AZ64=5,G64,0)</f>
        <v>0</v>
      </c>
      <c r="CA64" s="172">
        <v>1</v>
      </c>
      <c r="CB64" s="172">
        <v>1</v>
      </c>
      <c r="CZ64" s="143">
        <v>0</v>
      </c>
    </row>
    <row r="65" spans="1:104" ht="22.5">
      <c r="A65" s="166">
        <v>27</v>
      </c>
      <c r="B65" s="167" t="s">
        <v>168</v>
      </c>
      <c r="C65" s="168" t="s">
        <v>169</v>
      </c>
      <c r="D65" s="169" t="s">
        <v>93</v>
      </c>
      <c r="E65" s="170">
        <v>40</v>
      </c>
      <c r="F65" s="170">
        <v>0</v>
      </c>
      <c r="G65" s="171">
        <f>E65*F65</f>
        <v>0</v>
      </c>
      <c r="O65" s="165">
        <v>2</v>
      </c>
      <c r="AA65" s="143">
        <v>1</v>
      </c>
      <c r="AB65" s="143">
        <v>1</v>
      </c>
      <c r="AC65" s="143">
        <v>1</v>
      </c>
      <c r="AZ65" s="143">
        <v>1</v>
      </c>
      <c r="BA65" s="143">
        <f>IF(AZ65=1,G65,0)</f>
        <v>0</v>
      </c>
      <c r="BB65" s="143">
        <f>IF(AZ65=2,G65,0)</f>
        <v>0</v>
      </c>
      <c r="BC65" s="143">
        <f>IF(AZ65=3,G65,0)</f>
        <v>0</v>
      </c>
      <c r="BD65" s="143">
        <f>IF(AZ65=4,G65,0)</f>
        <v>0</v>
      </c>
      <c r="BE65" s="143">
        <f>IF(AZ65=5,G65,0)</f>
        <v>0</v>
      </c>
      <c r="CA65" s="172">
        <v>1</v>
      </c>
      <c r="CB65" s="172">
        <v>1</v>
      </c>
      <c r="CZ65" s="143">
        <v>0.12</v>
      </c>
    </row>
    <row r="66" spans="1:104" ht="12.75">
      <c r="A66" s="166">
        <v>28</v>
      </c>
      <c r="B66" s="167" t="s">
        <v>170</v>
      </c>
      <c r="C66" s="168" t="s">
        <v>171</v>
      </c>
      <c r="D66" s="169" t="s">
        <v>93</v>
      </c>
      <c r="E66" s="170">
        <v>5</v>
      </c>
      <c r="F66" s="170">
        <v>0</v>
      </c>
      <c r="G66" s="171">
        <f>E66*F66</f>
        <v>0</v>
      </c>
      <c r="O66" s="165">
        <v>2</v>
      </c>
      <c r="AA66" s="143">
        <v>1</v>
      </c>
      <c r="AB66" s="143">
        <v>1</v>
      </c>
      <c r="AC66" s="143">
        <v>1</v>
      </c>
      <c r="AZ66" s="143">
        <v>1</v>
      </c>
      <c r="BA66" s="143">
        <f>IF(AZ66=1,G66,0)</f>
        <v>0</v>
      </c>
      <c r="BB66" s="143">
        <f>IF(AZ66=2,G66,0)</f>
        <v>0</v>
      </c>
      <c r="BC66" s="143">
        <f>IF(AZ66=3,G66,0)</f>
        <v>0</v>
      </c>
      <c r="BD66" s="143">
        <f>IF(AZ66=4,G66,0)</f>
        <v>0</v>
      </c>
      <c r="BE66" s="143">
        <f>IF(AZ66=5,G66,0)</f>
        <v>0</v>
      </c>
      <c r="CA66" s="172">
        <v>1</v>
      </c>
      <c r="CB66" s="172">
        <v>1</v>
      </c>
      <c r="CZ66" s="143">
        <v>0.0045</v>
      </c>
    </row>
    <row r="67" spans="1:15" ht="12.75">
      <c r="A67" s="173"/>
      <c r="B67" s="175"/>
      <c r="C67" s="223" t="s">
        <v>172</v>
      </c>
      <c r="D67" s="224"/>
      <c r="E67" s="176">
        <v>5</v>
      </c>
      <c r="F67" s="177"/>
      <c r="G67" s="178"/>
      <c r="M67" s="174" t="s">
        <v>172</v>
      </c>
      <c r="O67" s="165"/>
    </row>
    <row r="68" spans="1:104" ht="12.75">
      <c r="A68" s="166">
        <v>29</v>
      </c>
      <c r="B68" s="167" t="s">
        <v>173</v>
      </c>
      <c r="C68" s="168" t="s">
        <v>174</v>
      </c>
      <c r="D68" s="169" t="s">
        <v>93</v>
      </c>
      <c r="E68" s="170">
        <v>40</v>
      </c>
      <c r="F68" s="170">
        <v>0</v>
      </c>
      <c r="G68" s="171">
        <f>E68*F68</f>
        <v>0</v>
      </c>
      <c r="O68" s="165">
        <v>2</v>
      </c>
      <c r="AA68" s="143">
        <v>1</v>
      </c>
      <c r="AB68" s="143">
        <v>1</v>
      </c>
      <c r="AC68" s="143">
        <v>1</v>
      </c>
      <c r="AZ68" s="143">
        <v>1</v>
      </c>
      <c r="BA68" s="143">
        <f>IF(AZ68=1,G68,0)</f>
        <v>0</v>
      </c>
      <c r="BB68" s="143">
        <f>IF(AZ68=2,G68,0)</f>
        <v>0</v>
      </c>
      <c r="BC68" s="143">
        <f>IF(AZ68=3,G68,0)</f>
        <v>0</v>
      </c>
      <c r="BD68" s="143">
        <f>IF(AZ68=4,G68,0)</f>
        <v>0</v>
      </c>
      <c r="BE68" s="143">
        <f>IF(AZ68=5,G68,0)</f>
        <v>0</v>
      </c>
      <c r="CA68" s="172">
        <v>1</v>
      </c>
      <c r="CB68" s="172">
        <v>1</v>
      </c>
      <c r="CZ68" s="143">
        <v>0.00056</v>
      </c>
    </row>
    <row r="69" spans="1:104" ht="22.5">
      <c r="A69" s="166">
        <v>30</v>
      </c>
      <c r="B69" s="167" t="s">
        <v>175</v>
      </c>
      <c r="C69" s="168" t="s">
        <v>176</v>
      </c>
      <c r="D69" s="169" t="s">
        <v>93</v>
      </c>
      <c r="E69" s="170">
        <v>40</v>
      </c>
      <c r="F69" s="170">
        <v>0</v>
      </c>
      <c r="G69" s="171">
        <f>E69*F69</f>
        <v>0</v>
      </c>
      <c r="O69" s="165">
        <v>2</v>
      </c>
      <c r="AA69" s="143">
        <v>1</v>
      </c>
      <c r="AB69" s="143">
        <v>0</v>
      </c>
      <c r="AC69" s="143">
        <v>0</v>
      </c>
      <c r="AZ69" s="143">
        <v>1</v>
      </c>
      <c r="BA69" s="143">
        <f>IF(AZ69=1,G69,0)</f>
        <v>0</v>
      </c>
      <c r="BB69" s="143">
        <f>IF(AZ69=2,G69,0)</f>
        <v>0</v>
      </c>
      <c r="BC69" s="143">
        <f>IF(AZ69=3,G69,0)</f>
        <v>0</v>
      </c>
      <c r="BD69" s="143">
        <f>IF(AZ69=4,G69,0)</f>
        <v>0</v>
      </c>
      <c r="BE69" s="143">
        <f>IF(AZ69=5,G69,0)</f>
        <v>0</v>
      </c>
      <c r="CA69" s="172">
        <v>1</v>
      </c>
      <c r="CB69" s="172">
        <v>0</v>
      </c>
      <c r="CZ69" s="143">
        <v>0</v>
      </c>
    </row>
    <row r="70" spans="1:104" ht="12.75">
      <c r="A70" s="166">
        <v>31</v>
      </c>
      <c r="B70" s="167" t="s">
        <v>177</v>
      </c>
      <c r="C70" s="168" t="s">
        <v>178</v>
      </c>
      <c r="D70" s="169" t="s">
        <v>87</v>
      </c>
      <c r="E70" s="170">
        <v>40</v>
      </c>
      <c r="F70" s="170">
        <v>0</v>
      </c>
      <c r="G70" s="171">
        <f>E70*F70</f>
        <v>0</v>
      </c>
      <c r="O70" s="165">
        <v>2</v>
      </c>
      <c r="AA70" s="143">
        <v>1</v>
      </c>
      <c r="AB70" s="143">
        <v>0</v>
      </c>
      <c r="AC70" s="143">
        <v>0</v>
      </c>
      <c r="AZ70" s="143">
        <v>1</v>
      </c>
      <c r="BA70" s="143">
        <f>IF(AZ70=1,G70,0)</f>
        <v>0</v>
      </c>
      <c r="BB70" s="143">
        <f>IF(AZ70=2,G70,0)</f>
        <v>0</v>
      </c>
      <c r="BC70" s="143">
        <f>IF(AZ70=3,G70,0)</f>
        <v>0</v>
      </c>
      <c r="BD70" s="143">
        <f>IF(AZ70=4,G70,0)</f>
        <v>0</v>
      </c>
      <c r="BE70" s="143">
        <f>IF(AZ70=5,G70,0)</f>
        <v>0</v>
      </c>
      <c r="CA70" s="172">
        <v>1</v>
      </c>
      <c r="CB70" s="172">
        <v>0</v>
      </c>
      <c r="CZ70" s="143">
        <v>0</v>
      </c>
    </row>
    <row r="71" spans="1:104" ht="12.75">
      <c r="A71" s="166">
        <v>32</v>
      </c>
      <c r="B71" s="167" t="s">
        <v>179</v>
      </c>
      <c r="C71" s="168" t="s">
        <v>180</v>
      </c>
      <c r="D71" s="169" t="s">
        <v>90</v>
      </c>
      <c r="E71" s="170">
        <v>3.2</v>
      </c>
      <c r="F71" s="170">
        <v>0</v>
      </c>
      <c r="G71" s="171">
        <f>E71*F71</f>
        <v>0</v>
      </c>
      <c r="O71" s="165">
        <v>2</v>
      </c>
      <c r="AA71" s="143">
        <v>1</v>
      </c>
      <c r="AB71" s="143">
        <v>1</v>
      </c>
      <c r="AC71" s="143">
        <v>1</v>
      </c>
      <c r="AZ71" s="143">
        <v>1</v>
      </c>
      <c r="BA71" s="143">
        <f>IF(AZ71=1,G71,0)</f>
        <v>0</v>
      </c>
      <c r="BB71" s="143">
        <f>IF(AZ71=2,G71,0)</f>
        <v>0</v>
      </c>
      <c r="BC71" s="143">
        <f>IF(AZ71=3,G71,0)</f>
        <v>0</v>
      </c>
      <c r="BD71" s="143">
        <f>IF(AZ71=4,G71,0)</f>
        <v>0</v>
      </c>
      <c r="BE71" s="143">
        <f>IF(AZ71=5,G71,0)</f>
        <v>0</v>
      </c>
      <c r="CA71" s="172">
        <v>1</v>
      </c>
      <c r="CB71" s="172">
        <v>1</v>
      </c>
      <c r="CZ71" s="143">
        <v>0</v>
      </c>
    </row>
    <row r="72" spans="1:15" ht="12.75">
      <c r="A72" s="173"/>
      <c r="B72" s="175"/>
      <c r="C72" s="223" t="s">
        <v>181</v>
      </c>
      <c r="D72" s="224"/>
      <c r="E72" s="176">
        <v>3.2</v>
      </c>
      <c r="F72" s="177"/>
      <c r="G72" s="178"/>
      <c r="M72" s="174" t="s">
        <v>181</v>
      </c>
      <c r="O72" s="165"/>
    </row>
    <row r="73" spans="1:104" ht="12.75">
      <c r="A73" s="166">
        <v>33</v>
      </c>
      <c r="B73" s="167" t="s">
        <v>182</v>
      </c>
      <c r="C73" s="168" t="s">
        <v>183</v>
      </c>
      <c r="D73" s="169" t="s">
        <v>90</v>
      </c>
      <c r="E73" s="170">
        <v>3.2</v>
      </c>
      <c r="F73" s="170">
        <v>0</v>
      </c>
      <c r="G73" s="171">
        <f>E73*F73</f>
        <v>0</v>
      </c>
      <c r="O73" s="165">
        <v>2</v>
      </c>
      <c r="AA73" s="143">
        <v>1</v>
      </c>
      <c r="AB73" s="143">
        <v>1</v>
      </c>
      <c r="AC73" s="143">
        <v>1</v>
      </c>
      <c r="AZ73" s="143">
        <v>1</v>
      </c>
      <c r="BA73" s="143">
        <f>IF(AZ73=1,G73,0)</f>
        <v>0</v>
      </c>
      <c r="BB73" s="143">
        <f>IF(AZ73=2,G73,0)</f>
        <v>0</v>
      </c>
      <c r="BC73" s="143">
        <f>IF(AZ73=3,G73,0)</f>
        <v>0</v>
      </c>
      <c r="BD73" s="143">
        <f>IF(AZ73=4,G73,0)</f>
        <v>0</v>
      </c>
      <c r="BE73" s="143">
        <f>IF(AZ73=5,G73,0)</f>
        <v>0</v>
      </c>
      <c r="CA73" s="172">
        <v>1</v>
      </c>
      <c r="CB73" s="172">
        <v>1</v>
      </c>
      <c r="CZ73" s="143">
        <v>0</v>
      </c>
    </row>
    <row r="74" spans="1:104" ht="22.5">
      <c r="A74" s="166">
        <v>34</v>
      </c>
      <c r="B74" s="167" t="s">
        <v>184</v>
      </c>
      <c r="C74" s="168" t="s">
        <v>185</v>
      </c>
      <c r="D74" s="169" t="s">
        <v>87</v>
      </c>
      <c r="E74" s="170">
        <v>60</v>
      </c>
      <c r="F74" s="170">
        <v>0</v>
      </c>
      <c r="G74" s="171">
        <f>E74*F74</f>
        <v>0</v>
      </c>
      <c r="O74" s="165">
        <v>2</v>
      </c>
      <c r="AA74" s="143">
        <v>1</v>
      </c>
      <c r="AB74" s="143">
        <v>7</v>
      </c>
      <c r="AC74" s="143">
        <v>7</v>
      </c>
      <c r="AZ74" s="143">
        <v>1</v>
      </c>
      <c r="BA74" s="143">
        <f>IF(AZ74=1,G74,0)</f>
        <v>0</v>
      </c>
      <c r="BB74" s="143">
        <f>IF(AZ74=2,G74,0)</f>
        <v>0</v>
      </c>
      <c r="BC74" s="143">
        <f>IF(AZ74=3,G74,0)</f>
        <v>0</v>
      </c>
      <c r="BD74" s="143">
        <f>IF(AZ74=4,G74,0)</f>
        <v>0</v>
      </c>
      <c r="BE74" s="143">
        <f>IF(AZ74=5,G74,0)</f>
        <v>0</v>
      </c>
      <c r="CA74" s="172">
        <v>1</v>
      </c>
      <c r="CB74" s="172">
        <v>7</v>
      </c>
      <c r="CZ74" s="143">
        <v>0.00032</v>
      </c>
    </row>
    <row r="75" spans="1:15" ht="12.75">
      <c r="A75" s="173"/>
      <c r="B75" s="175"/>
      <c r="C75" s="223" t="s">
        <v>186</v>
      </c>
      <c r="D75" s="224"/>
      <c r="E75" s="176">
        <v>60</v>
      </c>
      <c r="F75" s="177"/>
      <c r="G75" s="178"/>
      <c r="M75" s="174" t="s">
        <v>186</v>
      </c>
      <c r="O75" s="165"/>
    </row>
    <row r="76" spans="1:104" ht="12.75">
      <c r="A76" s="166">
        <v>35</v>
      </c>
      <c r="B76" s="167" t="s">
        <v>187</v>
      </c>
      <c r="C76" s="168" t="s">
        <v>188</v>
      </c>
      <c r="D76" s="169" t="s">
        <v>93</v>
      </c>
      <c r="E76" s="170">
        <v>600</v>
      </c>
      <c r="F76" s="170">
        <v>0</v>
      </c>
      <c r="G76" s="171">
        <f>E76*F76</f>
        <v>0</v>
      </c>
      <c r="O76" s="165">
        <v>2</v>
      </c>
      <c r="AA76" s="143">
        <v>12</v>
      </c>
      <c r="AB76" s="143">
        <v>0</v>
      </c>
      <c r="AC76" s="143">
        <v>50</v>
      </c>
      <c r="AZ76" s="143">
        <v>1</v>
      </c>
      <c r="BA76" s="143">
        <f>IF(AZ76=1,G76,0)</f>
        <v>0</v>
      </c>
      <c r="BB76" s="143">
        <f>IF(AZ76=2,G76,0)</f>
        <v>0</v>
      </c>
      <c r="BC76" s="143">
        <f>IF(AZ76=3,G76,0)</f>
        <v>0</v>
      </c>
      <c r="BD76" s="143">
        <f>IF(AZ76=4,G76,0)</f>
        <v>0</v>
      </c>
      <c r="BE76" s="143">
        <f>IF(AZ76=5,G76,0)</f>
        <v>0</v>
      </c>
      <c r="CA76" s="172">
        <v>12</v>
      </c>
      <c r="CB76" s="172">
        <v>0</v>
      </c>
      <c r="CZ76" s="143">
        <v>0</v>
      </c>
    </row>
    <row r="77" spans="1:15" ht="12.75">
      <c r="A77" s="173"/>
      <c r="B77" s="175"/>
      <c r="C77" s="223" t="s">
        <v>189</v>
      </c>
      <c r="D77" s="224"/>
      <c r="E77" s="176">
        <v>600</v>
      </c>
      <c r="F77" s="177"/>
      <c r="G77" s="178"/>
      <c r="M77" s="174" t="s">
        <v>189</v>
      </c>
      <c r="O77" s="165"/>
    </row>
    <row r="78" spans="1:104" ht="12.75">
      <c r="A78" s="166">
        <v>36</v>
      </c>
      <c r="B78" s="167" t="s">
        <v>190</v>
      </c>
      <c r="C78" s="168" t="s">
        <v>191</v>
      </c>
      <c r="D78" s="169" t="s">
        <v>192</v>
      </c>
      <c r="E78" s="170">
        <v>20</v>
      </c>
      <c r="F78" s="170">
        <v>0</v>
      </c>
      <c r="G78" s="171">
        <f>E78*F78</f>
        <v>0</v>
      </c>
      <c r="O78" s="165">
        <v>2</v>
      </c>
      <c r="AA78" s="143">
        <v>12</v>
      </c>
      <c r="AB78" s="143">
        <v>0</v>
      </c>
      <c r="AC78" s="143">
        <v>51</v>
      </c>
      <c r="AZ78" s="143">
        <v>1</v>
      </c>
      <c r="BA78" s="143">
        <f>IF(AZ78=1,G78,0)</f>
        <v>0</v>
      </c>
      <c r="BB78" s="143">
        <f>IF(AZ78=2,G78,0)</f>
        <v>0</v>
      </c>
      <c r="BC78" s="143">
        <f>IF(AZ78=3,G78,0)</f>
        <v>0</v>
      </c>
      <c r="BD78" s="143">
        <f>IF(AZ78=4,G78,0)</f>
        <v>0</v>
      </c>
      <c r="BE78" s="143">
        <f>IF(AZ78=5,G78,0)</f>
        <v>0</v>
      </c>
      <c r="CA78" s="172">
        <v>12</v>
      </c>
      <c r="CB78" s="172">
        <v>0</v>
      </c>
      <c r="CZ78" s="143">
        <v>0</v>
      </c>
    </row>
    <row r="79" spans="1:15" ht="12.75">
      <c r="A79" s="173"/>
      <c r="B79" s="175"/>
      <c r="C79" s="223" t="s">
        <v>193</v>
      </c>
      <c r="D79" s="224"/>
      <c r="E79" s="176">
        <v>20</v>
      </c>
      <c r="F79" s="177"/>
      <c r="G79" s="178"/>
      <c r="M79" s="174" t="s">
        <v>193</v>
      </c>
      <c r="O79" s="165"/>
    </row>
    <row r="80" spans="1:104" ht="22.5">
      <c r="A80" s="166">
        <v>37</v>
      </c>
      <c r="B80" s="167" t="s">
        <v>194</v>
      </c>
      <c r="C80" s="168" t="s">
        <v>195</v>
      </c>
      <c r="D80" s="169" t="s">
        <v>192</v>
      </c>
      <c r="E80" s="170">
        <v>120</v>
      </c>
      <c r="F80" s="170">
        <v>0</v>
      </c>
      <c r="G80" s="171">
        <f>E80*F80</f>
        <v>0</v>
      </c>
      <c r="O80" s="165">
        <v>2</v>
      </c>
      <c r="AA80" s="143">
        <v>12</v>
      </c>
      <c r="AB80" s="143">
        <v>0</v>
      </c>
      <c r="AC80" s="143">
        <v>52</v>
      </c>
      <c r="AZ80" s="143">
        <v>1</v>
      </c>
      <c r="BA80" s="143">
        <f>IF(AZ80=1,G80,0)</f>
        <v>0</v>
      </c>
      <c r="BB80" s="143">
        <f>IF(AZ80=2,G80,0)</f>
        <v>0</v>
      </c>
      <c r="BC80" s="143">
        <f>IF(AZ80=3,G80,0)</f>
        <v>0</v>
      </c>
      <c r="BD80" s="143">
        <f>IF(AZ80=4,G80,0)</f>
        <v>0</v>
      </c>
      <c r="BE80" s="143">
        <f>IF(AZ80=5,G80,0)</f>
        <v>0</v>
      </c>
      <c r="CA80" s="172">
        <v>12</v>
      </c>
      <c r="CB80" s="172">
        <v>0</v>
      </c>
      <c r="CZ80" s="143">
        <v>0.001</v>
      </c>
    </row>
    <row r="81" spans="1:15" ht="12.75">
      <c r="A81" s="173"/>
      <c r="B81" s="175"/>
      <c r="C81" s="223" t="s">
        <v>196</v>
      </c>
      <c r="D81" s="224"/>
      <c r="E81" s="176">
        <v>120</v>
      </c>
      <c r="F81" s="177"/>
      <c r="G81" s="178"/>
      <c r="M81" s="174" t="s">
        <v>196</v>
      </c>
      <c r="O81" s="165"/>
    </row>
    <row r="82" spans="1:104" ht="12.75">
      <c r="A82" s="166">
        <v>38</v>
      </c>
      <c r="B82" s="167" t="s">
        <v>197</v>
      </c>
      <c r="C82" s="168" t="s">
        <v>198</v>
      </c>
      <c r="D82" s="169" t="s">
        <v>93</v>
      </c>
      <c r="E82" s="170">
        <v>40</v>
      </c>
      <c r="F82" s="170">
        <v>0</v>
      </c>
      <c r="G82" s="171">
        <f aca="true" t="shared" si="6" ref="G82:G91">E82*F82</f>
        <v>0</v>
      </c>
      <c r="O82" s="165">
        <v>2</v>
      </c>
      <c r="AA82" s="143">
        <v>12</v>
      </c>
      <c r="AB82" s="143">
        <v>0</v>
      </c>
      <c r="AC82" s="143">
        <v>53</v>
      </c>
      <c r="AZ82" s="143">
        <v>1</v>
      </c>
      <c r="BA82" s="143">
        <f aca="true" t="shared" si="7" ref="BA82:BA91">IF(AZ82=1,G82,0)</f>
        <v>0</v>
      </c>
      <c r="BB82" s="143">
        <f aca="true" t="shared" si="8" ref="BB82:BB91">IF(AZ82=2,G82,0)</f>
        <v>0</v>
      </c>
      <c r="BC82" s="143">
        <f aca="true" t="shared" si="9" ref="BC82:BC91">IF(AZ82=3,G82,0)</f>
        <v>0</v>
      </c>
      <c r="BD82" s="143">
        <f aca="true" t="shared" si="10" ref="BD82:BD91">IF(AZ82=4,G82,0)</f>
        <v>0</v>
      </c>
      <c r="BE82" s="143">
        <f aca="true" t="shared" si="11" ref="BE82:BE91">IF(AZ82=5,G82,0)</f>
        <v>0</v>
      </c>
      <c r="CA82" s="172">
        <v>12</v>
      </c>
      <c r="CB82" s="172">
        <v>0</v>
      </c>
      <c r="CZ82" s="143">
        <v>0</v>
      </c>
    </row>
    <row r="83" spans="1:104" ht="12.75">
      <c r="A83" s="166">
        <v>39</v>
      </c>
      <c r="B83" s="167" t="s">
        <v>199</v>
      </c>
      <c r="C83" s="168" t="s">
        <v>200</v>
      </c>
      <c r="D83" s="169" t="s">
        <v>93</v>
      </c>
      <c r="E83" s="170">
        <v>3</v>
      </c>
      <c r="F83" s="170">
        <v>0</v>
      </c>
      <c r="G83" s="171">
        <f t="shared" si="6"/>
        <v>0</v>
      </c>
      <c r="O83" s="165">
        <v>2</v>
      </c>
      <c r="AA83" s="143">
        <v>3</v>
      </c>
      <c r="AB83" s="143">
        <v>1</v>
      </c>
      <c r="AC83" s="143">
        <v>26512791</v>
      </c>
      <c r="AZ83" s="143">
        <v>1</v>
      </c>
      <c r="BA83" s="143">
        <f t="shared" si="7"/>
        <v>0</v>
      </c>
      <c r="BB83" s="143">
        <f t="shared" si="8"/>
        <v>0</v>
      </c>
      <c r="BC83" s="143">
        <f t="shared" si="9"/>
        <v>0</v>
      </c>
      <c r="BD83" s="143">
        <f t="shared" si="10"/>
        <v>0</v>
      </c>
      <c r="BE83" s="143">
        <f t="shared" si="11"/>
        <v>0</v>
      </c>
      <c r="CA83" s="172">
        <v>3</v>
      </c>
      <c r="CB83" s="172">
        <v>1</v>
      </c>
      <c r="CZ83" s="143">
        <v>0.0035</v>
      </c>
    </row>
    <row r="84" spans="1:104" ht="12.75">
      <c r="A84" s="166">
        <v>40</v>
      </c>
      <c r="B84" s="167" t="s">
        <v>201</v>
      </c>
      <c r="C84" s="168" t="s">
        <v>202</v>
      </c>
      <c r="D84" s="169" t="s">
        <v>93</v>
      </c>
      <c r="E84" s="170">
        <v>1</v>
      </c>
      <c r="F84" s="170">
        <v>0</v>
      </c>
      <c r="G84" s="171">
        <f t="shared" si="6"/>
        <v>0</v>
      </c>
      <c r="O84" s="165">
        <v>2</v>
      </c>
      <c r="AA84" s="143">
        <v>3</v>
      </c>
      <c r="AB84" s="143">
        <v>1</v>
      </c>
      <c r="AC84" s="143" t="s">
        <v>201</v>
      </c>
      <c r="AZ84" s="143">
        <v>1</v>
      </c>
      <c r="BA84" s="143">
        <f t="shared" si="7"/>
        <v>0</v>
      </c>
      <c r="BB84" s="143">
        <f t="shared" si="8"/>
        <v>0</v>
      </c>
      <c r="BC84" s="143">
        <f t="shared" si="9"/>
        <v>0</v>
      </c>
      <c r="BD84" s="143">
        <f t="shared" si="10"/>
        <v>0</v>
      </c>
      <c r="BE84" s="143">
        <f t="shared" si="11"/>
        <v>0</v>
      </c>
      <c r="CA84" s="172">
        <v>3</v>
      </c>
      <c r="CB84" s="172">
        <v>1</v>
      </c>
      <c r="CZ84" s="143">
        <v>0.0035</v>
      </c>
    </row>
    <row r="85" spans="1:104" ht="12.75">
      <c r="A85" s="166">
        <v>41</v>
      </c>
      <c r="B85" s="167" t="s">
        <v>203</v>
      </c>
      <c r="C85" s="168" t="s">
        <v>204</v>
      </c>
      <c r="D85" s="169" t="s">
        <v>93</v>
      </c>
      <c r="E85" s="170">
        <v>1</v>
      </c>
      <c r="F85" s="170">
        <v>0</v>
      </c>
      <c r="G85" s="171">
        <f t="shared" si="6"/>
        <v>0</v>
      </c>
      <c r="O85" s="165">
        <v>2</v>
      </c>
      <c r="AA85" s="143">
        <v>3</v>
      </c>
      <c r="AB85" s="143">
        <v>1</v>
      </c>
      <c r="AC85" s="143">
        <v>26560311</v>
      </c>
      <c r="AZ85" s="143">
        <v>1</v>
      </c>
      <c r="BA85" s="143">
        <f t="shared" si="7"/>
        <v>0</v>
      </c>
      <c r="BB85" s="143">
        <f t="shared" si="8"/>
        <v>0</v>
      </c>
      <c r="BC85" s="143">
        <f t="shared" si="9"/>
        <v>0</v>
      </c>
      <c r="BD85" s="143">
        <f t="shared" si="10"/>
        <v>0</v>
      </c>
      <c r="BE85" s="143">
        <f t="shared" si="11"/>
        <v>0</v>
      </c>
      <c r="CA85" s="172">
        <v>3</v>
      </c>
      <c r="CB85" s="172">
        <v>1</v>
      </c>
      <c r="CZ85" s="143">
        <v>0.005</v>
      </c>
    </row>
    <row r="86" spans="1:104" ht="12.75">
      <c r="A86" s="166">
        <v>42</v>
      </c>
      <c r="B86" s="167" t="s">
        <v>205</v>
      </c>
      <c r="C86" s="168" t="s">
        <v>206</v>
      </c>
      <c r="D86" s="169" t="s">
        <v>93</v>
      </c>
      <c r="E86" s="170">
        <v>3</v>
      </c>
      <c r="F86" s="170">
        <v>0</v>
      </c>
      <c r="G86" s="171">
        <f t="shared" si="6"/>
        <v>0</v>
      </c>
      <c r="O86" s="165">
        <v>2</v>
      </c>
      <c r="AA86" s="143">
        <v>3</v>
      </c>
      <c r="AB86" s="143">
        <v>1</v>
      </c>
      <c r="AC86" s="143">
        <v>26560321</v>
      </c>
      <c r="AZ86" s="143">
        <v>1</v>
      </c>
      <c r="BA86" s="143">
        <f t="shared" si="7"/>
        <v>0</v>
      </c>
      <c r="BB86" s="143">
        <f t="shared" si="8"/>
        <v>0</v>
      </c>
      <c r="BC86" s="143">
        <f t="shared" si="9"/>
        <v>0</v>
      </c>
      <c r="BD86" s="143">
        <f t="shared" si="10"/>
        <v>0</v>
      </c>
      <c r="BE86" s="143">
        <f t="shared" si="11"/>
        <v>0</v>
      </c>
      <c r="CA86" s="172">
        <v>3</v>
      </c>
      <c r="CB86" s="172">
        <v>1</v>
      </c>
      <c r="CZ86" s="143">
        <v>0.0055</v>
      </c>
    </row>
    <row r="87" spans="1:104" ht="12.75">
      <c r="A87" s="166">
        <v>43</v>
      </c>
      <c r="B87" s="167" t="s">
        <v>207</v>
      </c>
      <c r="C87" s="168" t="s">
        <v>208</v>
      </c>
      <c r="D87" s="169" t="s">
        <v>93</v>
      </c>
      <c r="E87" s="170">
        <v>2</v>
      </c>
      <c r="F87" s="170">
        <v>0</v>
      </c>
      <c r="G87" s="171">
        <f t="shared" si="6"/>
        <v>0</v>
      </c>
      <c r="O87" s="165">
        <v>2</v>
      </c>
      <c r="AA87" s="143">
        <v>3</v>
      </c>
      <c r="AB87" s="143">
        <v>1</v>
      </c>
      <c r="AC87" s="143">
        <v>26560322</v>
      </c>
      <c r="AZ87" s="143">
        <v>1</v>
      </c>
      <c r="BA87" s="143">
        <f t="shared" si="7"/>
        <v>0</v>
      </c>
      <c r="BB87" s="143">
        <f t="shared" si="8"/>
        <v>0</v>
      </c>
      <c r="BC87" s="143">
        <f t="shared" si="9"/>
        <v>0</v>
      </c>
      <c r="BD87" s="143">
        <f t="shared" si="10"/>
        <v>0</v>
      </c>
      <c r="BE87" s="143">
        <f t="shared" si="11"/>
        <v>0</v>
      </c>
      <c r="CA87" s="172">
        <v>3</v>
      </c>
      <c r="CB87" s="172">
        <v>1</v>
      </c>
      <c r="CZ87" s="143">
        <v>0.0055</v>
      </c>
    </row>
    <row r="88" spans="1:104" ht="12.75">
      <c r="A88" s="166">
        <v>44</v>
      </c>
      <c r="B88" s="167" t="s">
        <v>209</v>
      </c>
      <c r="C88" s="168" t="s">
        <v>210</v>
      </c>
      <c r="D88" s="169" t="s">
        <v>93</v>
      </c>
      <c r="E88" s="170">
        <v>6</v>
      </c>
      <c r="F88" s="170">
        <v>0</v>
      </c>
      <c r="G88" s="171">
        <f t="shared" si="6"/>
        <v>0</v>
      </c>
      <c r="O88" s="165">
        <v>2</v>
      </c>
      <c r="AA88" s="143">
        <v>3</v>
      </c>
      <c r="AB88" s="143">
        <v>1</v>
      </c>
      <c r="AC88" s="143" t="s">
        <v>209</v>
      </c>
      <c r="AZ88" s="143">
        <v>1</v>
      </c>
      <c r="BA88" s="143">
        <f t="shared" si="7"/>
        <v>0</v>
      </c>
      <c r="BB88" s="143">
        <f t="shared" si="8"/>
        <v>0</v>
      </c>
      <c r="BC88" s="143">
        <f t="shared" si="9"/>
        <v>0</v>
      </c>
      <c r="BD88" s="143">
        <f t="shared" si="10"/>
        <v>0</v>
      </c>
      <c r="BE88" s="143">
        <f t="shared" si="11"/>
        <v>0</v>
      </c>
      <c r="CA88" s="172">
        <v>3</v>
      </c>
      <c r="CB88" s="172">
        <v>1</v>
      </c>
      <c r="CZ88" s="143">
        <v>0.007</v>
      </c>
    </row>
    <row r="89" spans="1:104" ht="12.75">
      <c r="A89" s="166">
        <v>45</v>
      </c>
      <c r="B89" s="167" t="s">
        <v>211</v>
      </c>
      <c r="C89" s="168" t="s">
        <v>212</v>
      </c>
      <c r="D89" s="169" t="s">
        <v>93</v>
      </c>
      <c r="E89" s="170">
        <v>4</v>
      </c>
      <c r="F89" s="170">
        <v>0</v>
      </c>
      <c r="G89" s="171">
        <f t="shared" si="6"/>
        <v>0</v>
      </c>
      <c r="O89" s="165">
        <v>2</v>
      </c>
      <c r="AA89" s="143">
        <v>3</v>
      </c>
      <c r="AB89" s="143">
        <v>1</v>
      </c>
      <c r="AC89" s="143">
        <v>2660002</v>
      </c>
      <c r="AZ89" s="143">
        <v>1</v>
      </c>
      <c r="BA89" s="143">
        <f t="shared" si="7"/>
        <v>0</v>
      </c>
      <c r="BB89" s="143">
        <f t="shared" si="8"/>
        <v>0</v>
      </c>
      <c r="BC89" s="143">
        <f t="shared" si="9"/>
        <v>0</v>
      </c>
      <c r="BD89" s="143">
        <f t="shared" si="10"/>
        <v>0</v>
      </c>
      <c r="BE89" s="143">
        <f t="shared" si="11"/>
        <v>0</v>
      </c>
      <c r="CA89" s="172">
        <v>3</v>
      </c>
      <c r="CB89" s="172">
        <v>1</v>
      </c>
      <c r="CZ89" s="143">
        <v>0.0045</v>
      </c>
    </row>
    <row r="90" spans="1:104" ht="12.75">
      <c r="A90" s="166">
        <v>46</v>
      </c>
      <c r="B90" s="167" t="s">
        <v>213</v>
      </c>
      <c r="C90" s="168" t="s">
        <v>214</v>
      </c>
      <c r="D90" s="169" t="s">
        <v>93</v>
      </c>
      <c r="E90" s="170">
        <v>20</v>
      </c>
      <c r="F90" s="170">
        <v>0</v>
      </c>
      <c r="G90" s="171">
        <f t="shared" si="6"/>
        <v>0</v>
      </c>
      <c r="O90" s="165">
        <v>2</v>
      </c>
      <c r="AA90" s="143">
        <v>3</v>
      </c>
      <c r="AB90" s="143">
        <v>1</v>
      </c>
      <c r="AC90" s="143">
        <v>2660003</v>
      </c>
      <c r="AZ90" s="143">
        <v>1</v>
      </c>
      <c r="BA90" s="143">
        <f t="shared" si="7"/>
        <v>0</v>
      </c>
      <c r="BB90" s="143">
        <f t="shared" si="8"/>
        <v>0</v>
      </c>
      <c r="BC90" s="143">
        <f t="shared" si="9"/>
        <v>0</v>
      </c>
      <c r="BD90" s="143">
        <f t="shared" si="10"/>
        <v>0</v>
      </c>
      <c r="BE90" s="143">
        <f t="shared" si="11"/>
        <v>0</v>
      </c>
      <c r="CA90" s="172">
        <v>3</v>
      </c>
      <c r="CB90" s="172">
        <v>1</v>
      </c>
      <c r="CZ90" s="143">
        <v>0.0045</v>
      </c>
    </row>
    <row r="91" spans="1:104" ht="12.75">
      <c r="A91" s="166">
        <v>47</v>
      </c>
      <c r="B91" s="167" t="s">
        <v>215</v>
      </c>
      <c r="C91" s="168" t="s">
        <v>216</v>
      </c>
      <c r="D91" s="169" t="s">
        <v>93</v>
      </c>
      <c r="E91" s="170">
        <v>5</v>
      </c>
      <c r="F91" s="170">
        <v>0</v>
      </c>
      <c r="G91" s="171">
        <f t="shared" si="6"/>
        <v>0</v>
      </c>
      <c r="O91" s="165">
        <v>2</v>
      </c>
      <c r="AA91" s="143">
        <v>3</v>
      </c>
      <c r="AB91" s="143">
        <v>1</v>
      </c>
      <c r="AC91" s="143" t="s">
        <v>215</v>
      </c>
      <c r="AZ91" s="143">
        <v>1</v>
      </c>
      <c r="BA91" s="143">
        <f t="shared" si="7"/>
        <v>0</v>
      </c>
      <c r="BB91" s="143">
        <f t="shared" si="8"/>
        <v>0</v>
      </c>
      <c r="BC91" s="143">
        <f t="shared" si="9"/>
        <v>0</v>
      </c>
      <c r="BD91" s="143">
        <f t="shared" si="10"/>
        <v>0</v>
      </c>
      <c r="BE91" s="143">
        <f t="shared" si="11"/>
        <v>0</v>
      </c>
      <c r="CA91" s="172">
        <v>3</v>
      </c>
      <c r="CB91" s="172">
        <v>1</v>
      </c>
      <c r="CZ91" s="143">
        <v>0.003</v>
      </c>
    </row>
    <row r="92" spans="1:15" ht="12.75">
      <c r="A92" s="173"/>
      <c r="B92" s="175"/>
      <c r="C92" s="223" t="s">
        <v>217</v>
      </c>
      <c r="D92" s="224"/>
      <c r="E92" s="176">
        <v>5</v>
      </c>
      <c r="F92" s="177"/>
      <c r="G92" s="178"/>
      <c r="M92" s="174" t="s">
        <v>217</v>
      </c>
      <c r="O92" s="165"/>
    </row>
    <row r="93" spans="1:104" ht="12.75">
      <c r="A93" s="166">
        <v>48</v>
      </c>
      <c r="B93" s="167" t="s">
        <v>218</v>
      </c>
      <c r="C93" s="168" t="s">
        <v>219</v>
      </c>
      <c r="D93" s="169" t="s">
        <v>93</v>
      </c>
      <c r="E93" s="170">
        <v>120</v>
      </c>
      <c r="F93" s="170">
        <v>0</v>
      </c>
      <c r="G93" s="171">
        <f>E93*F93</f>
        <v>0</v>
      </c>
      <c r="O93" s="165">
        <v>2</v>
      </c>
      <c r="AA93" s="143">
        <v>3</v>
      </c>
      <c r="AB93" s="143">
        <v>1</v>
      </c>
      <c r="AC93" s="143" t="s">
        <v>218</v>
      </c>
      <c r="AZ93" s="143">
        <v>1</v>
      </c>
      <c r="BA93" s="143">
        <f>IF(AZ93=1,G93,0)</f>
        <v>0</v>
      </c>
      <c r="BB93" s="143">
        <f>IF(AZ93=2,G93,0)</f>
        <v>0</v>
      </c>
      <c r="BC93" s="143">
        <f>IF(AZ93=3,G93,0)</f>
        <v>0</v>
      </c>
      <c r="BD93" s="143">
        <f>IF(AZ93=4,G93,0)</f>
        <v>0</v>
      </c>
      <c r="BE93" s="143">
        <f>IF(AZ93=5,G93,0)</f>
        <v>0</v>
      </c>
      <c r="CA93" s="172">
        <v>3</v>
      </c>
      <c r="CB93" s="172">
        <v>1</v>
      </c>
      <c r="CZ93" s="143">
        <v>0.002</v>
      </c>
    </row>
    <row r="94" spans="1:15" ht="12.75">
      <c r="A94" s="173"/>
      <c r="B94" s="175"/>
      <c r="C94" s="223" t="s">
        <v>220</v>
      </c>
      <c r="D94" s="224"/>
      <c r="E94" s="176">
        <v>120</v>
      </c>
      <c r="F94" s="177"/>
      <c r="G94" s="178"/>
      <c r="M94" s="174" t="s">
        <v>220</v>
      </c>
      <c r="O94" s="165"/>
    </row>
    <row r="95" spans="1:104" ht="12.75">
      <c r="A95" s="166">
        <v>49</v>
      </c>
      <c r="B95" s="167" t="s">
        <v>221</v>
      </c>
      <c r="C95" s="168" t="s">
        <v>222</v>
      </c>
      <c r="D95" s="169" t="s">
        <v>90</v>
      </c>
      <c r="E95" s="170">
        <v>2</v>
      </c>
      <c r="F95" s="170">
        <v>0</v>
      </c>
      <c r="G95" s="171">
        <f>E95*F95</f>
        <v>0</v>
      </c>
      <c r="O95" s="165">
        <v>2</v>
      </c>
      <c r="AA95" s="143">
        <v>3</v>
      </c>
      <c r="AB95" s="143">
        <v>1</v>
      </c>
      <c r="AC95" s="143">
        <v>103911001</v>
      </c>
      <c r="AZ95" s="143">
        <v>1</v>
      </c>
      <c r="BA95" s="143">
        <f>IF(AZ95=1,G95,0)</f>
        <v>0</v>
      </c>
      <c r="BB95" s="143">
        <f>IF(AZ95=2,G95,0)</f>
        <v>0</v>
      </c>
      <c r="BC95" s="143">
        <f>IF(AZ95=3,G95,0)</f>
        <v>0</v>
      </c>
      <c r="BD95" s="143">
        <f>IF(AZ95=4,G95,0)</f>
        <v>0</v>
      </c>
      <c r="BE95" s="143">
        <f>IF(AZ95=5,G95,0)</f>
        <v>0</v>
      </c>
      <c r="CA95" s="172">
        <v>3</v>
      </c>
      <c r="CB95" s="172">
        <v>1</v>
      </c>
      <c r="CZ95" s="143">
        <v>0.45</v>
      </c>
    </row>
    <row r="96" spans="1:15" ht="12.75">
      <c r="A96" s="173"/>
      <c r="B96" s="175"/>
      <c r="C96" s="223" t="s">
        <v>223</v>
      </c>
      <c r="D96" s="224"/>
      <c r="E96" s="176">
        <v>2</v>
      </c>
      <c r="F96" s="177"/>
      <c r="G96" s="178"/>
      <c r="M96" s="174" t="s">
        <v>223</v>
      </c>
      <c r="O96" s="165"/>
    </row>
    <row r="97" spans="1:104" ht="12.75">
      <c r="A97" s="166">
        <v>50</v>
      </c>
      <c r="B97" s="167" t="s">
        <v>224</v>
      </c>
      <c r="C97" s="168" t="s">
        <v>225</v>
      </c>
      <c r="D97" s="169" t="s">
        <v>87</v>
      </c>
      <c r="E97" s="170">
        <v>66</v>
      </c>
      <c r="F97" s="170">
        <v>0</v>
      </c>
      <c r="G97" s="171">
        <f>E97*F97</f>
        <v>0</v>
      </c>
      <c r="O97" s="165">
        <v>2</v>
      </c>
      <c r="AA97" s="143">
        <v>3</v>
      </c>
      <c r="AB97" s="143">
        <v>7</v>
      </c>
      <c r="AC97" s="143">
        <v>673905261</v>
      </c>
      <c r="AZ97" s="143">
        <v>1</v>
      </c>
      <c r="BA97" s="143">
        <f>IF(AZ97=1,G97,0)</f>
        <v>0</v>
      </c>
      <c r="BB97" s="143">
        <f>IF(AZ97=2,G97,0)</f>
        <v>0</v>
      </c>
      <c r="BC97" s="143">
        <f>IF(AZ97=3,G97,0)</f>
        <v>0</v>
      </c>
      <c r="BD97" s="143">
        <f>IF(AZ97=4,G97,0)</f>
        <v>0</v>
      </c>
      <c r="BE97" s="143">
        <f>IF(AZ97=5,G97,0)</f>
        <v>0</v>
      </c>
      <c r="CA97" s="172">
        <v>3</v>
      </c>
      <c r="CB97" s="172">
        <v>7</v>
      </c>
      <c r="CZ97" s="143">
        <v>0.0003</v>
      </c>
    </row>
    <row r="98" spans="1:15" ht="12.75">
      <c r="A98" s="173"/>
      <c r="B98" s="175"/>
      <c r="C98" s="223" t="s">
        <v>226</v>
      </c>
      <c r="D98" s="224"/>
      <c r="E98" s="176">
        <v>66</v>
      </c>
      <c r="F98" s="177"/>
      <c r="G98" s="178"/>
      <c r="M98" s="174" t="s">
        <v>226</v>
      </c>
      <c r="O98" s="165"/>
    </row>
    <row r="99" spans="1:104" ht="12.75">
      <c r="A99" s="166">
        <v>51</v>
      </c>
      <c r="B99" s="167" t="s">
        <v>227</v>
      </c>
      <c r="C99" s="168" t="s">
        <v>228</v>
      </c>
      <c r="D99" s="169" t="s">
        <v>93</v>
      </c>
      <c r="E99" s="170">
        <v>40</v>
      </c>
      <c r="F99" s="170">
        <v>0</v>
      </c>
      <c r="G99" s="171">
        <f>E99*F99</f>
        <v>0</v>
      </c>
      <c r="O99" s="165">
        <v>2</v>
      </c>
      <c r="AA99" s="143">
        <v>3</v>
      </c>
      <c r="AB99" s="143">
        <v>1</v>
      </c>
      <c r="AC99" s="143">
        <v>709213401</v>
      </c>
      <c r="AZ99" s="143">
        <v>1</v>
      </c>
      <c r="BA99" s="143">
        <f>IF(AZ99=1,G99,0)</f>
        <v>0</v>
      </c>
      <c r="BB99" s="143">
        <f>IF(AZ99=2,G99,0)</f>
        <v>0</v>
      </c>
      <c r="BC99" s="143">
        <f>IF(AZ99=3,G99,0)</f>
        <v>0</v>
      </c>
      <c r="BD99" s="143">
        <f>IF(AZ99=4,G99,0)</f>
        <v>0</v>
      </c>
      <c r="BE99" s="143">
        <f>IF(AZ99=5,G99,0)</f>
        <v>0</v>
      </c>
      <c r="CA99" s="172">
        <v>3</v>
      </c>
      <c r="CB99" s="172">
        <v>1</v>
      </c>
      <c r="CZ99" s="143">
        <v>0</v>
      </c>
    </row>
    <row r="100" spans="1:57" ht="12.75">
      <c r="A100" s="179"/>
      <c r="B100" s="180" t="s">
        <v>72</v>
      </c>
      <c r="C100" s="181" t="str">
        <f>CONCATENATE(B63," ",C63)</f>
        <v>12 Stromy</v>
      </c>
      <c r="D100" s="182"/>
      <c r="E100" s="183"/>
      <c r="F100" s="184"/>
      <c r="G100" s="185">
        <f>SUM(G63:G99)</f>
        <v>0</v>
      </c>
      <c r="O100" s="165">
        <v>4</v>
      </c>
      <c r="BA100" s="186">
        <f>SUM(BA63:BA99)</f>
        <v>0</v>
      </c>
      <c r="BB100" s="186">
        <f>SUM(BB63:BB99)</f>
        <v>0</v>
      </c>
      <c r="BC100" s="186">
        <f>SUM(BC63:BC99)</f>
        <v>0</v>
      </c>
      <c r="BD100" s="186">
        <f>SUM(BD63:BD99)</f>
        <v>0</v>
      </c>
      <c r="BE100" s="186">
        <f>SUM(BE63:BE99)</f>
        <v>0</v>
      </c>
    </row>
    <row r="101" spans="1:15" ht="12.75">
      <c r="A101" s="158" t="s">
        <v>69</v>
      </c>
      <c r="B101" s="159" t="s">
        <v>229</v>
      </c>
      <c r="C101" s="160" t="s">
        <v>230</v>
      </c>
      <c r="D101" s="161"/>
      <c r="E101" s="162"/>
      <c r="F101" s="162"/>
      <c r="G101" s="163"/>
      <c r="H101" s="164"/>
      <c r="I101" s="164"/>
      <c r="O101" s="165">
        <v>1</v>
      </c>
    </row>
    <row r="102" spans="1:104" ht="22.5">
      <c r="A102" s="166">
        <v>52</v>
      </c>
      <c r="B102" s="167" t="s">
        <v>231</v>
      </c>
      <c r="C102" s="168" t="s">
        <v>232</v>
      </c>
      <c r="D102" s="169" t="s">
        <v>93</v>
      </c>
      <c r="E102" s="170">
        <v>139</v>
      </c>
      <c r="F102" s="170">
        <v>0</v>
      </c>
      <c r="G102" s="171">
        <f>E102*F102</f>
        <v>0</v>
      </c>
      <c r="O102" s="165">
        <v>2</v>
      </c>
      <c r="AA102" s="143">
        <v>1</v>
      </c>
      <c r="AB102" s="143">
        <v>1</v>
      </c>
      <c r="AC102" s="143">
        <v>1</v>
      </c>
      <c r="AZ102" s="143">
        <v>1</v>
      </c>
      <c r="BA102" s="143">
        <f>IF(AZ102=1,G102,0)</f>
        <v>0</v>
      </c>
      <c r="BB102" s="143">
        <f>IF(AZ102=2,G102,0)</f>
        <v>0</v>
      </c>
      <c r="BC102" s="143">
        <f>IF(AZ102=3,G102,0)</f>
        <v>0</v>
      </c>
      <c r="BD102" s="143">
        <f>IF(AZ102=4,G102,0)</f>
        <v>0</v>
      </c>
      <c r="BE102" s="143">
        <f>IF(AZ102=5,G102,0)</f>
        <v>0</v>
      </c>
      <c r="CA102" s="172">
        <v>1</v>
      </c>
      <c r="CB102" s="172">
        <v>1</v>
      </c>
      <c r="CZ102" s="143">
        <v>0</v>
      </c>
    </row>
    <row r="103" spans="1:104" ht="22.5">
      <c r="A103" s="166">
        <v>53</v>
      </c>
      <c r="B103" s="167" t="s">
        <v>233</v>
      </c>
      <c r="C103" s="168" t="s">
        <v>234</v>
      </c>
      <c r="D103" s="169" t="s">
        <v>93</v>
      </c>
      <c r="E103" s="170">
        <v>139</v>
      </c>
      <c r="F103" s="170">
        <v>0</v>
      </c>
      <c r="G103" s="171">
        <f>E103*F103</f>
        <v>0</v>
      </c>
      <c r="O103" s="165">
        <v>2</v>
      </c>
      <c r="AA103" s="143">
        <v>1</v>
      </c>
      <c r="AB103" s="143">
        <v>1</v>
      </c>
      <c r="AC103" s="143">
        <v>1</v>
      </c>
      <c r="AZ103" s="143">
        <v>1</v>
      </c>
      <c r="BA103" s="143">
        <f>IF(AZ103=1,G103,0)</f>
        <v>0</v>
      </c>
      <c r="BB103" s="143">
        <f>IF(AZ103=2,G103,0)</f>
        <v>0</v>
      </c>
      <c r="BC103" s="143">
        <f>IF(AZ103=3,G103,0)</f>
        <v>0</v>
      </c>
      <c r="BD103" s="143">
        <f>IF(AZ103=4,G103,0)</f>
        <v>0</v>
      </c>
      <c r="BE103" s="143">
        <f>IF(AZ103=5,G103,0)</f>
        <v>0</v>
      </c>
      <c r="CA103" s="172">
        <v>1</v>
      </c>
      <c r="CB103" s="172">
        <v>1</v>
      </c>
      <c r="CZ103" s="143">
        <v>0</v>
      </c>
    </row>
    <row r="104" spans="1:104" ht="12.75">
      <c r="A104" s="166">
        <v>54</v>
      </c>
      <c r="B104" s="167" t="s">
        <v>170</v>
      </c>
      <c r="C104" s="168" t="s">
        <v>171</v>
      </c>
      <c r="D104" s="169" t="s">
        <v>93</v>
      </c>
      <c r="E104" s="170">
        <v>28</v>
      </c>
      <c r="F104" s="170">
        <v>0</v>
      </c>
      <c r="G104" s="171">
        <f>E104*F104</f>
        <v>0</v>
      </c>
      <c r="O104" s="165">
        <v>2</v>
      </c>
      <c r="AA104" s="143">
        <v>1</v>
      </c>
      <c r="AB104" s="143">
        <v>1</v>
      </c>
      <c r="AC104" s="143">
        <v>1</v>
      </c>
      <c r="AZ104" s="143">
        <v>1</v>
      </c>
      <c r="BA104" s="143">
        <f>IF(AZ104=1,G104,0)</f>
        <v>0</v>
      </c>
      <c r="BB104" s="143">
        <f>IF(AZ104=2,G104,0)</f>
        <v>0</v>
      </c>
      <c r="BC104" s="143">
        <f>IF(AZ104=3,G104,0)</f>
        <v>0</v>
      </c>
      <c r="BD104" s="143">
        <f>IF(AZ104=4,G104,0)</f>
        <v>0</v>
      </c>
      <c r="BE104" s="143">
        <f>IF(AZ104=5,G104,0)</f>
        <v>0</v>
      </c>
      <c r="CA104" s="172">
        <v>1</v>
      </c>
      <c r="CB104" s="172">
        <v>1</v>
      </c>
      <c r="CZ104" s="143">
        <v>0.0045</v>
      </c>
    </row>
    <row r="105" spans="1:15" ht="12.75">
      <c r="A105" s="173"/>
      <c r="B105" s="175"/>
      <c r="C105" s="223" t="s">
        <v>235</v>
      </c>
      <c r="D105" s="224"/>
      <c r="E105" s="176">
        <v>28</v>
      </c>
      <c r="F105" s="177"/>
      <c r="G105" s="178"/>
      <c r="M105" s="174" t="s">
        <v>235</v>
      </c>
      <c r="O105" s="165"/>
    </row>
    <row r="106" spans="1:104" ht="12.75">
      <c r="A106" s="166">
        <v>55</v>
      </c>
      <c r="B106" s="167" t="s">
        <v>236</v>
      </c>
      <c r="C106" s="168" t="s">
        <v>237</v>
      </c>
      <c r="D106" s="169" t="s">
        <v>87</v>
      </c>
      <c r="E106" s="170">
        <v>50</v>
      </c>
      <c r="F106" s="170">
        <v>0</v>
      </c>
      <c r="G106" s="171">
        <f>E106*F106</f>
        <v>0</v>
      </c>
      <c r="O106" s="165">
        <v>2</v>
      </c>
      <c r="AA106" s="143">
        <v>1</v>
      </c>
      <c r="AB106" s="143">
        <v>1</v>
      </c>
      <c r="AC106" s="143">
        <v>1</v>
      </c>
      <c r="AZ106" s="143">
        <v>1</v>
      </c>
      <c r="BA106" s="143">
        <f>IF(AZ106=1,G106,0)</f>
        <v>0</v>
      </c>
      <c r="BB106" s="143">
        <f>IF(AZ106=2,G106,0)</f>
        <v>0</v>
      </c>
      <c r="BC106" s="143">
        <f>IF(AZ106=3,G106,0)</f>
        <v>0</v>
      </c>
      <c r="BD106" s="143">
        <f>IF(AZ106=4,G106,0)</f>
        <v>0</v>
      </c>
      <c r="BE106" s="143">
        <f>IF(AZ106=5,G106,0)</f>
        <v>0</v>
      </c>
      <c r="CA106" s="172">
        <v>1</v>
      </c>
      <c r="CB106" s="172">
        <v>1</v>
      </c>
      <c r="CZ106" s="143">
        <v>0</v>
      </c>
    </row>
    <row r="107" spans="1:104" ht="12.75">
      <c r="A107" s="166">
        <v>56</v>
      </c>
      <c r="B107" s="167" t="s">
        <v>179</v>
      </c>
      <c r="C107" s="168" t="s">
        <v>180</v>
      </c>
      <c r="D107" s="169" t="s">
        <v>90</v>
      </c>
      <c r="E107" s="170">
        <v>6.95</v>
      </c>
      <c r="F107" s="170">
        <v>0</v>
      </c>
      <c r="G107" s="171">
        <f>E107*F107</f>
        <v>0</v>
      </c>
      <c r="O107" s="165">
        <v>2</v>
      </c>
      <c r="AA107" s="143">
        <v>1</v>
      </c>
      <c r="AB107" s="143">
        <v>1</v>
      </c>
      <c r="AC107" s="143">
        <v>1</v>
      </c>
      <c r="AZ107" s="143">
        <v>1</v>
      </c>
      <c r="BA107" s="143">
        <f>IF(AZ107=1,G107,0)</f>
        <v>0</v>
      </c>
      <c r="BB107" s="143">
        <f>IF(AZ107=2,G107,0)</f>
        <v>0</v>
      </c>
      <c r="BC107" s="143">
        <f>IF(AZ107=3,G107,0)</f>
        <v>0</v>
      </c>
      <c r="BD107" s="143">
        <f>IF(AZ107=4,G107,0)</f>
        <v>0</v>
      </c>
      <c r="BE107" s="143">
        <f>IF(AZ107=5,G107,0)</f>
        <v>0</v>
      </c>
      <c r="CA107" s="172">
        <v>1</v>
      </c>
      <c r="CB107" s="172">
        <v>1</v>
      </c>
      <c r="CZ107" s="143">
        <v>0</v>
      </c>
    </row>
    <row r="108" spans="1:15" ht="12.75">
      <c r="A108" s="173"/>
      <c r="B108" s="175"/>
      <c r="C108" s="223" t="s">
        <v>238</v>
      </c>
      <c r="D108" s="224"/>
      <c r="E108" s="176">
        <v>6.95</v>
      </c>
      <c r="F108" s="177"/>
      <c r="G108" s="178"/>
      <c r="M108" s="174" t="s">
        <v>238</v>
      </c>
      <c r="O108" s="165"/>
    </row>
    <row r="109" spans="1:104" ht="12.75">
      <c r="A109" s="166">
        <v>57</v>
      </c>
      <c r="B109" s="167" t="s">
        <v>182</v>
      </c>
      <c r="C109" s="168" t="s">
        <v>183</v>
      </c>
      <c r="D109" s="169" t="s">
        <v>90</v>
      </c>
      <c r="E109" s="170">
        <v>6.95</v>
      </c>
      <c r="F109" s="170">
        <v>0</v>
      </c>
      <c r="G109" s="171">
        <f>E109*F109</f>
        <v>0</v>
      </c>
      <c r="O109" s="165">
        <v>2</v>
      </c>
      <c r="AA109" s="143">
        <v>1</v>
      </c>
      <c r="AB109" s="143">
        <v>1</v>
      </c>
      <c r="AC109" s="143">
        <v>1</v>
      </c>
      <c r="AZ109" s="143">
        <v>1</v>
      </c>
      <c r="BA109" s="143">
        <f>IF(AZ109=1,G109,0)</f>
        <v>0</v>
      </c>
      <c r="BB109" s="143">
        <f>IF(AZ109=2,G109,0)</f>
        <v>0</v>
      </c>
      <c r="BC109" s="143">
        <f>IF(AZ109=3,G109,0)</f>
        <v>0</v>
      </c>
      <c r="BD109" s="143">
        <f>IF(AZ109=4,G109,0)</f>
        <v>0</v>
      </c>
      <c r="BE109" s="143">
        <f>IF(AZ109=5,G109,0)</f>
        <v>0</v>
      </c>
      <c r="CA109" s="172">
        <v>1</v>
      </c>
      <c r="CB109" s="172">
        <v>1</v>
      </c>
      <c r="CZ109" s="143">
        <v>0</v>
      </c>
    </row>
    <row r="110" spans="1:104" ht="12.75">
      <c r="A110" s="166">
        <v>58</v>
      </c>
      <c r="B110" s="167" t="s">
        <v>239</v>
      </c>
      <c r="C110" s="168" t="s">
        <v>240</v>
      </c>
      <c r="D110" s="169" t="s">
        <v>84</v>
      </c>
      <c r="E110" s="170">
        <v>1</v>
      </c>
      <c r="F110" s="170">
        <v>0</v>
      </c>
      <c r="G110" s="171">
        <f>E110*F110</f>
        <v>0</v>
      </c>
      <c r="O110" s="165">
        <v>2</v>
      </c>
      <c r="AA110" s="143">
        <v>1</v>
      </c>
      <c r="AB110" s="143">
        <v>7</v>
      </c>
      <c r="AC110" s="143">
        <v>7</v>
      </c>
      <c r="AZ110" s="143">
        <v>1</v>
      </c>
      <c r="BA110" s="143">
        <f>IF(AZ110=1,G110,0)</f>
        <v>0</v>
      </c>
      <c r="BB110" s="143">
        <f>IF(AZ110=2,G110,0)</f>
        <v>0</v>
      </c>
      <c r="BC110" s="143">
        <f>IF(AZ110=3,G110,0)</f>
        <v>0</v>
      </c>
      <c r="BD110" s="143">
        <f>IF(AZ110=4,G110,0)</f>
        <v>0</v>
      </c>
      <c r="BE110" s="143">
        <f>IF(AZ110=5,G110,0)</f>
        <v>0</v>
      </c>
      <c r="CA110" s="172">
        <v>1</v>
      </c>
      <c r="CB110" s="172">
        <v>7</v>
      </c>
      <c r="CZ110" s="143">
        <v>0</v>
      </c>
    </row>
    <row r="111" spans="1:104" ht="22.5">
      <c r="A111" s="166">
        <v>59</v>
      </c>
      <c r="B111" s="167" t="s">
        <v>241</v>
      </c>
      <c r="C111" s="168" t="s">
        <v>242</v>
      </c>
      <c r="D111" s="169" t="s">
        <v>243</v>
      </c>
      <c r="E111" s="170">
        <v>127</v>
      </c>
      <c r="F111" s="170">
        <v>0</v>
      </c>
      <c r="G111" s="171">
        <f>E111*F111</f>
        <v>0</v>
      </c>
      <c r="O111" s="165">
        <v>2</v>
      </c>
      <c r="AA111" s="143">
        <v>1</v>
      </c>
      <c r="AB111" s="143">
        <v>7</v>
      </c>
      <c r="AC111" s="143">
        <v>7</v>
      </c>
      <c r="AZ111" s="143">
        <v>1</v>
      </c>
      <c r="BA111" s="143">
        <f>IF(AZ111=1,G111,0)</f>
        <v>0</v>
      </c>
      <c r="BB111" s="143">
        <f>IF(AZ111=2,G111,0)</f>
        <v>0</v>
      </c>
      <c r="BC111" s="143">
        <f>IF(AZ111=3,G111,0)</f>
        <v>0</v>
      </c>
      <c r="BD111" s="143">
        <f>IF(AZ111=4,G111,0)</f>
        <v>0</v>
      </c>
      <c r="BE111" s="143">
        <f>IF(AZ111=5,G111,0)</f>
        <v>0</v>
      </c>
      <c r="CA111" s="172">
        <v>1</v>
      </c>
      <c r="CB111" s="172">
        <v>7</v>
      </c>
      <c r="CZ111" s="143">
        <v>0</v>
      </c>
    </row>
    <row r="112" spans="1:15" ht="12.75">
      <c r="A112" s="173"/>
      <c r="B112" s="175"/>
      <c r="C112" s="223" t="s">
        <v>244</v>
      </c>
      <c r="D112" s="224"/>
      <c r="E112" s="176">
        <v>127</v>
      </c>
      <c r="F112" s="177"/>
      <c r="G112" s="178"/>
      <c r="M112" s="174" t="s">
        <v>244</v>
      </c>
      <c r="O112" s="165"/>
    </row>
    <row r="113" spans="1:104" ht="12.75">
      <c r="A113" s="166">
        <v>60</v>
      </c>
      <c r="B113" s="167" t="s">
        <v>187</v>
      </c>
      <c r="C113" s="168" t="s">
        <v>188</v>
      </c>
      <c r="D113" s="169" t="s">
        <v>93</v>
      </c>
      <c r="E113" s="170">
        <v>417</v>
      </c>
      <c r="F113" s="170">
        <v>0</v>
      </c>
      <c r="G113" s="171">
        <f>E113*F113</f>
        <v>0</v>
      </c>
      <c r="O113" s="165">
        <v>2</v>
      </c>
      <c r="AA113" s="143">
        <v>12</v>
      </c>
      <c r="AB113" s="143">
        <v>0</v>
      </c>
      <c r="AC113" s="143">
        <v>54</v>
      </c>
      <c r="AZ113" s="143">
        <v>1</v>
      </c>
      <c r="BA113" s="143">
        <f>IF(AZ113=1,G113,0)</f>
        <v>0</v>
      </c>
      <c r="BB113" s="143">
        <f>IF(AZ113=2,G113,0)</f>
        <v>0</v>
      </c>
      <c r="BC113" s="143">
        <f>IF(AZ113=3,G113,0)</f>
        <v>0</v>
      </c>
      <c r="BD113" s="143">
        <f>IF(AZ113=4,G113,0)</f>
        <v>0</v>
      </c>
      <c r="BE113" s="143">
        <f>IF(AZ113=5,G113,0)</f>
        <v>0</v>
      </c>
      <c r="CA113" s="172">
        <v>12</v>
      </c>
      <c r="CB113" s="172">
        <v>0</v>
      </c>
      <c r="CZ113" s="143">
        <v>0</v>
      </c>
    </row>
    <row r="114" spans="1:15" ht="12.75">
      <c r="A114" s="173"/>
      <c r="B114" s="175"/>
      <c r="C114" s="223" t="s">
        <v>245</v>
      </c>
      <c r="D114" s="224"/>
      <c r="E114" s="176">
        <v>417</v>
      </c>
      <c r="F114" s="177"/>
      <c r="G114" s="178"/>
      <c r="M114" s="174" t="s">
        <v>245</v>
      </c>
      <c r="O114" s="165"/>
    </row>
    <row r="115" spans="1:104" ht="12.75">
      <c r="A115" s="166">
        <v>61</v>
      </c>
      <c r="B115" s="167" t="s">
        <v>190</v>
      </c>
      <c r="C115" s="168" t="s">
        <v>246</v>
      </c>
      <c r="D115" s="169" t="s">
        <v>192</v>
      </c>
      <c r="E115" s="170">
        <v>6.95</v>
      </c>
      <c r="F115" s="170">
        <v>0</v>
      </c>
      <c r="G115" s="171">
        <f>E115*F115</f>
        <v>0</v>
      </c>
      <c r="O115" s="165">
        <v>2</v>
      </c>
      <c r="AA115" s="143">
        <v>12</v>
      </c>
      <c r="AB115" s="143">
        <v>0</v>
      </c>
      <c r="AC115" s="143">
        <v>55</v>
      </c>
      <c r="AZ115" s="143">
        <v>1</v>
      </c>
      <c r="BA115" s="143">
        <f>IF(AZ115=1,G115,0)</f>
        <v>0</v>
      </c>
      <c r="BB115" s="143">
        <f>IF(AZ115=2,G115,0)</f>
        <v>0</v>
      </c>
      <c r="BC115" s="143">
        <f>IF(AZ115=3,G115,0)</f>
        <v>0</v>
      </c>
      <c r="BD115" s="143">
        <f>IF(AZ115=4,G115,0)</f>
        <v>0</v>
      </c>
      <c r="BE115" s="143">
        <f>IF(AZ115=5,G115,0)</f>
        <v>0</v>
      </c>
      <c r="CA115" s="172">
        <v>12</v>
      </c>
      <c r="CB115" s="172">
        <v>0</v>
      </c>
      <c r="CZ115" s="143">
        <v>0</v>
      </c>
    </row>
    <row r="116" spans="1:15" ht="12.75">
      <c r="A116" s="173"/>
      <c r="B116" s="175"/>
      <c r="C116" s="223" t="s">
        <v>247</v>
      </c>
      <c r="D116" s="224"/>
      <c r="E116" s="176">
        <v>6.95</v>
      </c>
      <c r="F116" s="177"/>
      <c r="G116" s="178"/>
      <c r="M116" s="174" t="s">
        <v>247</v>
      </c>
      <c r="O116" s="165"/>
    </row>
    <row r="117" spans="1:104" ht="12.75">
      <c r="A117" s="166">
        <v>62</v>
      </c>
      <c r="B117" s="167" t="s">
        <v>248</v>
      </c>
      <c r="C117" s="168" t="s">
        <v>249</v>
      </c>
      <c r="D117" s="169" t="s">
        <v>93</v>
      </c>
      <c r="E117" s="170">
        <v>139</v>
      </c>
      <c r="F117" s="170">
        <v>0</v>
      </c>
      <c r="G117" s="171">
        <f>E117*F117</f>
        <v>0</v>
      </c>
      <c r="O117" s="165">
        <v>2</v>
      </c>
      <c r="AA117" s="143">
        <v>12</v>
      </c>
      <c r="AB117" s="143">
        <v>0</v>
      </c>
      <c r="AC117" s="143">
        <v>56</v>
      </c>
      <c r="AZ117" s="143">
        <v>1</v>
      </c>
      <c r="BA117" s="143">
        <f>IF(AZ117=1,G117,0)</f>
        <v>0</v>
      </c>
      <c r="BB117" s="143">
        <f>IF(AZ117=2,G117,0)</f>
        <v>0</v>
      </c>
      <c r="BC117" s="143">
        <f>IF(AZ117=3,G117,0)</f>
        <v>0</v>
      </c>
      <c r="BD117" s="143">
        <f>IF(AZ117=4,G117,0)</f>
        <v>0</v>
      </c>
      <c r="BE117" s="143">
        <f>IF(AZ117=5,G117,0)</f>
        <v>0</v>
      </c>
      <c r="CA117" s="172">
        <v>12</v>
      </c>
      <c r="CB117" s="172">
        <v>0</v>
      </c>
      <c r="CZ117" s="143">
        <v>0</v>
      </c>
    </row>
    <row r="118" spans="1:104" ht="12.75">
      <c r="A118" s="166">
        <v>63</v>
      </c>
      <c r="B118" s="167" t="s">
        <v>250</v>
      </c>
      <c r="C118" s="168" t="s">
        <v>251</v>
      </c>
      <c r="D118" s="169" t="s">
        <v>93</v>
      </c>
      <c r="E118" s="170">
        <v>44</v>
      </c>
      <c r="F118" s="170">
        <v>0</v>
      </c>
      <c r="G118" s="171">
        <f>E118*F118</f>
        <v>0</v>
      </c>
      <c r="O118" s="165">
        <v>2</v>
      </c>
      <c r="AA118" s="143">
        <v>12</v>
      </c>
      <c r="AB118" s="143">
        <v>0</v>
      </c>
      <c r="AC118" s="143">
        <v>57</v>
      </c>
      <c r="AZ118" s="143">
        <v>1</v>
      </c>
      <c r="BA118" s="143">
        <f>IF(AZ118=1,G118,0)</f>
        <v>0</v>
      </c>
      <c r="BB118" s="143">
        <f>IF(AZ118=2,G118,0)</f>
        <v>0</v>
      </c>
      <c r="BC118" s="143">
        <f>IF(AZ118=3,G118,0)</f>
        <v>0</v>
      </c>
      <c r="BD118" s="143">
        <f>IF(AZ118=4,G118,0)</f>
        <v>0</v>
      </c>
      <c r="BE118" s="143">
        <f>IF(AZ118=5,G118,0)</f>
        <v>0</v>
      </c>
      <c r="CA118" s="172">
        <v>12</v>
      </c>
      <c r="CB118" s="172">
        <v>0</v>
      </c>
      <c r="CZ118" s="143">
        <v>0</v>
      </c>
    </row>
    <row r="119" spans="1:15" ht="12.75">
      <c r="A119" s="173"/>
      <c r="B119" s="175"/>
      <c r="C119" s="223" t="s">
        <v>252</v>
      </c>
      <c r="D119" s="224"/>
      <c r="E119" s="176">
        <v>44</v>
      </c>
      <c r="F119" s="177"/>
      <c r="G119" s="178"/>
      <c r="M119" s="174" t="s">
        <v>252</v>
      </c>
      <c r="O119" s="165"/>
    </row>
    <row r="120" spans="1:104" ht="12.75">
      <c r="A120" s="166">
        <v>64</v>
      </c>
      <c r="B120" s="167" t="s">
        <v>253</v>
      </c>
      <c r="C120" s="168" t="s">
        <v>254</v>
      </c>
      <c r="D120" s="169" t="s">
        <v>93</v>
      </c>
      <c r="E120" s="170">
        <v>139</v>
      </c>
      <c r="F120" s="170">
        <v>0</v>
      </c>
      <c r="G120" s="171">
        <f>E120*F120</f>
        <v>0</v>
      </c>
      <c r="O120" s="165">
        <v>2</v>
      </c>
      <c r="AA120" s="143">
        <v>3</v>
      </c>
      <c r="AB120" s="143">
        <v>1</v>
      </c>
      <c r="AC120" s="143">
        <v>2651279</v>
      </c>
      <c r="AZ120" s="143">
        <v>1</v>
      </c>
      <c r="BA120" s="143">
        <f>IF(AZ120=1,G120,0)</f>
        <v>0</v>
      </c>
      <c r="BB120" s="143">
        <f>IF(AZ120=2,G120,0)</f>
        <v>0</v>
      </c>
      <c r="BC120" s="143">
        <f>IF(AZ120=3,G120,0)</f>
        <v>0</v>
      </c>
      <c r="BD120" s="143">
        <f>IF(AZ120=4,G120,0)</f>
        <v>0</v>
      </c>
      <c r="BE120" s="143">
        <f>IF(AZ120=5,G120,0)</f>
        <v>0</v>
      </c>
      <c r="CA120" s="172">
        <v>3</v>
      </c>
      <c r="CB120" s="172">
        <v>1</v>
      </c>
      <c r="CZ120" s="143">
        <v>0.0035</v>
      </c>
    </row>
    <row r="121" spans="1:104" ht="12.75">
      <c r="A121" s="166">
        <v>65</v>
      </c>
      <c r="B121" s="167" t="s">
        <v>255</v>
      </c>
      <c r="C121" s="168" t="s">
        <v>256</v>
      </c>
      <c r="D121" s="169" t="s">
        <v>93</v>
      </c>
      <c r="E121" s="170">
        <v>28</v>
      </c>
      <c r="F121" s="170">
        <v>0</v>
      </c>
      <c r="G121" s="171">
        <f>E121*F121</f>
        <v>0</v>
      </c>
      <c r="O121" s="165">
        <v>2</v>
      </c>
      <c r="AA121" s="143">
        <v>3</v>
      </c>
      <c r="AB121" s="143">
        <v>1</v>
      </c>
      <c r="AC121" s="143">
        <v>5217220</v>
      </c>
      <c r="AZ121" s="143">
        <v>1</v>
      </c>
      <c r="BA121" s="143">
        <f>IF(AZ121=1,G121,0)</f>
        <v>0</v>
      </c>
      <c r="BB121" s="143">
        <f>IF(AZ121=2,G121,0)</f>
        <v>0</v>
      </c>
      <c r="BC121" s="143">
        <f>IF(AZ121=3,G121,0)</f>
        <v>0</v>
      </c>
      <c r="BD121" s="143">
        <f>IF(AZ121=4,G121,0)</f>
        <v>0</v>
      </c>
      <c r="BE121" s="143">
        <f>IF(AZ121=5,G121,0)</f>
        <v>0</v>
      </c>
      <c r="CA121" s="172">
        <v>3</v>
      </c>
      <c r="CB121" s="172">
        <v>1</v>
      </c>
      <c r="CZ121" s="143">
        <v>0.022</v>
      </c>
    </row>
    <row r="122" spans="1:15" ht="12.75">
      <c r="A122" s="173"/>
      <c r="B122" s="175"/>
      <c r="C122" s="223" t="s">
        <v>257</v>
      </c>
      <c r="D122" s="224"/>
      <c r="E122" s="176">
        <v>28</v>
      </c>
      <c r="F122" s="177"/>
      <c r="G122" s="178"/>
      <c r="M122" s="174" t="s">
        <v>257</v>
      </c>
      <c r="O122" s="165"/>
    </row>
    <row r="123" spans="1:15" ht="12.75">
      <c r="A123" s="173"/>
      <c r="B123" s="175"/>
      <c r="C123" s="223" t="s">
        <v>258</v>
      </c>
      <c r="D123" s="224"/>
      <c r="E123" s="176">
        <v>0</v>
      </c>
      <c r="F123" s="177"/>
      <c r="G123" s="178"/>
      <c r="M123" s="174" t="s">
        <v>258</v>
      </c>
      <c r="O123" s="165"/>
    </row>
    <row r="124" spans="1:104" ht="12.75">
      <c r="A124" s="166">
        <v>66</v>
      </c>
      <c r="B124" s="167" t="s">
        <v>259</v>
      </c>
      <c r="C124" s="168" t="s">
        <v>260</v>
      </c>
      <c r="D124" s="169" t="s">
        <v>90</v>
      </c>
      <c r="E124" s="170">
        <v>2.5</v>
      </c>
      <c r="F124" s="170">
        <v>0</v>
      </c>
      <c r="G124" s="171">
        <f>E124*F124</f>
        <v>0</v>
      </c>
      <c r="O124" s="165">
        <v>2</v>
      </c>
      <c r="AA124" s="143">
        <v>3</v>
      </c>
      <c r="AB124" s="143">
        <v>1</v>
      </c>
      <c r="AC124" s="143">
        <v>103911002</v>
      </c>
      <c r="AZ124" s="143">
        <v>1</v>
      </c>
      <c r="BA124" s="143">
        <f>IF(AZ124=1,G124,0)</f>
        <v>0</v>
      </c>
      <c r="BB124" s="143">
        <f>IF(AZ124=2,G124,0)</f>
        <v>0</v>
      </c>
      <c r="BC124" s="143">
        <f>IF(AZ124=3,G124,0)</f>
        <v>0</v>
      </c>
      <c r="BD124" s="143">
        <f>IF(AZ124=4,G124,0)</f>
        <v>0</v>
      </c>
      <c r="BE124" s="143">
        <f>IF(AZ124=5,G124,0)</f>
        <v>0</v>
      </c>
      <c r="CA124" s="172">
        <v>3</v>
      </c>
      <c r="CB124" s="172">
        <v>1</v>
      </c>
      <c r="CZ124" s="143">
        <v>0</v>
      </c>
    </row>
    <row r="125" spans="1:15" ht="12.75">
      <c r="A125" s="173"/>
      <c r="B125" s="175"/>
      <c r="C125" s="223" t="s">
        <v>261</v>
      </c>
      <c r="D125" s="224"/>
      <c r="E125" s="176">
        <v>2.5</v>
      </c>
      <c r="F125" s="177"/>
      <c r="G125" s="178"/>
      <c r="M125" s="174" t="s">
        <v>261</v>
      </c>
      <c r="O125" s="165"/>
    </row>
    <row r="126" spans="1:104" ht="12.75">
      <c r="A126" s="166">
        <v>67</v>
      </c>
      <c r="B126" s="167" t="s">
        <v>262</v>
      </c>
      <c r="C126" s="168" t="s">
        <v>263</v>
      </c>
      <c r="D126" s="169" t="s">
        <v>243</v>
      </c>
      <c r="E126" s="170">
        <v>152.4</v>
      </c>
      <c r="F126" s="170">
        <v>0</v>
      </c>
      <c r="G126" s="171">
        <f>E126*F126</f>
        <v>0</v>
      </c>
      <c r="O126" s="165">
        <v>2</v>
      </c>
      <c r="AA126" s="143">
        <v>3</v>
      </c>
      <c r="AB126" s="143">
        <v>1</v>
      </c>
      <c r="AC126" s="143">
        <v>314520513</v>
      </c>
      <c r="AZ126" s="143">
        <v>1</v>
      </c>
      <c r="BA126" s="143">
        <f>IF(AZ126=1,G126,0)</f>
        <v>0</v>
      </c>
      <c r="BB126" s="143">
        <f>IF(AZ126=2,G126,0)</f>
        <v>0</v>
      </c>
      <c r="BC126" s="143">
        <f>IF(AZ126=3,G126,0)</f>
        <v>0</v>
      </c>
      <c r="BD126" s="143">
        <f>IF(AZ126=4,G126,0)</f>
        <v>0</v>
      </c>
      <c r="BE126" s="143">
        <f>IF(AZ126=5,G126,0)</f>
        <v>0</v>
      </c>
      <c r="CA126" s="172">
        <v>3</v>
      </c>
      <c r="CB126" s="172">
        <v>1</v>
      </c>
      <c r="CZ126" s="143">
        <v>0</v>
      </c>
    </row>
    <row r="127" spans="1:15" ht="12.75">
      <c r="A127" s="173"/>
      <c r="B127" s="175"/>
      <c r="C127" s="223" t="s">
        <v>264</v>
      </c>
      <c r="D127" s="224"/>
      <c r="E127" s="176">
        <v>152.4</v>
      </c>
      <c r="F127" s="177"/>
      <c r="G127" s="178"/>
      <c r="M127" s="174" t="s">
        <v>264</v>
      </c>
      <c r="O127" s="165"/>
    </row>
    <row r="128" spans="1:57" ht="12.75">
      <c r="A128" s="179"/>
      <c r="B128" s="180" t="s">
        <v>72</v>
      </c>
      <c r="C128" s="181" t="str">
        <f>CONCATENATE(B101," ",C101)</f>
        <v>13 Živý plot - přímá habrová linie</v>
      </c>
      <c r="D128" s="182"/>
      <c r="E128" s="183"/>
      <c r="F128" s="184"/>
      <c r="G128" s="185">
        <f>SUM(G101:G127)</f>
        <v>0</v>
      </c>
      <c r="O128" s="165">
        <v>4</v>
      </c>
      <c r="BA128" s="186">
        <f>SUM(BA101:BA127)</f>
        <v>0</v>
      </c>
      <c r="BB128" s="186">
        <f>SUM(BB101:BB127)</f>
        <v>0</v>
      </c>
      <c r="BC128" s="186">
        <f>SUM(BC101:BC127)</f>
        <v>0</v>
      </c>
      <c r="BD128" s="186">
        <f>SUM(BD101:BD127)</f>
        <v>0</v>
      </c>
      <c r="BE128" s="186">
        <f>SUM(BE101:BE127)</f>
        <v>0</v>
      </c>
    </row>
    <row r="129" spans="1:15" ht="12.75">
      <c r="A129" s="158" t="s">
        <v>69</v>
      </c>
      <c r="B129" s="159" t="s">
        <v>265</v>
      </c>
      <c r="C129" s="160" t="s">
        <v>266</v>
      </c>
      <c r="D129" s="161"/>
      <c r="E129" s="162"/>
      <c r="F129" s="162"/>
      <c r="G129" s="163"/>
      <c r="H129" s="164"/>
      <c r="I129" s="164"/>
      <c r="O129" s="165">
        <v>1</v>
      </c>
    </row>
    <row r="130" spans="1:104" ht="12.75">
      <c r="A130" s="166">
        <v>68</v>
      </c>
      <c r="B130" s="167" t="s">
        <v>267</v>
      </c>
      <c r="C130" s="168" t="s">
        <v>268</v>
      </c>
      <c r="D130" s="169" t="s">
        <v>87</v>
      </c>
      <c r="E130" s="170">
        <v>2342</v>
      </c>
      <c r="F130" s="170">
        <v>0</v>
      </c>
      <c r="G130" s="171">
        <f>E130*F130</f>
        <v>0</v>
      </c>
      <c r="O130" s="165">
        <v>2</v>
      </c>
      <c r="AA130" s="143">
        <v>1</v>
      </c>
      <c r="AB130" s="143">
        <v>1</v>
      </c>
      <c r="AC130" s="143">
        <v>1</v>
      </c>
      <c r="AZ130" s="143">
        <v>1</v>
      </c>
      <c r="BA130" s="143">
        <f>IF(AZ130=1,G130,0)</f>
        <v>0</v>
      </c>
      <c r="BB130" s="143">
        <f>IF(AZ130=2,G130,0)</f>
        <v>0</v>
      </c>
      <c r="BC130" s="143">
        <f>IF(AZ130=3,G130,0)</f>
        <v>0</v>
      </c>
      <c r="BD130" s="143">
        <f>IF(AZ130=4,G130,0)</f>
        <v>0</v>
      </c>
      <c r="BE130" s="143">
        <f>IF(AZ130=5,G130,0)</f>
        <v>0</v>
      </c>
      <c r="CA130" s="172">
        <v>1</v>
      </c>
      <c r="CB130" s="172">
        <v>1</v>
      </c>
      <c r="CZ130" s="143">
        <v>0</v>
      </c>
    </row>
    <row r="131" spans="1:15" ht="12.75">
      <c r="A131" s="173"/>
      <c r="B131" s="175"/>
      <c r="C131" s="223" t="s">
        <v>269</v>
      </c>
      <c r="D131" s="224"/>
      <c r="E131" s="176">
        <v>2342</v>
      </c>
      <c r="F131" s="177"/>
      <c r="G131" s="178"/>
      <c r="M131" s="174" t="s">
        <v>269</v>
      </c>
      <c r="O131" s="165"/>
    </row>
    <row r="132" spans="1:104" ht="12.75">
      <c r="A132" s="166">
        <v>69</v>
      </c>
      <c r="B132" s="167" t="s">
        <v>270</v>
      </c>
      <c r="C132" s="168" t="s">
        <v>271</v>
      </c>
      <c r="D132" s="169" t="s">
        <v>87</v>
      </c>
      <c r="E132" s="170">
        <v>1171</v>
      </c>
      <c r="F132" s="170">
        <v>0</v>
      </c>
      <c r="G132" s="171">
        <f>E132*F132</f>
        <v>0</v>
      </c>
      <c r="O132" s="165">
        <v>2</v>
      </c>
      <c r="AA132" s="143">
        <v>1</v>
      </c>
      <c r="AB132" s="143">
        <v>1</v>
      </c>
      <c r="AC132" s="143">
        <v>1</v>
      </c>
      <c r="AZ132" s="143">
        <v>1</v>
      </c>
      <c r="BA132" s="143">
        <f>IF(AZ132=1,G132,0)</f>
        <v>0</v>
      </c>
      <c r="BB132" s="143">
        <f>IF(AZ132=2,G132,0)</f>
        <v>0</v>
      </c>
      <c r="BC132" s="143">
        <f>IF(AZ132=3,G132,0)</f>
        <v>0</v>
      </c>
      <c r="BD132" s="143">
        <f>IF(AZ132=4,G132,0)</f>
        <v>0</v>
      </c>
      <c r="BE132" s="143">
        <f>IF(AZ132=5,G132,0)</f>
        <v>0</v>
      </c>
      <c r="CA132" s="172">
        <v>1</v>
      </c>
      <c r="CB132" s="172">
        <v>1</v>
      </c>
      <c r="CZ132" s="143">
        <v>0</v>
      </c>
    </row>
    <row r="133" spans="1:104" ht="12.75">
      <c r="A133" s="166">
        <v>70</v>
      </c>
      <c r="B133" s="167" t="s">
        <v>272</v>
      </c>
      <c r="C133" s="168" t="s">
        <v>273</v>
      </c>
      <c r="D133" s="169" t="s">
        <v>87</v>
      </c>
      <c r="E133" s="170">
        <v>936.8</v>
      </c>
      <c r="F133" s="170">
        <v>0</v>
      </c>
      <c r="G133" s="171">
        <f>E133*F133</f>
        <v>0</v>
      </c>
      <c r="O133" s="165">
        <v>2</v>
      </c>
      <c r="AA133" s="143">
        <v>1</v>
      </c>
      <c r="AB133" s="143">
        <v>1</v>
      </c>
      <c r="AC133" s="143">
        <v>1</v>
      </c>
      <c r="AZ133" s="143">
        <v>1</v>
      </c>
      <c r="BA133" s="143">
        <f>IF(AZ133=1,G133,0)</f>
        <v>0</v>
      </c>
      <c r="BB133" s="143">
        <f>IF(AZ133=2,G133,0)</f>
        <v>0</v>
      </c>
      <c r="BC133" s="143">
        <f>IF(AZ133=3,G133,0)</f>
        <v>0</v>
      </c>
      <c r="BD133" s="143">
        <f>IF(AZ133=4,G133,0)</f>
        <v>0</v>
      </c>
      <c r="BE133" s="143">
        <f>IF(AZ133=5,G133,0)</f>
        <v>0</v>
      </c>
      <c r="CA133" s="172">
        <v>1</v>
      </c>
      <c r="CB133" s="172">
        <v>1</v>
      </c>
      <c r="CZ133" s="143">
        <v>0</v>
      </c>
    </row>
    <row r="134" spans="1:15" ht="12.75">
      <c r="A134" s="173"/>
      <c r="B134" s="175"/>
      <c r="C134" s="223" t="s">
        <v>274</v>
      </c>
      <c r="D134" s="224"/>
      <c r="E134" s="176">
        <v>936.8</v>
      </c>
      <c r="F134" s="177"/>
      <c r="G134" s="178"/>
      <c r="M134" s="174" t="s">
        <v>274</v>
      </c>
      <c r="O134" s="165"/>
    </row>
    <row r="135" spans="1:104" ht="12.75">
      <c r="A135" s="166">
        <v>71</v>
      </c>
      <c r="B135" s="167" t="s">
        <v>275</v>
      </c>
      <c r="C135" s="168" t="s">
        <v>276</v>
      </c>
      <c r="D135" s="169" t="s">
        <v>87</v>
      </c>
      <c r="E135" s="170">
        <v>234.2</v>
      </c>
      <c r="F135" s="170">
        <v>0</v>
      </c>
      <c r="G135" s="171">
        <f>E135*F135</f>
        <v>0</v>
      </c>
      <c r="O135" s="165">
        <v>2</v>
      </c>
      <c r="AA135" s="143">
        <v>1</v>
      </c>
      <c r="AB135" s="143">
        <v>1</v>
      </c>
      <c r="AC135" s="143">
        <v>1</v>
      </c>
      <c r="AZ135" s="143">
        <v>1</v>
      </c>
      <c r="BA135" s="143">
        <f>IF(AZ135=1,G135,0)</f>
        <v>0</v>
      </c>
      <c r="BB135" s="143">
        <f>IF(AZ135=2,G135,0)</f>
        <v>0</v>
      </c>
      <c r="BC135" s="143">
        <f>IF(AZ135=3,G135,0)</f>
        <v>0</v>
      </c>
      <c r="BD135" s="143">
        <f>IF(AZ135=4,G135,0)</f>
        <v>0</v>
      </c>
      <c r="BE135" s="143">
        <f>IF(AZ135=5,G135,0)</f>
        <v>0</v>
      </c>
      <c r="CA135" s="172">
        <v>1</v>
      </c>
      <c r="CB135" s="172">
        <v>1</v>
      </c>
      <c r="CZ135" s="143">
        <v>0</v>
      </c>
    </row>
    <row r="136" spans="1:15" ht="12.75">
      <c r="A136" s="173"/>
      <c r="B136" s="175"/>
      <c r="C136" s="223" t="s">
        <v>277</v>
      </c>
      <c r="D136" s="224"/>
      <c r="E136" s="176">
        <v>234.2</v>
      </c>
      <c r="F136" s="177"/>
      <c r="G136" s="178"/>
      <c r="M136" s="174" t="s">
        <v>277</v>
      </c>
      <c r="O136" s="165"/>
    </row>
    <row r="137" spans="1:104" ht="12.75">
      <c r="A137" s="166">
        <v>72</v>
      </c>
      <c r="B137" s="167" t="s">
        <v>278</v>
      </c>
      <c r="C137" s="168" t="s">
        <v>279</v>
      </c>
      <c r="D137" s="169" t="s">
        <v>87</v>
      </c>
      <c r="E137" s="170">
        <v>1171</v>
      </c>
      <c r="F137" s="170">
        <v>0</v>
      </c>
      <c r="G137" s="171">
        <f>E137*F137</f>
        <v>0</v>
      </c>
      <c r="O137" s="165">
        <v>2</v>
      </c>
      <c r="AA137" s="143">
        <v>1</v>
      </c>
      <c r="AB137" s="143">
        <v>1</v>
      </c>
      <c r="AC137" s="143">
        <v>1</v>
      </c>
      <c r="AZ137" s="143">
        <v>1</v>
      </c>
      <c r="BA137" s="143">
        <f>IF(AZ137=1,G137,0)</f>
        <v>0</v>
      </c>
      <c r="BB137" s="143">
        <f>IF(AZ137=2,G137,0)</f>
        <v>0</v>
      </c>
      <c r="BC137" s="143">
        <f>IF(AZ137=3,G137,0)</f>
        <v>0</v>
      </c>
      <c r="BD137" s="143">
        <f>IF(AZ137=4,G137,0)</f>
        <v>0</v>
      </c>
      <c r="BE137" s="143">
        <f>IF(AZ137=5,G137,0)</f>
        <v>0</v>
      </c>
      <c r="CA137" s="172">
        <v>1</v>
      </c>
      <c r="CB137" s="172">
        <v>1</v>
      </c>
      <c r="CZ137" s="143">
        <v>0</v>
      </c>
    </row>
    <row r="138" spans="1:15" ht="12.75">
      <c r="A138" s="173"/>
      <c r="B138" s="175"/>
      <c r="C138" s="223" t="s">
        <v>280</v>
      </c>
      <c r="D138" s="224"/>
      <c r="E138" s="176">
        <v>1171</v>
      </c>
      <c r="F138" s="177"/>
      <c r="G138" s="178"/>
      <c r="M138" s="174" t="s">
        <v>280</v>
      </c>
      <c r="O138" s="165"/>
    </row>
    <row r="139" spans="1:104" ht="12.75">
      <c r="A139" s="166">
        <v>73</v>
      </c>
      <c r="B139" s="167" t="s">
        <v>281</v>
      </c>
      <c r="C139" s="168" t="s">
        <v>282</v>
      </c>
      <c r="D139" s="169" t="s">
        <v>192</v>
      </c>
      <c r="E139" s="170">
        <v>35.13</v>
      </c>
      <c r="F139" s="170">
        <v>0</v>
      </c>
      <c r="G139" s="171">
        <f>E139*F139</f>
        <v>0</v>
      </c>
      <c r="O139" s="165">
        <v>2</v>
      </c>
      <c r="AA139" s="143">
        <v>3</v>
      </c>
      <c r="AB139" s="143">
        <v>1</v>
      </c>
      <c r="AC139" s="143">
        <v>572442</v>
      </c>
      <c r="AZ139" s="143">
        <v>1</v>
      </c>
      <c r="BA139" s="143">
        <f>IF(AZ139=1,G139,0)</f>
        <v>0</v>
      </c>
      <c r="BB139" s="143">
        <f>IF(AZ139=2,G139,0)</f>
        <v>0</v>
      </c>
      <c r="BC139" s="143">
        <f>IF(AZ139=3,G139,0)</f>
        <v>0</v>
      </c>
      <c r="BD139" s="143">
        <f>IF(AZ139=4,G139,0)</f>
        <v>0</v>
      </c>
      <c r="BE139" s="143">
        <f>IF(AZ139=5,G139,0)</f>
        <v>0</v>
      </c>
      <c r="CA139" s="172">
        <v>3</v>
      </c>
      <c r="CB139" s="172">
        <v>1</v>
      </c>
      <c r="CZ139" s="143">
        <v>0.001</v>
      </c>
    </row>
    <row r="140" spans="1:15" ht="12.75">
      <c r="A140" s="173"/>
      <c r="B140" s="175"/>
      <c r="C140" s="223" t="s">
        <v>283</v>
      </c>
      <c r="D140" s="224"/>
      <c r="E140" s="176">
        <v>35.13</v>
      </c>
      <c r="F140" s="177"/>
      <c r="G140" s="178"/>
      <c r="M140" s="174" t="s">
        <v>283</v>
      </c>
      <c r="O140" s="165"/>
    </row>
    <row r="141" spans="1:57" ht="12.75">
      <c r="A141" s="179"/>
      <c r="B141" s="180" t="s">
        <v>72</v>
      </c>
      <c r="C141" s="181" t="str">
        <f>CONCATENATE(B129," ",C129)</f>
        <v>14 Trávníky</v>
      </c>
      <c r="D141" s="182"/>
      <c r="E141" s="183"/>
      <c r="F141" s="184"/>
      <c r="G141" s="185">
        <f>SUM(G129:G140)</f>
        <v>0</v>
      </c>
      <c r="O141" s="165">
        <v>4</v>
      </c>
      <c r="BA141" s="186">
        <f>SUM(BA129:BA140)</f>
        <v>0</v>
      </c>
      <c r="BB141" s="186">
        <f>SUM(BB129:BB140)</f>
        <v>0</v>
      </c>
      <c r="BC141" s="186">
        <f>SUM(BC129:BC140)</f>
        <v>0</v>
      </c>
      <c r="BD141" s="186">
        <f>SUM(BD129:BD140)</f>
        <v>0</v>
      </c>
      <c r="BE141" s="186">
        <f>SUM(BE129:BE140)</f>
        <v>0</v>
      </c>
    </row>
    <row r="142" spans="1:15" ht="12.75">
      <c r="A142" s="158" t="s">
        <v>69</v>
      </c>
      <c r="B142" s="159" t="s">
        <v>284</v>
      </c>
      <c r="C142" s="160" t="s">
        <v>285</v>
      </c>
      <c r="D142" s="161"/>
      <c r="E142" s="162"/>
      <c r="F142" s="162"/>
      <c r="G142" s="163"/>
      <c r="H142" s="164"/>
      <c r="I142" s="164"/>
      <c r="O142" s="165">
        <v>1</v>
      </c>
    </row>
    <row r="143" spans="1:104" ht="12.75">
      <c r="A143" s="166">
        <v>74</v>
      </c>
      <c r="B143" s="167" t="s">
        <v>286</v>
      </c>
      <c r="C143" s="168" t="s">
        <v>287</v>
      </c>
      <c r="D143" s="169" t="s">
        <v>87</v>
      </c>
      <c r="E143" s="170">
        <v>2226</v>
      </c>
      <c r="F143" s="170">
        <v>0</v>
      </c>
      <c r="G143" s="171">
        <f>E143*F143</f>
        <v>0</v>
      </c>
      <c r="O143" s="165">
        <v>2</v>
      </c>
      <c r="AA143" s="143">
        <v>1</v>
      </c>
      <c r="AB143" s="143">
        <v>0</v>
      </c>
      <c r="AC143" s="143">
        <v>0</v>
      </c>
      <c r="AZ143" s="143">
        <v>1</v>
      </c>
      <c r="BA143" s="143">
        <f>IF(AZ143=1,G143,0)</f>
        <v>0</v>
      </c>
      <c r="BB143" s="143">
        <f>IF(AZ143=2,G143,0)</f>
        <v>0</v>
      </c>
      <c r="BC143" s="143">
        <f>IF(AZ143=3,G143,0)</f>
        <v>0</v>
      </c>
      <c r="BD143" s="143">
        <f>IF(AZ143=4,G143,0)</f>
        <v>0</v>
      </c>
      <c r="BE143" s="143">
        <f>IF(AZ143=5,G143,0)</f>
        <v>0</v>
      </c>
      <c r="CA143" s="172">
        <v>1</v>
      </c>
      <c r="CB143" s="172">
        <v>0</v>
      </c>
      <c r="CZ143" s="143">
        <v>0</v>
      </c>
    </row>
    <row r="144" spans="1:15" ht="12.75">
      <c r="A144" s="173"/>
      <c r="B144" s="175"/>
      <c r="C144" s="223" t="s">
        <v>288</v>
      </c>
      <c r="D144" s="224"/>
      <c r="E144" s="176">
        <v>2226</v>
      </c>
      <c r="F144" s="177"/>
      <c r="G144" s="178"/>
      <c r="M144" s="174" t="s">
        <v>288</v>
      </c>
      <c r="O144" s="165"/>
    </row>
    <row r="145" spans="1:104" ht="12.75">
      <c r="A145" s="166">
        <v>75</v>
      </c>
      <c r="B145" s="167" t="s">
        <v>289</v>
      </c>
      <c r="C145" s="168" t="s">
        <v>290</v>
      </c>
      <c r="D145" s="169" t="s">
        <v>87</v>
      </c>
      <c r="E145" s="170">
        <v>1113</v>
      </c>
      <c r="F145" s="170">
        <v>0</v>
      </c>
      <c r="G145" s="171">
        <f>E145*F145</f>
        <v>0</v>
      </c>
      <c r="O145" s="165">
        <v>2</v>
      </c>
      <c r="AA145" s="143">
        <v>1</v>
      </c>
      <c r="AB145" s="143">
        <v>1</v>
      </c>
      <c r="AC145" s="143">
        <v>1</v>
      </c>
      <c r="AZ145" s="143">
        <v>1</v>
      </c>
      <c r="BA145" s="143">
        <f>IF(AZ145=1,G145,0)</f>
        <v>0</v>
      </c>
      <c r="BB145" s="143">
        <f>IF(AZ145=2,G145,0)</f>
        <v>0</v>
      </c>
      <c r="BC145" s="143">
        <f>IF(AZ145=3,G145,0)</f>
        <v>0</v>
      </c>
      <c r="BD145" s="143">
        <f>IF(AZ145=4,G145,0)</f>
        <v>0</v>
      </c>
      <c r="BE145" s="143">
        <f>IF(AZ145=5,G145,0)</f>
        <v>0</v>
      </c>
      <c r="CA145" s="172">
        <v>1</v>
      </c>
      <c r="CB145" s="172">
        <v>1</v>
      </c>
      <c r="CZ145" s="143">
        <v>0</v>
      </c>
    </row>
    <row r="146" spans="1:104" ht="12.75">
      <c r="A146" s="166">
        <v>76</v>
      </c>
      <c r="B146" s="167" t="s">
        <v>272</v>
      </c>
      <c r="C146" s="168" t="s">
        <v>273</v>
      </c>
      <c r="D146" s="169" t="s">
        <v>87</v>
      </c>
      <c r="E146" s="170">
        <v>890.4</v>
      </c>
      <c r="F146" s="170">
        <v>0</v>
      </c>
      <c r="G146" s="171">
        <f>E146*F146</f>
        <v>0</v>
      </c>
      <c r="O146" s="165">
        <v>2</v>
      </c>
      <c r="AA146" s="143">
        <v>1</v>
      </c>
      <c r="AB146" s="143">
        <v>1</v>
      </c>
      <c r="AC146" s="143">
        <v>1</v>
      </c>
      <c r="AZ146" s="143">
        <v>1</v>
      </c>
      <c r="BA146" s="143">
        <f>IF(AZ146=1,G146,0)</f>
        <v>0</v>
      </c>
      <c r="BB146" s="143">
        <f>IF(AZ146=2,G146,0)</f>
        <v>0</v>
      </c>
      <c r="BC146" s="143">
        <f>IF(AZ146=3,G146,0)</f>
        <v>0</v>
      </c>
      <c r="BD146" s="143">
        <f>IF(AZ146=4,G146,0)</f>
        <v>0</v>
      </c>
      <c r="BE146" s="143">
        <f>IF(AZ146=5,G146,0)</f>
        <v>0</v>
      </c>
      <c r="CA146" s="172">
        <v>1</v>
      </c>
      <c r="CB146" s="172">
        <v>1</v>
      </c>
      <c r="CZ146" s="143">
        <v>0</v>
      </c>
    </row>
    <row r="147" spans="1:15" ht="12.75">
      <c r="A147" s="173"/>
      <c r="B147" s="175"/>
      <c r="C147" s="223" t="s">
        <v>291</v>
      </c>
      <c r="D147" s="224"/>
      <c r="E147" s="176">
        <v>890.4</v>
      </c>
      <c r="F147" s="177"/>
      <c r="G147" s="178"/>
      <c r="M147" s="174" t="s">
        <v>291</v>
      </c>
      <c r="O147" s="165"/>
    </row>
    <row r="148" spans="1:104" ht="12.75">
      <c r="A148" s="166">
        <v>77</v>
      </c>
      <c r="B148" s="167" t="s">
        <v>275</v>
      </c>
      <c r="C148" s="168" t="s">
        <v>276</v>
      </c>
      <c r="D148" s="169" t="s">
        <v>87</v>
      </c>
      <c r="E148" s="170">
        <v>222.6</v>
      </c>
      <c r="F148" s="170">
        <v>0</v>
      </c>
      <c r="G148" s="171">
        <f>E148*F148</f>
        <v>0</v>
      </c>
      <c r="O148" s="165">
        <v>2</v>
      </c>
      <c r="AA148" s="143">
        <v>1</v>
      </c>
      <c r="AB148" s="143">
        <v>1</v>
      </c>
      <c r="AC148" s="143">
        <v>1</v>
      </c>
      <c r="AZ148" s="143">
        <v>1</v>
      </c>
      <c r="BA148" s="143">
        <f>IF(AZ148=1,G148,0)</f>
        <v>0</v>
      </c>
      <c r="BB148" s="143">
        <f>IF(AZ148=2,G148,0)</f>
        <v>0</v>
      </c>
      <c r="BC148" s="143">
        <f>IF(AZ148=3,G148,0)</f>
        <v>0</v>
      </c>
      <c r="BD148" s="143">
        <f>IF(AZ148=4,G148,0)</f>
        <v>0</v>
      </c>
      <c r="BE148" s="143">
        <f>IF(AZ148=5,G148,0)</f>
        <v>0</v>
      </c>
      <c r="CA148" s="172">
        <v>1</v>
      </c>
      <c r="CB148" s="172">
        <v>1</v>
      </c>
      <c r="CZ148" s="143">
        <v>0</v>
      </c>
    </row>
    <row r="149" spans="1:15" ht="12.75">
      <c r="A149" s="173"/>
      <c r="B149" s="175"/>
      <c r="C149" s="223" t="s">
        <v>292</v>
      </c>
      <c r="D149" s="224"/>
      <c r="E149" s="176">
        <v>222.6</v>
      </c>
      <c r="F149" s="177"/>
      <c r="G149" s="178"/>
      <c r="M149" s="174" t="s">
        <v>292</v>
      </c>
      <c r="O149" s="165"/>
    </row>
    <row r="150" spans="1:104" ht="12.75">
      <c r="A150" s="166">
        <v>78</v>
      </c>
      <c r="B150" s="167" t="s">
        <v>278</v>
      </c>
      <c r="C150" s="168" t="s">
        <v>279</v>
      </c>
      <c r="D150" s="169" t="s">
        <v>87</v>
      </c>
      <c r="E150" s="170">
        <v>1113</v>
      </c>
      <c r="F150" s="170">
        <v>0</v>
      </c>
      <c r="G150" s="171">
        <f>E150*F150</f>
        <v>0</v>
      </c>
      <c r="O150" s="165">
        <v>2</v>
      </c>
      <c r="AA150" s="143">
        <v>1</v>
      </c>
      <c r="AB150" s="143">
        <v>1</v>
      </c>
      <c r="AC150" s="143">
        <v>1</v>
      </c>
      <c r="AZ150" s="143">
        <v>1</v>
      </c>
      <c r="BA150" s="143">
        <f>IF(AZ150=1,G150,0)</f>
        <v>0</v>
      </c>
      <c r="BB150" s="143">
        <f>IF(AZ150=2,G150,0)</f>
        <v>0</v>
      </c>
      <c r="BC150" s="143">
        <f>IF(AZ150=3,G150,0)</f>
        <v>0</v>
      </c>
      <c r="BD150" s="143">
        <f>IF(AZ150=4,G150,0)</f>
        <v>0</v>
      </c>
      <c r="BE150" s="143">
        <f>IF(AZ150=5,G150,0)</f>
        <v>0</v>
      </c>
      <c r="CA150" s="172">
        <v>1</v>
      </c>
      <c r="CB150" s="172">
        <v>1</v>
      </c>
      <c r="CZ150" s="143">
        <v>0</v>
      </c>
    </row>
    <row r="151" spans="1:15" ht="12.75">
      <c r="A151" s="173"/>
      <c r="B151" s="175"/>
      <c r="C151" s="223" t="s">
        <v>293</v>
      </c>
      <c r="D151" s="224"/>
      <c r="E151" s="176">
        <v>1113</v>
      </c>
      <c r="F151" s="177"/>
      <c r="G151" s="178"/>
      <c r="M151" s="174" t="s">
        <v>293</v>
      </c>
      <c r="O151" s="165"/>
    </row>
    <row r="152" spans="1:104" ht="12.75">
      <c r="A152" s="166">
        <v>79</v>
      </c>
      <c r="B152" s="167" t="s">
        <v>294</v>
      </c>
      <c r="C152" s="168" t="s">
        <v>295</v>
      </c>
      <c r="D152" s="169" t="s">
        <v>192</v>
      </c>
      <c r="E152" s="170">
        <v>16.695</v>
      </c>
      <c r="F152" s="170">
        <v>0</v>
      </c>
      <c r="G152" s="171">
        <f>E152*F152</f>
        <v>0</v>
      </c>
      <c r="O152" s="165">
        <v>2</v>
      </c>
      <c r="AA152" s="143">
        <v>3</v>
      </c>
      <c r="AB152" s="143">
        <v>1</v>
      </c>
      <c r="AC152" s="143">
        <v>57247121</v>
      </c>
      <c r="AZ152" s="143">
        <v>1</v>
      </c>
      <c r="BA152" s="143">
        <f>IF(AZ152=1,G152,0)</f>
        <v>0</v>
      </c>
      <c r="BB152" s="143">
        <f>IF(AZ152=2,G152,0)</f>
        <v>0</v>
      </c>
      <c r="BC152" s="143">
        <f>IF(AZ152=3,G152,0)</f>
        <v>0</v>
      </c>
      <c r="BD152" s="143">
        <f>IF(AZ152=4,G152,0)</f>
        <v>0</v>
      </c>
      <c r="BE152" s="143">
        <f>IF(AZ152=5,G152,0)</f>
        <v>0</v>
      </c>
      <c r="CA152" s="172">
        <v>3</v>
      </c>
      <c r="CB152" s="172">
        <v>1</v>
      </c>
      <c r="CZ152" s="143">
        <v>0.001</v>
      </c>
    </row>
    <row r="153" spans="1:15" ht="12.75">
      <c r="A153" s="173"/>
      <c r="B153" s="175"/>
      <c r="C153" s="223" t="s">
        <v>296</v>
      </c>
      <c r="D153" s="224"/>
      <c r="E153" s="176">
        <v>16.695</v>
      </c>
      <c r="F153" s="177"/>
      <c r="G153" s="178"/>
      <c r="M153" s="174" t="s">
        <v>296</v>
      </c>
      <c r="O153" s="165"/>
    </row>
    <row r="154" spans="1:57" ht="12.75">
      <c r="A154" s="179"/>
      <c r="B154" s="180" t="s">
        <v>72</v>
      </c>
      <c r="C154" s="181" t="str">
        <f>CONCATENATE(B142," ",C142)</f>
        <v>15 Louky</v>
      </c>
      <c r="D154" s="182"/>
      <c r="E154" s="183"/>
      <c r="F154" s="184"/>
      <c r="G154" s="185">
        <f>SUM(G142:G153)</f>
        <v>0</v>
      </c>
      <c r="O154" s="165">
        <v>4</v>
      </c>
      <c r="BA154" s="186">
        <f>SUM(BA142:BA153)</f>
        <v>0</v>
      </c>
      <c r="BB154" s="186">
        <f>SUM(BB142:BB153)</f>
        <v>0</v>
      </c>
      <c r="BC154" s="186">
        <f>SUM(BC142:BC153)</f>
        <v>0</v>
      </c>
      <c r="BD154" s="186">
        <f>SUM(BD142:BD153)</f>
        <v>0</v>
      </c>
      <c r="BE154" s="186">
        <f>SUM(BE142:BE153)</f>
        <v>0</v>
      </c>
    </row>
    <row r="155" spans="1:15" ht="12.75">
      <c r="A155" s="158" t="s">
        <v>69</v>
      </c>
      <c r="B155" s="159" t="s">
        <v>297</v>
      </c>
      <c r="C155" s="160" t="s">
        <v>298</v>
      </c>
      <c r="D155" s="161"/>
      <c r="E155" s="162"/>
      <c r="F155" s="162"/>
      <c r="G155" s="163"/>
      <c r="H155" s="164"/>
      <c r="I155" s="164"/>
      <c r="O155" s="165">
        <v>1</v>
      </c>
    </row>
    <row r="156" spans="1:104" ht="22.5">
      <c r="A156" s="166">
        <v>80</v>
      </c>
      <c r="B156" s="167" t="s">
        <v>299</v>
      </c>
      <c r="C156" s="168" t="s">
        <v>300</v>
      </c>
      <c r="D156" s="169" t="s">
        <v>87</v>
      </c>
      <c r="E156" s="170">
        <v>242</v>
      </c>
      <c r="F156" s="170">
        <v>0</v>
      </c>
      <c r="G156" s="171">
        <f>E156*F156</f>
        <v>0</v>
      </c>
      <c r="O156" s="165">
        <v>2</v>
      </c>
      <c r="AA156" s="143">
        <v>1</v>
      </c>
      <c r="AB156" s="143">
        <v>0</v>
      </c>
      <c r="AC156" s="143">
        <v>0</v>
      </c>
      <c r="AZ156" s="143">
        <v>1</v>
      </c>
      <c r="BA156" s="143">
        <f>IF(AZ156=1,G156,0)</f>
        <v>0</v>
      </c>
      <c r="BB156" s="143">
        <f>IF(AZ156=2,G156,0)</f>
        <v>0</v>
      </c>
      <c r="BC156" s="143">
        <f>IF(AZ156=3,G156,0)</f>
        <v>0</v>
      </c>
      <c r="BD156" s="143">
        <f>IF(AZ156=4,G156,0)</f>
        <v>0</v>
      </c>
      <c r="BE156" s="143">
        <f>IF(AZ156=5,G156,0)</f>
        <v>0</v>
      </c>
      <c r="CA156" s="172">
        <v>1</v>
      </c>
      <c r="CB156" s="172">
        <v>0</v>
      </c>
      <c r="CZ156" s="143">
        <v>0</v>
      </c>
    </row>
    <row r="157" spans="1:15" ht="12.75">
      <c r="A157" s="173"/>
      <c r="B157" s="175"/>
      <c r="C157" s="223" t="s">
        <v>301</v>
      </c>
      <c r="D157" s="224"/>
      <c r="E157" s="176">
        <v>242</v>
      </c>
      <c r="F157" s="177"/>
      <c r="G157" s="178"/>
      <c r="M157" s="174" t="s">
        <v>301</v>
      </c>
      <c r="O157" s="165"/>
    </row>
    <row r="158" spans="1:104" ht="12.75">
      <c r="A158" s="166">
        <v>81</v>
      </c>
      <c r="B158" s="167" t="s">
        <v>302</v>
      </c>
      <c r="C158" s="168" t="s">
        <v>303</v>
      </c>
      <c r="D158" s="169" t="s">
        <v>87</v>
      </c>
      <c r="E158" s="170">
        <v>121</v>
      </c>
      <c r="F158" s="170">
        <v>0</v>
      </c>
      <c r="G158" s="171">
        <f>E158*F158</f>
        <v>0</v>
      </c>
      <c r="O158" s="165">
        <v>2</v>
      </c>
      <c r="AA158" s="143">
        <v>1</v>
      </c>
      <c r="AB158" s="143">
        <v>1</v>
      </c>
      <c r="AC158" s="143">
        <v>1</v>
      </c>
      <c r="AZ158" s="143">
        <v>1</v>
      </c>
      <c r="BA158" s="143">
        <f>IF(AZ158=1,G158,0)</f>
        <v>0</v>
      </c>
      <c r="BB158" s="143">
        <f>IF(AZ158=2,G158,0)</f>
        <v>0</v>
      </c>
      <c r="BC158" s="143">
        <f>IF(AZ158=3,G158,0)</f>
        <v>0</v>
      </c>
      <c r="BD158" s="143">
        <f>IF(AZ158=4,G158,0)</f>
        <v>0</v>
      </c>
      <c r="BE158" s="143">
        <f>IF(AZ158=5,G158,0)</f>
        <v>0</v>
      </c>
      <c r="CA158" s="172">
        <v>1</v>
      </c>
      <c r="CB158" s="172">
        <v>1</v>
      </c>
      <c r="CZ158" s="143">
        <v>0</v>
      </c>
    </row>
    <row r="159" spans="1:15" ht="12.75">
      <c r="A159" s="173"/>
      <c r="B159" s="175"/>
      <c r="C159" s="223" t="s">
        <v>304</v>
      </c>
      <c r="D159" s="224"/>
      <c r="E159" s="176">
        <v>121</v>
      </c>
      <c r="F159" s="177"/>
      <c r="G159" s="178"/>
      <c r="M159" s="174" t="s">
        <v>304</v>
      </c>
      <c r="O159" s="165"/>
    </row>
    <row r="160" spans="1:104" ht="12.75">
      <c r="A160" s="166">
        <v>82</v>
      </c>
      <c r="B160" s="167" t="s">
        <v>305</v>
      </c>
      <c r="C160" s="168" t="s">
        <v>306</v>
      </c>
      <c r="D160" s="169" t="s">
        <v>87</v>
      </c>
      <c r="E160" s="170">
        <v>121</v>
      </c>
      <c r="F160" s="170">
        <v>0</v>
      </c>
      <c r="G160" s="171">
        <f>E160*F160</f>
        <v>0</v>
      </c>
      <c r="O160" s="165">
        <v>2</v>
      </c>
      <c r="AA160" s="143">
        <v>1</v>
      </c>
      <c r="AB160" s="143">
        <v>1</v>
      </c>
      <c r="AC160" s="143">
        <v>1</v>
      </c>
      <c r="AZ160" s="143">
        <v>1</v>
      </c>
      <c r="BA160" s="143">
        <f>IF(AZ160=1,G160,0)</f>
        <v>0</v>
      </c>
      <c r="BB160" s="143">
        <f>IF(AZ160=2,G160,0)</f>
        <v>0</v>
      </c>
      <c r="BC160" s="143">
        <f>IF(AZ160=3,G160,0)</f>
        <v>0</v>
      </c>
      <c r="BD160" s="143">
        <f>IF(AZ160=4,G160,0)</f>
        <v>0</v>
      </c>
      <c r="BE160" s="143">
        <f>IF(AZ160=5,G160,0)</f>
        <v>0</v>
      </c>
      <c r="CA160" s="172">
        <v>1</v>
      </c>
      <c r="CB160" s="172">
        <v>1</v>
      </c>
      <c r="CZ160" s="143">
        <v>0</v>
      </c>
    </row>
    <row r="161" spans="1:15" ht="12.75">
      <c r="A161" s="173"/>
      <c r="B161" s="175"/>
      <c r="C161" s="223" t="s">
        <v>307</v>
      </c>
      <c r="D161" s="224"/>
      <c r="E161" s="176">
        <v>121</v>
      </c>
      <c r="F161" s="177"/>
      <c r="G161" s="178"/>
      <c r="M161" s="174" t="s">
        <v>307</v>
      </c>
      <c r="O161" s="165"/>
    </row>
    <row r="162" spans="1:104" ht="12.75">
      <c r="A162" s="166">
        <v>83</v>
      </c>
      <c r="B162" s="167" t="s">
        <v>308</v>
      </c>
      <c r="C162" s="168" t="s">
        <v>309</v>
      </c>
      <c r="D162" s="169" t="s">
        <v>192</v>
      </c>
      <c r="E162" s="170">
        <v>1.815</v>
      </c>
      <c r="F162" s="170">
        <v>0</v>
      </c>
      <c r="G162" s="171">
        <f>E162*F162</f>
        <v>0</v>
      </c>
      <c r="O162" s="165">
        <v>2</v>
      </c>
      <c r="AA162" s="143">
        <v>3</v>
      </c>
      <c r="AB162" s="143">
        <v>1</v>
      </c>
      <c r="AC162" s="143">
        <v>57247112</v>
      </c>
      <c r="AZ162" s="143">
        <v>1</v>
      </c>
      <c r="BA162" s="143">
        <f>IF(AZ162=1,G162,0)</f>
        <v>0</v>
      </c>
      <c r="BB162" s="143">
        <f>IF(AZ162=2,G162,0)</f>
        <v>0</v>
      </c>
      <c r="BC162" s="143">
        <f>IF(AZ162=3,G162,0)</f>
        <v>0</v>
      </c>
      <c r="BD162" s="143">
        <f>IF(AZ162=4,G162,0)</f>
        <v>0</v>
      </c>
      <c r="BE162" s="143">
        <f>IF(AZ162=5,G162,0)</f>
        <v>0</v>
      </c>
      <c r="CA162" s="172">
        <v>3</v>
      </c>
      <c r="CB162" s="172">
        <v>1</v>
      </c>
      <c r="CZ162" s="143">
        <v>0.001</v>
      </c>
    </row>
    <row r="163" spans="1:15" ht="12.75">
      <c r="A163" s="173"/>
      <c r="B163" s="175"/>
      <c r="C163" s="223" t="s">
        <v>310</v>
      </c>
      <c r="D163" s="224"/>
      <c r="E163" s="176">
        <v>1.815</v>
      </c>
      <c r="F163" s="177"/>
      <c r="G163" s="178"/>
      <c r="M163" s="174" t="s">
        <v>310</v>
      </c>
      <c r="O163" s="165"/>
    </row>
    <row r="164" spans="1:57" ht="12.75">
      <c r="A164" s="179"/>
      <c r="B164" s="180" t="s">
        <v>72</v>
      </c>
      <c r="C164" s="181" t="str">
        <f>CONCATENATE(B155," ",C155)</f>
        <v>16 Trávník luční ve svahu 1:2</v>
      </c>
      <c r="D164" s="182"/>
      <c r="E164" s="183"/>
      <c r="F164" s="184"/>
      <c r="G164" s="185">
        <f>SUM(G155:G163)</f>
        <v>0</v>
      </c>
      <c r="O164" s="165">
        <v>4</v>
      </c>
      <c r="BA164" s="186">
        <f>SUM(BA155:BA163)</f>
        <v>0</v>
      </c>
      <c r="BB164" s="186">
        <f>SUM(BB155:BB163)</f>
        <v>0</v>
      </c>
      <c r="BC164" s="186">
        <f>SUM(BC155:BC163)</f>
        <v>0</v>
      </c>
      <c r="BD164" s="186">
        <f>SUM(BD155:BD163)</f>
        <v>0</v>
      </c>
      <c r="BE164" s="186">
        <f>SUM(BE155:BE163)</f>
        <v>0</v>
      </c>
    </row>
    <row r="165" spans="1:15" ht="12.75">
      <c r="A165" s="158" t="s">
        <v>69</v>
      </c>
      <c r="B165" s="159" t="s">
        <v>311</v>
      </c>
      <c r="C165" s="160" t="s">
        <v>312</v>
      </c>
      <c r="D165" s="161"/>
      <c r="E165" s="162"/>
      <c r="F165" s="162"/>
      <c r="G165" s="163"/>
      <c r="H165" s="164"/>
      <c r="I165" s="164"/>
      <c r="O165" s="165">
        <v>1</v>
      </c>
    </row>
    <row r="166" spans="1:104" ht="12.75">
      <c r="A166" s="166">
        <v>84</v>
      </c>
      <c r="B166" s="167" t="s">
        <v>313</v>
      </c>
      <c r="C166" s="168" t="s">
        <v>314</v>
      </c>
      <c r="D166" s="169" t="s">
        <v>87</v>
      </c>
      <c r="E166" s="170">
        <v>194.4</v>
      </c>
      <c r="F166" s="170">
        <v>0</v>
      </c>
      <c r="G166" s="171">
        <f>E166*F166</f>
        <v>0</v>
      </c>
      <c r="O166" s="165">
        <v>2</v>
      </c>
      <c r="AA166" s="143">
        <v>1</v>
      </c>
      <c r="AB166" s="143">
        <v>1</v>
      </c>
      <c r="AC166" s="143">
        <v>1</v>
      </c>
      <c r="AZ166" s="143">
        <v>1</v>
      </c>
      <c r="BA166" s="143">
        <f>IF(AZ166=1,G166,0)</f>
        <v>0</v>
      </c>
      <c r="BB166" s="143">
        <f>IF(AZ166=2,G166,0)</f>
        <v>0</v>
      </c>
      <c r="BC166" s="143">
        <f>IF(AZ166=3,G166,0)</f>
        <v>0</v>
      </c>
      <c r="BD166" s="143">
        <f>IF(AZ166=4,G166,0)</f>
        <v>0</v>
      </c>
      <c r="BE166" s="143">
        <f>IF(AZ166=5,G166,0)</f>
        <v>0</v>
      </c>
      <c r="CA166" s="172">
        <v>1</v>
      </c>
      <c r="CB166" s="172">
        <v>1</v>
      </c>
      <c r="CZ166" s="143">
        <v>0</v>
      </c>
    </row>
    <row r="167" spans="1:15" ht="12.75">
      <c r="A167" s="173"/>
      <c r="B167" s="175"/>
      <c r="C167" s="223" t="s">
        <v>315</v>
      </c>
      <c r="D167" s="224"/>
      <c r="E167" s="176">
        <v>194.4</v>
      </c>
      <c r="F167" s="177"/>
      <c r="G167" s="178"/>
      <c r="M167" s="174" t="s">
        <v>315</v>
      </c>
      <c r="O167" s="165"/>
    </row>
    <row r="168" spans="1:104" ht="12.75">
      <c r="A168" s="166">
        <v>85</v>
      </c>
      <c r="B168" s="167" t="s">
        <v>316</v>
      </c>
      <c r="C168" s="168" t="s">
        <v>317</v>
      </c>
      <c r="D168" s="169" t="s">
        <v>87</v>
      </c>
      <c r="E168" s="170">
        <v>97.2</v>
      </c>
      <c r="F168" s="170">
        <v>0</v>
      </c>
      <c r="G168" s="171">
        <f>E168*F168</f>
        <v>0</v>
      </c>
      <c r="O168" s="165">
        <v>2</v>
      </c>
      <c r="AA168" s="143">
        <v>1</v>
      </c>
      <c r="AB168" s="143">
        <v>1</v>
      </c>
      <c r="AC168" s="143">
        <v>1</v>
      </c>
      <c r="AZ168" s="143">
        <v>1</v>
      </c>
      <c r="BA168" s="143">
        <f>IF(AZ168=1,G168,0)</f>
        <v>0</v>
      </c>
      <c r="BB168" s="143">
        <f>IF(AZ168=2,G168,0)</f>
        <v>0</v>
      </c>
      <c r="BC168" s="143">
        <f>IF(AZ168=3,G168,0)</f>
        <v>0</v>
      </c>
      <c r="BD168" s="143">
        <f>IF(AZ168=4,G168,0)</f>
        <v>0</v>
      </c>
      <c r="BE168" s="143">
        <f>IF(AZ168=5,G168,0)</f>
        <v>0</v>
      </c>
      <c r="CA168" s="172">
        <v>1</v>
      </c>
      <c r="CB168" s="172">
        <v>1</v>
      </c>
      <c r="CZ168" s="143">
        <v>0</v>
      </c>
    </row>
    <row r="169" spans="1:15" ht="12.75">
      <c r="A169" s="173"/>
      <c r="B169" s="175"/>
      <c r="C169" s="223" t="s">
        <v>318</v>
      </c>
      <c r="D169" s="224"/>
      <c r="E169" s="176">
        <v>97.2</v>
      </c>
      <c r="F169" s="177"/>
      <c r="G169" s="178"/>
      <c r="M169" s="174" t="s">
        <v>318</v>
      </c>
      <c r="O169" s="165"/>
    </row>
    <row r="170" spans="1:104" ht="12.75">
      <c r="A170" s="166">
        <v>86</v>
      </c>
      <c r="B170" s="167" t="s">
        <v>319</v>
      </c>
      <c r="C170" s="168" t="s">
        <v>320</v>
      </c>
      <c r="D170" s="169" t="s">
        <v>87</v>
      </c>
      <c r="E170" s="170">
        <v>97.2</v>
      </c>
      <c r="F170" s="170">
        <v>0</v>
      </c>
      <c r="G170" s="171">
        <f>E170*F170</f>
        <v>0</v>
      </c>
      <c r="O170" s="165">
        <v>2</v>
      </c>
      <c r="AA170" s="143">
        <v>1</v>
      </c>
      <c r="AB170" s="143">
        <v>1</v>
      </c>
      <c r="AC170" s="143">
        <v>1</v>
      </c>
      <c r="AZ170" s="143">
        <v>1</v>
      </c>
      <c r="BA170" s="143">
        <f>IF(AZ170=1,G170,0)</f>
        <v>0</v>
      </c>
      <c r="BB170" s="143">
        <f>IF(AZ170=2,G170,0)</f>
        <v>0</v>
      </c>
      <c r="BC170" s="143">
        <f>IF(AZ170=3,G170,0)</f>
        <v>0</v>
      </c>
      <c r="BD170" s="143">
        <f>IF(AZ170=4,G170,0)</f>
        <v>0</v>
      </c>
      <c r="BE170" s="143">
        <f>IF(AZ170=5,G170,0)</f>
        <v>0</v>
      </c>
      <c r="CA170" s="172">
        <v>1</v>
      </c>
      <c r="CB170" s="172">
        <v>1</v>
      </c>
      <c r="CZ170" s="143">
        <v>0</v>
      </c>
    </row>
    <row r="171" spans="1:15" ht="12.75">
      <c r="A171" s="173"/>
      <c r="B171" s="175"/>
      <c r="C171" s="223" t="s">
        <v>321</v>
      </c>
      <c r="D171" s="224"/>
      <c r="E171" s="176">
        <v>97.2</v>
      </c>
      <c r="F171" s="177"/>
      <c r="G171" s="178"/>
      <c r="M171" s="174" t="s">
        <v>321</v>
      </c>
      <c r="O171" s="165"/>
    </row>
    <row r="172" spans="1:104" ht="12.75">
      <c r="A172" s="166">
        <v>87</v>
      </c>
      <c r="B172" s="167" t="s">
        <v>322</v>
      </c>
      <c r="C172" s="168" t="s">
        <v>309</v>
      </c>
      <c r="D172" s="169" t="s">
        <v>192</v>
      </c>
      <c r="E172" s="170">
        <v>1.458</v>
      </c>
      <c r="F172" s="170">
        <v>0</v>
      </c>
      <c r="G172" s="171">
        <f>E172*F172</f>
        <v>0</v>
      </c>
      <c r="O172" s="165">
        <v>2</v>
      </c>
      <c r="AA172" s="143">
        <v>3</v>
      </c>
      <c r="AB172" s="143">
        <v>1</v>
      </c>
      <c r="AC172" s="143">
        <v>57247013</v>
      </c>
      <c r="AZ172" s="143">
        <v>1</v>
      </c>
      <c r="BA172" s="143">
        <f>IF(AZ172=1,G172,0)</f>
        <v>0</v>
      </c>
      <c r="BB172" s="143">
        <f>IF(AZ172=2,G172,0)</f>
        <v>0</v>
      </c>
      <c r="BC172" s="143">
        <f>IF(AZ172=3,G172,0)</f>
        <v>0</v>
      </c>
      <c r="BD172" s="143">
        <f>IF(AZ172=4,G172,0)</f>
        <v>0</v>
      </c>
      <c r="BE172" s="143">
        <f>IF(AZ172=5,G172,0)</f>
        <v>0</v>
      </c>
      <c r="CA172" s="172">
        <v>3</v>
      </c>
      <c r="CB172" s="172">
        <v>1</v>
      </c>
      <c r="CZ172" s="143">
        <v>0.001</v>
      </c>
    </row>
    <row r="173" spans="1:15" ht="12.75">
      <c r="A173" s="173"/>
      <c r="B173" s="175"/>
      <c r="C173" s="223" t="s">
        <v>323</v>
      </c>
      <c r="D173" s="224"/>
      <c r="E173" s="176">
        <v>1.458</v>
      </c>
      <c r="F173" s="177"/>
      <c r="G173" s="178"/>
      <c r="M173" s="174" t="s">
        <v>323</v>
      </c>
      <c r="O173" s="165"/>
    </row>
    <row r="174" spans="1:57" ht="12.75">
      <c r="A174" s="179"/>
      <c r="B174" s="180" t="s">
        <v>72</v>
      </c>
      <c r="C174" s="181" t="str">
        <f>CONCATENATE(B165," ",C165)</f>
        <v>17 Trávník luční ve svahu 1:5</v>
      </c>
      <c r="D174" s="182"/>
      <c r="E174" s="183"/>
      <c r="F174" s="184"/>
      <c r="G174" s="185">
        <f>SUM(G165:G173)</f>
        <v>0</v>
      </c>
      <c r="O174" s="165">
        <v>4</v>
      </c>
      <c r="BA174" s="186">
        <f>SUM(BA165:BA173)</f>
        <v>0</v>
      </c>
      <c r="BB174" s="186">
        <f>SUM(BB165:BB173)</f>
        <v>0</v>
      </c>
      <c r="BC174" s="186">
        <f>SUM(BC165:BC173)</f>
        <v>0</v>
      </c>
      <c r="BD174" s="186">
        <f>SUM(BD165:BD173)</f>
        <v>0</v>
      </c>
      <c r="BE174" s="186">
        <f>SUM(BE165:BE173)</f>
        <v>0</v>
      </c>
    </row>
    <row r="175" spans="1:15" ht="12.75">
      <c r="A175" s="158" t="s">
        <v>69</v>
      </c>
      <c r="B175" s="159" t="s">
        <v>324</v>
      </c>
      <c r="C175" s="160" t="s">
        <v>325</v>
      </c>
      <c r="D175" s="161"/>
      <c r="E175" s="162"/>
      <c r="F175" s="162"/>
      <c r="G175" s="163"/>
      <c r="H175" s="164"/>
      <c r="I175" s="164"/>
      <c r="O175" s="165">
        <v>1</v>
      </c>
    </row>
    <row r="176" spans="1:104" ht="12.75">
      <c r="A176" s="166">
        <v>88</v>
      </c>
      <c r="B176" s="167" t="s">
        <v>326</v>
      </c>
      <c r="C176" s="168" t="s">
        <v>327</v>
      </c>
      <c r="D176" s="169" t="s">
        <v>93</v>
      </c>
      <c r="E176" s="170">
        <v>300</v>
      </c>
      <c r="F176" s="170">
        <v>0</v>
      </c>
      <c r="G176" s="171">
        <f>E176*F176</f>
        <v>0</v>
      </c>
      <c r="O176" s="165">
        <v>2</v>
      </c>
      <c r="AA176" s="143">
        <v>1</v>
      </c>
      <c r="AB176" s="143">
        <v>1</v>
      </c>
      <c r="AC176" s="143">
        <v>1</v>
      </c>
      <c r="AZ176" s="143">
        <v>1</v>
      </c>
      <c r="BA176" s="143">
        <f>IF(AZ176=1,G176,0)</f>
        <v>0</v>
      </c>
      <c r="BB176" s="143">
        <f>IF(AZ176=2,G176,0)</f>
        <v>0</v>
      </c>
      <c r="BC176" s="143">
        <f>IF(AZ176=3,G176,0)</f>
        <v>0</v>
      </c>
      <c r="BD176" s="143">
        <f>IF(AZ176=4,G176,0)</f>
        <v>0</v>
      </c>
      <c r="BE176" s="143">
        <f>IF(AZ176=5,G176,0)</f>
        <v>0</v>
      </c>
      <c r="CA176" s="172">
        <v>1</v>
      </c>
      <c r="CB176" s="172">
        <v>1</v>
      </c>
      <c r="CZ176" s="143">
        <v>0</v>
      </c>
    </row>
    <row r="177" spans="1:104" ht="12.75">
      <c r="A177" s="166">
        <v>89</v>
      </c>
      <c r="B177" s="167" t="s">
        <v>328</v>
      </c>
      <c r="C177" s="168" t="s">
        <v>329</v>
      </c>
      <c r="D177" s="169" t="s">
        <v>93</v>
      </c>
      <c r="E177" s="170">
        <v>300</v>
      </c>
      <c r="F177" s="170">
        <v>0</v>
      </c>
      <c r="G177" s="171">
        <f>E177*F177</f>
        <v>0</v>
      </c>
      <c r="O177" s="165">
        <v>2</v>
      </c>
      <c r="AA177" s="143">
        <v>3</v>
      </c>
      <c r="AB177" s="143">
        <v>1</v>
      </c>
      <c r="AC177" s="143">
        <v>26522622</v>
      </c>
      <c r="AZ177" s="143">
        <v>1</v>
      </c>
      <c r="BA177" s="143">
        <f>IF(AZ177=1,G177,0)</f>
        <v>0</v>
      </c>
      <c r="BB177" s="143">
        <f>IF(AZ177=2,G177,0)</f>
        <v>0</v>
      </c>
      <c r="BC177" s="143">
        <f>IF(AZ177=3,G177,0)</f>
        <v>0</v>
      </c>
      <c r="BD177" s="143">
        <f>IF(AZ177=4,G177,0)</f>
        <v>0</v>
      </c>
      <c r="BE177" s="143">
        <f>IF(AZ177=5,G177,0)</f>
        <v>0</v>
      </c>
      <c r="CA177" s="172">
        <v>3</v>
      </c>
      <c r="CB177" s="172">
        <v>1</v>
      </c>
      <c r="CZ177" s="143">
        <v>0.0005</v>
      </c>
    </row>
    <row r="178" spans="1:57" ht="12.75">
      <c r="A178" s="179"/>
      <c r="B178" s="180" t="s">
        <v>72</v>
      </c>
      <c r="C178" s="181" t="str">
        <f>CONCATENATE(B175," ",C175)</f>
        <v>18 Cibuloviny</v>
      </c>
      <c r="D178" s="182"/>
      <c r="E178" s="183"/>
      <c r="F178" s="184"/>
      <c r="G178" s="185">
        <f>SUM(G175:G177)</f>
        <v>0</v>
      </c>
      <c r="O178" s="165">
        <v>4</v>
      </c>
      <c r="BA178" s="186">
        <f>SUM(BA175:BA177)</f>
        <v>0</v>
      </c>
      <c r="BB178" s="186">
        <f>SUM(BB175:BB177)</f>
        <v>0</v>
      </c>
      <c r="BC178" s="186">
        <f>SUM(BC175:BC177)</f>
        <v>0</v>
      </c>
      <c r="BD178" s="186">
        <f>SUM(BD175:BD177)</f>
        <v>0</v>
      </c>
      <c r="BE178" s="186">
        <f>SUM(BE175:BE177)</f>
        <v>0</v>
      </c>
    </row>
    <row r="179" spans="1:15" ht="12.75">
      <c r="A179" s="158" t="s">
        <v>69</v>
      </c>
      <c r="B179" s="159" t="s">
        <v>330</v>
      </c>
      <c r="C179" s="160" t="s">
        <v>331</v>
      </c>
      <c r="D179" s="161"/>
      <c r="E179" s="162"/>
      <c r="F179" s="162"/>
      <c r="G179" s="163"/>
      <c r="H179" s="164"/>
      <c r="I179" s="164"/>
      <c r="O179" s="165">
        <v>1</v>
      </c>
    </row>
    <row r="180" spans="1:104" ht="22.5">
      <c r="A180" s="166">
        <v>90</v>
      </c>
      <c r="B180" s="167" t="s">
        <v>332</v>
      </c>
      <c r="C180" s="168" t="s">
        <v>333</v>
      </c>
      <c r="D180" s="169" t="s">
        <v>90</v>
      </c>
      <c r="E180" s="170">
        <v>6.015</v>
      </c>
      <c r="F180" s="170">
        <v>0</v>
      </c>
      <c r="G180" s="171">
        <f>E180*F180</f>
        <v>0</v>
      </c>
      <c r="O180" s="165">
        <v>2</v>
      </c>
      <c r="AA180" s="143">
        <v>1</v>
      </c>
      <c r="AB180" s="143">
        <v>1</v>
      </c>
      <c r="AC180" s="143">
        <v>1</v>
      </c>
      <c r="AZ180" s="143">
        <v>1</v>
      </c>
      <c r="BA180" s="143">
        <f>IF(AZ180=1,G180,0)</f>
        <v>0</v>
      </c>
      <c r="BB180" s="143">
        <f>IF(AZ180=2,G180,0)</f>
        <v>0</v>
      </c>
      <c r="BC180" s="143">
        <f>IF(AZ180=3,G180,0)</f>
        <v>0</v>
      </c>
      <c r="BD180" s="143">
        <f>IF(AZ180=4,G180,0)</f>
        <v>0</v>
      </c>
      <c r="BE180" s="143">
        <f>IF(AZ180=5,G180,0)</f>
        <v>0</v>
      </c>
      <c r="CA180" s="172">
        <v>1</v>
      </c>
      <c r="CB180" s="172">
        <v>1</v>
      </c>
      <c r="CZ180" s="143">
        <v>2.16</v>
      </c>
    </row>
    <row r="181" spans="1:15" ht="12.75">
      <c r="A181" s="173"/>
      <c r="B181" s="175"/>
      <c r="C181" s="223" t="s">
        <v>334</v>
      </c>
      <c r="D181" s="224"/>
      <c r="E181" s="176">
        <v>6.015</v>
      </c>
      <c r="F181" s="177"/>
      <c r="G181" s="178"/>
      <c r="M181" s="174" t="s">
        <v>334</v>
      </c>
      <c r="O181" s="165"/>
    </row>
    <row r="182" spans="1:104" ht="12.75">
      <c r="A182" s="166">
        <v>91</v>
      </c>
      <c r="B182" s="167" t="s">
        <v>335</v>
      </c>
      <c r="C182" s="168" t="s">
        <v>336</v>
      </c>
      <c r="D182" s="169" t="s">
        <v>90</v>
      </c>
      <c r="E182" s="170">
        <v>1.0025</v>
      </c>
      <c r="F182" s="170">
        <v>0</v>
      </c>
      <c r="G182" s="171">
        <f>E182*F182</f>
        <v>0</v>
      </c>
      <c r="O182" s="165">
        <v>2</v>
      </c>
      <c r="AA182" s="143">
        <v>1</v>
      </c>
      <c r="AB182" s="143">
        <v>1</v>
      </c>
      <c r="AC182" s="143">
        <v>1</v>
      </c>
      <c r="AZ182" s="143">
        <v>1</v>
      </c>
      <c r="BA182" s="143">
        <f>IF(AZ182=1,G182,0)</f>
        <v>0</v>
      </c>
      <c r="BB182" s="143">
        <f>IF(AZ182=2,G182,0)</f>
        <v>0</v>
      </c>
      <c r="BC182" s="143">
        <f>IF(AZ182=3,G182,0)</f>
        <v>0</v>
      </c>
      <c r="BD182" s="143">
        <f>IF(AZ182=4,G182,0)</f>
        <v>0</v>
      </c>
      <c r="BE182" s="143">
        <f>IF(AZ182=5,G182,0)</f>
        <v>0</v>
      </c>
      <c r="CA182" s="172">
        <v>1</v>
      </c>
      <c r="CB182" s="172">
        <v>1</v>
      </c>
      <c r="CZ182" s="143">
        <v>2.16</v>
      </c>
    </row>
    <row r="183" spans="1:15" ht="12.75">
      <c r="A183" s="173"/>
      <c r="B183" s="175"/>
      <c r="C183" s="223" t="s">
        <v>337</v>
      </c>
      <c r="D183" s="224"/>
      <c r="E183" s="176">
        <v>1.0025</v>
      </c>
      <c r="F183" s="177"/>
      <c r="G183" s="178"/>
      <c r="M183" s="174" t="s">
        <v>337</v>
      </c>
      <c r="O183" s="165"/>
    </row>
    <row r="184" spans="1:104" ht="12.75">
      <c r="A184" s="166">
        <v>92</v>
      </c>
      <c r="B184" s="167" t="s">
        <v>338</v>
      </c>
      <c r="C184" s="168" t="s">
        <v>339</v>
      </c>
      <c r="D184" s="169" t="s">
        <v>90</v>
      </c>
      <c r="E184" s="170">
        <v>11.88</v>
      </c>
      <c r="F184" s="170">
        <v>0</v>
      </c>
      <c r="G184" s="171">
        <f>E184*F184</f>
        <v>0</v>
      </c>
      <c r="O184" s="165">
        <v>2</v>
      </c>
      <c r="AA184" s="143">
        <v>1</v>
      </c>
      <c r="AB184" s="143">
        <v>0</v>
      </c>
      <c r="AC184" s="143">
        <v>0</v>
      </c>
      <c r="AZ184" s="143">
        <v>1</v>
      </c>
      <c r="BA184" s="143">
        <f>IF(AZ184=1,G184,0)</f>
        <v>0</v>
      </c>
      <c r="BB184" s="143">
        <f>IF(AZ184=2,G184,0)</f>
        <v>0</v>
      </c>
      <c r="BC184" s="143">
        <f>IF(AZ184=3,G184,0)</f>
        <v>0</v>
      </c>
      <c r="BD184" s="143">
        <f>IF(AZ184=4,G184,0)</f>
        <v>0</v>
      </c>
      <c r="BE184" s="143">
        <f>IF(AZ184=5,G184,0)</f>
        <v>0</v>
      </c>
      <c r="CA184" s="172">
        <v>1</v>
      </c>
      <c r="CB184" s="172">
        <v>0</v>
      </c>
      <c r="CZ184" s="143">
        <v>2.525</v>
      </c>
    </row>
    <row r="185" spans="1:15" ht="12.75">
      <c r="A185" s="173"/>
      <c r="B185" s="175"/>
      <c r="C185" s="223" t="s">
        <v>340</v>
      </c>
      <c r="D185" s="224"/>
      <c r="E185" s="176">
        <v>7.38</v>
      </c>
      <c r="F185" s="177"/>
      <c r="G185" s="178"/>
      <c r="M185" s="174" t="s">
        <v>340</v>
      </c>
      <c r="O185" s="165"/>
    </row>
    <row r="186" spans="1:15" ht="12.75">
      <c r="A186" s="173"/>
      <c r="B186" s="175"/>
      <c r="C186" s="223" t="s">
        <v>341</v>
      </c>
      <c r="D186" s="224"/>
      <c r="E186" s="176">
        <v>4.5</v>
      </c>
      <c r="F186" s="177"/>
      <c r="G186" s="178"/>
      <c r="M186" s="174" t="s">
        <v>341</v>
      </c>
      <c r="O186" s="165"/>
    </row>
    <row r="187" spans="1:104" ht="12.75">
      <c r="A187" s="166">
        <v>93</v>
      </c>
      <c r="B187" s="167" t="s">
        <v>342</v>
      </c>
      <c r="C187" s="168" t="s">
        <v>343</v>
      </c>
      <c r="D187" s="169" t="s">
        <v>87</v>
      </c>
      <c r="E187" s="170">
        <v>32.425</v>
      </c>
      <c r="F187" s="170">
        <v>0</v>
      </c>
      <c r="G187" s="171">
        <f>E187*F187</f>
        <v>0</v>
      </c>
      <c r="O187" s="165">
        <v>2</v>
      </c>
      <c r="AA187" s="143">
        <v>1</v>
      </c>
      <c r="AB187" s="143">
        <v>1</v>
      </c>
      <c r="AC187" s="143">
        <v>1</v>
      </c>
      <c r="AZ187" s="143">
        <v>1</v>
      </c>
      <c r="BA187" s="143">
        <f>IF(AZ187=1,G187,0)</f>
        <v>0</v>
      </c>
      <c r="BB187" s="143">
        <f>IF(AZ187=2,G187,0)</f>
        <v>0</v>
      </c>
      <c r="BC187" s="143">
        <f>IF(AZ187=3,G187,0)</f>
        <v>0</v>
      </c>
      <c r="BD187" s="143">
        <f>IF(AZ187=4,G187,0)</f>
        <v>0</v>
      </c>
      <c r="BE187" s="143">
        <f>IF(AZ187=5,G187,0)</f>
        <v>0</v>
      </c>
      <c r="CA187" s="172">
        <v>1</v>
      </c>
      <c r="CB187" s="172">
        <v>1</v>
      </c>
      <c r="CZ187" s="143">
        <v>0.03925</v>
      </c>
    </row>
    <row r="188" spans="1:15" ht="22.5">
      <c r="A188" s="173"/>
      <c r="B188" s="175"/>
      <c r="C188" s="223" t="s">
        <v>344</v>
      </c>
      <c r="D188" s="224"/>
      <c r="E188" s="176">
        <v>32.425</v>
      </c>
      <c r="F188" s="177"/>
      <c r="G188" s="178"/>
      <c r="M188" s="174" t="s">
        <v>344</v>
      </c>
      <c r="O188" s="165"/>
    </row>
    <row r="189" spans="1:104" ht="12.75">
      <c r="A189" s="166">
        <v>94</v>
      </c>
      <c r="B189" s="167" t="s">
        <v>345</v>
      </c>
      <c r="C189" s="168" t="s">
        <v>346</v>
      </c>
      <c r="D189" s="169" t="s">
        <v>87</v>
      </c>
      <c r="E189" s="170">
        <v>32.425</v>
      </c>
      <c r="F189" s="170">
        <v>0</v>
      </c>
      <c r="G189" s="171">
        <f>E189*F189</f>
        <v>0</v>
      </c>
      <c r="O189" s="165">
        <v>2</v>
      </c>
      <c r="AA189" s="143">
        <v>1</v>
      </c>
      <c r="AB189" s="143">
        <v>1</v>
      </c>
      <c r="AC189" s="143">
        <v>1</v>
      </c>
      <c r="AZ189" s="143">
        <v>1</v>
      </c>
      <c r="BA189" s="143">
        <f>IF(AZ189=1,G189,0)</f>
        <v>0</v>
      </c>
      <c r="BB189" s="143">
        <f>IF(AZ189=2,G189,0)</f>
        <v>0</v>
      </c>
      <c r="BC189" s="143">
        <f>IF(AZ189=3,G189,0)</f>
        <v>0</v>
      </c>
      <c r="BD189" s="143">
        <f>IF(AZ189=4,G189,0)</f>
        <v>0</v>
      </c>
      <c r="BE189" s="143">
        <f>IF(AZ189=5,G189,0)</f>
        <v>0</v>
      </c>
      <c r="CA189" s="172">
        <v>1</v>
      </c>
      <c r="CB189" s="172">
        <v>1</v>
      </c>
      <c r="CZ189" s="143">
        <v>0</v>
      </c>
    </row>
    <row r="190" spans="1:104" ht="22.5">
      <c r="A190" s="166">
        <v>95</v>
      </c>
      <c r="B190" s="167" t="s">
        <v>347</v>
      </c>
      <c r="C190" s="168" t="s">
        <v>348</v>
      </c>
      <c r="D190" s="169" t="s">
        <v>349</v>
      </c>
      <c r="E190" s="170">
        <v>0.3485</v>
      </c>
      <c r="F190" s="170">
        <v>0</v>
      </c>
      <c r="G190" s="171">
        <f>E190*F190</f>
        <v>0</v>
      </c>
      <c r="O190" s="165">
        <v>2</v>
      </c>
      <c r="AA190" s="143">
        <v>1</v>
      </c>
      <c r="AB190" s="143">
        <v>1</v>
      </c>
      <c r="AC190" s="143">
        <v>1</v>
      </c>
      <c r="AZ190" s="143">
        <v>1</v>
      </c>
      <c r="BA190" s="143">
        <f>IF(AZ190=1,G190,0)</f>
        <v>0</v>
      </c>
      <c r="BB190" s="143">
        <f>IF(AZ190=2,G190,0)</f>
        <v>0</v>
      </c>
      <c r="BC190" s="143">
        <f>IF(AZ190=3,G190,0)</f>
        <v>0</v>
      </c>
      <c r="BD190" s="143">
        <f>IF(AZ190=4,G190,0)</f>
        <v>0</v>
      </c>
      <c r="BE190" s="143">
        <f>IF(AZ190=5,G190,0)</f>
        <v>0</v>
      </c>
      <c r="CA190" s="172">
        <v>1</v>
      </c>
      <c r="CB190" s="172">
        <v>1</v>
      </c>
      <c r="CZ190" s="143">
        <v>1.05702</v>
      </c>
    </row>
    <row r="191" spans="1:15" ht="12.75">
      <c r="A191" s="173"/>
      <c r="B191" s="175"/>
      <c r="C191" s="223" t="s">
        <v>350</v>
      </c>
      <c r="D191" s="224"/>
      <c r="E191" s="176">
        <v>0.3485</v>
      </c>
      <c r="F191" s="177"/>
      <c r="G191" s="178"/>
      <c r="M191" s="174" t="s">
        <v>350</v>
      </c>
      <c r="O191" s="165"/>
    </row>
    <row r="192" spans="1:104" ht="22.5">
      <c r="A192" s="166">
        <v>96</v>
      </c>
      <c r="B192" s="167" t="s">
        <v>351</v>
      </c>
      <c r="C192" s="168" t="s">
        <v>352</v>
      </c>
      <c r="D192" s="169" t="s">
        <v>90</v>
      </c>
      <c r="E192" s="170">
        <v>9.624</v>
      </c>
      <c r="F192" s="170">
        <v>0</v>
      </c>
      <c r="G192" s="171">
        <f>E192*F192</f>
        <v>0</v>
      </c>
      <c r="O192" s="165">
        <v>2</v>
      </c>
      <c r="AA192" s="143">
        <v>1</v>
      </c>
      <c r="AB192" s="143">
        <v>1</v>
      </c>
      <c r="AC192" s="143">
        <v>1</v>
      </c>
      <c r="AZ192" s="143">
        <v>1</v>
      </c>
      <c r="BA192" s="143">
        <f>IF(AZ192=1,G192,0)</f>
        <v>0</v>
      </c>
      <c r="BB192" s="143">
        <f>IF(AZ192=2,G192,0)</f>
        <v>0</v>
      </c>
      <c r="BC192" s="143">
        <f>IF(AZ192=3,G192,0)</f>
        <v>0</v>
      </c>
      <c r="BD192" s="143">
        <f>IF(AZ192=4,G192,0)</f>
        <v>0</v>
      </c>
      <c r="BE192" s="143">
        <f>IF(AZ192=5,G192,0)</f>
        <v>0</v>
      </c>
      <c r="CA192" s="172">
        <v>1</v>
      </c>
      <c r="CB192" s="172">
        <v>1</v>
      </c>
      <c r="CZ192" s="143">
        <v>2.37855</v>
      </c>
    </row>
    <row r="193" spans="1:15" ht="12.75">
      <c r="A193" s="173"/>
      <c r="B193" s="175"/>
      <c r="C193" s="223" t="s">
        <v>353</v>
      </c>
      <c r="D193" s="224"/>
      <c r="E193" s="176">
        <v>9.624</v>
      </c>
      <c r="F193" s="177"/>
      <c r="G193" s="178"/>
      <c r="M193" s="174" t="s">
        <v>353</v>
      </c>
      <c r="O193" s="165"/>
    </row>
    <row r="194" spans="1:104" ht="22.5">
      <c r="A194" s="166">
        <v>97</v>
      </c>
      <c r="B194" s="167" t="s">
        <v>354</v>
      </c>
      <c r="C194" s="168" t="s">
        <v>355</v>
      </c>
      <c r="D194" s="169" t="s">
        <v>90</v>
      </c>
      <c r="E194" s="170">
        <v>6.416</v>
      </c>
      <c r="F194" s="170">
        <v>0</v>
      </c>
      <c r="G194" s="171">
        <f>E194*F194</f>
        <v>0</v>
      </c>
      <c r="O194" s="165">
        <v>2</v>
      </c>
      <c r="AA194" s="143">
        <v>1</v>
      </c>
      <c r="AB194" s="143">
        <v>1</v>
      </c>
      <c r="AC194" s="143">
        <v>1</v>
      </c>
      <c r="AZ194" s="143">
        <v>1</v>
      </c>
      <c r="BA194" s="143">
        <f>IF(AZ194=1,G194,0)</f>
        <v>0</v>
      </c>
      <c r="BB194" s="143">
        <f>IF(AZ194=2,G194,0)</f>
        <v>0</v>
      </c>
      <c r="BC194" s="143">
        <f>IF(AZ194=3,G194,0)</f>
        <v>0</v>
      </c>
      <c r="BD194" s="143">
        <f>IF(AZ194=4,G194,0)</f>
        <v>0</v>
      </c>
      <c r="BE194" s="143">
        <f>IF(AZ194=5,G194,0)</f>
        <v>0</v>
      </c>
      <c r="CA194" s="172">
        <v>1</v>
      </c>
      <c r="CB194" s="172">
        <v>1</v>
      </c>
      <c r="CZ194" s="143">
        <v>2.45329</v>
      </c>
    </row>
    <row r="195" spans="1:15" ht="12.75">
      <c r="A195" s="173"/>
      <c r="B195" s="175"/>
      <c r="C195" s="223" t="s">
        <v>356</v>
      </c>
      <c r="D195" s="224"/>
      <c r="E195" s="176">
        <v>6.416</v>
      </c>
      <c r="F195" s="177"/>
      <c r="G195" s="178"/>
      <c r="M195" s="174" t="s">
        <v>356</v>
      </c>
      <c r="O195" s="165"/>
    </row>
    <row r="196" spans="1:104" ht="12.75">
      <c r="A196" s="166">
        <v>98</v>
      </c>
      <c r="B196" s="167" t="s">
        <v>357</v>
      </c>
      <c r="C196" s="168" t="s">
        <v>358</v>
      </c>
      <c r="D196" s="169" t="s">
        <v>87</v>
      </c>
      <c r="E196" s="170">
        <v>26.465</v>
      </c>
      <c r="F196" s="170">
        <v>0</v>
      </c>
      <c r="G196" s="171">
        <f>E196*F196</f>
        <v>0</v>
      </c>
      <c r="O196" s="165">
        <v>2</v>
      </c>
      <c r="AA196" s="143">
        <v>1</v>
      </c>
      <c r="AB196" s="143">
        <v>1</v>
      </c>
      <c r="AC196" s="143">
        <v>1</v>
      </c>
      <c r="AZ196" s="143">
        <v>1</v>
      </c>
      <c r="BA196" s="143">
        <f>IF(AZ196=1,G196,0)</f>
        <v>0</v>
      </c>
      <c r="BB196" s="143">
        <f>IF(AZ196=2,G196,0)</f>
        <v>0</v>
      </c>
      <c r="BC196" s="143">
        <f>IF(AZ196=3,G196,0)</f>
        <v>0</v>
      </c>
      <c r="BD196" s="143">
        <f>IF(AZ196=4,G196,0)</f>
        <v>0</v>
      </c>
      <c r="BE196" s="143">
        <f>IF(AZ196=5,G196,0)</f>
        <v>0</v>
      </c>
      <c r="CA196" s="172">
        <v>1</v>
      </c>
      <c r="CB196" s="172">
        <v>1</v>
      </c>
      <c r="CZ196" s="143">
        <v>0.03921</v>
      </c>
    </row>
    <row r="197" spans="1:15" ht="12.75">
      <c r="A197" s="173"/>
      <c r="B197" s="175"/>
      <c r="C197" s="223" t="s">
        <v>359</v>
      </c>
      <c r="D197" s="224"/>
      <c r="E197" s="176">
        <v>26.465</v>
      </c>
      <c r="F197" s="177"/>
      <c r="G197" s="178"/>
      <c r="M197" s="174" t="s">
        <v>359</v>
      </c>
      <c r="O197" s="165"/>
    </row>
    <row r="198" spans="1:104" ht="12.75">
      <c r="A198" s="166">
        <v>99</v>
      </c>
      <c r="B198" s="167" t="s">
        <v>360</v>
      </c>
      <c r="C198" s="168" t="s">
        <v>361</v>
      </c>
      <c r="D198" s="169" t="s">
        <v>87</v>
      </c>
      <c r="E198" s="170">
        <v>26.465</v>
      </c>
      <c r="F198" s="170">
        <v>0</v>
      </c>
      <c r="G198" s="171">
        <f>E198*F198</f>
        <v>0</v>
      </c>
      <c r="O198" s="165">
        <v>2</v>
      </c>
      <c r="AA198" s="143">
        <v>1</v>
      </c>
      <c r="AB198" s="143">
        <v>1</v>
      </c>
      <c r="AC198" s="143">
        <v>1</v>
      </c>
      <c r="AZ198" s="143">
        <v>1</v>
      </c>
      <c r="BA198" s="143">
        <f>IF(AZ198=1,G198,0)</f>
        <v>0</v>
      </c>
      <c r="BB198" s="143">
        <f>IF(AZ198=2,G198,0)</f>
        <v>0</v>
      </c>
      <c r="BC198" s="143">
        <f>IF(AZ198=3,G198,0)</f>
        <v>0</v>
      </c>
      <c r="BD198" s="143">
        <f>IF(AZ198=4,G198,0)</f>
        <v>0</v>
      </c>
      <c r="BE198" s="143">
        <f>IF(AZ198=5,G198,0)</f>
        <v>0</v>
      </c>
      <c r="CA198" s="172">
        <v>1</v>
      </c>
      <c r="CB198" s="172">
        <v>1</v>
      </c>
      <c r="CZ198" s="143">
        <v>0</v>
      </c>
    </row>
    <row r="199" spans="1:104" ht="22.5">
      <c r="A199" s="166">
        <v>100</v>
      </c>
      <c r="B199" s="167" t="s">
        <v>362</v>
      </c>
      <c r="C199" s="168" t="s">
        <v>363</v>
      </c>
      <c r="D199" s="169" t="s">
        <v>349</v>
      </c>
      <c r="E199" s="170">
        <v>0.154</v>
      </c>
      <c r="F199" s="170">
        <v>0</v>
      </c>
      <c r="G199" s="171">
        <f>E199*F199</f>
        <v>0</v>
      </c>
      <c r="O199" s="165">
        <v>2</v>
      </c>
      <c r="AA199" s="143">
        <v>1</v>
      </c>
      <c r="AB199" s="143">
        <v>1</v>
      </c>
      <c r="AC199" s="143">
        <v>1</v>
      </c>
      <c r="AZ199" s="143">
        <v>1</v>
      </c>
      <c r="BA199" s="143">
        <f>IF(AZ199=1,G199,0)</f>
        <v>0</v>
      </c>
      <c r="BB199" s="143">
        <f>IF(AZ199=2,G199,0)</f>
        <v>0</v>
      </c>
      <c r="BC199" s="143">
        <f>IF(AZ199=3,G199,0)</f>
        <v>0</v>
      </c>
      <c r="BD199" s="143">
        <f>IF(AZ199=4,G199,0)</f>
        <v>0</v>
      </c>
      <c r="BE199" s="143">
        <f>IF(AZ199=5,G199,0)</f>
        <v>0</v>
      </c>
      <c r="CA199" s="172">
        <v>1</v>
      </c>
      <c r="CB199" s="172">
        <v>1</v>
      </c>
      <c r="CZ199" s="143">
        <v>1.05693</v>
      </c>
    </row>
    <row r="200" spans="1:15" ht="12.75">
      <c r="A200" s="173"/>
      <c r="B200" s="175"/>
      <c r="C200" s="223" t="s">
        <v>364</v>
      </c>
      <c r="D200" s="224"/>
      <c r="E200" s="176">
        <v>0.154</v>
      </c>
      <c r="F200" s="177"/>
      <c r="G200" s="178"/>
      <c r="M200" s="174" t="s">
        <v>364</v>
      </c>
      <c r="O200" s="165"/>
    </row>
    <row r="201" spans="1:57" ht="12.75">
      <c r="A201" s="179"/>
      <c r="B201" s="180" t="s">
        <v>72</v>
      </c>
      <c r="C201" s="181" t="str">
        <f>CONCATENATE(B179," ",C179)</f>
        <v>2 Spodní stavba a zvláštní zakládání</v>
      </c>
      <c r="D201" s="182"/>
      <c r="E201" s="183"/>
      <c r="F201" s="184"/>
      <c r="G201" s="185">
        <f>SUM(G179:G200)</f>
        <v>0</v>
      </c>
      <c r="O201" s="165">
        <v>4</v>
      </c>
      <c r="BA201" s="186">
        <f>SUM(BA179:BA200)</f>
        <v>0</v>
      </c>
      <c r="BB201" s="186">
        <f>SUM(BB179:BB200)</f>
        <v>0</v>
      </c>
      <c r="BC201" s="186">
        <f>SUM(BC179:BC200)</f>
        <v>0</v>
      </c>
      <c r="BD201" s="186">
        <f>SUM(BD179:BD200)</f>
        <v>0</v>
      </c>
      <c r="BE201" s="186">
        <f>SUM(BE179:BE200)</f>
        <v>0</v>
      </c>
    </row>
    <row r="202" spans="1:15" ht="12.75">
      <c r="A202" s="158" t="s">
        <v>69</v>
      </c>
      <c r="B202" s="159" t="s">
        <v>365</v>
      </c>
      <c r="C202" s="160" t="s">
        <v>366</v>
      </c>
      <c r="D202" s="161"/>
      <c r="E202" s="162"/>
      <c r="F202" s="162"/>
      <c r="G202" s="163"/>
      <c r="H202" s="164"/>
      <c r="I202" s="164"/>
      <c r="O202" s="165">
        <v>1</v>
      </c>
    </row>
    <row r="203" spans="1:104" ht="22.5">
      <c r="A203" s="166">
        <v>101</v>
      </c>
      <c r="B203" s="167" t="s">
        <v>367</v>
      </c>
      <c r="C203" s="168" t="s">
        <v>368</v>
      </c>
      <c r="D203" s="169" t="s">
        <v>90</v>
      </c>
      <c r="E203" s="170">
        <v>17.334</v>
      </c>
      <c r="F203" s="170">
        <v>0</v>
      </c>
      <c r="G203" s="171">
        <f>E203*F203</f>
        <v>0</v>
      </c>
      <c r="O203" s="165">
        <v>2</v>
      </c>
      <c r="AA203" s="143">
        <v>1</v>
      </c>
      <c r="AB203" s="143">
        <v>1</v>
      </c>
      <c r="AC203" s="143">
        <v>1</v>
      </c>
      <c r="AZ203" s="143">
        <v>1</v>
      </c>
      <c r="BA203" s="143">
        <f>IF(AZ203=1,G203,0)</f>
        <v>0</v>
      </c>
      <c r="BB203" s="143">
        <f>IF(AZ203=2,G203,0)</f>
        <v>0</v>
      </c>
      <c r="BC203" s="143">
        <f>IF(AZ203=3,G203,0)</f>
        <v>0</v>
      </c>
      <c r="BD203" s="143">
        <f>IF(AZ203=4,G203,0)</f>
        <v>0</v>
      </c>
      <c r="BE203" s="143">
        <f>IF(AZ203=5,G203,0)</f>
        <v>0</v>
      </c>
      <c r="CA203" s="172">
        <v>1</v>
      </c>
      <c r="CB203" s="172">
        <v>1</v>
      </c>
      <c r="CZ203" s="143">
        <v>2.41705</v>
      </c>
    </row>
    <row r="204" spans="1:15" ht="12.75">
      <c r="A204" s="173"/>
      <c r="B204" s="175"/>
      <c r="C204" s="223" t="s">
        <v>369</v>
      </c>
      <c r="D204" s="224"/>
      <c r="E204" s="176">
        <v>17.334</v>
      </c>
      <c r="F204" s="177"/>
      <c r="G204" s="178"/>
      <c r="M204" s="174" t="s">
        <v>369</v>
      </c>
      <c r="O204" s="165"/>
    </row>
    <row r="205" spans="1:104" ht="12.75">
      <c r="A205" s="166">
        <v>102</v>
      </c>
      <c r="B205" s="167" t="s">
        <v>370</v>
      </c>
      <c r="C205" s="168" t="s">
        <v>371</v>
      </c>
      <c r="D205" s="169" t="s">
        <v>87</v>
      </c>
      <c r="E205" s="170">
        <v>30.72</v>
      </c>
      <c r="F205" s="170">
        <v>0</v>
      </c>
      <c r="G205" s="171">
        <f>E205*F205</f>
        <v>0</v>
      </c>
      <c r="O205" s="165">
        <v>2</v>
      </c>
      <c r="AA205" s="143">
        <v>1</v>
      </c>
      <c r="AB205" s="143">
        <v>1</v>
      </c>
      <c r="AC205" s="143">
        <v>1</v>
      </c>
      <c r="AZ205" s="143">
        <v>1</v>
      </c>
      <c r="BA205" s="143">
        <f>IF(AZ205=1,G205,0)</f>
        <v>0</v>
      </c>
      <c r="BB205" s="143">
        <f>IF(AZ205=2,G205,0)</f>
        <v>0</v>
      </c>
      <c r="BC205" s="143">
        <f>IF(AZ205=3,G205,0)</f>
        <v>0</v>
      </c>
      <c r="BD205" s="143">
        <f>IF(AZ205=4,G205,0)</f>
        <v>0</v>
      </c>
      <c r="BE205" s="143">
        <f>IF(AZ205=5,G205,0)</f>
        <v>0</v>
      </c>
      <c r="CA205" s="172">
        <v>1</v>
      </c>
      <c r="CB205" s="172">
        <v>1</v>
      </c>
      <c r="CZ205" s="143">
        <v>0.02691</v>
      </c>
    </row>
    <row r="206" spans="1:15" ht="12.75">
      <c r="A206" s="173"/>
      <c r="B206" s="175"/>
      <c r="C206" s="223" t="s">
        <v>372</v>
      </c>
      <c r="D206" s="224"/>
      <c r="E206" s="176">
        <v>30.72</v>
      </c>
      <c r="F206" s="177"/>
      <c r="G206" s="178"/>
      <c r="M206" s="174" t="s">
        <v>372</v>
      </c>
      <c r="O206" s="165"/>
    </row>
    <row r="207" spans="1:104" ht="12.75">
      <c r="A207" s="166">
        <v>103</v>
      </c>
      <c r="B207" s="167" t="s">
        <v>373</v>
      </c>
      <c r="C207" s="168" t="s">
        <v>374</v>
      </c>
      <c r="D207" s="169" t="s">
        <v>87</v>
      </c>
      <c r="E207" s="170">
        <v>30.72</v>
      </c>
      <c r="F207" s="170">
        <v>0</v>
      </c>
      <c r="G207" s="171">
        <f>E207*F207</f>
        <v>0</v>
      </c>
      <c r="O207" s="165">
        <v>2</v>
      </c>
      <c r="AA207" s="143">
        <v>1</v>
      </c>
      <c r="AB207" s="143">
        <v>1</v>
      </c>
      <c r="AC207" s="143">
        <v>1</v>
      </c>
      <c r="AZ207" s="143">
        <v>1</v>
      </c>
      <c r="BA207" s="143">
        <f>IF(AZ207=1,G207,0)</f>
        <v>0</v>
      </c>
      <c r="BB207" s="143">
        <f>IF(AZ207=2,G207,0)</f>
        <v>0</v>
      </c>
      <c r="BC207" s="143">
        <f>IF(AZ207=3,G207,0)</f>
        <v>0</v>
      </c>
      <c r="BD207" s="143">
        <f>IF(AZ207=4,G207,0)</f>
        <v>0</v>
      </c>
      <c r="BE207" s="143">
        <f>IF(AZ207=5,G207,0)</f>
        <v>0</v>
      </c>
      <c r="CA207" s="172">
        <v>1</v>
      </c>
      <c r="CB207" s="172">
        <v>1</v>
      </c>
      <c r="CZ207" s="143">
        <v>0</v>
      </c>
    </row>
    <row r="208" spans="1:104" ht="12.75">
      <c r="A208" s="166">
        <v>104</v>
      </c>
      <c r="B208" s="167" t="s">
        <v>375</v>
      </c>
      <c r="C208" s="168" t="s">
        <v>376</v>
      </c>
      <c r="D208" s="169" t="s">
        <v>349</v>
      </c>
      <c r="E208" s="170">
        <v>0.52</v>
      </c>
      <c r="F208" s="170">
        <v>0</v>
      </c>
      <c r="G208" s="171">
        <f>E208*F208</f>
        <v>0</v>
      </c>
      <c r="O208" s="165">
        <v>2</v>
      </c>
      <c r="AA208" s="143">
        <v>1</v>
      </c>
      <c r="AB208" s="143">
        <v>1</v>
      </c>
      <c r="AC208" s="143">
        <v>1</v>
      </c>
      <c r="AZ208" s="143">
        <v>1</v>
      </c>
      <c r="BA208" s="143">
        <f>IF(AZ208=1,G208,0)</f>
        <v>0</v>
      </c>
      <c r="BB208" s="143">
        <f>IF(AZ208=2,G208,0)</f>
        <v>0</v>
      </c>
      <c r="BC208" s="143">
        <f>IF(AZ208=3,G208,0)</f>
        <v>0</v>
      </c>
      <c r="BD208" s="143">
        <f>IF(AZ208=4,G208,0)</f>
        <v>0</v>
      </c>
      <c r="BE208" s="143">
        <f>IF(AZ208=5,G208,0)</f>
        <v>0</v>
      </c>
      <c r="CA208" s="172">
        <v>1</v>
      </c>
      <c r="CB208" s="172">
        <v>1</v>
      </c>
      <c r="CZ208" s="143">
        <v>1.03402</v>
      </c>
    </row>
    <row r="209" spans="1:15" ht="12.75">
      <c r="A209" s="173"/>
      <c r="B209" s="175"/>
      <c r="C209" s="223" t="s">
        <v>377</v>
      </c>
      <c r="D209" s="224"/>
      <c r="E209" s="176">
        <v>0.52</v>
      </c>
      <c r="F209" s="177"/>
      <c r="G209" s="178"/>
      <c r="M209" s="174" t="s">
        <v>377</v>
      </c>
      <c r="O209" s="165"/>
    </row>
    <row r="210" spans="1:104" ht="22.5">
      <c r="A210" s="166">
        <v>105</v>
      </c>
      <c r="B210" s="167" t="s">
        <v>378</v>
      </c>
      <c r="C210" s="168" t="s">
        <v>379</v>
      </c>
      <c r="D210" s="169" t="s">
        <v>349</v>
      </c>
      <c r="E210" s="170">
        <v>0.1242</v>
      </c>
      <c r="F210" s="170">
        <v>0</v>
      </c>
      <c r="G210" s="171">
        <f>E210*F210</f>
        <v>0</v>
      </c>
      <c r="O210" s="165">
        <v>2</v>
      </c>
      <c r="AA210" s="143">
        <v>1</v>
      </c>
      <c r="AB210" s="143">
        <v>1</v>
      </c>
      <c r="AC210" s="143">
        <v>1</v>
      </c>
      <c r="AZ210" s="143">
        <v>1</v>
      </c>
      <c r="BA210" s="143">
        <f>IF(AZ210=1,G210,0)</f>
        <v>0</v>
      </c>
      <c r="BB210" s="143">
        <f>IF(AZ210=2,G210,0)</f>
        <v>0</v>
      </c>
      <c r="BC210" s="143">
        <f>IF(AZ210=3,G210,0)</f>
        <v>0</v>
      </c>
      <c r="BD210" s="143">
        <f>IF(AZ210=4,G210,0)</f>
        <v>0</v>
      </c>
      <c r="BE210" s="143">
        <f>IF(AZ210=5,G210,0)</f>
        <v>0</v>
      </c>
      <c r="CA210" s="172">
        <v>1</v>
      </c>
      <c r="CB210" s="172">
        <v>1</v>
      </c>
      <c r="CZ210" s="143">
        <v>1.05728</v>
      </c>
    </row>
    <row r="211" spans="1:15" ht="12.75">
      <c r="A211" s="173"/>
      <c r="B211" s="175"/>
      <c r="C211" s="223" t="s">
        <v>380</v>
      </c>
      <c r="D211" s="224"/>
      <c r="E211" s="176">
        <v>0.1242</v>
      </c>
      <c r="F211" s="177"/>
      <c r="G211" s="178"/>
      <c r="M211" s="174" t="s">
        <v>380</v>
      </c>
      <c r="O211" s="165"/>
    </row>
    <row r="212" spans="1:104" ht="12.75">
      <c r="A212" s="166">
        <v>106</v>
      </c>
      <c r="B212" s="167" t="s">
        <v>381</v>
      </c>
      <c r="C212" s="168" t="s">
        <v>382</v>
      </c>
      <c r="D212" s="169" t="s">
        <v>87</v>
      </c>
      <c r="E212" s="170">
        <v>28.8</v>
      </c>
      <c r="F212" s="170">
        <v>0</v>
      </c>
      <c r="G212" s="171">
        <f>E212*F212</f>
        <v>0</v>
      </c>
      <c r="O212" s="165">
        <v>2</v>
      </c>
      <c r="AA212" s="143">
        <v>1</v>
      </c>
      <c r="AB212" s="143">
        <v>1</v>
      </c>
      <c r="AC212" s="143">
        <v>1</v>
      </c>
      <c r="AZ212" s="143">
        <v>1</v>
      </c>
      <c r="BA212" s="143">
        <f>IF(AZ212=1,G212,0)</f>
        <v>0</v>
      </c>
      <c r="BB212" s="143">
        <f>IF(AZ212=2,G212,0)</f>
        <v>0</v>
      </c>
      <c r="BC212" s="143">
        <f>IF(AZ212=3,G212,0)</f>
        <v>0</v>
      </c>
      <c r="BD212" s="143">
        <f>IF(AZ212=4,G212,0)</f>
        <v>0</v>
      </c>
      <c r="BE212" s="143">
        <f>IF(AZ212=5,G212,0)</f>
        <v>0</v>
      </c>
      <c r="CA212" s="172">
        <v>1</v>
      </c>
      <c r="CB212" s="172">
        <v>1</v>
      </c>
      <c r="CZ212" s="143">
        <v>0.22542</v>
      </c>
    </row>
    <row r="213" spans="1:15" ht="12.75">
      <c r="A213" s="173"/>
      <c r="B213" s="175"/>
      <c r="C213" s="223" t="s">
        <v>383</v>
      </c>
      <c r="D213" s="224"/>
      <c r="E213" s="176">
        <v>28.8</v>
      </c>
      <c r="F213" s="177"/>
      <c r="G213" s="178"/>
      <c r="M213" s="174" t="s">
        <v>383</v>
      </c>
      <c r="O213" s="165"/>
    </row>
    <row r="214" spans="1:104" ht="12.75">
      <c r="A214" s="166">
        <v>107</v>
      </c>
      <c r="B214" s="167" t="s">
        <v>384</v>
      </c>
      <c r="C214" s="168" t="s">
        <v>385</v>
      </c>
      <c r="D214" s="169" t="s">
        <v>93</v>
      </c>
      <c r="E214" s="170">
        <v>24</v>
      </c>
      <c r="F214" s="170">
        <v>0</v>
      </c>
      <c r="G214" s="171">
        <f>E214*F214</f>
        <v>0</v>
      </c>
      <c r="O214" s="165">
        <v>2</v>
      </c>
      <c r="AA214" s="143">
        <v>3</v>
      </c>
      <c r="AB214" s="143">
        <v>1</v>
      </c>
      <c r="AC214" s="143" t="s">
        <v>384</v>
      </c>
      <c r="AZ214" s="143">
        <v>1</v>
      </c>
      <c r="BA214" s="143">
        <f>IF(AZ214=1,G214,0)</f>
        <v>0</v>
      </c>
      <c r="BB214" s="143">
        <f>IF(AZ214=2,G214,0)</f>
        <v>0</v>
      </c>
      <c r="BC214" s="143">
        <f>IF(AZ214=3,G214,0)</f>
        <v>0</v>
      </c>
      <c r="BD214" s="143">
        <f>IF(AZ214=4,G214,0)</f>
        <v>0</v>
      </c>
      <c r="BE214" s="143">
        <f>IF(AZ214=5,G214,0)</f>
        <v>0</v>
      </c>
      <c r="CA214" s="172">
        <v>3</v>
      </c>
      <c r="CB214" s="172">
        <v>1</v>
      </c>
      <c r="CZ214" s="143">
        <v>0.105</v>
      </c>
    </row>
    <row r="215" spans="1:104" ht="12.75">
      <c r="A215" s="166">
        <v>108</v>
      </c>
      <c r="B215" s="167" t="s">
        <v>386</v>
      </c>
      <c r="C215" s="168" t="s">
        <v>387</v>
      </c>
      <c r="D215" s="169" t="s">
        <v>93</v>
      </c>
      <c r="E215" s="170">
        <v>24</v>
      </c>
      <c r="F215" s="170">
        <v>0</v>
      </c>
      <c r="G215" s="171">
        <f>E215*F215</f>
        <v>0</v>
      </c>
      <c r="O215" s="165">
        <v>2</v>
      </c>
      <c r="AA215" s="143">
        <v>3</v>
      </c>
      <c r="AB215" s="143">
        <v>1</v>
      </c>
      <c r="AC215" s="143" t="s">
        <v>386</v>
      </c>
      <c r="AZ215" s="143">
        <v>1</v>
      </c>
      <c r="BA215" s="143">
        <f>IF(AZ215=1,G215,0)</f>
        <v>0</v>
      </c>
      <c r="BB215" s="143">
        <f>IF(AZ215=2,G215,0)</f>
        <v>0</v>
      </c>
      <c r="BC215" s="143">
        <f>IF(AZ215=3,G215,0)</f>
        <v>0</v>
      </c>
      <c r="BD215" s="143">
        <f>IF(AZ215=4,G215,0)</f>
        <v>0</v>
      </c>
      <c r="BE215" s="143">
        <f>IF(AZ215=5,G215,0)</f>
        <v>0</v>
      </c>
      <c r="CA215" s="172">
        <v>3</v>
      </c>
      <c r="CB215" s="172">
        <v>1</v>
      </c>
      <c r="CZ215" s="143">
        <v>0.105</v>
      </c>
    </row>
    <row r="216" spans="1:57" ht="12.75">
      <c r="A216" s="179"/>
      <c r="B216" s="180" t="s">
        <v>72</v>
      </c>
      <c r="C216" s="181" t="str">
        <f>CONCATENATE(B202," ",C202)</f>
        <v>4 Vodorovné konstrukce-schody</v>
      </c>
      <c r="D216" s="182"/>
      <c r="E216" s="183"/>
      <c r="F216" s="184"/>
      <c r="G216" s="185">
        <f>SUM(G202:G215)</f>
        <v>0</v>
      </c>
      <c r="O216" s="165">
        <v>4</v>
      </c>
      <c r="BA216" s="186">
        <f>SUM(BA202:BA215)</f>
        <v>0</v>
      </c>
      <c r="BB216" s="186">
        <f>SUM(BB202:BB215)</f>
        <v>0</v>
      </c>
      <c r="BC216" s="186">
        <f>SUM(BC202:BC215)</f>
        <v>0</v>
      </c>
      <c r="BD216" s="186">
        <f>SUM(BD202:BD215)</f>
        <v>0</v>
      </c>
      <c r="BE216" s="186">
        <f>SUM(BE202:BE215)</f>
        <v>0</v>
      </c>
    </row>
    <row r="217" spans="1:15" ht="12.75">
      <c r="A217" s="158" t="s">
        <v>69</v>
      </c>
      <c r="B217" s="159" t="s">
        <v>388</v>
      </c>
      <c r="C217" s="160" t="s">
        <v>389</v>
      </c>
      <c r="D217" s="161"/>
      <c r="E217" s="162"/>
      <c r="F217" s="162"/>
      <c r="G217" s="163"/>
      <c r="H217" s="164"/>
      <c r="I217" s="164"/>
      <c r="O217" s="165">
        <v>1</v>
      </c>
    </row>
    <row r="218" spans="1:104" ht="12.75">
      <c r="A218" s="166">
        <v>109</v>
      </c>
      <c r="B218" s="167" t="s">
        <v>390</v>
      </c>
      <c r="C218" s="168" t="s">
        <v>391</v>
      </c>
      <c r="D218" s="169" t="s">
        <v>87</v>
      </c>
      <c r="E218" s="170">
        <v>67.3</v>
      </c>
      <c r="F218" s="170">
        <v>0</v>
      </c>
      <c r="G218" s="171">
        <f>E218*F218</f>
        <v>0</v>
      </c>
      <c r="O218" s="165">
        <v>2</v>
      </c>
      <c r="AA218" s="143">
        <v>1</v>
      </c>
      <c r="AB218" s="143">
        <v>0</v>
      </c>
      <c r="AC218" s="143">
        <v>0</v>
      </c>
      <c r="AZ218" s="143">
        <v>1</v>
      </c>
      <c r="BA218" s="143">
        <f>IF(AZ218=1,G218,0)</f>
        <v>0</v>
      </c>
      <c r="BB218" s="143">
        <f>IF(AZ218=2,G218,0)</f>
        <v>0</v>
      </c>
      <c r="BC218" s="143">
        <f>IF(AZ218=3,G218,0)</f>
        <v>0</v>
      </c>
      <c r="BD218" s="143">
        <f>IF(AZ218=4,G218,0)</f>
        <v>0</v>
      </c>
      <c r="BE218" s="143">
        <f>IF(AZ218=5,G218,0)</f>
        <v>0</v>
      </c>
      <c r="CA218" s="172">
        <v>1</v>
      </c>
      <c r="CB218" s="172">
        <v>0</v>
      </c>
      <c r="CZ218" s="143">
        <v>0</v>
      </c>
    </row>
    <row r="219" spans="1:15" ht="12.75">
      <c r="A219" s="173"/>
      <c r="B219" s="175"/>
      <c r="C219" s="223" t="s">
        <v>392</v>
      </c>
      <c r="D219" s="224"/>
      <c r="E219" s="176">
        <v>67.3</v>
      </c>
      <c r="F219" s="177"/>
      <c r="G219" s="178"/>
      <c r="M219" s="174" t="s">
        <v>392</v>
      </c>
      <c r="O219" s="165"/>
    </row>
    <row r="220" spans="1:104" ht="22.5">
      <c r="A220" s="166">
        <v>110</v>
      </c>
      <c r="B220" s="167" t="s">
        <v>393</v>
      </c>
      <c r="C220" s="168" t="s">
        <v>394</v>
      </c>
      <c r="D220" s="169" t="s">
        <v>87</v>
      </c>
      <c r="E220" s="170">
        <v>87.35</v>
      </c>
      <c r="F220" s="170">
        <v>0</v>
      </c>
      <c r="G220" s="171">
        <f>E220*F220</f>
        <v>0</v>
      </c>
      <c r="O220" s="165">
        <v>2</v>
      </c>
      <c r="AA220" s="143">
        <v>1</v>
      </c>
      <c r="AB220" s="143">
        <v>0</v>
      </c>
      <c r="AC220" s="143">
        <v>0</v>
      </c>
      <c r="AZ220" s="143">
        <v>1</v>
      </c>
      <c r="BA220" s="143">
        <f>IF(AZ220=1,G220,0)</f>
        <v>0</v>
      </c>
      <c r="BB220" s="143">
        <f>IF(AZ220=2,G220,0)</f>
        <v>0</v>
      </c>
      <c r="BC220" s="143">
        <f>IF(AZ220=3,G220,0)</f>
        <v>0</v>
      </c>
      <c r="BD220" s="143">
        <f>IF(AZ220=4,G220,0)</f>
        <v>0</v>
      </c>
      <c r="BE220" s="143">
        <f>IF(AZ220=5,G220,0)</f>
        <v>0</v>
      </c>
      <c r="CA220" s="172">
        <v>1</v>
      </c>
      <c r="CB220" s="172">
        <v>0</v>
      </c>
      <c r="CZ220" s="143">
        <v>0.061</v>
      </c>
    </row>
    <row r="221" spans="1:15" ht="12.75">
      <c r="A221" s="173"/>
      <c r="B221" s="175"/>
      <c r="C221" s="223" t="s">
        <v>395</v>
      </c>
      <c r="D221" s="224"/>
      <c r="E221" s="176">
        <v>67.3</v>
      </c>
      <c r="F221" s="177"/>
      <c r="G221" s="178"/>
      <c r="M221" s="174" t="s">
        <v>395</v>
      </c>
      <c r="O221" s="165"/>
    </row>
    <row r="222" spans="1:15" ht="12.75">
      <c r="A222" s="173"/>
      <c r="B222" s="175"/>
      <c r="C222" s="223" t="s">
        <v>396</v>
      </c>
      <c r="D222" s="224"/>
      <c r="E222" s="176">
        <v>20.05</v>
      </c>
      <c r="F222" s="177"/>
      <c r="G222" s="178"/>
      <c r="M222" s="174" t="s">
        <v>396</v>
      </c>
      <c r="O222" s="165"/>
    </row>
    <row r="223" spans="1:104" ht="22.5">
      <c r="A223" s="166">
        <v>111</v>
      </c>
      <c r="B223" s="167" t="s">
        <v>397</v>
      </c>
      <c r="C223" s="168" t="s">
        <v>398</v>
      </c>
      <c r="D223" s="169" t="s">
        <v>87</v>
      </c>
      <c r="E223" s="170">
        <v>79.2</v>
      </c>
      <c r="F223" s="170">
        <v>0</v>
      </c>
      <c r="G223" s="171">
        <f>E223*F223</f>
        <v>0</v>
      </c>
      <c r="O223" s="165">
        <v>2</v>
      </c>
      <c r="AA223" s="143">
        <v>1</v>
      </c>
      <c r="AB223" s="143">
        <v>1</v>
      </c>
      <c r="AC223" s="143">
        <v>1</v>
      </c>
      <c r="AZ223" s="143">
        <v>1</v>
      </c>
      <c r="BA223" s="143">
        <f>IF(AZ223=1,G223,0)</f>
        <v>0</v>
      </c>
      <c r="BB223" s="143">
        <f>IF(AZ223=2,G223,0)</f>
        <v>0</v>
      </c>
      <c r="BC223" s="143">
        <f>IF(AZ223=3,G223,0)</f>
        <v>0</v>
      </c>
      <c r="BD223" s="143">
        <f>IF(AZ223=4,G223,0)</f>
        <v>0</v>
      </c>
      <c r="BE223" s="143">
        <f>IF(AZ223=5,G223,0)</f>
        <v>0</v>
      </c>
      <c r="CA223" s="172">
        <v>1</v>
      </c>
      <c r="CB223" s="172">
        <v>1</v>
      </c>
      <c r="CZ223" s="143">
        <v>0.18907</v>
      </c>
    </row>
    <row r="224" spans="1:104" ht="22.5">
      <c r="A224" s="166">
        <v>112</v>
      </c>
      <c r="B224" s="167" t="s">
        <v>399</v>
      </c>
      <c r="C224" s="168" t="s">
        <v>400</v>
      </c>
      <c r="D224" s="169" t="s">
        <v>87</v>
      </c>
      <c r="E224" s="170">
        <v>53.34</v>
      </c>
      <c r="F224" s="170">
        <v>0</v>
      </c>
      <c r="G224" s="171">
        <f>E224*F224</f>
        <v>0</v>
      </c>
      <c r="O224" s="165">
        <v>2</v>
      </c>
      <c r="AA224" s="143">
        <v>1</v>
      </c>
      <c r="AB224" s="143">
        <v>1</v>
      </c>
      <c r="AC224" s="143">
        <v>1</v>
      </c>
      <c r="AZ224" s="143">
        <v>1</v>
      </c>
      <c r="BA224" s="143">
        <f>IF(AZ224=1,G224,0)</f>
        <v>0</v>
      </c>
      <c r="BB224" s="143">
        <f>IF(AZ224=2,G224,0)</f>
        <v>0</v>
      </c>
      <c r="BC224" s="143">
        <f>IF(AZ224=3,G224,0)</f>
        <v>0</v>
      </c>
      <c r="BD224" s="143">
        <f>IF(AZ224=4,G224,0)</f>
        <v>0</v>
      </c>
      <c r="BE224" s="143">
        <f>IF(AZ224=5,G224,0)</f>
        <v>0</v>
      </c>
      <c r="CA224" s="172">
        <v>1</v>
      </c>
      <c r="CB224" s="172">
        <v>1</v>
      </c>
      <c r="CZ224" s="143">
        <v>0.27994</v>
      </c>
    </row>
    <row r="225" spans="1:15" ht="12.75">
      <c r="A225" s="173"/>
      <c r="B225" s="175"/>
      <c r="C225" s="223" t="s">
        <v>401</v>
      </c>
      <c r="D225" s="224"/>
      <c r="E225" s="176">
        <v>37.3</v>
      </c>
      <c r="F225" s="177"/>
      <c r="G225" s="178"/>
      <c r="M225" s="174" t="s">
        <v>401</v>
      </c>
      <c r="O225" s="165"/>
    </row>
    <row r="226" spans="1:15" ht="12.75">
      <c r="A226" s="173"/>
      <c r="B226" s="175"/>
      <c r="C226" s="223" t="s">
        <v>402</v>
      </c>
      <c r="D226" s="224"/>
      <c r="E226" s="176">
        <v>16.04</v>
      </c>
      <c r="F226" s="177"/>
      <c r="G226" s="178"/>
      <c r="M226" s="174" t="s">
        <v>402</v>
      </c>
      <c r="O226" s="165"/>
    </row>
    <row r="227" spans="1:104" ht="12.75">
      <c r="A227" s="166">
        <v>113</v>
      </c>
      <c r="B227" s="167" t="s">
        <v>403</v>
      </c>
      <c r="C227" s="168" t="s">
        <v>404</v>
      </c>
      <c r="D227" s="169" t="s">
        <v>87</v>
      </c>
      <c r="E227" s="170">
        <v>28.5</v>
      </c>
      <c r="F227" s="170">
        <v>0</v>
      </c>
      <c r="G227" s="171">
        <f>E227*F227</f>
        <v>0</v>
      </c>
      <c r="O227" s="165">
        <v>2</v>
      </c>
      <c r="AA227" s="143">
        <v>1</v>
      </c>
      <c r="AB227" s="143">
        <v>1</v>
      </c>
      <c r="AC227" s="143">
        <v>1</v>
      </c>
      <c r="AZ227" s="143">
        <v>1</v>
      </c>
      <c r="BA227" s="143">
        <f>IF(AZ227=1,G227,0)</f>
        <v>0</v>
      </c>
      <c r="BB227" s="143">
        <f>IF(AZ227=2,G227,0)</f>
        <v>0</v>
      </c>
      <c r="BC227" s="143">
        <f>IF(AZ227=3,G227,0)</f>
        <v>0</v>
      </c>
      <c r="BD227" s="143">
        <f>IF(AZ227=4,G227,0)</f>
        <v>0</v>
      </c>
      <c r="BE227" s="143">
        <f>IF(AZ227=5,G227,0)</f>
        <v>0</v>
      </c>
      <c r="CA227" s="172">
        <v>1</v>
      </c>
      <c r="CB227" s="172">
        <v>1</v>
      </c>
      <c r="CZ227" s="143">
        <v>0.0001</v>
      </c>
    </row>
    <row r="228" spans="1:104" ht="22.5">
      <c r="A228" s="166">
        <v>114</v>
      </c>
      <c r="B228" s="167" t="s">
        <v>405</v>
      </c>
      <c r="C228" s="168" t="s">
        <v>406</v>
      </c>
      <c r="D228" s="169" t="s">
        <v>243</v>
      </c>
      <c r="E228" s="170">
        <v>114</v>
      </c>
      <c r="F228" s="170">
        <v>0</v>
      </c>
      <c r="G228" s="171">
        <f>E228*F228</f>
        <v>0</v>
      </c>
      <c r="O228" s="165">
        <v>2</v>
      </c>
      <c r="AA228" s="143">
        <v>1</v>
      </c>
      <c r="AB228" s="143">
        <v>1</v>
      </c>
      <c r="AC228" s="143">
        <v>1</v>
      </c>
      <c r="AZ228" s="143">
        <v>1</v>
      </c>
      <c r="BA228" s="143">
        <f>IF(AZ228=1,G228,0)</f>
        <v>0</v>
      </c>
      <c r="BB228" s="143">
        <f>IF(AZ228=2,G228,0)</f>
        <v>0</v>
      </c>
      <c r="BC228" s="143">
        <f>IF(AZ228=3,G228,0)</f>
        <v>0</v>
      </c>
      <c r="BD228" s="143">
        <f>IF(AZ228=4,G228,0)</f>
        <v>0</v>
      </c>
      <c r="BE228" s="143">
        <f>IF(AZ228=5,G228,0)</f>
        <v>0</v>
      </c>
      <c r="CA228" s="172">
        <v>1</v>
      </c>
      <c r="CB228" s="172">
        <v>1</v>
      </c>
      <c r="CZ228" s="143">
        <v>0.13209</v>
      </c>
    </row>
    <row r="229" spans="1:15" ht="12.75">
      <c r="A229" s="173"/>
      <c r="B229" s="175"/>
      <c r="C229" s="223" t="s">
        <v>407</v>
      </c>
      <c r="D229" s="224"/>
      <c r="E229" s="176">
        <v>114</v>
      </c>
      <c r="F229" s="177"/>
      <c r="G229" s="178"/>
      <c r="M229" s="174" t="s">
        <v>407</v>
      </c>
      <c r="O229" s="165"/>
    </row>
    <row r="230" spans="1:57" ht="12.75">
      <c r="A230" s="179"/>
      <c r="B230" s="180" t="s">
        <v>72</v>
      </c>
      <c r="C230" s="181" t="str">
        <f>CONCATENATE(B217," ",C217)</f>
        <v>46 Zpevněné plochy</v>
      </c>
      <c r="D230" s="182"/>
      <c r="E230" s="183"/>
      <c r="F230" s="184"/>
      <c r="G230" s="185">
        <f>SUM(G217:G229)</f>
        <v>0</v>
      </c>
      <c r="O230" s="165">
        <v>4</v>
      </c>
      <c r="BA230" s="186">
        <f>SUM(BA217:BA229)</f>
        <v>0</v>
      </c>
      <c r="BB230" s="186">
        <f>SUM(BB217:BB229)</f>
        <v>0</v>
      </c>
      <c r="BC230" s="186">
        <f>SUM(BC217:BC229)</f>
        <v>0</v>
      </c>
      <c r="BD230" s="186">
        <f>SUM(BD217:BD229)</f>
        <v>0</v>
      </c>
      <c r="BE230" s="186">
        <f>SUM(BE217:BE229)</f>
        <v>0</v>
      </c>
    </row>
    <row r="231" spans="1:15" ht="12.75">
      <c r="A231" s="158" t="s">
        <v>69</v>
      </c>
      <c r="B231" s="159" t="s">
        <v>408</v>
      </c>
      <c r="C231" s="160" t="s">
        <v>409</v>
      </c>
      <c r="D231" s="161"/>
      <c r="E231" s="162"/>
      <c r="F231" s="162"/>
      <c r="G231" s="163"/>
      <c r="H231" s="164"/>
      <c r="I231" s="164"/>
      <c r="O231" s="165">
        <v>1</v>
      </c>
    </row>
    <row r="232" spans="1:104" ht="12.75">
      <c r="A232" s="166">
        <v>115</v>
      </c>
      <c r="B232" s="167" t="s">
        <v>410</v>
      </c>
      <c r="C232" s="168" t="s">
        <v>411</v>
      </c>
      <c r="D232" s="169" t="s">
        <v>87</v>
      </c>
      <c r="E232" s="170">
        <v>100</v>
      </c>
      <c r="F232" s="170">
        <v>0</v>
      </c>
      <c r="G232" s="171">
        <f>E232*F232</f>
        <v>0</v>
      </c>
      <c r="O232" s="165">
        <v>2</v>
      </c>
      <c r="AA232" s="143">
        <v>1</v>
      </c>
      <c r="AB232" s="143">
        <v>1</v>
      </c>
      <c r="AC232" s="143">
        <v>1</v>
      </c>
      <c r="AZ232" s="143">
        <v>1</v>
      </c>
      <c r="BA232" s="143">
        <f>IF(AZ232=1,G232,0)</f>
        <v>0</v>
      </c>
      <c r="BB232" s="143">
        <f>IF(AZ232=2,G232,0)</f>
        <v>0</v>
      </c>
      <c r="BC232" s="143">
        <f>IF(AZ232=3,G232,0)</f>
        <v>0</v>
      </c>
      <c r="BD232" s="143">
        <f>IF(AZ232=4,G232,0)</f>
        <v>0</v>
      </c>
      <c r="BE232" s="143">
        <f>IF(AZ232=5,G232,0)</f>
        <v>0</v>
      </c>
      <c r="CA232" s="172">
        <v>1</v>
      </c>
      <c r="CB232" s="172">
        <v>1</v>
      </c>
      <c r="CZ232" s="143">
        <v>0.00121</v>
      </c>
    </row>
    <row r="233" spans="1:15" ht="12.75">
      <c r="A233" s="173"/>
      <c r="B233" s="175"/>
      <c r="C233" s="223" t="s">
        <v>412</v>
      </c>
      <c r="D233" s="224"/>
      <c r="E233" s="176">
        <v>100</v>
      </c>
      <c r="F233" s="177"/>
      <c r="G233" s="178"/>
      <c r="M233" s="174" t="s">
        <v>412</v>
      </c>
      <c r="O233" s="165"/>
    </row>
    <row r="234" spans="1:57" ht="12.75">
      <c r="A234" s="179"/>
      <c r="B234" s="180" t="s">
        <v>72</v>
      </c>
      <c r="C234" s="181" t="str">
        <f>CONCATENATE(B231," ",C231)</f>
        <v>94 Lešení a stavební výtahy</v>
      </c>
      <c r="D234" s="182"/>
      <c r="E234" s="183"/>
      <c r="F234" s="184"/>
      <c r="G234" s="185">
        <f>SUM(G231:G233)</f>
        <v>0</v>
      </c>
      <c r="O234" s="165">
        <v>4</v>
      </c>
      <c r="BA234" s="186">
        <f>SUM(BA231:BA233)</f>
        <v>0</v>
      </c>
      <c r="BB234" s="186">
        <f>SUM(BB231:BB233)</f>
        <v>0</v>
      </c>
      <c r="BC234" s="186">
        <f>SUM(BC231:BC233)</f>
        <v>0</v>
      </c>
      <c r="BD234" s="186">
        <f>SUM(BD231:BD233)</f>
        <v>0</v>
      </c>
      <c r="BE234" s="186">
        <f>SUM(BE231:BE233)</f>
        <v>0</v>
      </c>
    </row>
    <row r="235" spans="1:15" ht="12.75">
      <c r="A235" s="158" t="s">
        <v>69</v>
      </c>
      <c r="B235" s="159" t="s">
        <v>413</v>
      </c>
      <c r="C235" s="160" t="s">
        <v>414</v>
      </c>
      <c r="D235" s="161"/>
      <c r="E235" s="162"/>
      <c r="F235" s="162"/>
      <c r="G235" s="163"/>
      <c r="H235" s="164"/>
      <c r="I235" s="164"/>
      <c r="O235" s="165">
        <v>1</v>
      </c>
    </row>
    <row r="236" spans="1:104" ht="22.5">
      <c r="A236" s="166">
        <v>116</v>
      </c>
      <c r="B236" s="167" t="s">
        <v>415</v>
      </c>
      <c r="C236" s="168" t="s">
        <v>416</v>
      </c>
      <c r="D236" s="169" t="s">
        <v>87</v>
      </c>
      <c r="E236" s="170">
        <v>1600</v>
      </c>
      <c r="F236" s="170">
        <v>0</v>
      </c>
      <c r="G236" s="171">
        <f>E236*F236</f>
        <v>0</v>
      </c>
      <c r="O236" s="165">
        <v>2</v>
      </c>
      <c r="AA236" s="143">
        <v>1</v>
      </c>
      <c r="AB236" s="143">
        <v>1</v>
      </c>
      <c r="AC236" s="143">
        <v>1</v>
      </c>
      <c r="AZ236" s="143">
        <v>1</v>
      </c>
      <c r="BA236" s="143">
        <f>IF(AZ236=1,G236,0)</f>
        <v>0</v>
      </c>
      <c r="BB236" s="143">
        <f>IF(AZ236=2,G236,0)</f>
        <v>0</v>
      </c>
      <c r="BC236" s="143">
        <f>IF(AZ236=3,G236,0)</f>
        <v>0</v>
      </c>
      <c r="BD236" s="143">
        <f>IF(AZ236=4,G236,0)</f>
        <v>0</v>
      </c>
      <c r="BE236" s="143">
        <f>IF(AZ236=5,G236,0)</f>
        <v>0</v>
      </c>
      <c r="CA236" s="172">
        <v>1</v>
      </c>
      <c r="CB236" s="172">
        <v>1</v>
      </c>
      <c r="CZ236" s="143">
        <v>0.001</v>
      </c>
    </row>
    <row r="237" spans="1:104" ht="22.5">
      <c r="A237" s="166">
        <v>117</v>
      </c>
      <c r="B237" s="167" t="s">
        <v>417</v>
      </c>
      <c r="C237" s="168" t="s">
        <v>418</v>
      </c>
      <c r="D237" s="169" t="s">
        <v>87</v>
      </c>
      <c r="E237" s="170">
        <v>3250</v>
      </c>
      <c r="F237" s="170">
        <v>0</v>
      </c>
      <c r="G237" s="171">
        <f>E237*F237</f>
        <v>0</v>
      </c>
      <c r="O237" s="165">
        <v>2</v>
      </c>
      <c r="AA237" s="143">
        <v>1</v>
      </c>
      <c r="AB237" s="143">
        <v>1</v>
      </c>
      <c r="AC237" s="143">
        <v>1</v>
      </c>
      <c r="AZ237" s="143">
        <v>1</v>
      </c>
      <c r="BA237" s="143">
        <f>IF(AZ237=1,G237,0)</f>
        <v>0</v>
      </c>
      <c r="BB237" s="143">
        <f>IF(AZ237=2,G237,0)</f>
        <v>0</v>
      </c>
      <c r="BC237" s="143">
        <f>IF(AZ237=3,G237,0)</f>
        <v>0</v>
      </c>
      <c r="BD237" s="143">
        <f>IF(AZ237=4,G237,0)</f>
        <v>0</v>
      </c>
      <c r="BE237" s="143">
        <f>IF(AZ237=5,G237,0)</f>
        <v>0</v>
      </c>
      <c r="CA237" s="172">
        <v>1</v>
      </c>
      <c r="CB237" s="172">
        <v>1</v>
      </c>
      <c r="CZ237" s="143">
        <v>0</v>
      </c>
    </row>
    <row r="238" spans="1:104" ht="22.5">
      <c r="A238" s="166">
        <v>118</v>
      </c>
      <c r="B238" s="167" t="s">
        <v>419</v>
      </c>
      <c r="C238" s="168" t="s">
        <v>420</v>
      </c>
      <c r="D238" s="169" t="s">
        <v>421</v>
      </c>
      <c r="E238" s="170">
        <v>60</v>
      </c>
      <c r="F238" s="170">
        <v>0</v>
      </c>
      <c r="G238" s="171">
        <f>E238*F238</f>
        <v>0</v>
      </c>
      <c r="O238" s="165">
        <v>2</v>
      </c>
      <c r="AA238" s="143">
        <v>10</v>
      </c>
      <c r="AB238" s="143">
        <v>0</v>
      </c>
      <c r="AC238" s="143">
        <v>8</v>
      </c>
      <c r="AZ238" s="143">
        <v>5</v>
      </c>
      <c r="BA238" s="143">
        <f>IF(AZ238=1,G238,0)</f>
        <v>0</v>
      </c>
      <c r="BB238" s="143">
        <f>IF(AZ238=2,G238,0)</f>
        <v>0</v>
      </c>
      <c r="BC238" s="143">
        <f>IF(AZ238=3,G238,0)</f>
        <v>0</v>
      </c>
      <c r="BD238" s="143">
        <f>IF(AZ238=4,G238,0)</f>
        <v>0</v>
      </c>
      <c r="BE238" s="143">
        <f>IF(AZ238=5,G238,0)</f>
        <v>0</v>
      </c>
      <c r="CA238" s="172">
        <v>10</v>
      </c>
      <c r="CB238" s="172">
        <v>0</v>
      </c>
      <c r="CZ238" s="143">
        <v>0</v>
      </c>
    </row>
    <row r="239" spans="1:57" ht="12.75">
      <c r="A239" s="179"/>
      <c r="B239" s="180" t="s">
        <v>72</v>
      </c>
      <c r="C239" s="181" t="str">
        <f>CONCATENATE(B235," ",C235)</f>
        <v>95 Dokončovací a úklidové práce</v>
      </c>
      <c r="D239" s="182"/>
      <c r="E239" s="183"/>
      <c r="F239" s="184"/>
      <c r="G239" s="185">
        <f>SUM(G235:G238)</f>
        <v>0</v>
      </c>
      <c r="O239" s="165">
        <v>4</v>
      </c>
      <c r="BA239" s="186">
        <f>SUM(BA235:BA238)</f>
        <v>0</v>
      </c>
      <c r="BB239" s="186">
        <f>SUM(BB235:BB238)</f>
        <v>0</v>
      </c>
      <c r="BC239" s="186">
        <f>SUM(BC235:BC238)</f>
        <v>0</v>
      </c>
      <c r="BD239" s="186">
        <f>SUM(BD235:BD238)</f>
        <v>0</v>
      </c>
      <c r="BE239" s="186">
        <f>SUM(BE235:BE238)</f>
        <v>0</v>
      </c>
    </row>
    <row r="240" spans="1:15" ht="12.75">
      <c r="A240" s="158" t="s">
        <v>69</v>
      </c>
      <c r="B240" s="159" t="s">
        <v>422</v>
      </c>
      <c r="C240" s="160" t="s">
        <v>423</v>
      </c>
      <c r="D240" s="161"/>
      <c r="E240" s="162"/>
      <c r="F240" s="162"/>
      <c r="G240" s="163"/>
      <c r="H240" s="164"/>
      <c r="I240" s="164"/>
      <c r="O240" s="165">
        <v>1</v>
      </c>
    </row>
    <row r="241" spans="1:104" ht="12.75">
      <c r="A241" s="166">
        <v>119</v>
      </c>
      <c r="B241" s="167" t="s">
        <v>424</v>
      </c>
      <c r="C241" s="168" t="s">
        <v>425</v>
      </c>
      <c r="D241" s="169" t="s">
        <v>90</v>
      </c>
      <c r="E241" s="170">
        <v>388.2206</v>
      </c>
      <c r="F241" s="170">
        <v>0</v>
      </c>
      <c r="G241" s="171">
        <f>E241*F241</f>
        <v>0</v>
      </c>
      <c r="O241" s="165">
        <v>2</v>
      </c>
      <c r="AA241" s="143">
        <v>1</v>
      </c>
      <c r="AB241" s="143">
        <v>1</v>
      </c>
      <c r="AC241" s="143">
        <v>1</v>
      </c>
      <c r="AZ241" s="143">
        <v>1</v>
      </c>
      <c r="BA241" s="143">
        <f>IF(AZ241=1,G241,0)</f>
        <v>0</v>
      </c>
      <c r="BB241" s="143">
        <f>IF(AZ241=2,G241,0)</f>
        <v>0</v>
      </c>
      <c r="BC241" s="143">
        <f>IF(AZ241=3,G241,0)</f>
        <v>0</v>
      </c>
      <c r="BD241" s="143">
        <f>IF(AZ241=4,G241,0)</f>
        <v>0</v>
      </c>
      <c r="BE241" s="143">
        <f>IF(AZ241=5,G241,0)</f>
        <v>0</v>
      </c>
      <c r="CA241" s="172">
        <v>1</v>
      </c>
      <c r="CB241" s="172">
        <v>1</v>
      </c>
      <c r="CZ241" s="143">
        <v>0.002</v>
      </c>
    </row>
    <row r="242" spans="1:15" ht="12.75">
      <c r="A242" s="173"/>
      <c r="B242" s="175"/>
      <c r="C242" s="223" t="s">
        <v>426</v>
      </c>
      <c r="D242" s="224"/>
      <c r="E242" s="176">
        <v>7.2</v>
      </c>
      <c r="F242" s="177"/>
      <c r="G242" s="178"/>
      <c r="M242" s="174" t="s">
        <v>426</v>
      </c>
      <c r="O242" s="165"/>
    </row>
    <row r="243" spans="1:15" ht="12.75">
      <c r="A243" s="173"/>
      <c r="B243" s="175"/>
      <c r="C243" s="223" t="s">
        <v>427</v>
      </c>
      <c r="D243" s="224"/>
      <c r="E243" s="176">
        <v>1.6956</v>
      </c>
      <c r="F243" s="177"/>
      <c r="G243" s="178"/>
      <c r="M243" s="174" t="s">
        <v>427</v>
      </c>
      <c r="O243" s="165"/>
    </row>
    <row r="244" spans="1:15" ht="12.75">
      <c r="A244" s="173"/>
      <c r="B244" s="175"/>
      <c r="C244" s="223" t="s">
        <v>428</v>
      </c>
      <c r="D244" s="224"/>
      <c r="E244" s="176">
        <v>41.625</v>
      </c>
      <c r="F244" s="177"/>
      <c r="G244" s="178"/>
      <c r="M244" s="174" t="s">
        <v>428</v>
      </c>
      <c r="O244" s="165"/>
    </row>
    <row r="245" spans="1:15" ht="12.75">
      <c r="A245" s="173"/>
      <c r="B245" s="175"/>
      <c r="C245" s="223" t="s">
        <v>429</v>
      </c>
      <c r="D245" s="224"/>
      <c r="E245" s="176">
        <v>217.2</v>
      </c>
      <c r="F245" s="177"/>
      <c r="G245" s="178"/>
      <c r="M245" s="174" t="s">
        <v>429</v>
      </c>
      <c r="O245" s="165"/>
    </row>
    <row r="246" spans="1:15" ht="12.75">
      <c r="A246" s="173"/>
      <c r="B246" s="175"/>
      <c r="C246" s="223" t="s">
        <v>430</v>
      </c>
      <c r="D246" s="224"/>
      <c r="E246" s="176">
        <v>72.2</v>
      </c>
      <c r="F246" s="177"/>
      <c r="G246" s="178"/>
      <c r="M246" s="174" t="s">
        <v>430</v>
      </c>
      <c r="O246" s="165"/>
    </row>
    <row r="247" spans="1:15" ht="12.75">
      <c r="A247" s="173"/>
      <c r="B247" s="175"/>
      <c r="C247" s="223" t="s">
        <v>431</v>
      </c>
      <c r="D247" s="224"/>
      <c r="E247" s="176">
        <v>19.8</v>
      </c>
      <c r="F247" s="177"/>
      <c r="G247" s="178"/>
      <c r="M247" s="174" t="s">
        <v>431</v>
      </c>
      <c r="O247" s="165"/>
    </row>
    <row r="248" spans="1:15" ht="12.75">
      <c r="A248" s="173"/>
      <c r="B248" s="175"/>
      <c r="C248" s="223" t="s">
        <v>432</v>
      </c>
      <c r="D248" s="224"/>
      <c r="E248" s="176">
        <v>28.5</v>
      </c>
      <c r="F248" s="177"/>
      <c r="G248" s="178"/>
      <c r="M248" s="174" t="s">
        <v>432</v>
      </c>
      <c r="O248" s="165"/>
    </row>
    <row r="249" spans="1:104" ht="12.75">
      <c r="A249" s="166">
        <v>120</v>
      </c>
      <c r="B249" s="167" t="s">
        <v>433</v>
      </c>
      <c r="C249" s="168" t="s">
        <v>434</v>
      </c>
      <c r="D249" s="169" t="s">
        <v>90</v>
      </c>
      <c r="E249" s="170">
        <v>650</v>
      </c>
      <c r="F249" s="170">
        <v>0</v>
      </c>
      <c r="G249" s="171">
        <f>E249*F249</f>
        <v>0</v>
      </c>
      <c r="O249" s="165">
        <v>2</v>
      </c>
      <c r="AA249" s="143">
        <v>1</v>
      </c>
      <c r="AB249" s="143">
        <v>1</v>
      </c>
      <c r="AC249" s="143">
        <v>1</v>
      </c>
      <c r="AZ249" s="143">
        <v>1</v>
      </c>
      <c r="BA249" s="143">
        <f>IF(AZ249=1,G249,0)</f>
        <v>0</v>
      </c>
      <c r="BB249" s="143">
        <f>IF(AZ249=2,G249,0)</f>
        <v>0</v>
      </c>
      <c r="BC249" s="143">
        <f>IF(AZ249=3,G249,0)</f>
        <v>0</v>
      </c>
      <c r="BD249" s="143">
        <f>IF(AZ249=4,G249,0)</f>
        <v>0</v>
      </c>
      <c r="BE249" s="143">
        <f>IF(AZ249=5,G249,0)</f>
        <v>0</v>
      </c>
      <c r="CA249" s="172">
        <v>1</v>
      </c>
      <c r="CB249" s="172">
        <v>1</v>
      </c>
      <c r="CZ249" s="143">
        <v>0.00128</v>
      </c>
    </row>
    <row r="250" spans="1:15" ht="12.75">
      <c r="A250" s="173"/>
      <c r="B250" s="175"/>
      <c r="C250" s="223" t="s">
        <v>435</v>
      </c>
      <c r="D250" s="224"/>
      <c r="E250" s="176">
        <v>283</v>
      </c>
      <c r="F250" s="177"/>
      <c r="G250" s="178"/>
      <c r="M250" s="174" t="s">
        <v>435</v>
      </c>
      <c r="O250" s="165"/>
    </row>
    <row r="251" spans="1:15" ht="12.75">
      <c r="A251" s="173"/>
      <c r="B251" s="175"/>
      <c r="C251" s="223" t="s">
        <v>436</v>
      </c>
      <c r="D251" s="224"/>
      <c r="E251" s="176">
        <v>367</v>
      </c>
      <c r="F251" s="177"/>
      <c r="G251" s="178"/>
      <c r="M251" s="174" t="s">
        <v>436</v>
      </c>
      <c r="O251" s="165"/>
    </row>
    <row r="252" spans="1:104" ht="12.75">
      <c r="A252" s="166">
        <v>121</v>
      </c>
      <c r="B252" s="167" t="s">
        <v>437</v>
      </c>
      <c r="C252" s="168" t="s">
        <v>438</v>
      </c>
      <c r="D252" s="169" t="s">
        <v>90</v>
      </c>
      <c r="E252" s="170">
        <v>64.6</v>
      </c>
      <c r="F252" s="170">
        <v>0</v>
      </c>
      <c r="G252" s="171">
        <f>E252*F252</f>
        <v>0</v>
      </c>
      <c r="O252" s="165">
        <v>2</v>
      </c>
      <c r="AA252" s="143">
        <v>1</v>
      </c>
      <c r="AB252" s="143">
        <v>1</v>
      </c>
      <c r="AC252" s="143">
        <v>1</v>
      </c>
      <c r="AZ252" s="143">
        <v>1</v>
      </c>
      <c r="BA252" s="143">
        <f>IF(AZ252=1,G252,0)</f>
        <v>0</v>
      </c>
      <c r="BB252" s="143">
        <f>IF(AZ252=2,G252,0)</f>
        <v>0</v>
      </c>
      <c r="BC252" s="143">
        <f>IF(AZ252=3,G252,0)</f>
        <v>0</v>
      </c>
      <c r="BD252" s="143">
        <f>IF(AZ252=4,G252,0)</f>
        <v>0</v>
      </c>
      <c r="BE252" s="143">
        <f>IF(AZ252=5,G252,0)</f>
        <v>0</v>
      </c>
      <c r="CA252" s="172">
        <v>1</v>
      </c>
      <c r="CB252" s="172">
        <v>1</v>
      </c>
      <c r="CZ252" s="143">
        <v>0</v>
      </c>
    </row>
    <row r="253" spans="1:15" ht="12.75">
      <c r="A253" s="173"/>
      <c r="B253" s="175"/>
      <c r="C253" s="223" t="s">
        <v>439</v>
      </c>
      <c r="D253" s="224"/>
      <c r="E253" s="176">
        <v>64.6</v>
      </c>
      <c r="F253" s="177"/>
      <c r="G253" s="178"/>
      <c r="M253" s="174" t="s">
        <v>439</v>
      </c>
      <c r="O253" s="165"/>
    </row>
    <row r="254" spans="1:104" ht="12.75">
      <c r="A254" s="166">
        <v>122</v>
      </c>
      <c r="B254" s="167" t="s">
        <v>440</v>
      </c>
      <c r="C254" s="168" t="s">
        <v>441</v>
      </c>
      <c r="D254" s="169" t="s">
        <v>87</v>
      </c>
      <c r="E254" s="170">
        <v>210</v>
      </c>
      <c r="F254" s="170">
        <v>0</v>
      </c>
      <c r="G254" s="171">
        <f>E254*F254</f>
        <v>0</v>
      </c>
      <c r="O254" s="165">
        <v>2</v>
      </c>
      <c r="AA254" s="143">
        <v>1</v>
      </c>
      <c r="AB254" s="143">
        <v>1</v>
      </c>
      <c r="AC254" s="143">
        <v>1</v>
      </c>
      <c r="AZ254" s="143">
        <v>1</v>
      </c>
      <c r="BA254" s="143">
        <f>IF(AZ254=1,G254,0)</f>
        <v>0</v>
      </c>
      <c r="BB254" s="143">
        <f>IF(AZ254=2,G254,0)</f>
        <v>0</v>
      </c>
      <c r="BC254" s="143">
        <f>IF(AZ254=3,G254,0)</f>
        <v>0</v>
      </c>
      <c r="BD254" s="143">
        <f>IF(AZ254=4,G254,0)</f>
        <v>0</v>
      </c>
      <c r="BE254" s="143">
        <f>IF(AZ254=5,G254,0)</f>
        <v>0</v>
      </c>
      <c r="CA254" s="172">
        <v>1</v>
      </c>
      <c r="CB254" s="172">
        <v>1</v>
      </c>
      <c r="CZ254" s="143">
        <v>0</v>
      </c>
    </row>
    <row r="255" spans="1:15" ht="12.75">
      <c r="A255" s="173"/>
      <c r="B255" s="175"/>
      <c r="C255" s="223" t="s">
        <v>442</v>
      </c>
      <c r="D255" s="224"/>
      <c r="E255" s="176">
        <v>210</v>
      </c>
      <c r="F255" s="177"/>
      <c r="G255" s="178"/>
      <c r="M255" s="174" t="s">
        <v>442</v>
      </c>
      <c r="O255" s="165"/>
    </row>
    <row r="256" spans="1:104" ht="12.75">
      <c r="A256" s="166">
        <v>123</v>
      </c>
      <c r="B256" s="167" t="s">
        <v>443</v>
      </c>
      <c r="C256" s="168" t="s">
        <v>444</v>
      </c>
      <c r="D256" s="169" t="s">
        <v>90</v>
      </c>
      <c r="E256" s="170">
        <v>10.34</v>
      </c>
      <c r="F256" s="170">
        <v>0</v>
      </c>
      <c r="G256" s="171">
        <f>E256*F256</f>
        <v>0</v>
      </c>
      <c r="O256" s="165">
        <v>2</v>
      </c>
      <c r="AA256" s="143">
        <v>1</v>
      </c>
      <c r="AB256" s="143">
        <v>1</v>
      </c>
      <c r="AC256" s="143">
        <v>1</v>
      </c>
      <c r="AZ256" s="143">
        <v>1</v>
      </c>
      <c r="BA256" s="143">
        <f>IF(AZ256=1,G256,0)</f>
        <v>0</v>
      </c>
      <c r="BB256" s="143">
        <f>IF(AZ256=2,G256,0)</f>
        <v>0</v>
      </c>
      <c r="BC256" s="143">
        <f>IF(AZ256=3,G256,0)</f>
        <v>0</v>
      </c>
      <c r="BD256" s="143">
        <f>IF(AZ256=4,G256,0)</f>
        <v>0</v>
      </c>
      <c r="BE256" s="143">
        <f>IF(AZ256=5,G256,0)</f>
        <v>0</v>
      </c>
      <c r="CA256" s="172">
        <v>1</v>
      </c>
      <c r="CB256" s="172">
        <v>1</v>
      </c>
      <c r="CZ256" s="143">
        <v>2.15</v>
      </c>
    </row>
    <row r="257" spans="1:15" ht="12.75">
      <c r="A257" s="173"/>
      <c r="B257" s="175"/>
      <c r="C257" s="223" t="s">
        <v>445</v>
      </c>
      <c r="D257" s="224"/>
      <c r="E257" s="176">
        <v>2.34</v>
      </c>
      <c r="F257" s="177"/>
      <c r="G257" s="178"/>
      <c r="M257" s="174" t="s">
        <v>445</v>
      </c>
      <c r="O257" s="165"/>
    </row>
    <row r="258" spans="1:15" ht="12.75">
      <c r="A258" s="173"/>
      <c r="B258" s="175"/>
      <c r="C258" s="223" t="s">
        <v>446</v>
      </c>
      <c r="D258" s="224"/>
      <c r="E258" s="176">
        <v>8</v>
      </c>
      <c r="F258" s="177"/>
      <c r="G258" s="178"/>
      <c r="M258" s="174" t="s">
        <v>446</v>
      </c>
      <c r="O258" s="165"/>
    </row>
    <row r="259" spans="1:104" ht="12.75">
      <c r="A259" s="166">
        <v>124</v>
      </c>
      <c r="B259" s="167" t="s">
        <v>447</v>
      </c>
      <c r="C259" s="168" t="s">
        <v>448</v>
      </c>
      <c r="D259" s="169" t="s">
        <v>90</v>
      </c>
      <c r="E259" s="170">
        <v>132</v>
      </c>
      <c r="F259" s="170">
        <v>0</v>
      </c>
      <c r="G259" s="171">
        <f>E259*F259</f>
        <v>0</v>
      </c>
      <c r="O259" s="165">
        <v>2</v>
      </c>
      <c r="AA259" s="143">
        <v>1</v>
      </c>
      <c r="AB259" s="143">
        <v>1</v>
      </c>
      <c r="AC259" s="143">
        <v>1</v>
      </c>
      <c r="AZ259" s="143">
        <v>1</v>
      </c>
      <c r="BA259" s="143">
        <f>IF(AZ259=1,G259,0)</f>
        <v>0</v>
      </c>
      <c r="BB259" s="143">
        <f>IF(AZ259=2,G259,0)</f>
        <v>0</v>
      </c>
      <c r="BC259" s="143">
        <f>IF(AZ259=3,G259,0)</f>
        <v>0</v>
      </c>
      <c r="BD259" s="143">
        <f>IF(AZ259=4,G259,0)</f>
        <v>0</v>
      </c>
      <c r="BE259" s="143">
        <f>IF(AZ259=5,G259,0)</f>
        <v>0</v>
      </c>
      <c r="CA259" s="172">
        <v>1</v>
      </c>
      <c r="CB259" s="172">
        <v>1</v>
      </c>
      <c r="CZ259" s="143">
        <v>0</v>
      </c>
    </row>
    <row r="260" spans="1:15" ht="12.75">
      <c r="A260" s="173"/>
      <c r="B260" s="175"/>
      <c r="C260" s="223" t="s">
        <v>449</v>
      </c>
      <c r="D260" s="224"/>
      <c r="E260" s="176">
        <v>132</v>
      </c>
      <c r="F260" s="177"/>
      <c r="G260" s="178"/>
      <c r="M260" s="174" t="s">
        <v>449</v>
      </c>
      <c r="O260" s="165"/>
    </row>
    <row r="261" spans="1:104" ht="12.75">
      <c r="A261" s="166">
        <v>125</v>
      </c>
      <c r="B261" s="167" t="s">
        <v>450</v>
      </c>
      <c r="C261" s="168" t="s">
        <v>451</v>
      </c>
      <c r="D261" s="169" t="s">
        <v>93</v>
      </c>
      <c r="E261" s="170">
        <v>61</v>
      </c>
      <c r="F261" s="170">
        <v>0</v>
      </c>
      <c r="G261" s="171">
        <f>E261*F261</f>
        <v>0</v>
      </c>
      <c r="O261" s="165">
        <v>2</v>
      </c>
      <c r="AA261" s="143">
        <v>1</v>
      </c>
      <c r="AB261" s="143">
        <v>1</v>
      </c>
      <c r="AC261" s="143">
        <v>1</v>
      </c>
      <c r="AZ261" s="143">
        <v>1</v>
      </c>
      <c r="BA261" s="143">
        <f>IF(AZ261=1,G261,0)</f>
        <v>0</v>
      </c>
      <c r="BB261" s="143">
        <f>IF(AZ261=2,G261,0)</f>
        <v>0</v>
      </c>
      <c r="BC261" s="143">
        <f>IF(AZ261=3,G261,0)</f>
        <v>0</v>
      </c>
      <c r="BD261" s="143">
        <f>IF(AZ261=4,G261,0)</f>
        <v>0</v>
      </c>
      <c r="BE261" s="143">
        <f>IF(AZ261=5,G261,0)</f>
        <v>0</v>
      </c>
      <c r="CA261" s="172">
        <v>1</v>
      </c>
      <c r="CB261" s="172">
        <v>1</v>
      </c>
      <c r="CZ261" s="143">
        <v>0</v>
      </c>
    </row>
    <row r="262" spans="1:15" ht="12.75">
      <c r="A262" s="173"/>
      <c r="B262" s="175"/>
      <c r="C262" s="223" t="s">
        <v>452</v>
      </c>
      <c r="D262" s="224"/>
      <c r="E262" s="176">
        <v>61</v>
      </c>
      <c r="F262" s="177"/>
      <c r="G262" s="178"/>
      <c r="M262" s="174" t="s">
        <v>452</v>
      </c>
      <c r="O262" s="165"/>
    </row>
    <row r="263" spans="1:15" ht="12.75">
      <c r="A263" s="173"/>
      <c r="B263" s="175"/>
      <c r="C263" s="223" t="s">
        <v>453</v>
      </c>
      <c r="D263" s="224"/>
      <c r="E263" s="176">
        <v>0</v>
      </c>
      <c r="F263" s="177"/>
      <c r="G263" s="178"/>
      <c r="M263" s="174" t="s">
        <v>453</v>
      </c>
      <c r="O263" s="165"/>
    </row>
    <row r="264" spans="1:15" ht="12.75">
      <c r="A264" s="173"/>
      <c r="B264" s="175"/>
      <c r="C264" s="223" t="s">
        <v>454</v>
      </c>
      <c r="D264" s="224"/>
      <c r="E264" s="176">
        <v>0</v>
      </c>
      <c r="F264" s="177"/>
      <c r="G264" s="178"/>
      <c r="M264" s="174" t="s">
        <v>454</v>
      </c>
      <c r="O264" s="165"/>
    </row>
    <row r="265" spans="1:15" ht="12.75">
      <c r="A265" s="173"/>
      <c r="B265" s="175"/>
      <c r="C265" s="223" t="s">
        <v>455</v>
      </c>
      <c r="D265" s="224"/>
      <c r="E265" s="176">
        <v>0</v>
      </c>
      <c r="F265" s="177"/>
      <c r="G265" s="178"/>
      <c r="M265" s="174" t="s">
        <v>455</v>
      </c>
      <c r="O265" s="165"/>
    </row>
    <row r="266" spans="1:104" ht="12.75">
      <c r="A266" s="166">
        <v>126</v>
      </c>
      <c r="B266" s="167" t="s">
        <v>456</v>
      </c>
      <c r="C266" s="168" t="s">
        <v>457</v>
      </c>
      <c r="D266" s="169" t="s">
        <v>93</v>
      </c>
      <c r="E266" s="170">
        <v>7</v>
      </c>
      <c r="F266" s="170">
        <v>0</v>
      </c>
      <c r="G266" s="171">
        <f>E266*F266</f>
        <v>0</v>
      </c>
      <c r="O266" s="165">
        <v>2</v>
      </c>
      <c r="AA266" s="143">
        <v>1</v>
      </c>
      <c r="AB266" s="143">
        <v>1</v>
      </c>
      <c r="AC266" s="143">
        <v>1</v>
      </c>
      <c r="AZ266" s="143">
        <v>1</v>
      </c>
      <c r="BA266" s="143">
        <f>IF(AZ266=1,G266,0)</f>
        <v>0</v>
      </c>
      <c r="BB266" s="143">
        <f>IF(AZ266=2,G266,0)</f>
        <v>0</v>
      </c>
      <c r="BC266" s="143">
        <f>IF(AZ266=3,G266,0)</f>
        <v>0</v>
      </c>
      <c r="BD266" s="143">
        <f>IF(AZ266=4,G266,0)</f>
        <v>0</v>
      </c>
      <c r="BE266" s="143">
        <f>IF(AZ266=5,G266,0)</f>
        <v>0</v>
      </c>
      <c r="CA266" s="172">
        <v>1</v>
      </c>
      <c r="CB266" s="172">
        <v>1</v>
      </c>
      <c r="CZ266" s="143">
        <v>0</v>
      </c>
    </row>
    <row r="267" spans="1:15" ht="12.75">
      <c r="A267" s="173"/>
      <c r="B267" s="175"/>
      <c r="C267" s="223" t="s">
        <v>458</v>
      </c>
      <c r="D267" s="224"/>
      <c r="E267" s="176">
        <v>7</v>
      </c>
      <c r="F267" s="177"/>
      <c r="G267" s="178"/>
      <c r="M267" s="174" t="s">
        <v>458</v>
      </c>
      <c r="O267" s="165"/>
    </row>
    <row r="268" spans="1:15" ht="12.75">
      <c r="A268" s="173"/>
      <c r="B268" s="175"/>
      <c r="C268" s="223" t="s">
        <v>459</v>
      </c>
      <c r="D268" s="224"/>
      <c r="E268" s="176">
        <v>0</v>
      </c>
      <c r="F268" s="177"/>
      <c r="G268" s="178"/>
      <c r="M268" s="174" t="s">
        <v>459</v>
      </c>
      <c r="O268" s="165"/>
    </row>
    <row r="269" spans="1:104" ht="12.75">
      <c r="A269" s="166">
        <v>127</v>
      </c>
      <c r="B269" s="167" t="s">
        <v>460</v>
      </c>
      <c r="C269" s="168" t="s">
        <v>461</v>
      </c>
      <c r="D269" s="169" t="s">
        <v>93</v>
      </c>
      <c r="E269" s="170">
        <v>44</v>
      </c>
      <c r="F269" s="170">
        <v>0</v>
      </c>
      <c r="G269" s="171">
        <f>E269*F269</f>
        <v>0</v>
      </c>
      <c r="O269" s="165">
        <v>2</v>
      </c>
      <c r="AA269" s="143">
        <v>1</v>
      </c>
      <c r="AB269" s="143">
        <v>1</v>
      </c>
      <c r="AC269" s="143">
        <v>1</v>
      </c>
      <c r="AZ269" s="143">
        <v>1</v>
      </c>
      <c r="BA269" s="143">
        <f>IF(AZ269=1,G269,0)</f>
        <v>0</v>
      </c>
      <c r="BB269" s="143">
        <f>IF(AZ269=2,G269,0)</f>
        <v>0</v>
      </c>
      <c r="BC269" s="143">
        <f>IF(AZ269=3,G269,0)</f>
        <v>0</v>
      </c>
      <c r="BD269" s="143">
        <f>IF(AZ269=4,G269,0)</f>
        <v>0</v>
      </c>
      <c r="BE269" s="143">
        <f>IF(AZ269=5,G269,0)</f>
        <v>0</v>
      </c>
      <c r="CA269" s="172">
        <v>1</v>
      </c>
      <c r="CB269" s="172">
        <v>1</v>
      </c>
      <c r="CZ269" s="143">
        <v>0</v>
      </c>
    </row>
    <row r="270" spans="1:15" ht="12.75">
      <c r="A270" s="173"/>
      <c r="B270" s="175"/>
      <c r="C270" s="223" t="s">
        <v>462</v>
      </c>
      <c r="D270" s="224"/>
      <c r="E270" s="176">
        <v>25</v>
      </c>
      <c r="F270" s="177"/>
      <c r="G270" s="178"/>
      <c r="M270" s="174" t="s">
        <v>462</v>
      </c>
      <c r="O270" s="165"/>
    </row>
    <row r="271" spans="1:15" ht="12.75">
      <c r="A271" s="173"/>
      <c r="B271" s="175"/>
      <c r="C271" s="223" t="s">
        <v>463</v>
      </c>
      <c r="D271" s="224"/>
      <c r="E271" s="176">
        <v>19</v>
      </c>
      <c r="F271" s="177"/>
      <c r="G271" s="178"/>
      <c r="M271" s="174" t="s">
        <v>463</v>
      </c>
      <c r="O271" s="165"/>
    </row>
    <row r="272" spans="1:104" ht="12.75">
      <c r="A272" s="166">
        <v>128</v>
      </c>
      <c r="B272" s="167" t="s">
        <v>464</v>
      </c>
      <c r="C272" s="168" t="s">
        <v>465</v>
      </c>
      <c r="D272" s="169" t="s">
        <v>87</v>
      </c>
      <c r="E272" s="170">
        <v>71.77</v>
      </c>
      <c r="F272" s="170">
        <v>0</v>
      </c>
      <c r="G272" s="171">
        <f>E272*F272</f>
        <v>0</v>
      </c>
      <c r="O272" s="165">
        <v>2</v>
      </c>
      <c r="AA272" s="143">
        <v>1</v>
      </c>
      <c r="AB272" s="143">
        <v>1</v>
      </c>
      <c r="AC272" s="143">
        <v>1</v>
      </c>
      <c r="AZ272" s="143">
        <v>1</v>
      </c>
      <c r="BA272" s="143">
        <f>IF(AZ272=1,G272,0)</f>
        <v>0</v>
      </c>
      <c r="BB272" s="143">
        <f>IF(AZ272=2,G272,0)</f>
        <v>0</v>
      </c>
      <c r="BC272" s="143">
        <f>IF(AZ272=3,G272,0)</f>
        <v>0</v>
      </c>
      <c r="BD272" s="143">
        <f>IF(AZ272=4,G272,0)</f>
        <v>0</v>
      </c>
      <c r="BE272" s="143">
        <f>IF(AZ272=5,G272,0)</f>
        <v>0</v>
      </c>
      <c r="CA272" s="172">
        <v>1</v>
      </c>
      <c r="CB272" s="172">
        <v>1</v>
      </c>
      <c r="CZ272" s="143">
        <v>0.001</v>
      </c>
    </row>
    <row r="273" spans="1:15" ht="12.75">
      <c r="A273" s="173"/>
      <c r="B273" s="175"/>
      <c r="C273" s="223" t="s">
        <v>466</v>
      </c>
      <c r="D273" s="224"/>
      <c r="E273" s="176">
        <v>35.24</v>
      </c>
      <c r="F273" s="177"/>
      <c r="G273" s="178"/>
      <c r="M273" s="174" t="s">
        <v>466</v>
      </c>
      <c r="O273" s="165"/>
    </row>
    <row r="274" spans="1:15" ht="12.75">
      <c r="A274" s="173"/>
      <c r="B274" s="175"/>
      <c r="C274" s="223" t="s">
        <v>467</v>
      </c>
      <c r="D274" s="224"/>
      <c r="E274" s="176">
        <v>26.18</v>
      </c>
      <c r="F274" s="177"/>
      <c r="G274" s="178"/>
      <c r="M274" s="174" t="s">
        <v>467</v>
      </c>
      <c r="O274" s="165"/>
    </row>
    <row r="275" spans="1:15" ht="12.75">
      <c r="A275" s="173"/>
      <c r="B275" s="175"/>
      <c r="C275" s="223" t="s">
        <v>468</v>
      </c>
      <c r="D275" s="224"/>
      <c r="E275" s="176">
        <v>10.35</v>
      </c>
      <c r="F275" s="177"/>
      <c r="G275" s="178"/>
      <c r="M275" s="174" t="s">
        <v>468</v>
      </c>
      <c r="O275" s="165"/>
    </row>
    <row r="276" spans="1:104" ht="12.75">
      <c r="A276" s="166">
        <v>129</v>
      </c>
      <c r="B276" s="167" t="s">
        <v>469</v>
      </c>
      <c r="C276" s="168" t="s">
        <v>470</v>
      </c>
      <c r="D276" s="169" t="s">
        <v>93</v>
      </c>
      <c r="E276" s="170">
        <v>3</v>
      </c>
      <c r="F276" s="170">
        <v>0</v>
      </c>
      <c r="G276" s="171">
        <f>E276*F276</f>
        <v>0</v>
      </c>
      <c r="O276" s="165">
        <v>2</v>
      </c>
      <c r="AA276" s="143">
        <v>1</v>
      </c>
      <c r="AB276" s="143">
        <v>1</v>
      </c>
      <c r="AC276" s="143">
        <v>1</v>
      </c>
      <c r="AZ276" s="143">
        <v>1</v>
      </c>
      <c r="BA276" s="143">
        <f>IF(AZ276=1,G276,0)</f>
        <v>0</v>
      </c>
      <c r="BB276" s="143">
        <f>IF(AZ276=2,G276,0)</f>
        <v>0</v>
      </c>
      <c r="BC276" s="143">
        <f>IF(AZ276=3,G276,0)</f>
        <v>0</v>
      </c>
      <c r="BD276" s="143">
        <f>IF(AZ276=4,G276,0)</f>
        <v>0</v>
      </c>
      <c r="BE276" s="143">
        <f>IF(AZ276=5,G276,0)</f>
        <v>0</v>
      </c>
      <c r="CA276" s="172">
        <v>1</v>
      </c>
      <c r="CB276" s="172">
        <v>1</v>
      </c>
      <c r="CZ276" s="143">
        <v>0</v>
      </c>
    </row>
    <row r="277" spans="1:104" ht="12.75">
      <c r="A277" s="166">
        <v>130</v>
      </c>
      <c r="B277" s="167" t="s">
        <v>471</v>
      </c>
      <c r="C277" s="168" t="s">
        <v>472</v>
      </c>
      <c r="D277" s="169" t="s">
        <v>87</v>
      </c>
      <c r="E277" s="170">
        <v>44</v>
      </c>
      <c r="F277" s="170">
        <v>0</v>
      </c>
      <c r="G277" s="171">
        <f>E277*F277</f>
        <v>0</v>
      </c>
      <c r="O277" s="165">
        <v>2</v>
      </c>
      <c r="AA277" s="143">
        <v>1</v>
      </c>
      <c r="AB277" s="143">
        <v>1</v>
      </c>
      <c r="AC277" s="143">
        <v>1</v>
      </c>
      <c r="AZ277" s="143">
        <v>1</v>
      </c>
      <c r="BA277" s="143">
        <f>IF(AZ277=1,G277,0)</f>
        <v>0</v>
      </c>
      <c r="BB277" s="143">
        <f>IF(AZ277=2,G277,0)</f>
        <v>0</v>
      </c>
      <c r="BC277" s="143">
        <f>IF(AZ277=3,G277,0)</f>
        <v>0</v>
      </c>
      <c r="BD277" s="143">
        <f>IF(AZ277=4,G277,0)</f>
        <v>0</v>
      </c>
      <c r="BE277" s="143">
        <f>IF(AZ277=5,G277,0)</f>
        <v>0</v>
      </c>
      <c r="CA277" s="172">
        <v>1</v>
      </c>
      <c r="CB277" s="172">
        <v>1</v>
      </c>
      <c r="CZ277" s="143">
        <v>0.00117</v>
      </c>
    </row>
    <row r="278" spans="1:15" ht="12.75">
      <c r="A278" s="173"/>
      <c r="B278" s="175"/>
      <c r="C278" s="223" t="s">
        <v>473</v>
      </c>
      <c r="D278" s="224"/>
      <c r="E278" s="176">
        <v>44</v>
      </c>
      <c r="F278" s="177"/>
      <c r="G278" s="178"/>
      <c r="M278" s="174" t="s">
        <v>473</v>
      </c>
      <c r="O278" s="165"/>
    </row>
    <row r="279" spans="1:104" ht="12.75">
      <c r="A279" s="166">
        <v>131</v>
      </c>
      <c r="B279" s="167" t="s">
        <v>474</v>
      </c>
      <c r="C279" s="168" t="s">
        <v>475</v>
      </c>
      <c r="D279" s="169" t="s">
        <v>87</v>
      </c>
      <c r="E279" s="170">
        <v>9.135</v>
      </c>
      <c r="F279" s="170">
        <v>0</v>
      </c>
      <c r="G279" s="171">
        <f>E279*F279</f>
        <v>0</v>
      </c>
      <c r="O279" s="165">
        <v>2</v>
      </c>
      <c r="AA279" s="143">
        <v>1</v>
      </c>
      <c r="AB279" s="143">
        <v>1</v>
      </c>
      <c r="AC279" s="143">
        <v>1</v>
      </c>
      <c r="AZ279" s="143">
        <v>1</v>
      </c>
      <c r="BA279" s="143">
        <f>IF(AZ279=1,G279,0)</f>
        <v>0</v>
      </c>
      <c r="BB279" s="143">
        <f>IF(AZ279=2,G279,0)</f>
        <v>0</v>
      </c>
      <c r="BC279" s="143">
        <f>IF(AZ279=3,G279,0)</f>
        <v>0</v>
      </c>
      <c r="BD279" s="143">
        <f>IF(AZ279=4,G279,0)</f>
        <v>0</v>
      </c>
      <c r="BE279" s="143">
        <f>IF(AZ279=5,G279,0)</f>
        <v>0</v>
      </c>
      <c r="CA279" s="172">
        <v>1</v>
      </c>
      <c r="CB279" s="172">
        <v>1</v>
      </c>
      <c r="CZ279" s="143">
        <v>0.001</v>
      </c>
    </row>
    <row r="280" spans="1:15" ht="12.75">
      <c r="A280" s="173"/>
      <c r="B280" s="175"/>
      <c r="C280" s="223" t="s">
        <v>476</v>
      </c>
      <c r="D280" s="224"/>
      <c r="E280" s="176">
        <v>9.135</v>
      </c>
      <c r="F280" s="177"/>
      <c r="G280" s="178"/>
      <c r="M280" s="174" t="s">
        <v>476</v>
      </c>
      <c r="O280" s="165"/>
    </row>
    <row r="281" spans="1:104" ht="12.75">
      <c r="A281" s="166">
        <v>132</v>
      </c>
      <c r="B281" s="167" t="s">
        <v>477</v>
      </c>
      <c r="C281" s="168" t="s">
        <v>478</v>
      </c>
      <c r="D281" s="169" t="s">
        <v>90</v>
      </c>
      <c r="E281" s="170">
        <v>39</v>
      </c>
      <c r="F281" s="170">
        <v>0</v>
      </c>
      <c r="G281" s="171">
        <f>E281*F281</f>
        <v>0</v>
      </c>
      <c r="O281" s="165">
        <v>2</v>
      </c>
      <c r="AA281" s="143">
        <v>12</v>
      </c>
      <c r="AB281" s="143">
        <v>0</v>
      </c>
      <c r="AC281" s="143">
        <v>11</v>
      </c>
      <c r="AZ281" s="143">
        <v>1</v>
      </c>
      <c r="BA281" s="143">
        <f>IF(AZ281=1,G281,0)</f>
        <v>0</v>
      </c>
      <c r="BB281" s="143">
        <f>IF(AZ281=2,G281,0)</f>
        <v>0</v>
      </c>
      <c r="BC281" s="143">
        <f>IF(AZ281=3,G281,0)</f>
        <v>0</v>
      </c>
      <c r="BD281" s="143">
        <f>IF(AZ281=4,G281,0)</f>
        <v>0</v>
      </c>
      <c r="BE281" s="143">
        <f>IF(AZ281=5,G281,0)</f>
        <v>0</v>
      </c>
      <c r="CA281" s="172">
        <v>12</v>
      </c>
      <c r="CB281" s="172">
        <v>0</v>
      </c>
      <c r="CZ281" s="143">
        <v>0</v>
      </c>
    </row>
    <row r="282" spans="1:15" ht="12.75">
      <c r="A282" s="173"/>
      <c r="B282" s="175"/>
      <c r="C282" s="223" t="s">
        <v>479</v>
      </c>
      <c r="D282" s="224"/>
      <c r="E282" s="176">
        <v>39</v>
      </c>
      <c r="F282" s="177"/>
      <c r="G282" s="178"/>
      <c r="M282" s="174" t="s">
        <v>479</v>
      </c>
      <c r="O282" s="165"/>
    </row>
    <row r="283" spans="1:104" ht="22.5">
      <c r="A283" s="166">
        <v>133</v>
      </c>
      <c r="B283" s="167" t="s">
        <v>480</v>
      </c>
      <c r="C283" s="168" t="s">
        <v>481</v>
      </c>
      <c r="D283" s="169" t="s">
        <v>90</v>
      </c>
      <c r="E283" s="170">
        <v>182</v>
      </c>
      <c r="F283" s="170">
        <v>0</v>
      </c>
      <c r="G283" s="171">
        <f>E283*F283</f>
        <v>0</v>
      </c>
      <c r="O283" s="165">
        <v>2</v>
      </c>
      <c r="AA283" s="143">
        <v>12</v>
      </c>
      <c r="AB283" s="143">
        <v>0</v>
      </c>
      <c r="AC283" s="143">
        <v>24</v>
      </c>
      <c r="AZ283" s="143">
        <v>1</v>
      </c>
      <c r="BA283" s="143">
        <f>IF(AZ283=1,G283,0)</f>
        <v>0</v>
      </c>
      <c r="BB283" s="143">
        <f>IF(AZ283=2,G283,0)</f>
        <v>0</v>
      </c>
      <c r="BC283" s="143">
        <f>IF(AZ283=3,G283,0)</f>
        <v>0</v>
      </c>
      <c r="BD283" s="143">
        <f>IF(AZ283=4,G283,0)</f>
        <v>0</v>
      </c>
      <c r="BE283" s="143">
        <f>IF(AZ283=5,G283,0)</f>
        <v>0</v>
      </c>
      <c r="CA283" s="172">
        <v>12</v>
      </c>
      <c r="CB283" s="172">
        <v>0</v>
      </c>
      <c r="CZ283" s="143">
        <v>0</v>
      </c>
    </row>
    <row r="284" spans="1:15" ht="12.75">
      <c r="A284" s="173"/>
      <c r="B284" s="175"/>
      <c r="C284" s="223" t="s">
        <v>482</v>
      </c>
      <c r="D284" s="224"/>
      <c r="E284" s="176">
        <v>182</v>
      </c>
      <c r="F284" s="177"/>
      <c r="G284" s="178"/>
      <c r="M284" s="174" t="s">
        <v>482</v>
      </c>
      <c r="O284" s="165"/>
    </row>
    <row r="285" spans="1:57" ht="12.75">
      <c r="A285" s="179"/>
      <c r="B285" s="180" t="s">
        <v>72</v>
      </c>
      <c r="C285" s="181" t="str">
        <f>CONCATENATE(B240," ",C240)</f>
        <v>96 Bourání konstrukcí</v>
      </c>
      <c r="D285" s="182"/>
      <c r="E285" s="183"/>
      <c r="F285" s="184"/>
      <c r="G285" s="185">
        <f>SUM(G240:G284)</f>
        <v>0</v>
      </c>
      <c r="O285" s="165">
        <v>4</v>
      </c>
      <c r="BA285" s="186">
        <f>SUM(BA240:BA284)</f>
        <v>0</v>
      </c>
      <c r="BB285" s="186">
        <f>SUM(BB240:BB284)</f>
        <v>0</v>
      </c>
      <c r="BC285" s="186">
        <f>SUM(BC240:BC284)</f>
        <v>0</v>
      </c>
      <c r="BD285" s="186">
        <f>SUM(BD240:BD284)</f>
        <v>0</v>
      </c>
      <c r="BE285" s="186">
        <f>SUM(BE240:BE284)</f>
        <v>0</v>
      </c>
    </row>
    <row r="286" spans="1:15" ht="12.75">
      <c r="A286" s="158" t="s">
        <v>69</v>
      </c>
      <c r="B286" s="159" t="s">
        <v>483</v>
      </c>
      <c r="C286" s="160" t="s">
        <v>484</v>
      </c>
      <c r="D286" s="161"/>
      <c r="E286" s="162"/>
      <c r="F286" s="162"/>
      <c r="G286" s="163"/>
      <c r="H286" s="164"/>
      <c r="I286" s="164"/>
      <c r="O286" s="165">
        <v>1</v>
      </c>
    </row>
    <row r="287" spans="1:104" ht="12.75">
      <c r="A287" s="166">
        <v>134</v>
      </c>
      <c r="B287" s="167" t="s">
        <v>485</v>
      </c>
      <c r="C287" s="168" t="s">
        <v>486</v>
      </c>
      <c r="D287" s="169" t="s">
        <v>349</v>
      </c>
      <c r="E287" s="170">
        <v>17.9</v>
      </c>
      <c r="F287" s="170">
        <v>0</v>
      </c>
      <c r="G287" s="171">
        <f>E287*F287</f>
        <v>0</v>
      </c>
      <c r="O287" s="165">
        <v>2</v>
      </c>
      <c r="AA287" s="143">
        <v>12</v>
      </c>
      <c r="AB287" s="143">
        <v>0</v>
      </c>
      <c r="AC287" s="143">
        <v>58</v>
      </c>
      <c r="AZ287" s="143">
        <v>1</v>
      </c>
      <c r="BA287" s="143">
        <f>IF(AZ287=1,G287,0)</f>
        <v>0</v>
      </c>
      <c r="BB287" s="143">
        <f>IF(AZ287=2,G287,0)</f>
        <v>0</v>
      </c>
      <c r="BC287" s="143">
        <f>IF(AZ287=3,G287,0)</f>
        <v>0</v>
      </c>
      <c r="BD287" s="143">
        <f>IF(AZ287=4,G287,0)</f>
        <v>0</v>
      </c>
      <c r="BE287" s="143">
        <f>IF(AZ287=5,G287,0)</f>
        <v>0</v>
      </c>
      <c r="CA287" s="172">
        <v>12</v>
      </c>
      <c r="CB287" s="172">
        <v>0</v>
      </c>
      <c r="CZ287" s="143">
        <v>0</v>
      </c>
    </row>
    <row r="288" spans="1:15" ht="12.75">
      <c r="A288" s="173"/>
      <c r="B288" s="175"/>
      <c r="C288" s="223" t="s">
        <v>487</v>
      </c>
      <c r="D288" s="224"/>
      <c r="E288" s="176">
        <v>17.9</v>
      </c>
      <c r="F288" s="177"/>
      <c r="G288" s="178"/>
      <c r="M288" s="174" t="s">
        <v>487</v>
      </c>
      <c r="O288" s="165"/>
    </row>
    <row r="289" spans="1:104" ht="12.75">
      <c r="A289" s="166">
        <v>135</v>
      </c>
      <c r="B289" s="167" t="s">
        <v>488</v>
      </c>
      <c r="C289" s="168" t="s">
        <v>489</v>
      </c>
      <c r="D289" s="169" t="s">
        <v>349</v>
      </c>
      <c r="E289" s="170">
        <v>235.393184706</v>
      </c>
      <c r="F289" s="170">
        <v>0</v>
      </c>
      <c r="G289" s="171">
        <f>E289*F289</f>
        <v>0</v>
      </c>
      <c r="O289" s="165">
        <v>2</v>
      </c>
      <c r="AA289" s="143">
        <v>7</v>
      </c>
      <c r="AB289" s="143">
        <v>1</v>
      </c>
      <c r="AC289" s="143">
        <v>2</v>
      </c>
      <c r="AZ289" s="143">
        <v>1</v>
      </c>
      <c r="BA289" s="143">
        <f>IF(AZ289=1,G289,0)</f>
        <v>0</v>
      </c>
      <c r="BB289" s="143">
        <f>IF(AZ289=2,G289,0)</f>
        <v>0</v>
      </c>
      <c r="BC289" s="143">
        <f>IF(AZ289=3,G289,0)</f>
        <v>0</v>
      </c>
      <c r="BD289" s="143">
        <f>IF(AZ289=4,G289,0)</f>
        <v>0</v>
      </c>
      <c r="BE289" s="143">
        <f>IF(AZ289=5,G289,0)</f>
        <v>0</v>
      </c>
      <c r="CA289" s="172">
        <v>7</v>
      </c>
      <c r="CB289" s="172">
        <v>1</v>
      </c>
      <c r="CZ289" s="143">
        <v>0</v>
      </c>
    </row>
    <row r="290" spans="1:57" ht="12.75">
      <c r="A290" s="179"/>
      <c r="B290" s="180" t="s">
        <v>72</v>
      </c>
      <c r="C290" s="181" t="str">
        <f>CONCATENATE(B286," ",C286)</f>
        <v>99 Staveništní přesun hmot</v>
      </c>
      <c r="D290" s="182"/>
      <c r="E290" s="183"/>
      <c r="F290" s="184"/>
      <c r="G290" s="185">
        <f>SUM(G286:G289)</f>
        <v>0</v>
      </c>
      <c r="O290" s="165">
        <v>4</v>
      </c>
      <c r="BA290" s="186">
        <f>SUM(BA286:BA289)</f>
        <v>0</v>
      </c>
      <c r="BB290" s="186">
        <f>SUM(BB286:BB289)</f>
        <v>0</v>
      </c>
      <c r="BC290" s="186">
        <f>SUM(BC286:BC289)</f>
        <v>0</v>
      </c>
      <c r="BD290" s="186">
        <f>SUM(BD286:BD289)</f>
        <v>0</v>
      </c>
      <c r="BE290" s="186">
        <f>SUM(BE286:BE289)</f>
        <v>0</v>
      </c>
    </row>
    <row r="291" spans="1:15" ht="12.75">
      <c r="A291" s="158" t="s">
        <v>69</v>
      </c>
      <c r="B291" s="159" t="s">
        <v>490</v>
      </c>
      <c r="C291" s="160" t="s">
        <v>491</v>
      </c>
      <c r="D291" s="161"/>
      <c r="E291" s="162"/>
      <c r="F291" s="162"/>
      <c r="G291" s="163"/>
      <c r="H291" s="164"/>
      <c r="I291" s="164"/>
      <c r="O291" s="165">
        <v>1</v>
      </c>
    </row>
    <row r="292" spans="1:104" ht="22.5">
      <c r="A292" s="166">
        <v>136</v>
      </c>
      <c r="B292" s="167" t="s">
        <v>492</v>
      </c>
      <c r="C292" s="168" t="s">
        <v>493</v>
      </c>
      <c r="D292" s="169" t="s">
        <v>87</v>
      </c>
      <c r="E292" s="170">
        <v>702</v>
      </c>
      <c r="F292" s="170">
        <v>0</v>
      </c>
      <c r="G292" s="171">
        <f>E292*F292</f>
        <v>0</v>
      </c>
      <c r="O292" s="165">
        <v>2</v>
      </c>
      <c r="AA292" s="143">
        <v>1</v>
      </c>
      <c r="AB292" s="143">
        <v>7</v>
      </c>
      <c r="AC292" s="143">
        <v>7</v>
      </c>
      <c r="AZ292" s="143">
        <v>2</v>
      </c>
      <c r="BA292" s="143">
        <f>IF(AZ292=1,G292,0)</f>
        <v>0</v>
      </c>
      <c r="BB292" s="143">
        <f>IF(AZ292=2,G292,0)</f>
        <v>0</v>
      </c>
      <c r="BC292" s="143">
        <f>IF(AZ292=3,G292,0)</f>
        <v>0</v>
      </c>
      <c r="BD292" s="143">
        <f>IF(AZ292=4,G292,0)</f>
        <v>0</v>
      </c>
      <c r="BE292" s="143">
        <f>IF(AZ292=5,G292,0)</f>
        <v>0</v>
      </c>
      <c r="CA292" s="172">
        <v>1</v>
      </c>
      <c r="CB292" s="172">
        <v>7</v>
      </c>
      <c r="CZ292" s="143">
        <v>0</v>
      </c>
    </row>
    <row r="293" spans="1:15" ht="12.75">
      <c r="A293" s="173"/>
      <c r="B293" s="175"/>
      <c r="C293" s="223" t="s">
        <v>494</v>
      </c>
      <c r="D293" s="224"/>
      <c r="E293" s="176">
        <v>702</v>
      </c>
      <c r="F293" s="177"/>
      <c r="G293" s="178"/>
      <c r="M293" s="174" t="s">
        <v>494</v>
      </c>
      <c r="O293" s="165"/>
    </row>
    <row r="294" spans="1:57" ht="12.75">
      <c r="A294" s="179"/>
      <c r="B294" s="180" t="s">
        <v>72</v>
      </c>
      <c r="C294" s="181" t="str">
        <f>CONCATENATE(B291," ",C291)</f>
        <v>712 Živičné krytiny</v>
      </c>
      <c r="D294" s="182"/>
      <c r="E294" s="183"/>
      <c r="F294" s="184"/>
      <c r="G294" s="185">
        <f>SUM(G291:G293)</f>
        <v>0</v>
      </c>
      <c r="O294" s="165">
        <v>4</v>
      </c>
      <c r="BA294" s="186">
        <f>SUM(BA291:BA293)</f>
        <v>0</v>
      </c>
      <c r="BB294" s="186">
        <f>SUM(BB291:BB293)</f>
        <v>0</v>
      </c>
      <c r="BC294" s="186">
        <f>SUM(BC291:BC293)</f>
        <v>0</v>
      </c>
      <c r="BD294" s="186">
        <f>SUM(BD291:BD293)</f>
        <v>0</v>
      </c>
      <c r="BE294" s="186">
        <f>SUM(BE291:BE293)</f>
        <v>0</v>
      </c>
    </row>
    <row r="295" spans="1:15" ht="12.75">
      <c r="A295" s="158" t="s">
        <v>69</v>
      </c>
      <c r="B295" s="159" t="s">
        <v>495</v>
      </c>
      <c r="C295" s="160" t="s">
        <v>496</v>
      </c>
      <c r="D295" s="161"/>
      <c r="E295" s="162"/>
      <c r="F295" s="162"/>
      <c r="G295" s="163"/>
      <c r="H295" s="164"/>
      <c r="I295" s="164"/>
      <c r="O295" s="165">
        <v>1</v>
      </c>
    </row>
    <row r="296" spans="1:104" ht="22.5">
      <c r="A296" s="166">
        <v>137</v>
      </c>
      <c r="B296" s="167" t="s">
        <v>497</v>
      </c>
      <c r="C296" s="168" t="s">
        <v>498</v>
      </c>
      <c r="D296" s="169" t="s">
        <v>243</v>
      </c>
      <c r="E296" s="170">
        <v>450</v>
      </c>
      <c r="F296" s="170">
        <v>0</v>
      </c>
      <c r="G296" s="171">
        <f>E296*F296</f>
        <v>0</v>
      </c>
      <c r="O296" s="165">
        <v>2</v>
      </c>
      <c r="AA296" s="143">
        <v>1</v>
      </c>
      <c r="AB296" s="143">
        <v>7</v>
      </c>
      <c r="AC296" s="143">
        <v>7</v>
      </c>
      <c r="AZ296" s="143">
        <v>2</v>
      </c>
      <c r="BA296" s="143">
        <f>IF(AZ296=1,G296,0)</f>
        <v>0</v>
      </c>
      <c r="BB296" s="143">
        <f>IF(AZ296=2,G296,0)</f>
        <v>0</v>
      </c>
      <c r="BC296" s="143">
        <f>IF(AZ296=3,G296,0)</f>
        <v>0</v>
      </c>
      <c r="BD296" s="143">
        <f>IF(AZ296=4,G296,0)</f>
        <v>0</v>
      </c>
      <c r="BE296" s="143">
        <f>IF(AZ296=5,G296,0)</f>
        <v>0</v>
      </c>
      <c r="CA296" s="172">
        <v>1</v>
      </c>
      <c r="CB296" s="172">
        <v>7</v>
      </c>
      <c r="CZ296" s="143">
        <v>9E-05</v>
      </c>
    </row>
    <row r="297" spans="1:15" ht="12.75">
      <c r="A297" s="173"/>
      <c r="B297" s="175"/>
      <c r="C297" s="223" t="s">
        <v>499</v>
      </c>
      <c r="D297" s="224"/>
      <c r="E297" s="176">
        <v>450</v>
      </c>
      <c r="F297" s="177"/>
      <c r="G297" s="178"/>
      <c r="M297" s="174" t="s">
        <v>499</v>
      </c>
      <c r="O297" s="165"/>
    </row>
    <row r="298" spans="1:57" ht="12.75">
      <c r="A298" s="179"/>
      <c r="B298" s="180" t="s">
        <v>72</v>
      </c>
      <c r="C298" s="181" t="str">
        <f>CONCATENATE(B295," ",C295)</f>
        <v>733 Rozvod potrubí</v>
      </c>
      <c r="D298" s="182"/>
      <c r="E298" s="183"/>
      <c r="F298" s="184"/>
      <c r="G298" s="185">
        <f>SUM(G295:G297)</f>
        <v>0</v>
      </c>
      <c r="O298" s="165">
        <v>4</v>
      </c>
      <c r="BA298" s="186">
        <f>SUM(BA295:BA297)</f>
        <v>0</v>
      </c>
      <c r="BB298" s="186">
        <f>SUM(BB295:BB297)</f>
        <v>0</v>
      </c>
      <c r="BC298" s="186">
        <f>SUM(BC295:BC297)</f>
        <v>0</v>
      </c>
      <c r="BD298" s="186">
        <f>SUM(BD295:BD297)</f>
        <v>0</v>
      </c>
      <c r="BE298" s="186">
        <f>SUM(BE295:BE297)</f>
        <v>0</v>
      </c>
    </row>
    <row r="299" spans="1:15" ht="12.75">
      <c r="A299" s="158" t="s">
        <v>69</v>
      </c>
      <c r="B299" s="159" t="s">
        <v>500</v>
      </c>
      <c r="C299" s="160" t="s">
        <v>501</v>
      </c>
      <c r="D299" s="161"/>
      <c r="E299" s="162"/>
      <c r="F299" s="162"/>
      <c r="G299" s="163"/>
      <c r="H299" s="164"/>
      <c r="I299" s="164"/>
      <c r="O299" s="165">
        <v>1</v>
      </c>
    </row>
    <row r="300" spans="1:104" ht="12.75">
      <c r="A300" s="166">
        <v>138</v>
      </c>
      <c r="B300" s="167" t="s">
        <v>502</v>
      </c>
      <c r="C300" s="168" t="s">
        <v>503</v>
      </c>
      <c r="D300" s="169" t="s">
        <v>93</v>
      </c>
      <c r="E300" s="170">
        <v>48</v>
      </c>
      <c r="F300" s="170">
        <v>0</v>
      </c>
      <c r="G300" s="171">
        <f>E300*F300</f>
        <v>0</v>
      </c>
      <c r="O300" s="165">
        <v>2</v>
      </c>
      <c r="AA300" s="143">
        <v>1</v>
      </c>
      <c r="AB300" s="143">
        <v>7</v>
      </c>
      <c r="AC300" s="143">
        <v>7</v>
      </c>
      <c r="AZ300" s="143">
        <v>2</v>
      </c>
      <c r="BA300" s="143">
        <f>IF(AZ300=1,G300,0)</f>
        <v>0</v>
      </c>
      <c r="BB300" s="143">
        <f>IF(AZ300=2,G300,0)</f>
        <v>0</v>
      </c>
      <c r="BC300" s="143">
        <f>IF(AZ300=3,G300,0)</f>
        <v>0</v>
      </c>
      <c r="BD300" s="143">
        <f>IF(AZ300=4,G300,0)</f>
        <v>0</v>
      </c>
      <c r="BE300" s="143">
        <f>IF(AZ300=5,G300,0)</f>
        <v>0</v>
      </c>
      <c r="CA300" s="172">
        <v>1</v>
      </c>
      <c r="CB300" s="172">
        <v>7</v>
      </c>
      <c r="CZ300" s="143">
        <v>0</v>
      </c>
    </row>
    <row r="301" spans="1:15" ht="12.75">
      <c r="A301" s="173"/>
      <c r="B301" s="175"/>
      <c r="C301" s="223" t="s">
        <v>504</v>
      </c>
      <c r="D301" s="224"/>
      <c r="E301" s="176">
        <v>48</v>
      </c>
      <c r="F301" s="177"/>
      <c r="G301" s="178"/>
      <c r="M301" s="174" t="s">
        <v>504</v>
      </c>
      <c r="O301" s="165"/>
    </row>
    <row r="302" spans="1:104" ht="12.75">
      <c r="A302" s="166">
        <v>139</v>
      </c>
      <c r="B302" s="167" t="s">
        <v>505</v>
      </c>
      <c r="C302" s="168" t="s">
        <v>506</v>
      </c>
      <c r="D302" s="169" t="s">
        <v>87</v>
      </c>
      <c r="E302" s="170">
        <v>702</v>
      </c>
      <c r="F302" s="170">
        <v>0</v>
      </c>
      <c r="G302" s="171">
        <f>E302*F302</f>
        <v>0</v>
      </c>
      <c r="O302" s="165">
        <v>2</v>
      </c>
      <c r="AA302" s="143">
        <v>1</v>
      </c>
      <c r="AB302" s="143">
        <v>7</v>
      </c>
      <c r="AC302" s="143">
        <v>7</v>
      </c>
      <c r="AZ302" s="143">
        <v>2</v>
      </c>
      <c r="BA302" s="143">
        <f>IF(AZ302=1,G302,0)</f>
        <v>0</v>
      </c>
      <c r="BB302" s="143">
        <f>IF(AZ302=2,G302,0)</f>
        <v>0</v>
      </c>
      <c r="BC302" s="143">
        <f>IF(AZ302=3,G302,0)</f>
        <v>0</v>
      </c>
      <c r="BD302" s="143">
        <f>IF(AZ302=4,G302,0)</f>
        <v>0</v>
      </c>
      <c r="BE302" s="143">
        <f>IF(AZ302=5,G302,0)</f>
        <v>0</v>
      </c>
      <c r="CA302" s="172">
        <v>1</v>
      </c>
      <c r="CB302" s="172">
        <v>7</v>
      </c>
      <c r="CZ302" s="143">
        <v>0.00016</v>
      </c>
    </row>
    <row r="303" spans="1:104" ht="12.75">
      <c r="A303" s="166">
        <v>140</v>
      </c>
      <c r="B303" s="167" t="s">
        <v>507</v>
      </c>
      <c r="C303" s="168" t="s">
        <v>508</v>
      </c>
      <c r="D303" s="169" t="s">
        <v>87</v>
      </c>
      <c r="E303" s="170">
        <v>432</v>
      </c>
      <c r="F303" s="170">
        <v>0</v>
      </c>
      <c r="G303" s="171">
        <f>E303*F303</f>
        <v>0</v>
      </c>
      <c r="O303" s="165">
        <v>2</v>
      </c>
      <c r="AA303" s="143">
        <v>1</v>
      </c>
      <c r="AB303" s="143">
        <v>7</v>
      </c>
      <c r="AC303" s="143">
        <v>7</v>
      </c>
      <c r="AZ303" s="143">
        <v>2</v>
      </c>
      <c r="BA303" s="143">
        <f>IF(AZ303=1,G303,0)</f>
        <v>0</v>
      </c>
      <c r="BB303" s="143">
        <f>IF(AZ303=2,G303,0)</f>
        <v>0</v>
      </c>
      <c r="BC303" s="143">
        <f>IF(AZ303=3,G303,0)</f>
        <v>0</v>
      </c>
      <c r="BD303" s="143">
        <f>IF(AZ303=4,G303,0)</f>
        <v>0</v>
      </c>
      <c r="BE303" s="143">
        <f>IF(AZ303=5,G303,0)</f>
        <v>0</v>
      </c>
      <c r="CA303" s="172">
        <v>1</v>
      </c>
      <c r="CB303" s="172">
        <v>7</v>
      </c>
      <c r="CZ303" s="143">
        <v>0.00016</v>
      </c>
    </row>
    <row r="304" spans="1:57" ht="12.75">
      <c r="A304" s="179"/>
      <c r="B304" s="180" t="s">
        <v>72</v>
      </c>
      <c r="C304" s="181" t="str">
        <f>CONCATENATE(B299," ",C299)</f>
        <v>762 Konstrukce tesařské</v>
      </c>
      <c r="D304" s="182"/>
      <c r="E304" s="183"/>
      <c r="F304" s="184"/>
      <c r="G304" s="185">
        <f>SUM(G299:G303)</f>
        <v>0</v>
      </c>
      <c r="O304" s="165">
        <v>4</v>
      </c>
      <c r="BA304" s="186">
        <f>SUM(BA299:BA303)</f>
        <v>0</v>
      </c>
      <c r="BB304" s="186">
        <f>SUM(BB299:BB303)</f>
        <v>0</v>
      </c>
      <c r="BC304" s="186">
        <f>SUM(BC299:BC303)</f>
        <v>0</v>
      </c>
      <c r="BD304" s="186">
        <f>SUM(BD299:BD303)</f>
        <v>0</v>
      </c>
      <c r="BE304" s="186">
        <f>SUM(BE299:BE303)</f>
        <v>0</v>
      </c>
    </row>
    <row r="305" spans="1:15" ht="12.75">
      <c r="A305" s="158" t="s">
        <v>69</v>
      </c>
      <c r="B305" s="159" t="s">
        <v>509</v>
      </c>
      <c r="C305" s="160" t="s">
        <v>510</v>
      </c>
      <c r="D305" s="161"/>
      <c r="E305" s="162"/>
      <c r="F305" s="162"/>
      <c r="G305" s="163"/>
      <c r="H305" s="164"/>
      <c r="I305" s="164"/>
      <c r="O305" s="165">
        <v>1</v>
      </c>
    </row>
    <row r="306" spans="1:104" ht="12.75">
      <c r="A306" s="166">
        <v>141</v>
      </c>
      <c r="B306" s="167" t="s">
        <v>511</v>
      </c>
      <c r="C306" s="168" t="s">
        <v>512</v>
      </c>
      <c r="D306" s="169" t="s">
        <v>87</v>
      </c>
      <c r="E306" s="170">
        <v>702</v>
      </c>
      <c r="F306" s="170">
        <v>0</v>
      </c>
      <c r="G306" s="171">
        <f>E306*F306</f>
        <v>0</v>
      </c>
      <c r="O306" s="165">
        <v>2</v>
      </c>
      <c r="AA306" s="143">
        <v>1</v>
      </c>
      <c r="AB306" s="143">
        <v>7</v>
      </c>
      <c r="AC306" s="143">
        <v>7</v>
      </c>
      <c r="AZ306" s="143">
        <v>2</v>
      </c>
      <c r="BA306" s="143">
        <f>IF(AZ306=1,G306,0)</f>
        <v>0</v>
      </c>
      <c r="BB306" s="143">
        <f>IF(AZ306=2,G306,0)</f>
        <v>0</v>
      </c>
      <c r="BC306" s="143">
        <f>IF(AZ306=3,G306,0)</f>
        <v>0</v>
      </c>
      <c r="BD306" s="143">
        <f>IF(AZ306=4,G306,0)</f>
        <v>0</v>
      </c>
      <c r="BE306" s="143">
        <f>IF(AZ306=5,G306,0)</f>
        <v>0</v>
      </c>
      <c r="CA306" s="172">
        <v>1</v>
      </c>
      <c r="CB306" s="172">
        <v>7</v>
      </c>
      <c r="CZ306" s="143">
        <v>0</v>
      </c>
    </row>
    <row r="307" spans="1:104" ht="12.75">
      <c r="A307" s="166">
        <v>142</v>
      </c>
      <c r="B307" s="167" t="s">
        <v>513</v>
      </c>
      <c r="C307" s="168" t="s">
        <v>514</v>
      </c>
      <c r="D307" s="169" t="s">
        <v>243</v>
      </c>
      <c r="E307" s="170">
        <v>108</v>
      </c>
      <c r="F307" s="170">
        <v>0</v>
      </c>
      <c r="G307" s="171">
        <f>E307*F307</f>
        <v>0</v>
      </c>
      <c r="O307" s="165">
        <v>2</v>
      </c>
      <c r="AA307" s="143">
        <v>1</v>
      </c>
      <c r="AB307" s="143">
        <v>7</v>
      </c>
      <c r="AC307" s="143">
        <v>7</v>
      </c>
      <c r="AZ307" s="143">
        <v>2</v>
      </c>
      <c r="BA307" s="143">
        <f>IF(AZ307=1,G307,0)</f>
        <v>0</v>
      </c>
      <c r="BB307" s="143">
        <f>IF(AZ307=2,G307,0)</f>
        <v>0</v>
      </c>
      <c r="BC307" s="143">
        <f>IF(AZ307=3,G307,0)</f>
        <v>0</v>
      </c>
      <c r="BD307" s="143">
        <f>IF(AZ307=4,G307,0)</f>
        <v>0</v>
      </c>
      <c r="BE307" s="143">
        <f>IF(AZ307=5,G307,0)</f>
        <v>0</v>
      </c>
      <c r="CA307" s="172">
        <v>1</v>
      </c>
      <c r="CB307" s="172">
        <v>7</v>
      </c>
      <c r="CZ307" s="143">
        <v>0</v>
      </c>
    </row>
    <row r="308" spans="1:57" ht="12.75">
      <c r="A308" s="179"/>
      <c r="B308" s="180" t="s">
        <v>72</v>
      </c>
      <c r="C308" s="181" t="str">
        <f>CONCATENATE(B305," ",C305)</f>
        <v>764 Konstrukce klempířské</v>
      </c>
      <c r="D308" s="182"/>
      <c r="E308" s="183"/>
      <c r="F308" s="184"/>
      <c r="G308" s="185">
        <f>SUM(G305:G307)</f>
        <v>0</v>
      </c>
      <c r="O308" s="165">
        <v>4</v>
      </c>
      <c r="BA308" s="186">
        <f>SUM(BA305:BA307)</f>
        <v>0</v>
      </c>
      <c r="BB308" s="186">
        <f>SUM(BB305:BB307)</f>
        <v>0</v>
      </c>
      <c r="BC308" s="186">
        <f>SUM(BC305:BC307)</f>
        <v>0</v>
      </c>
      <c r="BD308" s="186">
        <f>SUM(BD305:BD307)</f>
        <v>0</v>
      </c>
      <c r="BE308" s="186">
        <f>SUM(BE305:BE307)</f>
        <v>0</v>
      </c>
    </row>
    <row r="309" spans="1:15" ht="12.75">
      <c r="A309" s="158" t="s">
        <v>69</v>
      </c>
      <c r="B309" s="159" t="s">
        <v>515</v>
      </c>
      <c r="C309" s="160" t="s">
        <v>516</v>
      </c>
      <c r="D309" s="161"/>
      <c r="E309" s="162"/>
      <c r="F309" s="162"/>
      <c r="G309" s="163"/>
      <c r="H309" s="164"/>
      <c r="I309" s="164"/>
      <c r="O309" s="165">
        <v>1</v>
      </c>
    </row>
    <row r="310" spans="1:104" ht="22.5">
      <c r="A310" s="166">
        <v>143</v>
      </c>
      <c r="B310" s="167" t="s">
        <v>517</v>
      </c>
      <c r="C310" s="168" t="s">
        <v>518</v>
      </c>
      <c r="D310" s="169" t="s">
        <v>93</v>
      </c>
      <c r="E310" s="170">
        <v>15</v>
      </c>
      <c r="F310" s="170">
        <v>0</v>
      </c>
      <c r="G310" s="171">
        <f>E310*F310</f>
        <v>0</v>
      </c>
      <c r="O310" s="165">
        <v>2</v>
      </c>
      <c r="AA310" s="143">
        <v>11</v>
      </c>
      <c r="AB310" s="143">
        <v>3</v>
      </c>
      <c r="AC310" s="143">
        <v>59</v>
      </c>
      <c r="AZ310" s="143">
        <v>2</v>
      </c>
      <c r="BA310" s="143">
        <f>IF(AZ310=1,G310,0)</f>
        <v>0</v>
      </c>
      <c r="BB310" s="143">
        <f>IF(AZ310=2,G310,0)</f>
        <v>0</v>
      </c>
      <c r="BC310" s="143">
        <f>IF(AZ310=3,G310,0)</f>
        <v>0</v>
      </c>
      <c r="BD310" s="143">
        <f>IF(AZ310=4,G310,0)</f>
        <v>0</v>
      </c>
      <c r="BE310" s="143">
        <f>IF(AZ310=5,G310,0)</f>
        <v>0</v>
      </c>
      <c r="CA310" s="172">
        <v>11</v>
      </c>
      <c r="CB310" s="172">
        <v>3</v>
      </c>
      <c r="CZ310" s="143">
        <v>0.12</v>
      </c>
    </row>
    <row r="311" spans="1:15" ht="12.75">
      <c r="A311" s="173"/>
      <c r="B311" s="175"/>
      <c r="C311" s="223" t="s">
        <v>519</v>
      </c>
      <c r="D311" s="224"/>
      <c r="E311" s="176">
        <v>15</v>
      </c>
      <c r="F311" s="177"/>
      <c r="G311" s="178"/>
      <c r="M311" s="174" t="s">
        <v>519</v>
      </c>
      <c r="O311" s="165"/>
    </row>
    <row r="312" spans="1:104" ht="22.5">
      <c r="A312" s="166">
        <v>144</v>
      </c>
      <c r="B312" s="167" t="s">
        <v>520</v>
      </c>
      <c r="C312" s="168" t="s">
        <v>521</v>
      </c>
      <c r="D312" s="169" t="s">
        <v>93</v>
      </c>
      <c r="E312" s="170">
        <v>2</v>
      </c>
      <c r="F312" s="170">
        <v>0</v>
      </c>
      <c r="G312" s="171">
        <f>E312*F312</f>
        <v>0</v>
      </c>
      <c r="O312" s="165">
        <v>2</v>
      </c>
      <c r="AA312" s="143">
        <v>11</v>
      </c>
      <c r="AB312" s="143">
        <v>3</v>
      </c>
      <c r="AC312" s="143">
        <v>60</v>
      </c>
      <c r="AZ312" s="143">
        <v>2</v>
      </c>
      <c r="BA312" s="143">
        <f>IF(AZ312=1,G312,0)</f>
        <v>0</v>
      </c>
      <c r="BB312" s="143">
        <f>IF(AZ312=2,G312,0)</f>
        <v>0</v>
      </c>
      <c r="BC312" s="143">
        <f>IF(AZ312=3,G312,0)</f>
        <v>0</v>
      </c>
      <c r="BD312" s="143">
        <f>IF(AZ312=4,G312,0)</f>
        <v>0</v>
      </c>
      <c r="BE312" s="143">
        <f>IF(AZ312=5,G312,0)</f>
        <v>0</v>
      </c>
      <c r="CA312" s="172">
        <v>11</v>
      </c>
      <c r="CB312" s="172">
        <v>3</v>
      </c>
      <c r="CZ312" s="143">
        <v>0</v>
      </c>
    </row>
    <row r="313" spans="1:15" ht="12.75">
      <c r="A313" s="173"/>
      <c r="B313" s="175"/>
      <c r="C313" s="223" t="s">
        <v>522</v>
      </c>
      <c r="D313" s="224"/>
      <c r="E313" s="176">
        <v>2</v>
      </c>
      <c r="F313" s="177"/>
      <c r="G313" s="178"/>
      <c r="M313" s="174" t="s">
        <v>522</v>
      </c>
      <c r="O313" s="165"/>
    </row>
    <row r="314" spans="1:104" ht="22.5">
      <c r="A314" s="166">
        <v>145</v>
      </c>
      <c r="B314" s="167" t="s">
        <v>523</v>
      </c>
      <c r="C314" s="168" t="s">
        <v>524</v>
      </c>
      <c r="D314" s="169" t="s">
        <v>93</v>
      </c>
      <c r="E314" s="170">
        <v>1</v>
      </c>
      <c r="F314" s="170">
        <v>0</v>
      </c>
      <c r="G314" s="171">
        <f>E314*F314</f>
        <v>0</v>
      </c>
      <c r="O314" s="165">
        <v>2</v>
      </c>
      <c r="AA314" s="143">
        <v>11</v>
      </c>
      <c r="AB314" s="143">
        <v>3</v>
      </c>
      <c r="AC314" s="143">
        <v>61</v>
      </c>
      <c r="AZ314" s="143">
        <v>2</v>
      </c>
      <c r="BA314" s="143">
        <f>IF(AZ314=1,G314,0)</f>
        <v>0</v>
      </c>
      <c r="BB314" s="143">
        <f>IF(AZ314=2,G314,0)</f>
        <v>0</v>
      </c>
      <c r="BC314" s="143">
        <f>IF(AZ314=3,G314,0)</f>
        <v>0</v>
      </c>
      <c r="BD314" s="143">
        <f>IF(AZ314=4,G314,0)</f>
        <v>0</v>
      </c>
      <c r="BE314" s="143">
        <f>IF(AZ314=5,G314,0)</f>
        <v>0</v>
      </c>
      <c r="CA314" s="172">
        <v>11</v>
      </c>
      <c r="CB314" s="172">
        <v>3</v>
      </c>
      <c r="CZ314" s="143">
        <v>0</v>
      </c>
    </row>
    <row r="315" spans="1:15" ht="12.75">
      <c r="A315" s="173"/>
      <c r="B315" s="175"/>
      <c r="C315" s="223" t="s">
        <v>525</v>
      </c>
      <c r="D315" s="224"/>
      <c r="E315" s="176">
        <v>1</v>
      </c>
      <c r="F315" s="177"/>
      <c r="G315" s="178"/>
      <c r="M315" s="174" t="s">
        <v>525</v>
      </c>
      <c r="O315" s="165"/>
    </row>
    <row r="316" spans="1:104" ht="22.5">
      <c r="A316" s="166">
        <v>146</v>
      </c>
      <c r="B316" s="167" t="s">
        <v>526</v>
      </c>
      <c r="C316" s="168" t="s">
        <v>527</v>
      </c>
      <c r="D316" s="169" t="s">
        <v>93</v>
      </c>
      <c r="E316" s="170">
        <v>1</v>
      </c>
      <c r="F316" s="170">
        <v>0</v>
      </c>
      <c r="G316" s="171">
        <f>E316*F316</f>
        <v>0</v>
      </c>
      <c r="O316" s="165">
        <v>2</v>
      </c>
      <c r="AA316" s="143">
        <v>11</v>
      </c>
      <c r="AB316" s="143">
        <v>3</v>
      </c>
      <c r="AC316" s="143">
        <v>62</v>
      </c>
      <c r="AZ316" s="143">
        <v>2</v>
      </c>
      <c r="BA316" s="143">
        <f>IF(AZ316=1,G316,0)</f>
        <v>0</v>
      </c>
      <c r="BB316" s="143">
        <f>IF(AZ316=2,G316,0)</f>
        <v>0</v>
      </c>
      <c r="BC316" s="143">
        <f>IF(AZ316=3,G316,0)</f>
        <v>0</v>
      </c>
      <c r="BD316" s="143">
        <f>IF(AZ316=4,G316,0)</f>
        <v>0</v>
      </c>
      <c r="BE316" s="143">
        <f>IF(AZ316=5,G316,0)</f>
        <v>0</v>
      </c>
      <c r="CA316" s="172">
        <v>11</v>
      </c>
      <c r="CB316" s="172">
        <v>3</v>
      </c>
      <c r="CZ316" s="143">
        <v>0</v>
      </c>
    </row>
    <row r="317" spans="1:15" ht="12.75">
      <c r="A317" s="173"/>
      <c r="B317" s="175"/>
      <c r="C317" s="223" t="s">
        <v>528</v>
      </c>
      <c r="D317" s="224"/>
      <c r="E317" s="176">
        <v>1</v>
      </c>
      <c r="F317" s="177"/>
      <c r="G317" s="178"/>
      <c r="M317" s="174" t="s">
        <v>528</v>
      </c>
      <c r="O317" s="165"/>
    </row>
    <row r="318" spans="1:104" ht="22.5">
      <c r="A318" s="166">
        <v>147</v>
      </c>
      <c r="B318" s="167" t="s">
        <v>529</v>
      </c>
      <c r="C318" s="168" t="s">
        <v>530</v>
      </c>
      <c r="D318" s="169" t="s">
        <v>93</v>
      </c>
      <c r="E318" s="170">
        <v>3</v>
      </c>
      <c r="F318" s="170">
        <v>0</v>
      </c>
      <c r="G318" s="171">
        <f>E318*F318</f>
        <v>0</v>
      </c>
      <c r="O318" s="165">
        <v>2</v>
      </c>
      <c r="AA318" s="143">
        <v>11</v>
      </c>
      <c r="AB318" s="143">
        <v>3</v>
      </c>
      <c r="AC318" s="143">
        <v>63</v>
      </c>
      <c r="AZ318" s="143">
        <v>2</v>
      </c>
      <c r="BA318" s="143">
        <f>IF(AZ318=1,G318,0)</f>
        <v>0</v>
      </c>
      <c r="BB318" s="143">
        <f>IF(AZ318=2,G318,0)</f>
        <v>0</v>
      </c>
      <c r="BC318" s="143">
        <f>IF(AZ318=3,G318,0)</f>
        <v>0</v>
      </c>
      <c r="BD318" s="143">
        <f>IF(AZ318=4,G318,0)</f>
        <v>0</v>
      </c>
      <c r="BE318" s="143">
        <f>IF(AZ318=5,G318,0)</f>
        <v>0</v>
      </c>
      <c r="CA318" s="172">
        <v>11</v>
      </c>
      <c r="CB318" s="172">
        <v>3</v>
      </c>
      <c r="CZ318" s="143">
        <v>0.411</v>
      </c>
    </row>
    <row r="319" spans="1:15" ht="12.75">
      <c r="A319" s="173"/>
      <c r="B319" s="175"/>
      <c r="C319" s="223" t="s">
        <v>531</v>
      </c>
      <c r="D319" s="224"/>
      <c r="E319" s="176">
        <v>3</v>
      </c>
      <c r="F319" s="177"/>
      <c r="G319" s="178"/>
      <c r="M319" s="174" t="s">
        <v>531</v>
      </c>
      <c r="O319" s="165"/>
    </row>
    <row r="320" spans="1:104" ht="12.75">
      <c r="A320" s="166">
        <v>148</v>
      </c>
      <c r="B320" s="167" t="s">
        <v>532</v>
      </c>
      <c r="C320" s="168" t="s">
        <v>533</v>
      </c>
      <c r="D320" s="169" t="s">
        <v>93</v>
      </c>
      <c r="E320" s="170">
        <v>2</v>
      </c>
      <c r="F320" s="170">
        <v>0</v>
      </c>
      <c r="G320" s="171">
        <f>E320*F320</f>
        <v>0</v>
      </c>
      <c r="O320" s="165">
        <v>2</v>
      </c>
      <c r="AA320" s="143">
        <v>11</v>
      </c>
      <c r="AB320" s="143">
        <v>3</v>
      </c>
      <c r="AC320" s="143">
        <v>64</v>
      </c>
      <c r="AZ320" s="143">
        <v>2</v>
      </c>
      <c r="BA320" s="143">
        <f>IF(AZ320=1,G320,0)</f>
        <v>0</v>
      </c>
      <c r="BB320" s="143">
        <f>IF(AZ320=2,G320,0)</f>
        <v>0</v>
      </c>
      <c r="BC320" s="143">
        <f>IF(AZ320=3,G320,0)</f>
        <v>0</v>
      </c>
      <c r="BD320" s="143">
        <f>IF(AZ320=4,G320,0)</f>
        <v>0</v>
      </c>
      <c r="BE320" s="143">
        <f>IF(AZ320=5,G320,0)</f>
        <v>0</v>
      </c>
      <c r="CA320" s="172">
        <v>11</v>
      </c>
      <c r="CB320" s="172">
        <v>3</v>
      </c>
      <c r="CZ320" s="143">
        <v>0.411</v>
      </c>
    </row>
    <row r="321" spans="1:104" ht="12.75">
      <c r="A321" s="166">
        <v>149</v>
      </c>
      <c r="B321" s="167" t="s">
        <v>534</v>
      </c>
      <c r="C321" s="168" t="s">
        <v>535</v>
      </c>
      <c r="D321" s="169" t="s">
        <v>93</v>
      </c>
      <c r="E321" s="170">
        <v>3</v>
      </c>
      <c r="F321" s="170">
        <v>0</v>
      </c>
      <c r="G321" s="171">
        <f>E321*F321</f>
        <v>0</v>
      </c>
      <c r="O321" s="165">
        <v>2</v>
      </c>
      <c r="AA321" s="143">
        <v>11</v>
      </c>
      <c r="AB321" s="143">
        <v>3</v>
      </c>
      <c r="AC321" s="143">
        <v>65</v>
      </c>
      <c r="AZ321" s="143">
        <v>2</v>
      </c>
      <c r="BA321" s="143">
        <f>IF(AZ321=1,G321,0)</f>
        <v>0</v>
      </c>
      <c r="BB321" s="143">
        <f>IF(AZ321=2,G321,0)</f>
        <v>0</v>
      </c>
      <c r="BC321" s="143">
        <f>IF(AZ321=3,G321,0)</f>
        <v>0</v>
      </c>
      <c r="BD321" s="143">
        <f>IF(AZ321=4,G321,0)</f>
        <v>0</v>
      </c>
      <c r="BE321" s="143">
        <f>IF(AZ321=5,G321,0)</f>
        <v>0</v>
      </c>
      <c r="CA321" s="172">
        <v>11</v>
      </c>
      <c r="CB321" s="172">
        <v>3</v>
      </c>
      <c r="CZ321" s="143">
        <v>0</v>
      </c>
    </row>
    <row r="322" spans="1:104" ht="22.5">
      <c r="A322" s="166">
        <v>150</v>
      </c>
      <c r="B322" s="167" t="s">
        <v>536</v>
      </c>
      <c r="C322" s="168" t="s">
        <v>537</v>
      </c>
      <c r="D322" s="169" t="s">
        <v>93</v>
      </c>
      <c r="E322" s="170">
        <v>2</v>
      </c>
      <c r="F322" s="170">
        <v>0</v>
      </c>
      <c r="G322" s="171">
        <f>E322*F322</f>
        <v>0</v>
      </c>
      <c r="O322" s="165">
        <v>2</v>
      </c>
      <c r="AA322" s="143">
        <v>11</v>
      </c>
      <c r="AB322" s="143">
        <v>3</v>
      </c>
      <c r="AC322" s="143">
        <v>66</v>
      </c>
      <c r="AZ322" s="143">
        <v>2</v>
      </c>
      <c r="BA322" s="143">
        <f>IF(AZ322=1,G322,0)</f>
        <v>0</v>
      </c>
      <c r="BB322" s="143">
        <f>IF(AZ322=2,G322,0)</f>
        <v>0</v>
      </c>
      <c r="BC322" s="143">
        <f>IF(AZ322=3,G322,0)</f>
        <v>0</v>
      </c>
      <c r="BD322" s="143">
        <f>IF(AZ322=4,G322,0)</f>
        <v>0</v>
      </c>
      <c r="BE322" s="143">
        <f>IF(AZ322=5,G322,0)</f>
        <v>0</v>
      </c>
      <c r="CA322" s="172">
        <v>11</v>
      </c>
      <c r="CB322" s="172">
        <v>3</v>
      </c>
      <c r="CZ322" s="143">
        <v>0</v>
      </c>
    </row>
    <row r="323" spans="1:15" ht="12.75">
      <c r="A323" s="173"/>
      <c r="B323" s="175"/>
      <c r="C323" s="223" t="s">
        <v>522</v>
      </c>
      <c r="D323" s="224"/>
      <c r="E323" s="176">
        <v>2</v>
      </c>
      <c r="F323" s="177"/>
      <c r="G323" s="178"/>
      <c r="M323" s="174" t="s">
        <v>522</v>
      </c>
      <c r="O323" s="165"/>
    </row>
    <row r="324" spans="1:104" ht="12.75">
      <c r="A324" s="166">
        <v>151</v>
      </c>
      <c r="B324" s="167" t="s">
        <v>538</v>
      </c>
      <c r="C324" s="168" t="s">
        <v>539</v>
      </c>
      <c r="D324" s="169" t="s">
        <v>93</v>
      </c>
      <c r="E324" s="170">
        <v>7</v>
      </c>
      <c r="F324" s="170">
        <v>0</v>
      </c>
      <c r="G324" s="171">
        <f>E324*F324</f>
        <v>0</v>
      </c>
      <c r="O324" s="165">
        <v>2</v>
      </c>
      <c r="AA324" s="143">
        <v>11</v>
      </c>
      <c r="AB324" s="143">
        <v>3</v>
      </c>
      <c r="AC324" s="143">
        <v>67</v>
      </c>
      <c r="AZ324" s="143">
        <v>2</v>
      </c>
      <c r="BA324" s="143">
        <f>IF(AZ324=1,G324,0)</f>
        <v>0</v>
      </c>
      <c r="BB324" s="143">
        <f>IF(AZ324=2,G324,0)</f>
        <v>0</v>
      </c>
      <c r="BC324" s="143">
        <f>IF(AZ324=3,G324,0)</f>
        <v>0</v>
      </c>
      <c r="BD324" s="143">
        <f>IF(AZ324=4,G324,0)</f>
        <v>0</v>
      </c>
      <c r="BE324" s="143">
        <f>IF(AZ324=5,G324,0)</f>
        <v>0</v>
      </c>
      <c r="CA324" s="172">
        <v>11</v>
      </c>
      <c r="CB324" s="172">
        <v>3</v>
      </c>
      <c r="CZ324" s="143">
        <v>0</v>
      </c>
    </row>
    <row r="325" spans="1:15" ht="12.75">
      <c r="A325" s="173"/>
      <c r="B325" s="175"/>
      <c r="C325" s="223" t="s">
        <v>540</v>
      </c>
      <c r="D325" s="224"/>
      <c r="E325" s="176">
        <v>7</v>
      </c>
      <c r="F325" s="177"/>
      <c r="G325" s="178"/>
      <c r="M325" s="174" t="s">
        <v>540</v>
      </c>
      <c r="O325" s="165"/>
    </row>
    <row r="326" spans="1:15" ht="12.75">
      <c r="A326" s="173"/>
      <c r="B326" s="175"/>
      <c r="C326" s="223" t="s">
        <v>541</v>
      </c>
      <c r="D326" s="224"/>
      <c r="E326" s="176">
        <v>0</v>
      </c>
      <c r="F326" s="177"/>
      <c r="G326" s="178"/>
      <c r="M326" s="174" t="s">
        <v>541</v>
      </c>
      <c r="O326" s="165"/>
    </row>
    <row r="327" spans="1:104" ht="12.75">
      <c r="A327" s="166">
        <v>152</v>
      </c>
      <c r="B327" s="167" t="s">
        <v>542</v>
      </c>
      <c r="C327" s="168" t="s">
        <v>543</v>
      </c>
      <c r="D327" s="169" t="s">
        <v>93</v>
      </c>
      <c r="E327" s="170">
        <v>2</v>
      </c>
      <c r="F327" s="170">
        <v>0</v>
      </c>
      <c r="G327" s="171">
        <f>E327*F327</f>
        <v>0</v>
      </c>
      <c r="O327" s="165">
        <v>2</v>
      </c>
      <c r="AA327" s="143">
        <v>11</v>
      </c>
      <c r="AB327" s="143">
        <v>3</v>
      </c>
      <c r="AC327" s="143">
        <v>68</v>
      </c>
      <c r="AZ327" s="143">
        <v>2</v>
      </c>
      <c r="BA327" s="143">
        <f>IF(AZ327=1,G327,0)</f>
        <v>0</v>
      </c>
      <c r="BB327" s="143">
        <f>IF(AZ327=2,G327,0)</f>
        <v>0</v>
      </c>
      <c r="BC327" s="143">
        <f>IF(AZ327=3,G327,0)</f>
        <v>0</v>
      </c>
      <c r="BD327" s="143">
        <f>IF(AZ327=4,G327,0)</f>
        <v>0</v>
      </c>
      <c r="BE327" s="143">
        <f>IF(AZ327=5,G327,0)</f>
        <v>0</v>
      </c>
      <c r="CA327" s="172">
        <v>11</v>
      </c>
      <c r="CB327" s="172">
        <v>3</v>
      </c>
      <c r="CZ327" s="143">
        <v>0</v>
      </c>
    </row>
    <row r="328" spans="1:104" ht="22.5">
      <c r="A328" s="166">
        <v>153</v>
      </c>
      <c r="B328" s="167" t="s">
        <v>544</v>
      </c>
      <c r="C328" s="168" t="s">
        <v>545</v>
      </c>
      <c r="D328" s="169" t="s">
        <v>93</v>
      </c>
      <c r="E328" s="170">
        <v>2</v>
      </c>
      <c r="F328" s="170">
        <v>0</v>
      </c>
      <c r="G328" s="171">
        <f>E328*F328</f>
        <v>0</v>
      </c>
      <c r="O328" s="165">
        <v>2</v>
      </c>
      <c r="AA328" s="143">
        <v>11</v>
      </c>
      <c r="AB328" s="143">
        <v>3</v>
      </c>
      <c r="AC328" s="143">
        <v>69</v>
      </c>
      <c r="AZ328" s="143">
        <v>2</v>
      </c>
      <c r="BA328" s="143">
        <f>IF(AZ328=1,G328,0)</f>
        <v>0</v>
      </c>
      <c r="BB328" s="143">
        <f>IF(AZ328=2,G328,0)</f>
        <v>0</v>
      </c>
      <c r="BC328" s="143">
        <f>IF(AZ328=3,G328,0)</f>
        <v>0</v>
      </c>
      <c r="BD328" s="143">
        <f>IF(AZ328=4,G328,0)</f>
        <v>0</v>
      </c>
      <c r="BE328" s="143">
        <f>IF(AZ328=5,G328,0)</f>
        <v>0</v>
      </c>
      <c r="CA328" s="172">
        <v>11</v>
      </c>
      <c r="CB328" s="172">
        <v>3</v>
      </c>
      <c r="CZ328" s="143">
        <v>0</v>
      </c>
    </row>
    <row r="329" spans="1:15" ht="12.75">
      <c r="A329" s="173"/>
      <c r="B329" s="175"/>
      <c r="C329" s="223" t="s">
        <v>522</v>
      </c>
      <c r="D329" s="224"/>
      <c r="E329" s="176">
        <v>2</v>
      </c>
      <c r="F329" s="177"/>
      <c r="G329" s="178"/>
      <c r="M329" s="174" t="s">
        <v>522</v>
      </c>
      <c r="O329" s="165"/>
    </row>
    <row r="330" spans="1:104" ht="12.75">
      <c r="A330" s="166">
        <v>154</v>
      </c>
      <c r="B330" s="167" t="s">
        <v>546</v>
      </c>
      <c r="C330" s="168" t="s">
        <v>547</v>
      </c>
      <c r="D330" s="169" t="s">
        <v>84</v>
      </c>
      <c r="E330" s="170">
        <v>1</v>
      </c>
      <c r="F330" s="170">
        <v>0</v>
      </c>
      <c r="G330" s="171">
        <f>E330*F330</f>
        <v>0</v>
      </c>
      <c r="O330" s="165">
        <v>2</v>
      </c>
      <c r="AA330" s="143">
        <v>11</v>
      </c>
      <c r="AB330" s="143">
        <v>3</v>
      </c>
      <c r="AC330" s="143">
        <v>70</v>
      </c>
      <c r="AZ330" s="143">
        <v>2</v>
      </c>
      <c r="BA330" s="143">
        <f>IF(AZ330=1,G330,0)</f>
        <v>0</v>
      </c>
      <c r="BB330" s="143">
        <f>IF(AZ330=2,G330,0)</f>
        <v>0</v>
      </c>
      <c r="BC330" s="143">
        <f>IF(AZ330=3,G330,0)</f>
        <v>0</v>
      </c>
      <c r="BD330" s="143">
        <f>IF(AZ330=4,G330,0)</f>
        <v>0</v>
      </c>
      <c r="BE330" s="143">
        <f>IF(AZ330=5,G330,0)</f>
        <v>0</v>
      </c>
      <c r="CA330" s="172">
        <v>11</v>
      </c>
      <c r="CB330" s="172">
        <v>3</v>
      </c>
      <c r="CZ330" s="143">
        <v>0</v>
      </c>
    </row>
    <row r="331" spans="1:104" ht="12.75">
      <c r="A331" s="166">
        <v>155</v>
      </c>
      <c r="B331" s="167" t="s">
        <v>548</v>
      </c>
      <c r="C331" s="168" t="s">
        <v>549</v>
      </c>
      <c r="D331" s="169" t="s">
        <v>243</v>
      </c>
      <c r="E331" s="170">
        <v>60</v>
      </c>
      <c r="F331" s="170">
        <v>0</v>
      </c>
      <c r="G331" s="171">
        <f>E331*F331</f>
        <v>0</v>
      </c>
      <c r="O331" s="165">
        <v>2</v>
      </c>
      <c r="AA331" s="143">
        <v>1</v>
      </c>
      <c r="AB331" s="143">
        <v>7</v>
      </c>
      <c r="AC331" s="143">
        <v>7</v>
      </c>
      <c r="AZ331" s="143">
        <v>2</v>
      </c>
      <c r="BA331" s="143">
        <f>IF(AZ331=1,G331,0)</f>
        <v>0</v>
      </c>
      <c r="BB331" s="143">
        <f>IF(AZ331=2,G331,0)</f>
        <v>0</v>
      </c>
      <c r="BC331" s="143">
        <f>IF(AZ331=3,G331,0)</f>
        <v>0</v>
      </c>
      <c r="BD331" s="143">
        <f>IF(AZ331=4,G331,0)</f>
        <v>0</v>
      </c>
      <c r="BE331" s="143">
        <f>IF(AZ331=5,G331,0)</f>
        <v>0</v>
      </c>
      <c r="CA331" s="172">
        <v>1</v>
      </c>
      <c r="CB331" s="172">
        <v>7</v>
      </c>
      <c r="CZ331" s="143">
        <v>0</v>
      </c>
    </row>
    <row r="332" spans="1:104" ht="12.75">
      <c r="A332" s="166">
        <v>156</v>
      </c>
      <c r="B332" s="167" t="s">
        <v>550</v>
      </c>
      <c r="C332" s="168" t="s">
        <v>551</v>
      </c>
      <c r="D332" s="169" t="s">
        <v>87</v>
      </c>
      <c r="E332" s="170">
        <v>61.42</v>
      </c>
      <c r="F332" s="170">
        <v>0</v>
      </c>
      <c r="G332" s="171">
        <f>E332*F332</f>
        <v>0</v>
      </c>
      <c r="O332" s="165">
        <v>2</v>
      </c>
      <c r="AA332" s="143">
        <v>1</v>
      </c>
      <c r="AB332" s="143">
        <v>7</v>
      </c>
      <c r="AC332" s="143">
        <v>7</v>
      </c>
      <c r="AZ332" s="143">
        <v>2</v>
      </c>
      <c r="BA332" s="143">
        <f>IF(AZ332=1,G332,0)</f>
        <v>0</v>
      </c>
      <c r="BB332" s="143">
        <f>IF(AZ332=2,G332,0)</f>
        <v>0</v>
      </c>
      <c r="BC332" s="143">
        <f>IF(AZ332=3,G332,0)</f>
        <v>0</v>
      </c>
      <c r="BD332" s="143">
        <f>IF(AZ332=4,G332,0)</f>
        <v>0</v>
      </c>
      <c r="BE332" s="143">
        <f>IF(AZ332=5,G332,0)</f>
        <v>0</v>
      </c>
      <c r="CA332" s="172">
        <v>1</v>
      </c>
      <c r="CB332" s="172">
        <v>7</v>
      </c>
      <c r="CZ332" s="143">
        <v>0</v>
      </c>
    </row>
    <row r="333" spans="1:15" ht="22.5">
      <c r="A333" s="173"/>
      <c r="B333" s="175"/>
      <c r="C333" s="223" t="s">
        <v>552</v>
      </c>
      <c r="D333" s="224"/>
      <c r="E333" s="176">
        <v>61.42</v>
      </c>
      <c r="F333" s="177"/>
      <c r="G333" s="178"/>
      <c r="M333" s="174" t="s">
        <v>552</v>
      </c>
      <c r="O333" s="165"/>
    </row>
    <row r="334" spans="1:15" ht="12.75">
      <c r="A334" s="173"/>
      <c r="B334" s="175"/>
      <c r="C334" s="223" t="s">
        <v>553</v>
      </c>
      <c r="D334" s="224"/>
      <c r="E334" s="176">
        <v>0</v>
      </c>
      <c r="F334" s="177"/>
      <c r="G334" s="178"/>
      <c r="M334" s="174" t="s">
        <v>553</v>
      </c>
      <c r="O334" s="165"/>
    </row>
    <row r="335" spans="1:104" ht="12.75">
      <c r="A335" s="166">
        <v>157</v>
      </c>
      <c r="B335" s="167" t="s">
        <v>554</v>
      </c>
      <c r="C335" s="168" t="s">
        <v>555</v>
      </c>
      <c r="D335" s="169" t="s">
        <v>93</v>
      </c>
      <c r="E335" s="170">
        <v>60</v>
      </c>
      <c r="F335" s="170">
        <v>0</v>
      </c>
      <c r="G335" s="171">
        <f>E335*F335</f>
        <v>0</v>
      </c>
      <c r="O335" s="165">
        <v>2</v>
      </c>
      <c r="AA335" s="143">
        <v>1</v>
      </c>
      <c r="AB335" s="143">
        <v>7</v>
      </c>
      <c r="AC335" s="143">
        <v>7</v>
      </c>
      <c r="AZ335" s="143">
        <v>2</v>
      </c>
      <c r="BA335" s="143">
        <f>IF(AZ335=1,G335,0)</f>
        <v>0</v>
      </c>
      <c r="BB335" s="143">
        <f>IF(AZ335=2,G335,0)</f>
        <v>0</v>
      </c>
      <c r="BC335" s="143">
        <f>IF(AZ335=3,G335,0)</f>
        <v>0</v>
      </c>
      <c r="BD335" s="143">
        <f>IF(AZ335=4,G335,0)</f>
        <v>0</v>
      </c>
      <c r="BE335" s="143">
        <f>IF(AZ335=5,G335,0)</f>
        <v>0</v>
      </c>
      <c r="CA335" s="172">
        <v>1</v>
      </c>
      <c r="CB335" s="172">
        <v>7</v>
      </c>
      <c r="CZ335" s="143">
        <v>0.012</v>
      </c>
    </row>
    <row r="336" spans="1:104" ht="22.5">
      <c r="A336" s="166">
        <v>158</v>
      </c>
      <c r="B336" s="167" t="s">
        <v>556</v>
      </c>
      <c r="C336" s="168" t="s">
        <v>557</v>
      </c>
      <c r="D336" s="169" t="s">
        <v>243</v>
      </c>
      <c r="E336" s="170">
        <v>3.2</v>
      </c>
      <c r="F336" s="170">
        <v>0</v>
      </c>
      <c r="G336" s="171">
        <f>E336*F336</f>
        <v>0</v>
      </c>
      <c r="O336" s="165">
        <v>2</v>
      </c>
      <c r="AA336" s="143">
        <v>1</v>
      </c>
      <c r="AB336" s="143">
        <v>7</v>
      </c>
      <c r="AC336" s="143">
        <v>7</v>
      </c>
      <c r="AZ336" s="143">
        <v>2</v>
      </c>
      <c r="BA336" s="143">
        <f>IF(AZ336=1,G336,0)</f>
        <v>0</v>
      </c>
      <c r="BB336" s="143">
        <f>IF(AZ336=2,G336,0)</f>
        <v>0</v>
      </c>
      <c r="BC336" s="143">
        <f>IF(AZ336=3,G336,0)</f>
        <v>0</v>
      </c>
      <c r="BD336" s="143">
        <f>IF(AZ336=4,G336,0)</f>
        <v>0</v>
      </c>
      <c r="BE336" s="143">
        <f>IF(AZ336=5,G336,0)</f>
        <v>0</v>
      </c>
      <c r="CA336" s="172">
        <v>1</v>
      </c>
      <c r="CB336" s="172">
        <v>7</v>
      </c>
      <c r="CZ336" s="143">
        <v>15</v>
      </c>
    </row>
    <row r="337" spans="1:104" ht="12.75">
      <c r="A337" s="166">
        <v>159</v>
      </c>
      <c r="B337" s="167" t="s">
        <v>558</v>
      </c>
      <c r="C337" s="168" t="s">
        <v>559</v>
      </c>
      <c r="D337" s="169" t="s">
        <v>58</v>
      </c>
      <c r="E337" s="170"/>
      <c r="F337" s="170">
        <v>0</v>
      </c>
      <c r="G337" s="171">
        <f>E337*F337</f>
        <v>0</v>
      </c>
      <c r="O337" s="165">
        <v>2</v>
      </c>
      <c r="AA337" s="143">
        <v>7</v>
      </c>
      <c r="AB337" s="143">
        <v>1002</v>
      </c>
      <c r="AC337" s="143">
        <v>5</v>
      </c>
      <c r="AZ337" s="143">
        <v>2</v>
      </c>
      <c r="BA337" s="143">
        <f>IF(AZ337=1,G337,0)</f>
        <v>0</v>
      </c>
      <c r="BB337" s="143">
        <f>IF(AZ337=2,G337,0)</f>
        <v>0</v>
      </c>
      <c r="BC337" s="143">
        <f>IF(AZ337=3,G337,0)</f>
        <v>0</v>
      </c>
      <c r="BD337" s="143">
        <f>IF(AZ337=4,G337,0)</f>
        <v>0</v>
      </c>
      <c r="BE337" s="143">
        <f>IF(AZ337=5,G337,0)</f>
        <v>0</v>
      </c>
      <c r="CA337" s="172">
        <v>7</v>
      </c>
      <c r="CB337" s="172">
        <v>1002</v>
      </c>
      <c r="CZ337" s="143">
        <v>0</v>
      </c>
    </row>
    <row r="338" spans="1:57" ht="12.75">
      <c r="A338" s="179"/>
      <c r="B338" s="180" t="s">
        <v>72</v>
      </c>
      <c r="C338" s="181" t="str">
        <f>CONCATENATE(B309," ",C309)</f>
        <v>767 Konstrukce zámečnické-mobiliář</v>
      </c>
      <c r="D338" s="182"/>
      <c r="E338" s="183"/>
      <c r="F338" s="184"/>
      <c r="G338" s="185">
        <f>SUM(G309:G337)</f>
        <v>0</v>
      </c>
      <c r="O338" s="165">
        <v>4</v>
      </c>
      <c r="BA338" s="186">
        <f>SUM(BA309:BA337)</f>
        <v>0</v>
      </c>
      <c r="BB338" s="186">
        <f>SUM(BB309:BB337)</f>
        <v>0</v>
      </c>
      <c r="BC338" s="186">
        <f>SUM(BC309:BC337)</f>
        <v>0</v>
      </c>
      <c r="BD338" s="186">
        <f>SUM(BD309:BD337)</f>
        <v>0</v>
      </c>
      <c r="BE338" s="186">
        <f>SUM(BE309:BE337)</f>
        <v>0</v>
      </c>
    </row>
    <row r="339" spans="1:15" ht="12.75">
      <c r="A339" s="158" t="s">
        <v>69</v>
      </c>
      <c r="B339" s="159" t="s">
        <v>560</v>
      </c>
      <c r="C339" s="160" t="s">
        <v>561</v>
      </c>
      <c r="D339" s="161"/>
      <c r="E339" s="162"/>
      <c r="F339" s="162"/>
      <c r="G339" s="163"/>
      <c r="H339" s="164"/>
      <c r="I339" s="164"/>
      <c r="O339" s="165">
        <v>1</v>
      </c>
    </row>
    <row r="340" spans="1:104" ht="12.75">
      <c r="A340" s="166">
        <v>160</v>
      </c>
      <c r="B340" s="167" t="s">
        <v>562</v>
      </c>
      <c r="C340" s="168" t="s">
        <v>563</v>
      </c>
      <c r="D340" s="169" t="s">
        <v>243</v>
      </c>
      <c r="E340" s="170">
        <v>30</v>
      </c>
      <c r="F340" s="170">
        <v>0</v>
      </c>
      <c r="G340" s="171">
        <f>E340*F340</f>
        <v>0</v>
      </c>
      <c r="O340" s="165">
        <v>2</v>
      </c>
      <c r="AA340" s="143">
        <v>1</v>
      </c>
      <c r="AB340" s="143">
        <v>9</v>
      </c>
      <c r="AC340" s="143">
        <v>9</v>
      </c>
      <c r="AZ340" s="143">
        <v>4</v>
      </c>
      <c r="BA340" s="143">
        <f>IF(AZ340=1,G340,0)</f>
        <v>0</v>
      </c>
      <c r="BB340" s="143">
        <f>IF(AZ340=2,G340,0)</f>
        <v>0</v>
      </c>
      <c r="BC340" s="143">
        <f>IF(AZ340=3,G340,0)</f>
        <v>0</v>
      </c>
      <c r="BD340" s="143">
        <f>IF(AZ340=4,G340,0)</f>
        <v>0</v>
      </c>
      <c r="BE340" s="143">
        <f>IF(AZ340=5,G340,0)</f>
        <v>0</v>
      </c>
      <c r="CA340" s="172">
        <v>1</v>
      </c>
      <c r="CB340" s="172">
        <v>9</v>
      </c>
      <c r="CZ340" s="143">
        <v>0</v>
      </c>
    </row>
    <row r="341" spans="1:57" ht="12.75">
      <c r="A341" s="179"/>
      <c r="B341" s="180" t="s">
        <v>72</v>
      </c>
      <c r="C341" s="181" t="str">
        <f>CONCATENATE(B339," ",C339)</f>
        <v>M24 Montáže vzduchotechnických zařízení</v>
      </c>
      <c r="D341" s="182"/>
      <c r="E341" s="183"/>
      <c r="F341" s="184"/>
      <c r="G341" s="185">
        <f>SUM(G339:G340)</f>
        <v>0</v>
      </c>
      <c r="O341" s="165">
        <v>4</v>
      </c>
      <c r="BA341" s="186">
        <f>SUM(BA339:BA340)</f>
        <v>0</v>
      </c>
      <c r="BB341" s="186">
        <f>SUM(BB339:BB340)</f>
        <v>0</v>
      </c>
      <c r="BC341" s="186">
        <f>SUM(BC339:BC340)</f>
        <v>0</v>
      </c>
      <c r="BD341" s="186">
        <f>SUM(BD339:BD340)</f>
        <v>0</v>
      </c>
      <c r="BE341" s="186">
        <f>SUM(BE339:BE340)</f>
        <v>0</v>
      </c>
    </row>
    <row r="342" spans="1:15" ht="12.75">
      <c r="A342" s="158" t="s">
        <v>69</v>
      </c>
      <c r="B342" s="159" t="s">
        <v>564</v>
      </c>
      <c r="C342" s="160" t="s">
        <v>565</v>
      </c>
      <c r="D342" s="161"/>
      <c r="E342" s="162"/>
      <c r="F342" s="162"/>
      <c r="G342" s="163"/>
      <c r="H342" s="164"/>
      <c r="I342" s="164"/>
      <c r="O342" s="165">
        <v>1</v>
      </c>
    </row>
    <row r="343" spans="1:104" ht="22.5">
      <c r="A343" s="166">
        <v>161</v>
      </c>
      <c r="B343" s="167" t="s">
        <v>566</v>
      </c>
      <c r="C343" s="168" t="s">
        <v>567</v>
      </c>
      <c r="D343" s="169" t="s">
        <v>349</v>
      </c>
      <c r="E343" s="170">
        <v>2573.2877</v>
      </c>
      <c r="F343" s="170">
        <v>0</v>
      </c>
      <c r="G343" s="171">
        <f>E343*F343</f>
        <v>0</v>
      </c>
      <c r="O343" s="165">
        <v>2</v>
      </c>
      <c r="AA343" s="143">
        <v>1</v>
      </c>
      <c r="AB343" s="143">
        <v>10</v>
      </c>
      <c r="AC343" s="143">
        <v>10</v>
      </c>
      <c r="AZ343" s="143">
        <v>1</v>
      </c>
      <c r="BA343" s="143">
        <f>IF(AZ343=1,G343,0)</f>
        <v>0</v>
      </c>
      <c r="BB343" s="143">
        <f>IF(AZ343=2,G343,0)</f>
        <v>0</v>
      </c>
      <c r="BC343" s="143">
        <f>IF(AZ343=3,G343,0)</f>
        <v>0</v>
      </c>
      <c r="BD343" s="143">
        <f>IF(AZ343=4,G343,0)</f>
        <v>0</v>
      </c>
      <c r="BE343" s="143">
        <f>IF(AZ343=5,G343,0)</f>
        <v>0</v>
      </c>
      <c r="CA343" s="172">
        <v>1</v>
      </c>
      <c r="CB343" s="172">
        <v>10</v>
      </c>
      <c r="CZ343" s="143">
        <v>0</v>
      </c>
    </row>
    <row r="344" spans="1:15" ht="12.75">
      <c r="A344" s="173"/>
      <c r="B344" s="175"/>
      <c r="C344" s="223" t="s">
        <v>568</v>
      </c>
      <c r="D344" s="224"/>
      <c r="E344" s="176">
        <v>2573.2877</v>
      </c>
      <c r="F344" s="177"/>
      <c r="G344" s="178"/>
      <c r="M344" s="199">
        <v>25732877</v>
      </c>
      <c r="O344" s="165"/>
    </row>
    <row r="345" spans="1:104" ht="12.75">
      <c r="A345" s="166">
        <v>162</v>
      </c>
      <c r="B345" s="167" t="s">
        <v>569</v>
      </c>
      <c r="C345" s="168" t="s">
        <v>570</v>
      </c>
      <c r="D345" s="169" t="s">
        <v>349</v>
      </c>
      <c r="E345" s="170">
        <v>4.212</v>
      </c>
      <c r="F345" s="170">
        <v>0</v>
      </c>
      <c r="G345" s="171">
        <f>E345*F345</f>
        <v>0</v>
      </c>
      <c r="O345" s="165">
        <v>2</v>
      </c>
      <c r="AA345" s="143">
        <v>1</v>
      </c>
      <c r="AB345" s="143">
        <v>10</v>
      </c>
      <c r="AC345" s="143">
        <v>10</v>
      </c>
      <c r="AZ345" s="143">
        <v>1</v>
      </c>
      <c r="BA345" s="143">
        <f>IF(AZ345=1,G345,0)</f>
        <v>0</v>
      </c>
      <c r="BB345" s="143">
        <f>IF(AZ345=2,G345,0)</f>
        <v>0</v>
      </c>
      <c r="BC345" s="143">
        <f>IF(AZ345=3,G345,0)</f>
        <v>0</v>
      </c>
      <c r="BD345" s="143">
        <f>IF(AZ345=4,G345,0)</f>
        <v>0</v>
      </c>
      <c r="BE345" s="143">
        <f>IF(AZ345=5,G345,0)</f>
        <v>0</v>
      </c>
      <c r="CA345" s="172">
        <v>1</v>
      </c>
      <c r="CB345" s="172">
        <v>10</v>
      </c>
      <c r="CZ345" s="143">
        <v>0</v>
      </c>
    </row>
    <row r="346" spans="1:15" ht="12.75">
      <c r="A346" s="173"/>
      <c r="B346" s="175"/>
      <c r="C346" s="223" t="s">
        <v>571</v>
      </c>
      <c r="D346" s="224"/>
      <c r="E346" s="176">
        <v>4.212</v>
      </c>
      <c r="F346" s="177"/>
      <c r="G346" s="178"/>
      <c r="M346" s="174" t="s">
        <v>571</v>
      </c>
      <c r="O346" s="165"/>
    </row>
    <row r="347" spans="1:104" ht="12.75">
      <c r="A347" s="166">
        <v>163</v>
      </c>
      <c r="B347" s="167" t="s">
        <v>572</v>
      </c>
      <c r="C347" s="168" t="s">
        <v>573</v>
      </c>
      <c r="D347" s="169" t="s">
        <v>349</v>
      </c>
      <c r="E347" s="170">
        <v>45.2576</v>
      </c>
      <c r="F347" s="170">
        <v>0</v>
      </c>
      <c r="G347" s="171">
        <f>E347*F347</f>
        <v>0</v>
      </c>
      <c r="O347" s="165">
        <v>2</v>
      </c>
      <c r="AA347" s="143">
        <v>1</v>
      </c>
      <c r="AB347" s="143">
        <v>10</v>
      </c>
      <c r="AC347" s="143">
        <v>10</v>
      </c>
      <c r="AZ347" s="143">
        <v>1</v>
      </c>
      <c r="BA347" s="143">
        <f>IF(AZ347=1,G347,0)</f>
        <v>0</v>
      </c>
      <c r="BB347" s="143">
        <f>IF(AZ347=2,G347,0)</f>
        <v>0</v>
      </c>
      <c r="BC347" s="143">
        <f>IF(AZ347=3,G347,0)</f>
        <v>0</v>
      </c>
      <c r="BD347" s="143">
        <f>IF(AZ347=4,G347,0)</f>
        <v>0</v>
      </c>
      <c r="BE347" s="143">
        <f>IF(AZ347=5,G347,0)</f>
        <v>0</v>
      </c>
      <c r="CA347" s="172">
        <v>1</v>
      </c>
      <c r="CB347" s="172">
        <v>10</v>
      </c>
      <c r="CZ347" s="143">
        <v>0</v>
      </c>
    </row>
    <row r="348" spans="1:15" ht="22.5">
      <c r="A348" s="173"/>
      <c r="B348" s="175"/>
      <c r="C348" s="223" t="s">
        <v>574</v>
      </c>
      <c r="D348" s="224"/>
      <c r="E348" s="176">
        <v>18.1496</v>
      </c>
      <c r="F348" s="177"/>
      <c r="G348" s="178"/>
      <c r="M348" s="174" t="s">
        <v>574</v>
      </c>
      <c r="O348" s="165"/>
    </row>
    <row r="349" spans="1:15" ht="12.75">
      <c r="A349" s="173"/>
      <c r="B349" s="175"/>
      <c r="C349" s="223" t="s">
        <v>575</v>
      </c>
      <c r="D349" s="224"/>
      <c r="E349" s="176">
        <v>27.108</v>
      </c>
      <c r="F349" s="177"/>
      <c r="G349" s="178"/>
      <c r="M349" s="174" t="s">
        <v>575</v>
      </c>
      <c r="O349" s="165"/>
    </row>
    <row r="350" spans="1:104" ht="22.5">
      <c r="A350" s="166">
        <v>164</v>
      </c>
      <c r="B350" s="167" t="s">
        <v>576</v>
      </c>
      <c r="C350" s="168" t="s">
        <v>577</v>
      </c>
      <c r="D350" s="169" t="s">
        <v>349</v>
      </c>
      <c r="E350" s="170">
        <v>364.65</v>
      </c>
      <c r="F350" s="170">
        <v>0</v>
      </c>
      <c r="G350" s="171">
        <f>E350*F350</f>
        <v>0</v>
      </c>
      <c r="O350" s="165">
        <v>2</v>
      </c>
      <c r="AA350" s="143">
        <v>1</v>
      </c>
      <c r="AB350" s="143">
        <v>10</v>
      </c>
      <c r="AC350" s="143">
        <v>10</v>
      </c>
      <c r="AZ350" s="143">
        <v>1</v>
      </c>
      <c r="BA350" s="143">
        <f>IF(AZ350=1,G350,0)</f>
        <v>0</v>
      </c>
      <c r="BB350" s="143">
        <f>IF(AZ350=2,G350,0)</f>
        <v>0</v>
      </c>
      <c r="BC350" s="143">
        <f>IF(AZ350=3,G350,0)</f>
        <v>0</v>
      </c>
      <c r="BD350" s="143">
        <f>IF(AZ350=4,G350,0)</f>
        <v>0</v>
      </c>
      <c r="BE350" s="143">
        <f>IF(AZ350=5,G350,0)</f>
        <v>0</v>
      </c>
      <c r="CA350" s="172">
        <v>1</v>
      </c>
      <c r="CB350" s="172">
        <v>10</v>
      </c>
      <c r="CZ350" s="143">
        <v>0</v>
      </c>
    </row>
    <row r="351" spans="1:15" ht="12.75">
      <c r="A351" s="173"/>
      <c r="B351" s="175"/>
      <c r="C351" s="223" t="s">
        <v>578</v>
      </c>
      <c r="D351" s="224"/>
      <c r="E351" s="176">
        <v>364.65</v>
      </c>
      <c r="F351" s="177"/>
      <c r="G351" s="178"/>
      <c r="M351" s="174" t="s">
        <v>578</v>
      </c>
      <c r="O351" s="165"/>
    </row>
    <row r="352" spans="1:104" ht="22.5">
      <c r="A352" s="166">
        <v>165</v>
      </c>
      <c r="B352" s="167" t="s">
        <v>579</v>
      </c>
      <c r="C352" s="168" t="s">
        <v>580</v>
      </c>
      <c r="D352" s="169" t="s">
        <v>349</v>
      </c>
      <c r="E352" s="170">
        <v>17.6482</v>
      </c>
      <c r="F352" s="170">
        <v>0</v>
      </c>
      <c r="G352" s="171">
        <f>E352*F352</f>
        <v>0</v>
      </c>
      <c r="O352" s="165">
        <v>2</v>
      </c>
      <c r="AA352" s="143">
        <v>1</v>
      </c>
      <c r="AB352" s="143">
        <v>10</v>
      </c>
      <c r="AC352" s="143">
        <v>10</v>
      </c>
      <c r="AZ352" s="143">
        <v>1</v>
      </c>
      <c r="BA352" s="143">
        <f>IF(AZ352=1,G352,0)</f>
        <v>0</v>
      </c>
      <c r="BB352" s="143">
        <f>IF(AZ352=2,G352,0)</f>
        <v>0</v>
      </c>
      <c r="BC352" s="143">
        <f>IF(AZ352=3,G352,0)</f>
        <v>0</v>
      </c>
      <c r="BD352" s="143">
        <f>IF(AZ352=4,G352,0)</f>
        <v>0</v>
      </c>
      <c r="BE352" s="143">
        <f>IF(AZ352=5,G352,0)</f>
        <v>0</v>
      </c>
      <c r="CA352" s="172">
        <v>1</v>
      </c>
      <c r="CB352" s="172">
        <v>10</v>
      </c>
      <c r="CZ352" s="143">
        <v>0</v>
      </c>
    </row>
    <row r="353" spans="1:15" ht="33.75">
      <c r="A353" s="173"/>
      <c r="B353" s="175"/>
      <c r="C353" s="223" t="s">
        <v>581</v>
      </c>
      <c r="D353" s="224"/>
      <c r="E353" s="176">
        <v>16.4621</v>
      </c>
      <c r="F353" s="177"/>
      <c r="G353" s="178"/>
      <c r="M353" s="174" t="s">
        <v>581</v>
      </c>
      <c r="O353" s="165"/>
    </row>
    <row r="354" spans="1:15" ht="22.5">
      <c r="A354" s="173"/>
      <c r="B354" s="175"/>
      <c r="C354" s="223" t="s">
        <v>582</v>
      </c>
      <c r="D354" s="224"/>
      <c r="E354" s="176">
        <v>1.186</v>
      </c>
      <c r="F354" s="177"/>
      <c r="G354" s="178"/>
      <c r="M354" s="174" t="s">
        <v>582</v>
      </c>
      <c r="O354" s="165"/>
    </row>
    <row r="355" spans="1:104" ht="12.75">
      <c r="A355" s="166">
        <v>166</v>
      </c>
      <c r="B355" s="167" t="s">
        <v>583</v>
      </c>
      <c r="C355" s="168" t="s">
        <v>584</v>
      </c>
      <c r="D355" s="169" t="s">
        <v>349</v>
      </c>
      <c r="E355" s="170">
        <v>3005.0555382</v>
      </c>
      <c r="F355" s="170">
        <v>0</v>
      </c>
      <c r="G355" s="171">
        <f>E355*F355</f>
        <v>0</v>
      </c>
      <c r="O355" s="165">
        <v>2</v>
      </c>
      <c r="AA355" s="143">
        <v>8</v>
      </c>
      <c r="AB355" s="143">
        <v>0</v>
      </c>
      <c r="AC355" s="143">
        <v>3</v>
      </c>
      <c r="AZ355" s="143">
        <v>1</v>
      </c>
      <c r="BA355" s="143">
        <f>IF(AZ355=1,G355,0)</f>
        <v>0</v>
      </c>
      <c r="BB355" s="143">
        <f>IF(AZ355=2,G355,0)</f>
        <v>0</v>
      </c>
      <c r="BC355" s="143">
        <f>IF(AZ355=3,G355,0)</f>
        <v>0</v>
      </c>
      <c r="BD355" s="143">
        <f>IF(AZ355=4,G355,0)</f>
        <v>0</v>
      </c>
      <c r="BE355" s="143">
        <f>IF(AZ355=5,G355,0)</f>
        <v>0</v>
      </c>
      <c r="CA355" s="172">
        <v>8</v>
      </c>
      <c r="CB355" s="172">
        <v>0</v>
      </c>
      <c r="CZ355" s="143">
        <v>0</v>
      </c>
    </row>
    <row r="356" spans="1:104" ht="12.75">
      <c r="A356" s="166">
        <v>167</v>
      </c>
      <c r="B356" s="167" t="s">
        <v>585</v>
      </c>
      <c r="C356" s="168" t="s">
        <v>586</v>
      </c>
      <c r="D356" s="169" t="s">
        <v>349</v>
      </c>
      <c r="E356" s="170">
        <v>24040.4443056</v>
      </c>
      <c r="F356" s="170">
        <v>0</v>
      </c>
      <c r="G356" s="171">
        <f>E356*F356</f>
        <v>0</v>
      </c>
      <c r="O356" s="165">
        <v>2</v>
      </c>
      <c r="AA356" s="143">
        <v>8</v>
      </c>
      <c r="AB356" s="143">
        <v>0</v>
      </c>
      <c r="AC356" s="143">
        <v>3</v>
      </c>
      <c r="AZ356" s="143">
        <v>1</v>
      </c>
      <c r="BA356" s="143">
        <f>IF(AZ356=1,G356,0)</f>
        <v>0</v>
      </c>
      <c r="BB356" s="143">
        <f>IF(AZ356=2,G356,0)</f>
        <v>0</v>
      </c>
      <c r="BC356" s="143">
        <f>IF(AZ356=3,G356,0)</f>
        <v>0</v>
      </c>
      <c r="BD356" s="143">
        <f>IF(AZ356=4,G356,0)</f>
        <v>0</v>
      </c>
      <c r="BE356" s="143">
        <f>IF(AZ356=5,G356,0)</f>
        <v>0</v>
      </c>
      <c r="CA356" s="172">
        <v>8</v>
      </c>
      <c r="CB356" s="172">
        <v>0</v>
      </c>
      <c r="CZ356" s="143">
        <v>0</v>
      </c>
    </row>
    <row r="357" spans="1:104" ht="12.75">
      <c r="A357" s="166">
        <v>168</v>
      </c>
      <c r="B357" s="167" t="s">
        <v>587</v>
      </c>
      <c r="C357" s="168" t="s">
        <v>588</v>
      </c>
      <c r="D357" s="169" t="s">
        <v>349</v>
      </c>
      <c r="E357" s="170">
        <v>3005.0555382</v>
      </c>
      <c r="F357" s="170">
        <v>0</v>
      </c>
      <c r="G357" s="171">
        <f>E357*F357</f>
        <v>0</v>
      </c>
      <c r="O357" s="165">
        <v>2</v>
      </c>
      <c r="AA357" s="143">
        <v>8</v>
      </c>
      <c r="AB357" s="143">
        <v>0</v>
      </c>
      <c r="AC357" s="143">
        <v>3</v>
      </c>
      <c r="AZ357" s="143">
        <v>1</v>
      </c>
      <c r="BA357" s="143">
        <f>IF(AZ357=1,G357,0)</f>
        <v>0</v>
      </c>
      <c r="BB357" s="143">
        <f>IF(AZ357=2,G357,0)</f>
        <v>0</v>
      </c>
      <c r="BC357" s="143">
        <f>IF(AZ357=3,G357,0)</f>
        <v>0</v>
      </c>
      <c r="BD357" s="143">
        <f>IF(AZ357=4,G357,0)</f>
        <v>0</v>
      </c>
      <c r="BE357" s="143">
        <f>IF(AZ357=5,G357,0)</f>
        <v>0</v>
      </c>
      <c r="CA357" s="172">
        <v>8</v>
      </c>
      <c r="CB357" s="172">
        <v>0</v>
      </c>
      <c r="CZ357" s="143">
        <v>0</v>
      </c>
    </row>
    <row r="358" spans="1:104" ht="12.75">
      <c r="A358" s="166">
        <v>169</v>
      </c>
      <c r="B358" s="167" t="s">
        <v>589</v>
      </c>
      <c r="C358" s="168" t="s">
        <v>590</v>
      </c>
      <c r="D358" s="169" t="s">
        <v>349</v>
      </c>
      <c r="E358" s="170">
        <v>12020.2221528</v>
      </c>
      <c r="F358" s="170">
        <v>0</v>
      </c>
      <c r="G358" s="171">
        <f>E358*F358</f>
        <v>0</v>
      </c>
      <c r="O358" s="165">
        <v>2</v>
      </c>
      <c r="AA358" s="143">
        <v>8</v>
      </c>
      <c r="AB358" s="143">
        <v>0</v>
      </c>
      <c r="AC358" s="143">
        <v>3</v>
      </c>
      <c r="AZ358" s="143">
        <v>1</v>
      </c>
      <c r="BA358" s="143">
        <f>IF(AZ358=1,G358,0)</f>
        <v>0</v>
      </c>
      <c r="BB358" s="143">
        <f>IF(AZ358=2,G358,0)</f>
        <v>0</v>
      </c>
      <c r="BC358" s="143">
        <f>IF(AZ358=3,G358,0)</f>
        <v>0</v>
      </c>
      <c r="BD358" s="143">
        <f>IF(AZ358=4,G358,0)</f>
        <v>0</v>
      </c>
      <c r="BE358" s="143">
        <f>IF(AZ358=5,G358,0)</f>
        <v>0</v>
      </c>
      <c r="CA358" s="172">
        <v>8</v>
      </c>
      <c r="CB358" s="172">
        <v>0</v>
      </c>
      <c r="CZ358" s="143">
        <v>0</v>
      </c>
    </row>
    <row r="359" spans="1:104" ht="12.75">
      <c r="A359" s="166">
        <v>170</v>
      </c>
      <c r="B359" s="167" t="s">
        <v>591</v>
      </c>
      <c r="C359" s="168" t="s">
        <v>592</v>
      </c>
      <c r="D359" s="169" t="s">
        <v>349</v>
      </c>
      <c r="E359" s="170">
        <v>3005.0555382</v>
      </c>
      <c r="F359" s="170">
        <v>0</v>
      </c>
      <c r="G359" s="171">
        <f>E359*F359</f>
        <v>0</v>
      </c>
      <c r="O359" s="165">
        <v>2</v>
      </c>
      <c r="AA359" s="143">
        <v>8</v>
      </c>
      <c r="AB359" s="143">
        <v>1</v>
      </c>
      <c r="AC359" s="143">
        <v>3</v>
      </c>
      <c r="AZ359" s="143">
        <v>1</v>
      </c>
      <c r="BA359" s="143">
        <f>IF(AZ359=1,G359,0)</f>
        <v>0</v>
      </c>
      <c r="BB359" s="143">
        <f>IF(AZ359=2,G359,0)</f>
        <v>0</v>
      </c>
      <c r="BC359" s="143">
        <f>IF(AZ359=3,G359,0)</f>
        <v>0</v>
      </c>
      <c r="BD359" s="143">
        <f>IF(AZ359=4,G359,0)</f>
        <v>0</v>
      </c>
      <c r="BE359" s="143">
        <f>IF(AZ359=5,G359,0)</f>
        <v>0</v>
      </c>
      <c r="CA359" s="172">
        <v>8</v>
      </c>
      <c r="CB359" s="172">
        <v>1</v>
      </c>
      <c r="CZ359" s="143">
        <v>0</v>
      </c>
    </row>
    <row r="360" spans="1:57" ht="12.75">
      <c r="A360" s="179"/>
      <c r="B360" s="180" t="s">
        <v>72</v>
      </c>
      <c r="C360" s="181" t="str">
        <f>CONCATENATE(B342," ",C342)</f>
        <v>D96 Přesuny suti a vybouraných hmot</v>
      </c>
      <c r="D360" s="182"/>
      <c r="E360" s="183"/>
      <c r="F360" s="184"/>
      <c r="G360" s="185">
        <f>SUM(G342:G359)</f>
        <v>0</v>
      </c>
      <c r="O360" s="165">
        <v>4</v>
      </c>
      <c r="BA360" s="186">
        <f>SUM(BA342:BA359)</f>
        <v>0</v>
      </c>
      <c r="BB360" s="186">
        <f>SUM(BB342:BB359)</f>
        <v>0</v>
      </c>
      <c r="BC360" s="186">
        <f>SUM(BC342:BC359)</f>
        <v>0</v>
      </c>
      <c r="BD360" s="186">
        <f>SUM(BD342:BD359)</f>
        <v>0</v>
      </c>
      <c r="BE360" s="186">
        <f>SUM(BE342:BE359)</f>
        <v>0</v>
      </c>
    </row>
    <row r="361" ht="12.75">
      <c r="E361" s="143"/>
    </row>
    <row r="362" ht="12.75">
      <c r="E362" s="143"/>
    </row>
    <row r="363" ht="12.75">
      <c r="E363" s="143"/>
    </row>
    <row r="364" ht="12.75">
      <c r="E364" s="143"/>
    </row>
    <row r="365" ht="12.75">
      <c r="E365" s="143"/>
    </row>
    <row r="366" ht="12.75">
      <c r="E366" s="143"/>
    </row>
    <row r="367" ht="12.75">
      <c r="E367" s="143"/>
    </row>
    <row r="368" ht="12.75">
      <c r="E368" s="143"/>
    </row>
    <row r="369" ht="12.75">
      <c r="E369" s="143"/>
    </row>
    <row r="370" ht="12.75">
      <c r="E370" s="143"/>
    </row>
    <row r="371" ht="12.75">
      <c r="E371" s="143"/>
    </row>
    <row r="372" ht="12.75">
      <c r="E372" s="143"/>
    </row>
    <row r="373" ht="12.75">
      <c r="E373" s="143"/>
    </row>
    <row r="374" ht="12.75">
      <c r="E374" s="143"/>
    </row>
    <row r="375" ht="12.75">
      <c r="E375" s="143"/>
    </row>
    <row r="376" ht="12.75">
      <c r="E376" s="143"/>
    </row>
    <row r="377" ht="12.75">
      <c r="E377" s="143"/>
    </row>
    <row r="378" ht="12.75">
      <c r="E378" s="143"/>
    </row>
    <row r="379" ht="12.75">
      <c r="E379" s="143"/>
    </row>
    <row r="380" ht="12.75">
      <c r="E380" s="143"/>
    </row>
    <row r="381" ht="12.75">
      <c r="E381" s="143"/>
    </row>
    <row r="382" ht="12.75">
      <c r="E382" s="143"/>
    </row>
    <row r="383" ht="12.75">
      <c r="E383" s="143"/>
    </row>
    <row r="384" spans="1:7" ht="12.75">
      <c r="A384" s="187"/>
      <c r="B384" s="187"/>
      <c r="C384" s="187"/>
      <c r="D384" s="187"/>
      <c r="E384" s="187"/>
      <c r="F384" s="187"/>
      <c r="G384" s="187"/>
    </row>
    <row r="385" spans="1:7" ht="12.75">
      <c r="A385" s="187"/>
      <c r="B385" s="187"/>
      <c r="C385" s="187"/>
      <c r="D385" s="187"/>
      <c r="E385" s="187"/>
      <c r="F385" s="187"/>
      <c r="G385" s="187"/>
    </row>
    <row r="386" spans="1:7" ht="12.75">
      <c r="A386" s="187"/>
      <c r="B386" s="187"/>
      <c r="C386" s="187"/>
      <c r="D386" s="187"/>
      <c r="E386" s="187"/>
      <c r="F386" s="187"/>
      <c r="G386" s="187"/>
    </row>
    <row r="387" spans="1:7" ht="12.75">
      <c r="A387" s="187"/>
      <c r="B387" s="187"/>
      <c r="C387" s="187"/>
      <c r="D387" s="187"/>
      <c r="E387" s="187"/>
      <c r="F387" s="187"/>
      <c r="G387" s="187"/>
    </row>
    <row r="388" ht="12.75">
      <c r="E388" s="143"/>
    </row>
    <row r="389" ht="12.75">
      <c r="E389" s="143"/>
    </row>
    <row r="390" ht="12.75">
      <c r="E390" s="143"/>
    </row>
    <row r="391" ht="12.75">
      <c r="E391" s="143"/>
    </row>
    <row r="392" ht="12.75">
      <c r="E392" s="143"/>
    </row>
    <row r="393" ht="12.75">
      <c r="E393" s="143"/>
    </row>
    <row r="394" ht="12.75">
      <c r="E394" s="143"/>
    </row>
    <row r="395" ht="12.75">
      <c r="E395" s="143"/>
    </row>
    <row r="396" ht="12.75">
      <c r="E396" s="143"/>
    </row>
    <row r="397" ht="12.75">
      <c r="E397" s="143"/>
    </row>
    <row r="398" ht="12.75">
      <c r="E398" s="143"/>
    </row>
    <row r="399" ht="12.75">
      <c r="E399" s="143"/>
    </row>
    <row r="400" ht="12.75">
      <c r="E400" s="143"/>
    </row>
    <row r="401" ht="12.75">
      <c r="E401" s="143"/>
    </row>
    <row r="402" ht="12.75">
      <c r="E402" s="143"/>
    </row>
    <row r="403" ht="12.75">
      <c r="E403" s="143"/>
    </row>
    <row r="404" ht="12.75">
      <c r="E404" s="143"/>
    </row>
    <row r="405" ht="12.75">
      <c r="E405" s="143"/>
    </row>
    <row r="406" ht="12.75">
      <c r="E406" s="143"/>
    </row>
    <row r="407" ht="12.75">
      <c r="E407" s="143"/>
    </row>
    <row r="408" ht="12.75">
      <c r="E408" s="143"/>
    </row>
    <row r="409" ht="12.75">
      <c r="E409" s="143"/>
    </row>
    <row r="410" ht="12.75">
      <c r="E410" s="143"/>
    </row>
    <row r="411" ht="12.75">
      <c r="E411" s="143"/>
    </row>
    <row r="412" ht="12.75">
      <c r="E412" s="143"/>
    </row>
    <row r="413" ht="12.75">
      <c r="E413" s="143"/>
    </row>
    <row r="414" ht="12.75">
      <c r="E414" s="143"/>
    </row>
    <row r="415" ht="12.75">
      <c r="E415" s="143"/>
    </row>
    <row r="416" ht="12.75">
      <c r="E416" s="143"/>
    </row>
    <row r="417" ht="12.75">
      <c r="E417" s="143"/>
    </row>
    <row r="418" ht="12.75">
      <c r="E418" s="143"/>
    </row>
    <row r="419" spans="1:2" ht="12.75">
      <c r="A419" s="188"/>
      <c r="B419" s="188"/>
    </row>
    <row r="420" spans="1:7" ht="12.75">
      <c r="A420" s="187"/>
      <c r="B420" s="187"/>
      <c r="C420" s="190"/>
      <c r="D420" s="190"/>
      <c r="E420" s="191"/>
      <c r="F420" s="190"/>
      <c r="G420" s="192"/>
    </row>
    <row r="421" spans="1:7" ht="12.75">
      <c r="A421" s="193"/>
      <c r="B421" s="193"/>
      <c r="C421" s="187"/>
      <c r="D421" s="187"/>
      <c r="E421" s="194"/>
      <c r="F421" s="187"/>
      <c r="G421" s="187"/>
    </row>
    <row r="422" spans="1:7" ht="12.75">
      <c r="A422" s="187"/>
      <c r="B422" s="187"/>
      <c r="C422" s="187"/>
      <c r="D422" s="187"/>
      <c r="E422" s="194"/>
      <c r="F422" s="187"/>
      <c r="G422" s="187"/>
    </row>
    <row r="423" spans="1:7" ht="12.75">
      <c r="A423" s="187"/>
      <c r="B423" s="187"/>
      <c r="C423" s="187"/>
      <c r="D423" s="187"/>
      <c r="E423" s="194"/>
      <c r="F423" s="187"/>
      <c r="G423" s="187"/>
    </row>
    <row r="424" spans="1:7" ht="12.75">
      <c r="A424" s="187"/>
      <c r="B424" s="187"/>
      <c r="C424" s="187"/>
      <c r="D424" s="187"/>
      <c r="E424" s="194"/>
      <c r="F424" s="187"/>
      <c r="G424" s="187"/>
    </row>
    <row r="425" spans="1:7" ht="12.75">
      <c r="A425" s="187"/>
      <c r="B425" s="187"/>
      <c r="C425" s="187"/>
      <c r="D425" s="187"/>
      <c r="E425" s="194"/>
      <c r="F425" s="187"/>
      <c r="G425" s="187"/>
    </row>
    <row r="426" spans="1:7" ht="12.75">
      <c r="A426" s="187"/>
      <c r="B426" s="187"/>
      <c r="C426" s="187"/>
      <c r="D426" s="187"/>
      <c r="E426" s="194"/>
      <c r="F426" s="187"/>
      <c r="G426" s="187"/>
    </row>
    <row r="427" spans="1:7" ht="12.75">
      <c r="A427" s="187"/>
      <c r="B427" s="187"/>
      <c r="C427" s="187"/>
      <c r="D427" s="187"/>
      <c r="E427" s="194"/>
      <c r="F427" s="187"/>
      <c r="G427" s="187"/>
    </row>
    <row r="428" spans="1:7" ht="12.75">
      <c r="A428" s="187"/>
      <c r="B428" s="187"/>
      <c r="C428" s="187"/>
      <c r="D428" s="187"/>
      <c r="E428" s="194"/>
      <c r="F428" s="187"/>
      <c r="G428" s="187"/>
    </row>
    <row r="429" spans="1:7" ht="12.75">
      <c r="A429" s="187"/>
      <c r="B429" s="187"/>
      <c r="C429" s="187"/>
      <c r="D429" s="187"/>
      <c r="E429" s="194"/>
      <c r="F429" s="187"/>
      <c r="G429" s="187"/>
    </row>
    <row r="430" spans="1:7" ht="12.75">
      <c r="A430" s="187"/>
      <c r="B430" s="187"/>
      <c r="C430" s="187"/>
      <c r="D430" s="187"/>
      <c r="E430" s="194"/>
      <c r="F430" s="187"/>
      <c r="G430" s="187"/>
    </row>
    <row r="431" spans="1:7" ht="12.75">
      <c r="A431" s="187"/>
      <c r="B431" s="187"/>
      <c r="C431" s="187"/>
      <c r="D431" s="187"/>
      <c r="E431" s="194"/>
      <c r="F431" s="187"/>
      <c r="G431" s="187"/>
    </row>
    <row r="432" spans="1:7" ht="12.75">
      <c r="A432" s="187"/>
      <c r="B432" s="187"/>
      <c r="C432" s="187"/>
      <c r="D432" s="187"/>
      <c r="E432" s="194"/>
      <c r="F432" s="187"/>
      <c r="G432" s="187"/>
    </row>
    <row r="433" spans="1:7" ht="12.75">
      <c r="A433" s="187"/>
      <c r="B433" s="187"/>
      <c r="C433" s="187"/>
      <c r="D433" s="187"/>
      <c r="E433" s="194"/>
      <c r="F433" s="187"/>
      <c r="G433" s="187"/>
    </row>
  </sheetData>
  <mergeCells count="140">
    <mergeCell ref="C14:D14"/>
    <mergeCell ref="C15:D15"/>
    <mergeCell ref="C17:D17"/>
    <mergeCell ref="C18:D18"/>
    <mergeCell ref="C20:D20"/>
    <mergeCell ref="C22:D22"/>
    <mergeCell ref="C24:D24"/>
    <mergeCell ref="C25:D25"/>
    <mergeCell ref="A1:G1"/>
    <mergeCell ref="A3:B3"/>
    <mergeCell ref="A4:B4"/>
    <mergeCell ref="E4:G4"/>
    <mergeCell ref="C34:D34"/>
    <mergeCell ref="C42:D42"/>
    <mergeCell ref="C43:D43"/>
    <mergeCell ref="C45:D45"/>
    <mergeCell ref="C46:D46"/>
    <mergeCell ref="C48:D48"/>
    <mergeCell ref="C26:D26"/>
    <mergeCell ref="C27:D27"/>
    <mergeCell ref="C28:D28"/>
    <mergeCell ref="C29:D29"/>
    <mergeCell ref="C30:D30"/>
    <mergeCell ref="C31:D31"/>
    <mergeCell ref="C67:D67"/>
    <mergeCell ref="C72:D72"/>
    <mergeCell ref="C75:D75"/>
    <mergeCell ref="C77:D77"/>
    <mergeCell ref="C79:D79"/>
    <mergeCell ref="C81:D81"/>
    <mergeCell ref="C92:D92"/>
    <mergeCell ref="C94:D94"/>
    <mergeCell ref="C52:D52"/>
    <mergeCell ref="C54:D54"/>
    <mergeCell ref="C56:D56"/>
    <mergeCell ref="C58:D58"/>
    <mergeCell ref="C60:D60"/>
    <mergeCell ref="C122:D122"/>
    <mergeCell ref="C123:D123"/>
    <mergeCell ref="C125:D125"/>
    <mergeCell ref="C127:D127"/>
    <mergeCell ref="C131:D131"/>
    <mergeCell ref="C134:D134"/>
    <mergeCell ref="C136:D136"/>
    <mergeCell ref="C138:D138"/>
    <mergeCell ref="C96:D96"/>
    <mergeCell ref="C98:D98"/>
    <mergeCell ref="C105:D105"/>
    <mergeCell ref="C108:D108"/>
    <mergeCell ref="C112:D112"/>
    <mergeCell ref="C114:D114"/>
    <mergeCell ref="C116:D116"/>
    <mergeCell ref="C119:D119"/>
    <mergeCell ref="C167:D167"/>
    <mergeCell ref="C169:D169"/>
    <mergeCell ref="C171:D171"/>
    <mergeCell ref="C173:D173"/>
    <mergeCell ref="C157:D157"/>
    <mergeCell ref="C159:D159"/>
    <mergeCell ref="C161:D161"/>
    <mergeCell ref="C163:D163"/>
    <mergeCell ref="C140:D140"/>
    <mergeCell ref="C144:D144"/>
    <mergeCell ref="C147:D147"/>
    <mergeCell ref="C149:D149"/>
    <mergeCell ref="C151:D151"/>
    <mergeCell ref="C153:D153"/>
    <mergeCell ref="C193:D193"/>
    <mergeCell ref="C195:D195"/>
    <mergeCell ref="C197:D197"/>
    <mergeCell ref="C200:D200"/>
    <mergeCell ref="C204:D204"/>
    <mergeCell ref="C206:D206"/>
    <mergeCell ref="C209:D209"/>
    <mergeCell ref="C211:D211"/>
    <mergeCell ref="C181:D181"/>
    <mergeCell ref="C183:D183"/>
    <mergeCell ref="C185:D185"/>
    <mergeCell ref="C186:D186"/>
    <mergeCell ref="C188:D188"/>
    <mergeCell ref="C191:D191"/>
    <mergeCell ref="C233:D233"/>
    <mergeCell ref="C253:D253"/>
    <mergeCell ref="C255:D255"/>
    <mergeCell ref="C257:D257"/>
    <mergeCell ref="C258:D258"/>
    <mergeCell ref="C213:D213"/>
    <mergeCell ref="C219:D219"/>
    <mergeCell ref="C221:D221"/>
    <mergeCell ref="C222:D222"/>
    <mergeCell ref="C225:D225"/>
    <mergeCell ref="C226:D226"/>
    <mergeCell ref="C229:D229"/>
    <mergeCell ref="C242:D242"/>
    <mergeCell ref="C243:D243"/>
    <mergeCell ref="C244:D244"/>
    <mergeCell ref="C245:D245"/>
    <mergeCell ref="C246:D246"/>
    <mergeCell ref="C247:D247"/>
    <mergeCell ref="C248:D248"/>
    <mergeCell ref="C250:D250"/>
    <mergeCell ref="C251:D251"/>
    <mergeCell ref="C268:D268"/>
    <mergeCell ref="C270:D270"/>
    <mergeCell ref="C271:D271"/>
    <mergeCell ref="C273:D273"/>
    <mergeCell ref="C274:D274"/>
    <mergeCell ref="C275:D275"/>
    <mergeCell ref="C260:D260"/>
    <mergeCell ref="C262:D262"/>
    <mergeCell ref="C263:D263"/>
    <mergeCell ref="C264:D264"/>
    <mergeCell ref="C265:D265"/>
    <mergeCell ref="C267:D267"/>
    <mergeCell ref="C301:D301"/>
    <mergeCell ref="C333:D333"/>
    <mergeCell ref="C334:D334"/>
    <mergeCell ref="C293:D293"/>
    <mergeCell ref="C297:D297"/>
    <mergeCell ref="C278:D278"/>
    <mergeCell ref="C280:D280"/>
    <mergeCell ref="C282:D282"/>
    <mergeCell ref="C284:D284"/>
    <mergeCell ref="C288:D288"/>
    <mergeCell ref="C354:D354"/>
    <mergeCell ref="C344:D344"/>
    <mergeCell ref="C346:D346"/>
    <mergeCell ref="C348:D348"/>
    <mergeCell ref="C349:D349"/>
    <mergeCell ref="C351:D351"/>
    <mergeCell ref="C353:D353"/>
    <mergeCell ref="C311:D311"/>
    <mergeCell ref="C313:D313"/>
    <mergeCell ref="C315:D315"/>
    <mergeCell ref="C317:D317"/>
    <mergeCell ref="C319:D319"/>
    <mergeCell ref="C323:D323"/>
    <mergeCell ref="C325:D325"/>
    <mergeCell ref="C326:D326"/>
    <mergeCell ref="C329:D3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Zbyněk Hrnčíř</cp:lastModifiedBy>
  <dcterms:created xsi:type="dcterms:W3CDTF">2020-12-14T16:29:45Z</dcterms:created>
  <dcterms:modified xsi:type="dcterms:W3CDTF">2021-01-06T11:26:10Z</dcterms:modified>
  <cp:category/>
  <cp:version/>
  <cp:contentType/>
  <cp:contentStatus/>
</cp:coreProperties>
</file>