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xx" sheetId="1" r:id="rId1"/>
  </sheets>
  <definedNames>
    <definedName name="_">"$#REF!.$A$2:$L$263"</definedName>
    <definedName name="Excel_BuiltIn__FilterDatabase_1">'xx'!$D$4:$D$57</definedName>
    <definedName name="Excel_BuiltIn__FilterDatabase_1_1">'xx'!$D$4:$D$57</definedName>
    <definedName name="Excel_BuiltIn_Print_Area_1_1">'xx'!$A$1:$R$54</definedName>
    <definedName name="Excel_BuiltIn_Print_Area_1_1_1">"$#REF!.$A$1:$O$173"</definedName>
    <definedName name="_xlnm.Print_Titles" localSheetId="0">'xx'!$1:$3</definedName>
    <definedName name="_xlnm.Print_Area" localSheetId="0">'xx'!$A$1:$W$62</definedName>
    <definedName name="_xlnm.Print_Area">"$#REF!.$A$1:$L$260"</definedName>
    <definedName name="_xlnm.Print_Titles">"$#REF!.$A$1:$IV$2"</definedName>
    <definedName name="TABLE_1">"$xx.$#REF!$#REF!:$#REF!$#REF!"</definedName>
    <definedName name="TABLE_10_1">"$xx.$#REF!$#REF!:$#REF!$#REF!"</definedName>
    <definedName name="TABLE_11_1">"$xx.$#REF!$#REF!:$#REF!$#REF!"</definedName>
    <definedName name="TABLE_12_1">"$xx.$#REF!$#REF!:$#REF!$#REF!"</definedName>
    <definedName name="TABLE_13_1">"$xx.$#REF!$#REF!:$#REF!$#REF!"</definedName>
    <definedName name="TABLE_2_1">"$xx.$#REF!$#REF!:$#REF!$#REF!"</definedName>
    <definedName name="TABLE_3_1">"$xx.$#REF!$#REF!:$#REF!$#REF!"</definedName>
    <definedName name="TABLE_4_1">"$xx.$#REF!$#REF!:$#REF!$#REF!"</definedName>
    <definedName name="TABLE_5_1">"$xx.$#REF!$#REF!:$#REF!$#REF!"</definedName>
    <definedName name="TABLE_6_1">"$xx.$#REF!$#REF!:$#REF!$#REF!"</definedName>
    <definedName name="TABLE_7_1">"$xx.$#REF!$#REF!:$#REF!$#REF!"</definedName>
    <definedName name="TABLE_8_1">"$xx.$#REF!$#REF!:$#REF!$#REF!"</definedName>
    <definedName name="TABLE_9_1">"$xx.$#REF!$#REF!:$#REF!$#REF!"</definedName>
  </definedNames>
  <calcPr fullCalcOnLoad="1"/>
</workbook>
</file>

<file path=xl/comments1.xml><?xml version="1.0" encoding="utf-8"?>
<comments xmlns="http://schemas.openxmlformats.org/spreadsheetml/2006/main">
  <authors>
    <author>Soňa Mrkvicová</author>
  </authors>
  <commentList>
    <comment ref="A40" authorId="0">
      <text>
        <r>
          <rPr>
            <b/>
            <sz val="9"/>
            <rFont val="Tahoma"/>
            <family val="0"/>
          </rPr>
          <t>REV 1</t>
        </r>
        <r>
          <rPr>
            <sz val="9"/>
            <rFont val="Tahoma"/>
            <family val="0"/>
          </rPr>
          <t xml:space="preserve">
</t>
        </r>
      </text>
    </comment>
    <comment ref="I40" authorId="0">
      <text>
        <r>
          <rPr>
            <b/>
            <sz val="9"/>
            <rFont val="Tahoma"/>
            <family val="2"/>
          </rPr>
          <t>REV 1</t>
        </r>
        <r>
          <rPr>
            <sz val="9"/>
            <rFont val="Tahoma"/>
            <family val="2"/>
          </rPr>
          <t xml:space="preserve"> (původní množství 0 )
</t>
        </r>
      </text>
    </comment>
  </commentList>
</comments>
</file>

<file path=xl/sharedStrings.xml><?xml version="1.0" encoding="utf-8"?>
<sst xmlns="http://schemas.openxmlformats.org/spreadsheetml/2006/main" count="350" uniqueCount="185">
  <si>
    <t>poz.</t>
  </si>
  <si>
    <t>kategorie</t>
  </si>
  <si>
    <t>model</t>
  </si>
  <si>
    <t>stručný popis</t>
  </si>
  <si>
    <t>podrobný popis</t>
  </si>
  <si>
    <t>rozměry [ mm ]</t>
  </si>
  <si>
    <t>ks</t>
  </si>
  <si>
    <t>připojení elektro</t>
  </si>
  <si>
    <t>připojení plyn</t>
  </si>
  <si>
    <t>připojení ZTI</t>
  </si>
  <si>
    <t>změkčená voda</t>
  </si>
  <si>
    <t>Poznámka</t>
  </si>
  <si>
    <t>příkon kW/ks 230V</t>
  </si>
  <si>
    <t xml:space="preserve">příkon kW/ks 400V </t>
  </si>
  <si>
    <t>příkon kW celkem 230V</t>
  </si>
  <si>
    <t>příkon kW celkem 400V</t>
  </si>
  <si>
    <t>příkon kW/ks</t>
  </si>
  <si>
    <t>příkon kW celkem</t>
  </si>
  <si>
    <t>SV</t>
  </si>
  <si>
    <t>TV</t>
  </si>
  <si>
    <t>odpad DN</t>
  </si>
  <si>
    <t>1. NP</t>
  </si>
  <si>
    <t>ostatní technologie</t>
  </si>
  <si>
    <t>●</t>
  </si>
  <si>
    <t>nerez</t>
  </si>
  <si>
    <t>Nerez</t>
  </si>
  <si>
    <t>Tlaková sprcha</t>
  </si>
  <si>
    <t>elektro:</t>
  </si>
  <si>
    <t>230V</t>
  </si>
  <si>
    <t>PŘÍKON CELKEM</t>
  </si>
  <si>
    <t>400V</t>
  </si>
  <si>
    <t>plyn:</t>
  </si>
  <si>
    <t>Předpokládaná současnost:</t>
  </si>
  <si>
    <t>termika</t>
  </si>
  <si>
    <t>Cena za MJ</t>
  </si>
  <si>
    <t>Cena  celkem bez DPH</t>
  </si>
  <si>
    <t>Poznámky</t>
  </si>
  <si>
    <t>CELKEM DODÁVKA TECHNOLOGIE BEZ DPH</t>
  </si>
  <si>
    <t>Montáž, doprava</t>
  </si>
  <si>
    <t>CELKEM ZA REALIZACI BEZ DPH</t>
  </si>
  <si>
    <t xml:space="preserve">A.01 </t>
  </si>
  <si>
    <t>A.02</t>
  </si>
  <si>
    <t>A.03</t>
  </si>
  <si>
    <t>d</t>
  </si>
  <si>
    <t>š</t>
  </si>
  <si>
    <t>v</t>
  </si>
  <si>
    <t>nezakresleno</t>
  </si>
  <si>
    <t>Tlaková oplachová sprcha se směšovací baterií a napouštěcím ramenem,  provedení ze stolu</t>
  </si>
  <si>
    <t>A.04</t>
  </si>
  <si>
    <t>mytí nádobí</t>
  </si>
  <si>
    <t>A.09</t>
  </si>
  <si>
    <t>A.10</t>
  </si>
  <si>
    <t>B.01</t>
  </si>
  <si>
    <t>B.02</t>
  </si>
  <si>
    <t>B.03</t>
  </si>
  <si>
    <t>Pojezdová dráha trubková</t>
  </si>
  <si>
    <t>C.02</t>
  </si>
  <si>
    <t>C.03</t>
  </si>
  <si>
    <t>C.04</t>
  </si>
  <si>
    <t>C.05</t>
  </si>
  <si>
    <t>C.06</t>
  </si>
  <si>
    <t>vpusť</t>
  </si>
  <si>
    <t>C.07</t>
  </si>
  <si>
    <t>C.08</t>
  </si>
  <si>
    <t>C.09</t>
  </si>
  <si>
    <t>C.10</t>
  </si>
  <si>
    <t>D.01</t>
  </si>
  <si>
    <t>D.02</t>
  </si>
  <si>
    <t>D.03</t>
  </si>
  <si>
    <t>D.04</t>
  </si>
  <si>
    <t>D.05</t>
  </si>
  <si>
    <t>D.06</t>
  </si>
  <si>
    <t>Comenda GE 805 E RCD</t>
  </si>
  <si>
    <t>Multifunkční pánev sklopná</t>
  </si>
  <si>
    <t>Příjmový stůl na nádobí</t>
  </si>
  <si>
    <t xml:space="preserve">Vstupní stůl k mycímu stroji,  dřez 450x450x250, otvor pro shoz odpadků, volný prostor pod dřezem a shozem,  prolam desky jako vedení košů, částečná spodní plná police u vstupu do mycího stroje,  zadní ostřiková stěna 200mm, příprava pro tlakovou sprchu </t>
  </si>
  <si>
    <t>A.05</t>
  </si>
  <si>
    <t>příslušenství myčky</t>
  </si>
  <si>
    <t>Válečkový výstupní stůl</t>
  </si>
  <si>
    <t>A.07</t>
  </si>
  <si>
    <t>A.08</t>
  </si>
  <si>
    <t>stávající technologie</t>
  </si>
  <si>
    <t>Regál nerez</t>
  </si>
  <si>
    <t>C.01</t>
  </si>
  <si>
    <t>stávající</t>
  </si>
  <si>
    <t>Mycí stroj na provozní nádobí s rekuperací</t>
  </si>
  <si>
    <t>Mycí stroj na provozní nádobí, vnitřní koš o rozměrech 810x700, světlá zásuvná výška 800 mm, mycí cyklus 2,4,6,10 minut, samočistící program, čerpadlo oplachu garantující tlak a teplotu vody, součástí dávkovač oplachového, mycího prostředku, odpadové čerpadlo, rekuperace snižující energetické nároky a potřebu VZT</t>
  </si>
  <si>
    <t>Výdejní deska</t>
  </si>
  <si>
    <t>Výdejní deska, částečně uchycená na konzolách, plný podlep</t>
  </si>
  <si>
    <t>neutrál, varný blok</t>
  </si>
  <si>
    <t>změkčovač vody</t>
  </si>
  <si>
    <t>Automatický změkčovač vody</t>
  </si>
  <si>
    <t>Automatický změkčovač vody objemový, 5 L pryskyřice</t>
  </si>
  <si>
    <t>Automatický změkčovač vody objemový, 10 l pryskyřice</t>
  </si>
  <si>
    <t>mycí stroj</t>
  </si>
  <si>
    <t>Konvektomat 20 GN 1/1</t>
  </si>
  <si>
    <t>Stávající konvektomat Rational</t>
  </si>
  <si>
    <t>Stávající konvektomat Retigo</t>
  </si>
  <si>
    <t>Pracovní stůl se zásuvkou pod PD a policí</t>
  </si>
  <si>
    <t>Pracovní stůl, zásuvka pod PD, spodní plná police, zadní opláštění</t>
  </si>
  <si>
    <t>stávající technolgie</t>
  </si>
  <si>
    <t>Sklopná pánev elektrická</t>
  </si>
  <si>
    <t>Pánev elektrická 80 l</t>
  </si>
  <si>
    <t>termíka</t>
  </si>
  <si>
    <t>El. kotel</t>
  </si>
  <si>
    <t>Elektrický kotel 85 litrů</t>
  </si>
  <si>
    <t>Elektrický kotel, Využitelný objem kotle: 85 l s přesnou měrkou objemu na stěně kotle / celkový objem 95 l, Zvýšený výkon topných těles a kvalitní izolace zajišťují rychlé uvedení celého objemu 85 l za 45 min při pokojové teplotě, Dno a stěny kotle z nerezové oceli AISI 316 - EN 1.4404 se zvýšenou odolností proti soli a chemikáliím, bezpečnostní značeníovládacích prvků a stupnice tak,že za úplné tmy nebo za zhoršených světelných podmínek je viditelná pozice a stavvšech ovládacích prvků minimálně po dobu 10 minut.Technologie není závislá na zdroji elektrické energie. Dopouštění TV i SV</t>
  </si>
  <si>
    <t>A.06</t>
  </si>
  <si>
    <t>Elektrický kotel 150 litrů</t>
  </si>
  <si>
    <t>Plynový kotel 250 litrů</t>
  </si>
  <si>
    <t>Plynový kotel stávající</t>
  </si>
  <si>
    <t>Plynový kotel</t>
  </si>
  <si>
    <t>Fritéza elektrická</t>
  </si>
  <si>
    <t>Elektrická fritéza 2x18 litrů</t>
  </si>
  <si>
    <t>Plynový kotel, linkový modul do sestavy,  Využitelný objem kotle: 250 l s přesnou měrkou objemu na stěně kotle / celkový objem 275 l, hranatá nádoba 1120x585x400, Dno a stěny kotle z nerezové oceli AISI 316 - EN 1.4404 se zvýšenou odolností proti soli a chemikáliím, bezpečnostní značeníovládacích prvků a stupnice tak,že za úplné tmy nebo za zhoršených světelných podmínek je viditelná pozice a stavvšech ovládacích prvků minimálně po dobu 10 minut.Technologie není závislá na zdroji elektrické energie. Dopouštění TV i SV</t>
  </si>
  <si>
    <t>Eektrická fritéza, linkový modul do sestavy, 2x vana 18 litrů, pojistný termostat na 230°C, nerezové sklopné těleso, spodní podestavba s dvířky, bezpečnostní značeníovládacích prvků a stupnice tak,že za úplné tmy nebo za zhoršených světelných podmínek je viditelná pozice a stavvšech ovládacích prvků minimálně po dobu 10 minut.Technologie není závislá na zdroji elektrické energie.</t>
  </si>
  <si>
    <t>linkový modul</t>
  </si>
  <si>
    <t>Neutrální linkový modul, spodní prostor s policí</t>
  </si>
  <si>
    <t>Neutrální linkový modul do sestavy, spodní plná police</t>
  </si>
  <si>
    <t>A.11</t>
  </si>
  <si>
    <t>Plynový sporák</t>
  </si>
  <si>
    <t>Plynový sporák, 4 hořák</t>
  </si>
  <si>
    <t>Plynový sporák se 4mi hořáky (3x5 kW, 1x3 kW), linkový modul do sestavy, Hořáky vybaveny zapalovací elektrodou, zapalovacím hořáčkem a termoelektrickou pojistkou, Hlavní uzávěr plynu na čele sporáku umožňuje rychlé a bezpečné vypnutí, bezpečnostní značeníovládacích prvků a stupnice tak,že za úplné tmy nebo za zhoršených světelných podmínek je viditelná pozice a stavvšech ovládacích prvků minimálně po dobu 10 minut. spodní prostor s policí</t>
  </si>
  <si>
    <t>A.12</t>
  </si>
  <si>
    <t>Plynový kotel 150 litrů</t>
  </si>
  <si>
    <t>Plynový kotel, linkový modul do sestavy,  Využitelný objem kotle: 150 l s přesnou měrkou objemu na stěně kotle / celkový objem 170 l, průměr nádoby 700mm, Dno a stěny kotle z nerezové oceli AISI 316 - EN 1.4404 se zvýšenou odolností proti soli a chemikáliím, bezpečnostní značeníovládacích prvků a stupnice tak,že za úplné tmy nebo za zhoršených světelných podmínek je viditelná pozice a stavvšech ovládacích prvků minimálně po dobu 10 minut.Technologie není závislá na zdroji elektrické energie. Dopouštění TV i SV</t>
  </si>
  <si>
    <t>A.13</t>
  </si>
  <si>
    <t>Doměr pracovní stůl</t>
  </si>
  <si>
    <t>Pracovní stůl s policí, doměr</t>
  </si>
  <si>
    <t>Pracovní stůl se spodní policí, doměr</t>
  </si>
  <si>
    <t>A - VARNÝ BLOK, PŘÍPRAVNY</t>
  </si>
  <si>
    <t>A.14</t>
  </si>
  <si>
    <t>Pracovní stůl s dřezem</t>
  </si>
  <si>
    <t>Pracovní stůl s dřezem 400x500x250 vlevo, 2x zásuvka pod pracovní deskou, spodní plná police, výřez v pracovní desce dle sloupu</t>
  </si>
  <si>
    <t>A.15 - A.17</t>
  </si>
  <si>
    <t>Sestava stávajících stolů</t>
  </si>
  <si>
    <t>Stávající nerezové stoly</t>
  </si>
  <si>
    <t>A.18</t>
  </si>
  <si>
    <t>Dělička těsta stávající</t>
  </si>
  <si>
    <t>A.19</t>
  </si>
  <si>
    <t>VCC 211</t>
  </si>
  <si>
    <t>A.20</t>
  </si>
  <si>
    <t>A.21</t>
  </si>
  <si>
    <t>zavážecí vozíky</t>
  </si>
  <si>
    <t>B - MYTÍ PROVOZNÍHO NÁDOBÍ</t>
  </si>
  <si>
    <t>Odkládací stůl se dvěma policemi</t>
  </si>
  <si>
    <t>Odkládací stůl, 2x police</t>
  </si>
  <si>
    <t>B.04</t>
  </si>
  <si>
    <t>Mycí vana</t>
  </si>
  <si>
    <t>Mycí vana nerez</t>
  </si>
  <si>
    <t>Mycí vana s otvorem na tlakovou sprchu, svařenec</t>
  </si>
  <si>
    <t>B.05</t>
  </si>
  <si>
    <t>okapní stůl</t>
  </si>
  <si>
    <t>Okapní stůl s perforovanou PD</t>
  </si>
  <si>
    <t>Stávající okapní stůl</t>
  </si>
  <si>
    <t>C - MYTÍ STOLNÍHO NÁDOBÍ</t>
  </si>
  <si>
    <t>Odkládací stůl - doměr</t>
  </si>
  <si>
    <t>Odkládací stůl nerez, spodní plná police</t>
  </si>
  <si>
    <t>Válečkový výstupní stůl, koncový spínač, kompatibilní s mycím strojem, okapní vana napojená na odpad, stůl zalomený na 90°</t>
  </si>
  <si>
    <t>Mycí stroj s posuvem košů, ostřiková zóna, mycí zóna,rekuperace</t>
  </si>
  <si>
    <t>Mycí stroj s posuvem košů, ostřiková vstupní zóna 200 mm s přípravou na odtah, mycí zóna 1150, nerezové filtry, hlubokotažená vana, digitální kontrolní panel,  automatické spouštění oplachové vody  a prostředku, s ohledem na rychlost košů - spouštěné projíždějícím košem - významná úspora oplachové vody a prostředku až 33%,  externí dávkovač oplachového a mycího prostředku, možnost nouzového režimu v případě výpadku elektroniky, REKUPERACE, součástí dodávky 8x koš na talíře plastový, 6x koš základní 4x košíček na příbory 8mi sekcový, 8x koš na podnosy s CNS drátěným vedením (10 pozic) pro snazší dosychání podnosů,</t>
  </si>
  <si>
    <t>Vstupní stůl</t>
  </si>
  <si>
    <t>Vstupní stůl mycímu stroji, dez, police</t>
  </si>
  <si>
    <t>Příjmový stůl na nádobí, částečně uchycený na konzolách, volný prostor pro bionádoby</t>
  </si>
  <si>
    <t>Mycí stůll</t>
  </si>
  <si>
    <t>Mycí stůl s dřezem a spodní policí</t>
  </si>
  <si>
    <t>Stůl s dřezem a spodní policí, prolam pracovní desky, dřez 450x450x250, příprava pro tlakovou sprchu</t>
  </si>
  <si>
    <t>Mycí stroj na podstavci</t>
  </si>
  <si>
    <t>Mycí stroj s předním plněním, na podstavci</t>
  </si>
  <si>
    <t>Stůl nerez</t>
  </si>
  <si>
    <t xml:space="preserve">Odkládací stůl </t>
  </si>
  <si>
    <t>dodávka VZT</t>
  </si>
  <si>
    <t>digestoř</t>
  </si>
  <si>
    <t>Digestoř nástěnná</t>
  </si>
  <si>
    <t>Odtah nad vstupem do mycího stroje</t>
  </si>
  <si>
    <t>ZMĚKČOVAČ VODY</t>
  </si>
  <si>
    <t>D - VÝDEJ</t>
  </si>
  <si>
    <t>Podnoží pod desku D.03</t>
  </si>
  <si>
    <t>Skříňový stůl bez pracovní desky, příprava pro pojezdovou dráhu, spodní křídlová dvířka až k podlaze</t>
  </si>
  <si>
    <t>Termos</t>
  </si>
  <si>
    <t>Termos stávající</t>
  </si>
  <si>
    <t>Termos - stávající - dodávka provoz</t>
  </si>
  <si>
    <t>Pojezdová dráha trubková, zadní lem, zalomení</t>
  </si>
  <si>
    <t>neoceňovat</t>
  </si>
  <si>
    <t>Ve výkazu výměr jsou uvedeny doporučené optimální výkonnostní, materiálové a rozměrové parametry spotřebičů korespondující se stávající technologií.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</si>
</sst>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,&quot;    &quot;"/>
    <numFmt numFmtId="167" formatCode="0;[Red]0"/>
    <numFmt numFmtId="168" formatCode="0.0"/>
    <numFmt numFmtId="169" formatCode="#,##0.0&quot; kW&quot;"/>
    <numFmt numFmtId="170" formatCode="0.000"/>
    <numFmt numFmtId="171" formatCode="0.0;[Red]\-0.0"/>
    <numFmt numFmtId="172" formatCode="0;[Red]\-0"/>
    <numFmt numFmtId="173" formatCode="#,##0.0"/>
    <numFmt numFmtId="174" formatCode="#,##0.00\ _K_č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</numFmts>
  <fonts count="72"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Arial CE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4"/>
      <color indexed="12"/>
      <name val="Arial"/>
      <family val="2"/>
    </font>
    <font>
      <sz val="14"/>
      <color indexed="55"/>
      <name val="Arial"/>
      <family val="2"/>
    </font>
    <font>
      <sz val="14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color indexed="23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"/>
      <family val="2"/>
    </font>
    <font>
      <b/>
      <i/>
      <sz val="10"/>
      <color indexed="23"/>
      <name val="Arial"/>
      <family val="2"/>
    </font>
    <font>
      <i/>
      <sz val="14"/>
      <color indexed="23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14"/>
      <color indexed="23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theme="0" tint="-0.4999699890613556"/>
      <name val="Arial"/>
      <family val="2"/>
    </font>
    <font>
      <b/>
      <sz val="11"/>
      <color rgb="FFFF0000"/>
      <name val="Arial"/>
      <family val="2"/>
    </font>
    <font>
      <b/>
      <i/>
      <sz val="10"/>
      <color theme="0" tint="-0.4999699890613556"/>
      <name val="Arial"/>
      <family val="2"/>
    </font>
    <font>
      <i/>
      <sz val="14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b/>
      <sz val="10"/>
      <color theme="0" tint="-0.4999699890613556"/>
      <name val="Arial"/>
      <family val="2"/>
    </font>
    <font>
      <sz val="14"/>
      <color theme="0" tint="-0.4999699890613556"/>
      <name val="Arial"/>
      <family val="2"/>
    </font>
    <font>
      <sz val="10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14"/>
      <color theme="0" tint="-0.3499799966812134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1" fontId="4" fillId="33" borderId="10" xfId="47" applyNumberFormat="1" applyFont="1" applyFill="1" applyBorder="1" applyAlignment="1">
      <alignment horizontal="center" vertical="top"/>
      <protection/>
    </xf>
    <xf numFmtId="49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NumberFormat="1" applyFont="1" applyBorder="1" applyAlignment="1">
      <alignment vertical="top" wrapText="1" shrinkToFit="1"/>
    </xf>
    <xf numFmtId="0" fontId="0" fillId="0" borderId="0" xfId="0" applyNumberFormat="1" applyFont="1" applyBorder="1" applyAlignment="1">
      <alignment horizontal="center" vertical="top" wrapText="1" shrinkToFi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7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 wrapText="1"/>
    </xf>
    <xf numFmtId="0" fontId="7" fillId="0" borderId="10" xfId="47" applyFont="1" applyFill="1" applyBorder="1" applyAlignment="1">
      <alignment horizontal="center" vertical="center"/>
      <protection/>
    </xf>
    <xf numFmtId="0" fontId="0" fillId="0" borderId="10" xfId="47" applyFont="1" applyFill="1" applyBorder="1" applyAlignment="1">
      <alignment horizontal="center" vertical="center"/>
      <protection/>
    </xf>
    <xf numFmtId="0" fontId="8" fillId="0" borderId="10" xfId="47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0" fontId="9" fillId="0" borderId="10" xfId="47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49" fontId="10" fillId="34" borderId="11" xfId="0" applyNumberFormat="1" applyFont="1" applyFill="1" applyBorder="1" applyAlignment="1">
      <alignment vertical="center" wrapText="1" shrinkToFit="1"/>
    </xf>
    <xf numFmtId="49" fontId="10" fillId="34" borderId="12" xfId="0" applyNumberFormat="1" applyFont="1" applyFill="1" applyBorder="1" applyAlignment="1">
      <alignment vertical="center" wrapText="1" shrinkToFit="1"/>
    </xf>
    <xf numFmtId="0" fontId="0" fillId="34" borderId="12" xfId="0" applyNumberFormat="1" applyFont="1" applyFill="1" applyBorder="1" applyAlignment="1">
      <alignment vertical="top" wrapText="1" shrinkToFit="1"/>
    </xf>
    <xf numFmtId="0" fontId="0" fillId="34" borderId="11" xfId="0" applyNumberFormat="1" applyFont="1" applyFill="1" applyBorder="1" applyAlignment="1">
      <alignment horizontal="center" vertical="top" wrapText="1" shrinkToFit="1"/>
    </xf>
    <xf numFmtId="0" fontId="0" fillId="34" borderId="12" xfId="0" applyNumberFormat="1" applyFont="1" applyFill="1" applyBorder="1" applyAlignment="1">
      <alignment horizontal="center" vertical="top" wrapText="1" shrinkToFit="1"/>
    </xf>
    <xf numFmtId="0" fontId="0" fillId="34" borderId="12" xfId="0" applyFont="1" applyFill="1" applyBorder="1" applyAlignment="1">
      <alignment horizontal="center" vertical="top"/>
    </xf>
    <xf numFmtId="0" fontId="0" fillId="34" borderId="13" xfId="0" applyFont="1" applyFill="1" applyBorder="1" applyAlignment="1">
      <alignment horizontal="center" vertical="top"/>
    </xf>
    <xf numFmtId="169" fontId="11" fillId="34" borderId="10" xfId="0" applyNumberFormat="1" applyFont="1" applyFill="1" applyBorder="1" applyAlignment="1">
      <alignment horizontal="center" vertical="top" wrapText="1"/>
    </xf>
    <xf numFmtId="49" fontId="10" fillId="34" borderId="14" xfId="0" applyNumberFormat="1" applyFont="1" applyFill="1" applyBorder="1" applyAlignment="1">
      <alignment vertical="center" wrapText="1" shrinkToFit="1"/>
    </xf>
    <xf numFmtId="49" fontId="10" fillId="34" borderId="0" xfId="0" applyNumberFormat="1" applyFont="1" applyFill="1" applyBorder="1" applyAlignment="1">
      <alignment vertical="center" wrapText="1" shrinkToFit="1"/>
    </xf>
    <xf numFmtId="0" fontId="0" fillId="34" borderId="0" xfId="0" applyNumberFormat="1" applyFont="1" applyFill="1" applyBorder="1" applyAlignment="1">
      <alignment vertical="top" wrapText="1" shrinkToFit="1"/>
    </xf>
    <xf numFmtId="169" fontId="11" fillId="34" borderId="15" xfId="0" applyNumberFormat="1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 vertical="top"/>
    </xf>
    <xf numFmtId="0" fontId="0" fillId="34" borderId="16" xfId="0" applyNumberFormat="1" applyFont="1" applyFill="1" applyBorder="1" applyAlignment="1">
      <alignment horizontal="center" vertical="top" wrapText="1" shrinkToFit="1"/>
    </xf>
    <xf numFmtId="0" fontId="0" fillId="34" borderId="17" xfId="0" applyNumberFormat="1" applyFont="1" applyFill="1" applyBorder="1" applyAlignment="1">
      <alignment horizontal="center" vertical="top" wrapText="1" shrinkToFit="1"/>
    </xf>
    <xf numFmtId="0" fontId="0" fillId="34" borderId="17" xfId="0" applyFont="1" applyFill="1" applyBorder="1" applyAlignment="1">
      <alignment horizontal="center" vertical="top"/>
    </xf>
    <xf numFmtId="0" fontId="0" fillId="34" borderId="18" xfId="0" applyFont="1" applyFill="1" applyBorder="1" applyAlignment="1">
      <alignment horizontal="center" vertical="top"/>
    </xf>
    <xf numFmtId="0" fontId="0" fillId="34" borderId="19" xfId="0" applyFont="1" applyFill="1" applyBorder="1" applyAlignment="1">
      <alignment vertical="center"/>
    </xf>
    <xf numFmtId="0" fontId="10" fillId="34" borderId="14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0" fillId="34" borderId="0" xfId="0" applyNumberFormat="1" applyFont="1" applyFill="1" applyBorder="1" applyAlignment="1">
      <alignment horizontal="center" vertical="top" wrapText="1" shrinkToFit="1"/>
    </xf>
    <xf numFmtId="0" fontId="0" fillId="34" borderId="0" xfId="0" applyFont="1" applyFill="1" applyBorder="1" applyAlignment="1">
      <alignment horizontal="center" vertical="top"/>
    </xf>
    <xf numFmtId="0" fontId="0" fillId="34" borderId="14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7" xfId="0" applyFont="1" applyFill="1" applyBorder="1" applyAlignment="1">
      <alignment vertical="top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7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 wrapText="1"/>
    </xf>
    <xf numFmtId="0" fontId="7" fillId="0" borderId="10" xfId="47" applyFont="1" applyFill="1" applyBorder="1" applyAlignment="1">
      <alignment horizontal="center" vertical="center"/>
      <protection/>
    </xf>
    <xf numFmtId="0" fontId="9" fillId="0" borderId="10" xfId="47" applyFont="1" applyFill="1" applyBorder="1" applyAlignment="1">
      <alignment horizontal="center" vertical="center"/>
      <protection/>
    </xf>
    <xf numFmtId="0" fontId="8" fillId="0" borderId="10" xfId="47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13" fillId="0" borderId="10" xfId="47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20" xfId="0" applyFont="1" applyFill="1" applyBorder="1" applyAlignment="1">
      <alignment vertical="center" wrapText="1"/>
    </xf>
    <xf numFmtId="0" fontId="60" fillId="0" borderId="0" xfId="0" applyFont="1" applyAlignment="1">
      <alignment vertical="center"/>
    </xf>
    <xf numFmtId="49" fontId="4" fillId="35" borderId="20" xfId="47" applyNumberFormat="1" applyFont="1" applyFill="1" applyBorder="1" applyAlignment="1">
      <alignment horizontal="center" vertical="center"/>
      <protection/>
    </xf>
    <xf numFmtId="49" fontId="4" fillId="36" borderId="20" xfId="0" applyNumberFormat="1" applyFont="1" applyFill="1" applyBorder="1" applyAlignment="1">
      <alignment horizontal="center" vertical="center" wrapText="1"/>
    </xf>
    <xf numFmtId="174" fontId="10" fillId="34" borderId="21" xfId="0" applyNumberFormat="1" applyFont="1" applyFill="1" applyBorder="1" applyAlignment="1">
      <alignment horizontal="right" vertical="top"/>
    </xf>
    <xf numFmtId="174" fontId="10" fillId="33" borderId="21" xfId="0" applyNumberFormat="1" applyFont="1" applyFill="1" applyBorder="1" applyAlignment="1">
      <alignment horizontal="right" vertical="top"/>
    </xf>
    <xf numFmtId="174" fontId="10" fillId="33" borderId="22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vertical="top"/>
    </xf>
    <xf numFmtId="0" fontId="0" fillId="34" borderId="20" xfId="0" applyFont="1" applyFill="1" applyBorder="1" applyAlignment="1">
      <alignment vertical="top"/>
    </xf>
    <xf numFmtId="0" fontId="0" fillId="34" borderId="15" xfId="0" applyFont="1" applyFill="1" applyBorder="1" applyAlignment="1">
      <alignment vertical="top"/>
    </xf>
    <xf numFmtId="174" fontId="61" fillId="34" borderId="15" xfId="0" applyNumberFormat="1" applyFont="1" applyFill="1" applyBorder="1" applyAlignment="1">
      <alignment horizontal="right" vertical="top"/>
    </xf>
    <xf numFmtId="0" fontId="0" fillId="34" borderId="23" xfId="0" applyFont="1" applyFill="1" applyBorder="1" applyAlignment="1">
      <alignment vertical="top"/>
    </xf>
    <xf numFmtId="0" fontId="0" fillId="33" borderId="24" xfId="0" applyFont="1" applyFill="1" applyBorder="1" applyAlignment="1">
      <alignment vertical="top"/>
    </xf>
    <xf numFmtId="0" fontId="0" fillId="33" borderId="21" xfId="0" applyFont="1" applyFill="1" applyBorder="1" applyAlignment="1">
      <alignment vertical="top"/>
    </xf>
    <xf numFmtId="0" fontId="0" fillId="34" borderId="24" xfId="0" applyFont="1" applyFill="1" applyBorder="1" applyAlignment="1">
      <alignment vertical="top"/>
    </xf>
    <xf numFmtId="0" fontId="0" fillId="34" borderId="21" xfId="0" applyFont="1" applyFill="1" applyBorder="1" applyAlignment="1">
      <alignment vertical="top"/>
    </xf>
    <xf numFmtId="3" fontId="0" fillId="7" borderId="19" xfId="0" applyNumberFormat="1" applyFont="1" applyFill="1" applyBorder="1" applyAlignment="1">
      <alignment vertical="center" wrapText="1"/>
    </xf>
    <xf numFmtId="0" fontId="4" fillId="33" borderId="10" xfId="47" applyNumberFormat="1" applyFont="1" applyFill="1" applyBorder="1" applyAlignment="1">
      <alignment horizontal="center" vertical="center" wrapText="1" shrinkToFit="1"/>
      <protection/>
    </xf>
    <xf numFmtId="1" fontId="4" fillId="33" borderId="10" xfId="47" applyNumberFormat="1" applyFont="1" applyFill="1" applyBorder="1" applyAlignment="1">
      <alignment horizontal="center" vertical="center"/>
      <protection/>
    </xf>
    <xf numFmtId="0" fontId="5" fillId="33" borderId="10" xfId="47" applyNumberFormat="1" applyFont="1" applyFill="1" applyBorder="1" applyAlignment="1">
      <alignment horizontal="center" vertical="center" wrapText="1"/>
      <protection/>
    </xf>
    <xf numFmtId="166" fontId="5" fillId="33" borderId="10" xfId="47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167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/>
    </xf>
    <xf numFmtId="1" fontId="2" fillId="37" borderId="25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vertical="top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Fill="1" applyBorder="1" applyAlignment="1">
      <alignment horizontal="left" vertical="center"/>
    </xf>
    <xf numFmtId="0" fontId="60" fillId="0" borderId="10" xfId="0" applyFont="1" applyBorder="1" applyAlignment="1">
      <alignment vertical="center" wrapText="1"/>
    </xf>
    <xf numFmtId="0" fontId="60" fillId="0" borderId="10" xfId="0" applyFont="1" applyFill="1" applyBorder="1" applyAlignment="1">
      <alignment horizontal="center" vertical="center" wrapText="1"/>
    </xf>
    <xf numFmtId="167" fontId="60" fillId="0" borderId="10" xfId="0" applyNumberFormat="1" applyFont="1" applyFill="1" applyBorder="1" applyAlignment="1">
      <alignment horizontal="center" vertical="center" wrapText="1"/>
    </xf>
    <xf numFmtId="0" fontId="60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168" fontId="62" fillId="0" borderId="10" xfId="0" applyNumberFormat="1" applyFont="1" applyFill="1" applyBorder="1" applyAlignment="1">
      <alignment horizontal="center" vertical="center" wrapText="1"/>
    </xf>
    <xf numFmtId="0" fontId="63" fillId="0" borderId="10" xfId="47" applyFont="1" applyFill="1" applyBorder="1" applyAlignment="1">
      <alignment horizontal="center" vertical="center"/>
      <protection/>
    </xf>
    <xf numFmtId="0" fontId="63" fillId="0" borderId="10" xfId="47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vertical="center" wrapText="1"/>
    </xf>
    <xf numFmtId="49" fontId="4" fillId="0" borderId="0" xfId="0" applyNumberFormat="1" applyFont="1" applyBorder="1" applyAlignment="1">
      <alignment horizontal="left" vertical="top"/>
    </xf>
    <xf numFmtId="49" fontId="64" fillId="0" borderId="10" xfId="0" applyNumberFormat="1" applyFont="1" applyFill="1" applyBorder="1" applyAlignment="1">
      <alignment horizontal="left" vertical="center"/>
    </xf>
    <xf numFmtId="0" fontId="64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 vertical="center" wrapText="1"/>
    </xf>
    <xf numFmtId="0" fontId="64" fillId="0" borderId="10" xfId="0" applyFont="1" applyFill="1" applyBorder="1" applyAlignment="1">
      <alignment vertical="center" wrapText="1"/>
    </xf>
    <xf numFmtId="0" fontId="64" fillId="0" borderId="10" xfId="0" applyFont="1" applyBorder="1" applyAlignment="1">
      <alignment horizontal="center" vertical="center" wrapText="1"/>
    </xf>
    <xf numFmtId="167" fontId="64" fillId="0" borderId="10" xfId="0" applyNumberFormat="1" applyFont="1" applyFill="1" applyBorder="1" applyAlignment="1">
      <alignment horizontal="center" vertical="center" wrapText="1"/>
    </xf>
    <xf numFmtId="0" fontId="64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168" fontId="65" fillId="0" borderId="10" xfId="0" applyNumberFormat="1" applyFont="1" applyFill="1" applyBorder="1" applyAlignment="1">
      <alignment horizontal="center" vertical="center" wrapText="1"/>
    </xf>
    <xf numFmtId="0" fontId="66" fillId="0" borderId="10" xfId="47" applyFont="1" applyFill="1" applyBorder="1" applyAlignment="1">
      <alignment horizontal="center" vertical="center"/>
      <protection/>
    </xf>
    <xf numFmtId="49" fontId="64" fillId="0" borderId="10" xfId="0" applyNumberFormat="1" applyFont="1" applyFill="1" applyBorder="1" applyAlignment="1">
      <alignment horizontal="left" vertical="center"/>
    </xf>
    <xf numFmtId="49" fontId="64" fillId="0" borderId="10" xfId="0" applyNumberFormat="1" applyFont="1" applyFill="1" applyBorder="1" applyAlignment="1">
      <alignment horizontal="left" vertical="center" wrapText="1"/>
    </xf>
    <xf numFmtId="0" fontId="64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horizontal="center" vertical="center" wrapText="1"/>
    </xf>
    <xf numFmtId="167" fontId="64" fillId="0" borderId="10" xfId="0" applyNumberFormat="1" applyFont="1" applyFill="1" applyBorder="1" applyAlignment="1">
      <alignment horizontal="center" vertical="center" wrapText="1"/>
    </xf>
    <xf numFmtId="0" fontId="64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168" fontId="65" fillId="0" borderId="10" xfId="0" applyNumberFormat="1" applyFont="1" applyFill="1" applyBorder="1" applyAlignment="1">
      <alignment horizontal="center" vertical="center" wrapText="1"/>
    </xf>
    <xf numFmtId="0" fontId="66" fillId="0" borderId="10" xfId="47" applyFont="1" applyFill="1" applyBorder="1" applyAlignment="1">
      <alignment horizontal="center" vertical="center"/>
      <protection/>
    </xf>
    <xf numFmtId="0" fontId="64" fillId="0" borderId="10" xfId="0" applyFont="1" applyFill="1" applyBorder="1" applyAlignment="1">
      <alignment vertical="center" wrapText="1"/>
    </xf>
    <xf numFmtId="0" fontId="64" fillId="0" borderId="10" xfId="0" applyFont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left" vertical="center"/>
    </xf>
    <xf numFmtId="0" fontId="64" fillId="0" borderId="10" xfId="0" applyFont="1" applyBorder="1" applyAlignment="1">
      <alignment horizontal="left" vertical="center" wrapText="1"/>
    </xf>
    <xf numFmtId="0" fontId="66" fillId="0" borderId="10" xfId="47" applyFont="1" applyFill="1" applyBorder="1" applyAlignment="1">
      <alignment horizontal="center" vertical="center"/>
      <protection/>
    </xf>
    <xf numFmtId="49" fontId="64" fillId="0" borderId="10" xfId="0" applyNumberFormat="1" applyFont="1" applyFill="1" applyBorder="1" applyAlignment="1">
      <alignment horizontal="left" vertical="center" wrapText="1"/>
    </xf>
    <xf numFmtId="0" fontId="64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horizontal="center" vertical="center" wrapText="1"/>
    </xf>
    <xf numFmtId="167" fontId="64" fillId="0" borderId="10" xfId="0" applyNumberFormat="1" applyFont="1" applyFill="1" applyBorder="1" applyAlignment="1">
      <alignment horizontal="center" vertical="center" wrapText="1"/>
    </xf>
    <xf numFmtId="0" fontId="64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168" fontId="65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68" fontId="68" fillId="0" borderId="10" xfId="0" applyNumberFormat="1" applyFont="1" applyFill="1" applyBorder="1" applyAlignment="1">
      <alignment horizontal="center" vertical="center" wrapText="1"/>
    </xf>
    <xf numFmtId="0" fontId="69" fillId="0" borderId="10" xfId="47" applyFont="1" applyFill="1" applyBorder="1" applyAlignment="1">
      <alignment horizontal="center" vertical="center"/>
      <protection/>
    </xf>
    <xf numFmtId="49" fontId="14" fillId="0" borderId="10" xfId="0" applyNumberFormat="1" applyFont="1" applyFill="1" applyBorder="1" applyAlignment="1">
      <alignment horizontal="left" vertical="center"/>
    </xf>
    <xf numFmtId="0" fontId="14" fillId="0" borderId="10" xfId="0" applyFont="1" applyFill="1" applyBorder="1" applyAlignment="1">
      <alignment vertical="center" wrapText="1"/>
    </xf>
    <xf numFmtId="49" fontId="67" fillId="0" borderId="10" xfId="0" applyNumberFormat="1" applyFont="1" applyFill="1" applyBorder="1" applyAlignment="1">
      <alignment horizontal="left" vertical="center"/>
    </xf>
    <xf numFmtId="0" fontId="67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horizontal="center" vertical="center" wrapText="1"/>
    </xf>
    <xf numFmtId="167" fontId="67" fillId="0" borderId="10" xfId="0" applyNumberFormat="1" applyFont="1" applyFill="1" applyBorder="1" applyAlignment="1">
      <alignment horizontal="center" vertical="center" wrapText="1"/>
    </xf>
    <xf numFmtId="0" fontId="67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0" fontId="69" fillId="0" borderId="10" xfId="47" applyFont="1" applyFill="1" applyBorder="1" applyAlignment="1">
      <alignment horizontal="center" vertical="center"/>
      <protection/>
    </xf>
    <xf numFmtId="0" fontId="67" fillId="0" borderId="10" xfId="47" applyFont="1" applyFill="1" applyBorder="1" applyAlignment="1">
      <alignment horizontal="center" vertical="center"/>
      <protection/>
    </xf>
    <xf numFmtId="0" fontId="67" fillId="0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vertical="center" wrapText="1"/>
    </xf>
    <xf numFmtId="3" fontId="64" fillId="0" borderId="19" xfId="0" applyNumberFormat="1" applyFont="1" applyFill="1" applyBorder="1" applyAlignment="1">
      <alignment vertical="center" wrapText="1"/>
    </xf>
    <xf numFmtId="3" fontId="64" fillId="0" borderId="19" xfId="0" applyNumberFormat="1" applyFont="1" applyFill="1" applyBorder="1" applyAlignment="1">
      <alignment vertical="center" wrapText="1"/>
    </xf>
    <xf numFmtId="3" fontId="64" fillId="0" borderId="19" xfId="0" applyNumberFormat="1" applyFont="1" applyFill="1" applyBorder="1" applyAlignment="1">
      <alignment vertical="center" wrapText="1"/>
    </xf>
    <xf numFmtId="3" fontId="67" fillId="0" borderId="19" xfId="0" applyNumberFormat="1" applyFont="1" applyFill="1" applyBorder="1" applyAlignment="1">
      <alignment vertical="center" wrapText="1"/>
    </xf>
    <xf numFmtId="3" fontId="0" fillId="7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6" borderId="20" xfId="0" applyNumberFormat="1" applyFont="1" applyFill="1" applyBorder="1" applyAlignment="1" applyProtection="1">
      <alignment horizontal="center" vertical="center" wrapText="1"/>
      <protection locked="0"/>
    </xf>
    <xf numFmtId="4" fontId="10" fillId="34" borderId="24" xfId="0" applyNumberFormat="1" applyFont="1" applyFill="1" applyBorder="1" applyAlignment="1" applyProtection="1">
      <alignment vertical="top"/>
      <protection locked="0"/>
    </xf>
    <xf numFmtId="3" fontId="64" fillId="0" borderId="10" xfId="0" applyNumberFormat="1" applyFont="1" applyFill="1" applyBorder="1" applyAlignment="1" applyProtection="1">
      <alignment horizontal="right" vertical="center" wrapText="1"/>
      <protection/>
    </xf>
    <xf numFmtId="3" fontId="64" fillId="0" borderId="10" xfId="0" applyNumberFormat="1" applyFont="1" applyFill="1" applyBorder="1" applyAlignment="1" applyProtection="1">
      <alignment horizontal="right" vertical="center" wrapText="1"/>
      <protection/>
    </xf>
    <xf numFmtId="3" fontId="64" fillId="0" borderId="10" xfId="0" applyNumberFormat="1" applyFont="1" applyFill="1" applyBorder="1" applyAlignment="1" applyProtection="1">
      <alignment horizontal="right" vertical="center" wrapText="1"/>
      <protection/>
    </xf>
    <xf numFmtId="3" fontId="67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38" borderId="10" xfId="0" applyNumberFormat="1" applyFont="1" applyFill="1" applyBorder="1" applyAlignment="1">
      <alignment horizontal="left" vertical="center"/>
    </xf>
    <xf numFmtId="167" fontId="70" fillId="0" borderId="10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0" fontId="4" fillId="33" borderId="10" xfId="47" applyNumberFormat="1" applyFont="1" applyFill="1" applyBorder="1" applyAlignment="1">
      <alignment horizontal="center" vertical="center" wrapText="1" shrinkToFit="1"/>
      <protection/>
    </xf>
    <xf numFmtId="49" fontId="4" fillId="35" borderId="10" xfId="47" applyNumberFormat="1" applyFont="1" applyFill="1" applyBorder="1" applyAlignment="1">
      <alignment horizontal="center" vertical="center"/>
      <protection/>
    </xf>
    <xf numFmtId="49" fontId="4" fillId="33" borderId="10" xfId="47" applyNumberFormat="1" applyFont="1" applyFill="1" applyBorder="1" applyAlignment="1">
      <alignment horizontal="center" vertical="center"/>
      <protection/>
    </xf>
    <xf numFmtId="0" fontId="4" fillId="33" borderId="10" xfId="47" applyFont="1" applyFill="1" applyBorder="1" applyAlignment="1">
      <alignment horizontal="center" vertical="top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center" vertical="center" wrapText="1"/>
    </xf>
    <xf numFmtId="0" fontId="4" fillId="38" borderId="0" xfId="0" applyFont="1" applyFill="1" applyAlignment="1">
      <alignment horizontal="center" vertical="center" wrapText="1"/>
    </xf>
    <xf numFmtId="169" fontId="10" fillId="34" borderId="10" xfId="0" applyNumberFormat="1" applyFont="1" applyFill="1" applyBorder="1" applyAlignment="1">
      <alignment horizontal="center" vertical="top"/>
    </xf>
    <xf numFmtId="169" fontId="10" fillId="34" borderId="20" xfId="0" applyNumberFormat="1" applyFont="1" applyFill="1" applyBorder="1" applyAlignment="1">
      <alignment horizontal="center" vertical="top"/>
    </xf>
    <xf numFmtId="49" fontId="10" fillId="34" borderId="26" xfId="0" applyNumberFormat="1" applyFont="1" applyFill="1" applyBorder="1" applyAlignment="1">
      <alignment horizontal="center" vertical="center" wrapText="1" shrinkToFit="1"/>
    </xf>
    <xf numFmtId="0" fontId="4" fillId="33" borderId="10" xfId="47" applyFont="1" applyFill="1" applyBorder="1" applyAlignment="1">
      <alignment horizontal="center" vertical="center"/>
      <protection/>
    </xf>
    <xf numFmtId="0" fontId="0" fillId="34" borderId="27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167" fontId="0" fillId="34" borderId="10" xfId="0" applyNumberFormat="1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47" applyFont="1" applyFill="1" applyBorder="1" applyAlignment="1">
      <alignment horizontal="center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SaZ - VZOR 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showGridLines="0" tabSelected="1" zoomScale="85" zoomScaleNormal="85" zoomScaleSheetLayoutView="100" zoomScalePageLayoutView="70" workbookViewId="0" topLeftCell="A1">
      <selection activeCell="J40" sqref="J40"/>
    </sheetView>
  </sheetViews>
  <sheetFormatPr defaultColWidth="9.00390625" defaultRowHeight="12.75"/>
  <cols>
    <col min="1" max="1" width="5.8515625" style="2" customWidth="1"/>
    <col min="2" max="2" width="12.57421875" style="2" customWidth="1"/>
    <col min="3" max="3" width="12.8515625" style="3" customWidth="1"/>
    <col min="4" max="4" width="20.8515625" style="4" customWidth="1"/>
    <col min="5" max="5" width="43.28125" style="4" customWidth="1"/>
    <col min="6" max="6" width="6.421875" style="5" customWidth="1"/>
    <col min="7" max="7" width="6.00390625" style="5" customWidth="1"/>
    <col min="8" max="8" width="6.7109375" style="6" customWidth="1"/>
    <col min="9" max="9" width="3.8515625" style="6" customWidth="1"/>
    <col min="10" max="10" width="6.57421875" style="6" customWidth="1"/>
    <col min="11" max="11" width="7.28125" style="6" customWidth="1"/>
    <col min="12" max="12" width="9.00390625" style="6" customWidth="1"/>
    <col min="13" max="13" width="8.421875" style="6" customWidth="1"/>
    <col min="14" max="14" width="6.140625" style="6" customWidth="1"/>
    <col min="15" max="15" width="7.140625" style="6" customWidth="1"/>
    <col min="16" max="16" width="5.28125" style="7" customWidth="1"/>
    <col min="17" max="17" width="6.28125" style="7" customWidth="1"/>
    <col min="18" max="18" width="6.7109375" style="7" customWidth="1"/>
    <col min="19" max="19" width="10.7109375" style="7" customWidth="1"/>
    <col min="20" max="20" width="10.57421875" style="8" customWidth="1"/>
    <col min="21" max="21" width="9.57421875" style="9" customWidth="1"/>
    <col min="22" max="22" width="19.140625" style="9" customWidth="1"/>
    <col min="23" max="23" width="10.28125" style="9" customWidth="1"/>
    <col min="24" max="16384" width="9.00390625" style="9" customWidth="1"/>
  </cols>
  <sheetData>
    <row r="1" spans="1:23" ht="12.75">
      <c r="A1" s="193" t="s">
        <v>0</v>
      </c>
      <c r="B1" s="193" t="s">
        <v>1</v>
      </c>
      <c r="C1" s="193" t="s">
        <v>2</v>
      </c>
      <c r="D1" s="191" t="s">
        <v>3</v>
      </c>
      <c r="E1" s="191" t="s">
        <v>4</v>
      </c>
      <c r="F1" s="1" t="s">
        <v>5</v>
      </c>
      <c r="G1" s="1"/>
      <c r="H1" s="1"/>
      <c r="I1" s="203" t="s">
        <v>6</v>
      </c>
      <c r="J1" s="194" t="s">
        <v>7</v>
      </c>
      <c r="K1" s="194"/>
      <c r="L1" s="194"/>
      <c r="M1" s="194"/>
      <c r="N1" s="194" t="s">
        <v>8</v>
      </c>
      <c r="O1" s="194"/>
      <c r="P1" s="194" t="s">
        <v>9</v>
      </c>
      <c r="Q1" s="194"/>
      <c r="R1" s="194"/>
      <c r="S1" s="212" t="s">
        <v>10</v>
      </c>
      <c r="T1" s="211" t="s">
        <v>11</v>
      </c>
      <c r="U1" s="211" t="s">
        <v>34</v>
      </c>
      <c r="V1" s="211" t="s">
        <v>35</v>
      </c>
      <c r="W1" s="209" t="s">
        <v>36</v>
      </c>
    </row>
    <row r="2" spans="1:23" ht="48">
      <c r="A2" s="193"/>
      <c r="B2" s="193"/>
      <c r="C2" s="193"/>
      <c r="D2" s="191"/>
      <c r="E2" s="191"/>
      <c r="F2" s="94" t="s">
        <v>43</v>
      </c>
      <c r="G2" s="94" t="s">
        <v>44</v>
      </c>
      <c r="H2" s="95" t="s">
        <v>45</v>
      </c>
      <c r="I2" s="203"/>
      <c r="J2" s="96" t="s">
        <v>12</v>
      </c>
      <c r="K2" s="97" t="s">
        <v>13</v>
      </c>
      <c r="L2" s="96" t="s">
        <v>14</v>
      </c>
      <c r="M2" s="96" t="s">
        <v>15</v>
      </c>
      <c r="N2" s="96" t="s">
        <v>16</v>
      </c>
      <c r="O2" s="96" t="s">
        <v>17</v>
      </c>
      <c r="P2" s="96" t="s">
        <v>18</v>
      </c>
      <c r="Q2" s="96" t="s">
        <v>19</v>
      </c>
      <c r="R2" s="96" t="s">
        <v>20</v>
      </c>
      <c r="S2" s="212"/>
      <c r="T2" s="211"/>
      <c r="U2" s="211"/>
      <c r="V2" s="211"/>
      <c r="W2" s="210"/>
    </row>
    <row r="3" spans="1:23" ht="12.75">
      <c r="A3" s="192" t="s">
        <v>21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79"/>
      <c r="V3" s="79"/>
      <c r="W3" s="79"/>
    </row>
    <row r="4" spans="1:23" ht="12.75">
      <c r="A4" s="190" t="s">
        <v>130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80"/>
      <c r="V4" s="80"/>
      <c r="W4" s="80"/>
    </row>
    <row r="5" spans="1:23" s="24" customFormat="1" ht="25.5">
      <c r="A5" s="122" t="s">
        <v>40</v>
      </c>
      <c r="B5" s="122" t="s">
        <v>33</v>
      </c>
      <c r="C5" s="123" t="s">
        <v>81</v>
      </c>
      <c r="D5" s="124" t="s">
        <v>95</v>
      </c>
      <c r="E5" s="125" t="s">
        <v>96</v>
      </c>
      <c r="F5" s="126"/>
      <c r="G5" s="126"/>
      <c r="H5" s="126"/>
      <c r="I5" s="127">
        <v>1</v>
      </c>
      <c r="J5" s="128"/>
      <c r="K5" s="129">
        <v>37</v>
      </c>
      <c r="L5" s="130" t="str">
        <f aca="true" t="shared" si="0" ref="L5:L23">IF((I5*J5)&lt;&gt;0,I5*J5,"-")</f>
        <v>-</v>
      </c>
      <c r="M5" s="130">
        <f aca="true" t="shared" si="1" ref="M5:M23">IF((I5*K5)&lt;&gt;0,I5*K5,"-")</f>
        <v>37</v>
      </c>
      <c r="N5" s="129"/>
      <c r="O5" s="131" t="str">
        <f aca="true" t="shared" si="2" ref="O5:O23">IF((I5*N5)&lt;&gt;0,I5*N5,"-")</f>
        <v>-</v>
      </c>
      <c r="P5" s="20" t="s">
        <v>23</v>
      </c>
      <c r="Q5" s="26"/>
      <c r="R5" s="132"/>
      <c r="S5" s="132"/>
      <c r="T5" s="125"/>
      <c r="U5" s="184"/>
      <c r="V5" s="177" t="s">
        <v>183</v>
      </c>
      <c r="W5" s="68"/>
    </row>
    <row r="6" spans="1:23" s="24" customFormat="1" ht="25.5">
      <c r="A6" s="122" t="s">
        <v>41</v>
      </c>
      <c r="B6" s="122" t="s">
        <v>33</v>
      </c>
      <c r="C6" s="123" t="s">
        <v>81</v>
      </c>
      <c r="D6" s="124" t="s">
        <v>95</v>
      </c>
      <c r="E6" s="125" t="s">
        <v>97</v>
      </c>
      <c r="F6" s="126"/>
      <c r="G6" s="126"/>
      <c r="H6" s="126"/>
      <c r="I6" s="127">
        <v>1</v>
      </c>
      <c r="J6" s="128"/>
      <c r="K6" s="129">
        <v>37</v>
      </c>
      <c r="L6" s="130" t="str">
        <f t="shared" si="0"/>
        <v>-</v>
      </c>
      <c r="M6" s="130">
        <f t="shared" si="1"/>
        <v>37</v>
      </c>
      <c r="N6" s="129"/>
      <c r="O6" s="131" t="str">
        <f t="shared" si="2"/>
        <v>-</v>
      </c>
      <c r="P6" s="20" t="s">
        <v>23</v>
      </c>
      <c r="Q6" s="26"/>
      <c r="R6" s="132"/>
      <c r="S6" s="132"/>
      <c r="T6" s="125"/>
      <c r="U6" s="184"/>
      <c r="V6" s="177" t="s">
        <v>183</v>
      </c>
      <c r="W6" s="68"/>
    </row>
    <row r="7" spans="1:29" s="74" customFormat="1" ht="38.25">
      <c r="A7" s="10" t="s">
        <v>42</v>
      </c>
      <c r="B7" s="72" t="s">
        <v>24</v>
      </c>
      <c r="C7" s="11" t="s">
        <v>25</v>
      </c>
      <c r="D7" s="12" t="s">
        <v>98</v>
      </c>
      <c r="E7" s="12" t="s">
        <v>99</v>
      </c>
      <c r="F7" s="13">
        <v>800</v>
      </c>
      <c r="G7" s="13">
        <v>900</v>
      </c>
      <c r="H7" s="14">
        <v>900</v>
      </c>
      <c r="I7" s="15">
        <v>1</v>
      </c>
      <c r="J7" s="16"/>
      <c r="K7" s="17"/>
      <c r="L7" s="63" t="str">
        <f t="shared" si="0"/>
        <v>-</v>
      </c>
      <c r="M7" s="63" t="str">
        <f t="shared" si="1"/>
        <v>-</v>
      </c>
      <c r="N7" s="62"/>
      <c r="O7" s="64" t="str">
        <f t="shared" si="2"/>
        <v>-</v>
      </c>
      <c r="P7" s="20"/>
      <c r="Q7" s="21"/>
      <c r="R7" s="67"/>
      <c r="S7" s="22"/>
      <c r="T7" s="23"/>
      <c r="U7" s="181">
        <v>0</v>
      </c>
      <c r="V7" s="93">
        <f aca="true" t="shared" si="3" ref="V7:V18">U7*I7</f>
        <v>0</v>
      </c>
      <c r="W7" s="68"/>
      <c r="X7" s="69"/>
      <c r="Y7" s="69"/>
      <c r="Z7" s="69"/>
      <c r="AA7" s="69"/>
      <c r="AB7" s="69"/>
      <c r="AC7" s="69"/>
    </row>
    <row r="8" spans="1:29" s="74" customFormat="1" ht="25.5">
      <c r="A8" s="133" t="s">
        <v>48</v>
      </c>
      <c r="B8" s="134" t="s">
        <v>33</v>
      </c>
      <c r="C8" s="144" t="s">
        <v>100</v>
      </c>
      <c r="D8" s="135" t="s">
        <v>101</v>
      </c>
      <c r="E8" s="135" t="s">
        <v>102</v>
      </c>
      <c r="F8" s="136">
        <v>1000</v>
      </c>
      <c r="G8" s="136">
        <v>900</v>
      </c>
      <c r="H8" s="136">
        <v>900</v>
      </c>
      <c r="I8" s="137">
        <v>1</v>
      </c>
      <c r="J8" s="138"/>
      <c r="K8" s="140">
        <v>12</v>
      </c>
      <c r="L8" s="139" t="str">
        <f t="shared" si="0"/>
        <v>-</v>
      </c>
      <c r="M8" s="139">
        <f t="shared" si="1"/>
        <v>12</v>
      </c>
      <c r="N8" s="140"/>
      <c r="O8" s="141" t="str">
        <f t="shared" si="2"/>
        <v>-</v>
      </c>
      <c r="P8" s="20" t="s">
        <v>23</v>
      </c>
      <c r="Q8" s="142"/>
      <c r="R8" s="142"/>
      <c r="S8" s="142"/>
      <c r="T8" s="142"/>
      <c r="U8" s="185"/>
      <c r="V8" s="178" t="s">
        <v>183</v>
      </c>
      <c r="W8" s="145" t="s">
        <v>61</v>
      </c>
      <c r="X8" s="69"/>
      <c r="Y8" s="69"/>
      <c r="Z8" s="69"/>
      <c r="AA8" s="69"/>
      <c r="AB8" s="69"/>
      <c r="AC8" s="69"/>
    </row>
    <row r="9" spans="1:23" s="24" customFormat="1" ht="192.75" customHeight="1">
      <c r="A9" s="10" t="s">
        <v>76</v>
      </c>
      <c r="B9" s="72" t="s">
        <v>103</v>
      </c>
      <c r="C9" s="56" t="s">
        <v>104</v>
      </c>
      <c r="D9" s="57" t="s">
        <v>105</v>
      </c>
      <c r="E9" s="57" t="s">
        <v>106</v>
      </c>
      <c r="F9" s="58">
        <v>750</v>
      </c>
      <c r="G9" s="58">
        <v>900</v>
      </c>
      <c r="H9" s="59">
        <v>900</v>
      </c>
      <c r="I9" s="60">
        <v>1</v>
      </c>
      <c r="J9" s="61"/>
      <c r="K9" s="62">
        <v>12</v>
      </c>
      <c r="L9" s="63" t="str">
        <f t="shared" si="0"/>
        <v>-</v>
      </c>
      <c r="M9" s="63">
        <f t="shared" si="1"/>
        <v>12</v>
      </c>
      <c r="N9" s="62"/>
      <c r="O9" s="64" t="str">
        <f t="shared" si="2"/>
        <v>-</v>
      </c>
      <c r="P9" s="65" t="s">
        <v>23</v>
      </c>
      <c r="Q9" s="66" t="s">
        <v>23</v>
      </c>
      <c r="R9" s="67" t="s">
        <v>23</v>
      </c>
      <c r="S9" s="65"/>
      <c r="T9" s="68"/>
      <c r="U9" s="181">
        <v>0</v>
      </c>
      <c r="V9" s="93">
        <f t="shared" si="3"/>
        <v>0</v>
      </c>
      <c r="W9" s="71" t="s">
        <v>61</v>
      </c>
    </row>
    <row r="10" spans="1:23" s="24" customFormat="1" ht="43.5" customHeight="1">
      <c r="A10" s="146" t="s">
        <v>107</v>
      </c>
      <c r="B10" s="149" t="s">
        <v>33</v>
      </c>
      <c r="C10" s="147" t="s">
        <v>81</v>
      </c>
      <c r="D10" s="150" t="s">
        <v>108</v>
      </c>
      <c r="E10" s="150" t="s">
        <v>108</v>
      </c>
      <c r="F10" s="151">
        <v>1050</v>
      </c>
      <c r="G10" s="151">
        <v>900</v>
      </c>
      <c r="H10" s="151">
        <v>900</v>
      </c>
      <c r="I10" s="152">
        <v>1</v>
      </c>
      <c r="J10" s="153">
        <v>1</v>
      </c>
      <c r="K10" s="154">
        <v>24</v>
      </c>
      <c r="L10" s="155">
        <f t="shared" si="0"/>
        <v>1</v>
      </c>
      <c r="M10" s="155">
        <f t="shared" si="1"/>
        <v>24</v>
      </c>
      <c r="N10" s="154"/>
      <c r="O10" s="156" t="str">
        <f t="shared" si="2"/>
        <v>-</v>
      </c>
      <c r="P10" s="148" t="s">
        <v>23</v>
      </c>
      <c r="Q10" s="148"/>
      <c r="R10" s="148" t="s">
        <v>23</v>
      </c>
      <c r="S10" s="148"/>
      <c r="T10" s="157"/>
      <c r="U10" s="186"/>
      <c r="V10" s="179" t="s">
        <v>183</v>
      </c>
      <c r="W10" s="158" t="s">
        <v>61</v>
      </c>
    </row>
    <row r="11" spans="1:23" s="24" customFormat="1" ht="25.5">
      <c r="A11" s="146" t="s">
        <v>79</v>
      </c>
      <c r="B11" s="149" t="s">
        <v>33</v>
      </c>
      <c r="C11" s="147" t="s">
        <v>81</v>
      </c>
      <c r="D11" s="150" t="s">
        <v>109</v>
      </c>
      <c r="E11" s="150" t="s">
        <v>110</v>
      </c>
      <c r="F11" s="151">
        <v>1350</v>
      </c>
      <c r="G11" s="151">
        <v>900</v>
      </c>
      <c r="H11" s="151">
        <v>900</v>
      </c>
      <c r="I11" s="152">
        <v>1</v>
      </c>
      <c r="J11" s="153">
        <v>1</v>
      </c>
      <c r="K11" s="154"/>
      <c r="L11" s="155">
        <f t="shared" si="0"/>
        <v>1</v>
      </c>
      <c r="M11" s="155" t="str">
        <f t="shared" si="1"/>
        <v>-</v>
      </c>
      <c r="N11" s="154">
        <v>31</v>
      </c>
      <c r="O11" s="156">
        <f t="shared" si="2"/>
        <v>31</v>
      </c>
      <c r="P11" s="148" t="s">
        <v>23</v>
      </c>
      <c r="Q11" s="148" t="s">
        <v>23</v>
      </c>
      <c r="R11" s="148"/>
      <c r="S11" s="148"/>
      <c r="T11" s="157"/>
      <c r="U11" s="186"/>
      <c r="V11" s="179" t="s">
        <v>183</v>
      </c>
      <c r="W11" s="158" t="s">
        <v>61</v>
      </c>
    </row>
    <row r="12" spans="1:23" s="24" customFormat="1" ht="177" customHeight="1">
      <c r="A12" s="10" t="s">
        <v>80</v>
      </c>
      <c r="B12" s="72" t="s">
        <v>33</v>
      </c>
      <c r="C12" s="56" t="s">
        <v>111</v>
      </c>
      <c r="D12" s="57" t="s">
        <v>109</v>
      </c>
      <c r="E12" s="57" t="s">
        <v>114</v>
      </c>
      <c r="F12" s="58">
        <v>1350</v>
      </c>
      <c r="G12" s="58">
        <v>900</v>
      </c>
      <c r="H12" s="59">
        <v>900</v>
      </c>
      <c r="I12" s="60">
        <v>1</v>
      </c>
      <c r="J12" s="61">
        <v>1</v>
      </c>
      <c r="K12" s="62"/>
      <c r="L12" s="63">
        <f t="shared" si="0"/>
        <v>1</v>
      </c>
      <c r="M12" s="63" t="str">
        <f t="shared" si="1"/>
        <v>-</v>
      </c>
      <c r="N12" s="62">
        <v>31</v>
      </c>
      <c r="O12" s="64">
        <f t="shared" si="2"/>
        <v>31</v>
      </c>
      <c r="P12" s="65" t="s">
        <v>23</v>
      </c>
      <c r="Q12" s="66" t="s">
        <v>23</v>
      </c>
      <c r="R12" s="67" t="s">
        <v>23</v>
      </c>
      <c r="S12" s="65"/>
      <c r="T12" s="68"/>
      <c r="U12" s="181">
        <v>0</v>
      </c>
      <c r="V12" s="93">
        <f t="shared" si="3"/>
        <v>0</v>
      </c>
      <c r="W12" s="71" t="s">
        <v>61</v>
      </c>
    </row>
    <row r="13" spans="1:23" s="24" customFormat="1" ht="121.5" customHeight="1">
      <c r="A13" s="10" t="s">
        <v>50</v>
      </c>
      <c r="B13" s="72" t="s">
        <v>33</v>
      </c>
      <c r="C13" s="56" t="s">
        <v>112</v>
      </c>
      <c r="D13" s="57" t="s">
        <v>113</v>
      </c>
      <c r="E13" s="57" t="s">
        <v>115</v>
      </c>
      <c r="F13" s="58">
        <v>900</v>
      </c>
      <c r="G13" s="58">
        <v>900</v>
      </c>
      <c r="H13" s="59">
        <v>900</v>
      </c>
      <c r="I13" s="60">
        <v>1</v>
      </c>
      <c r="J13" s="61"/>
      <c r="K13" s="62">
        <v>33</v>
      </c>
      <c r="L13" s="63" t="str">
        <f t="shared" si="0"/>
        <v>-</v>
      </c>
      <c r="M13" s="63">
        <f t="shared" si="1"/>
        <v>33</v>
      </c>
      <c r="N13" s="62"/>
      <c r="O13" s="64" t="str">
        <f t="shared" si="2"/>
        <v>-</v>
      </c>
      <c r="P13" s="65" t="s">
        <v>23</v>
      </c>
      <c r="Q13" s="66" t="s">
        <v>23</v>
      </c>
      <c r="R13" s="67" t="s">
        <v>23</v>
      </c>
      <c r="S13" s="65"/>
      <c r="T13" s="67"/>
      <c r="U13" s="181">
        <v>0</v>
      </c>
      <c r="V13" s="93">
        <f t="shared" si="3"/>
        <v>0</v>
      </c>
      <c r="W13" s="71" t="s">
        <v>61</v>
      </c>
    </row>
    <row r="14" spans="1:23" s="24" customFormat="1" ht="38.25">
      <c r="A14" s="10" t="s">
        <v>51</v>
      </c>
      <c r="B14" s="72" t="s">
        <v>89</v>
      </c>
      <c r="C14" s="56" t="s">
        <v>116</v>
      </c>
      <c r="D14" s="57" t="s">
        <v>117</v>
      </c>
      <c r="E14" s="57" t="s">
        <v>118</v>
      </c>
      <c r="F14" s="58">
        <v>450</v>
      </c>
      <c r="G14" s="58">
        <v>900</v>
      </c>
      <c r="H14" s="59">
        <v>900</v>
      </c>
      <c r="I14" s="60">
        <v>1</v>
      </c>
      <c r="J14" s="61"/>
      <c r="K14" s="62">
        <v>1</v>
      </c>
      <c r="L14" s="63" t="str">
        <f t="shared" si="0"/>
        <v>-</v>
      </c>
      <c r="M14" s="63">
        <f t="shared" si="1"/>
        <v>1</v>
      </c>
      <c r="N14" s="62"/>
      <c r="O14" s="64" t="str">
        <f t="shared" si="2"/>
        <v>-</v>
      </c>
      <c r="P14" s="65"/>
      <c r="Q14" s="66"/>
      <c r="R14" s="67"/>
      <c r="S14" s="65"/>
      <c r="T14" s="68"/>
      <c r="U14" s="181">
        <v>0</v>
      </c>
      <c r="V14" s="93">
        <f t="shared" si="3"/>
        <v>0</v>
      </c>
      <c r="W14" s="71" t="s">
        <v>61</v>
      </c>
    </row>
    <row r="15" spans="1:23" s="24" customFormat="1" ht="148.5" customHeight="1">
      <c r="A15" s="10" t="s">
        <v>119</v>
      </c>
      <c r="B15" s="72" t="s">
        <v>33</v>
      </c>
      <c r="C15" s="56" t="s">
        <v>120</v>
      </c>
      <c r="D15" s="57" t="s">
        <v>121</v>
      </c>
      <c r="E15" s="57" t="s">
        <v>122</v>
      </c>
      <c r="F15" s="58">
        <v>900</v>
      </c>
      <c r="G15" s="58">
        <v>900</v>
      </c>
      <c r="H15" s="59">
        <v>900</v>
      </c>
      <c r="I15" s="60">
        <v>1</v>
      </c>
      <c r="J15" s="61">
        <v>1</v>
      </c>
      <c r="K15" s="62"/>
      <c r="L15" s="63">
        <f t="shared" si="0"/>
        <v>1</v>
      </c>
      <c r="M15" s="63" t="str">
        <f t="shared" si="1"/>
        <v>-</v>
      </c>
      <c r="N15" s="62">
        <v>18</v>
      </c>
      <c r="O15" s="64">
        <f t="shared" si="2"/>
        <v>18</v>
      </c>
      <c r="P15" s="65" t="s">
        <v>23</v>
      </c>
      <c r="Q15" s="66" t="s">
        <v>23</v>
      </c>
      <c r="R15" s="67" t="s">
        <v>23</v>
      </c>
      <c r="S15" s="65" t="s">
        <v>23</v>
      </c>
      <c r="T15" s="68"/>
      <c r="U15" s="181">
        <v>0</v>
      </c>
      <c r="V15" s="93">
        <f t="shared" si="3"/>
        <v>0</v>
      </c>
      <c r="W15" s="71" t="s">
        <v>61</v>
      </c>
    </row>
    <row r="16" spans="1:23" s="24" customFormat="1" ht="186" customHeight="1">
      <c r="A16" s="10" t="s">
        <v>123</v>
      </c>
      <c r="B16" s="72" t="s">
        <v>33</v>
      </c>
      <c r="C16" s="56" t="s">
        <v>111</v>
      </c>
      <c r="D16" s="57" t="s">
        <v>124</v>
      </c>
      <c r="E16" s="57" t="s">
        <v>125</v>
      </c>
      <c r="F16" s="58">
        <v>1050</v>
      </c>
      <c r="G16" s="58">
        <v>900</v>
      </c>
      <c r="H16" s="59">
        <v>900</v>
      </c>
      <c r="I16" s="60">
        <v>1</v>
      </c>
      <c r="J16" s="61">
        <v>1</v>
      </c>
      <c r="K16" s="62"/>
      <c r="L16" s="63">
        <f t="shared" si="0"/>
        <v>1</v>
      </c>
      <c r="M16" s="63" t="str">
        <f t="shared" si="1"/>
        <v>-</v>
      </c>
      <c r="N16" s="62">
        <v>27</v>
      </c>
      <c r="O16" s="64">
        <f t="shared" si="2"/>
        <v>27</v>
      </c>
      <c r="P16" s="65" t="s">
        <v>23</v>
      </c>
      <c r="Q16" s="66" t="s">
        <v>23</v>
      </c>
      <c r="R16" s="67" t="s">
        <v>23</v>
      </c>
      <c r="S16" s="65"/>
      <c r="T16" s="68"/>
      <c r="U16" s="181">
        <v>0</v>
      </c>
      <c r="V16" s="93">
        <f t="shared" si="3"/>
        <v>0</v>
      </c>
      <c r="W16" s="71" t="s">
        <v>61</v>
      </c>
    </row>
    <row r="17" spans="1:23" s="24" customFormat="1" ht="25.5">
      <c r="A17" s="10" t="s">
        <v>126</v>
      </c>
      <c r="B17" s="72" t="s">
        <v>89</v>
      </c>
      <c r="C17" s="56" t="s">
        <v>127</v>
      </c>
      <c r="D17" s="57" t="s">
        <v>128</v>
      </c>
      <c r="E17" s="57" t="s">
        <v>129</v>
      </c>
      <c r="F17" s="58">
        <v>320</v>
      </c>
      <c r="G17" s="58">
        <v>900</v>
      </c>
      <c r="H17" s="59">
        <v>900</v>
      </c>
      <c r="I17" s="60">
        <v>1</v>
      </c>
      <c r="J17" s="61">
        <v>1</v>
      </c>
      <c r="K17" s="62"/>
      <c r="L17" s="63">
        <f t="shared" si="0"/>
        <v>1</v>
      </c>
      <c r="M17" s="63" t="str">
        <f t="shared" si="1"/>
        <v>-</v>
      </c>
      <c r="N17" s="62">
        <v>0</v>
      </c>
      <c r="O17" s="64" t="str">
        <f t="shared" si="2"/>
        <v>-</v>
      </c>
      <c r="P17" s="65"/>
      <c r="Q17" s="66"/>
      <c r="R17" s="67"/>
      <c r="S17" s="65"/>
      <c r="T17" s="68"/>
      <c r="U17" s="181">
        <v>0</v>
      </c>
      <c r="V17" s="93">
        <f t="shared" si="3"/>
        <v>0</v>
      </c>
      <c r="W17" s="71" t="s">
        <v>61</v>
      </c>
    </row>
    <row r="18" spans="1:29" s="74" customFormat="1" ht="44.25" customHeight="1">
      <c r="A18" s="101" t="s">
        <v>131</v>
      </c>
      <c r="B18" s="101" t="s">
        <v>24</v>
      </c>
      <c r="C18" s="103" t="s">
        <v>25</v>
      </c>
      <c r="D18" s="75" t="s">
        <v>132</v>
      </c>
      <c r="E18" s="99" t="s">
        <v>133</v>
      </c>
      <c r="F18" s="104">
        <v>2450</v>
      </c>
      <c r="G18" s="104">
        <v>800</v>
      </c>
      <c r="H18" s="105">
        <v>900</v>
      </c>
      <c r="I18" s="100">
        <v>1</v>
      </c>
      <c r="J18" s="106"/>
      <c r="K18" s="17"/>
      <c r="L18" s="18" t="str">
        <f t="shared" si="0"/>
        <v>-</v>
      </c>
      <c r="M18" s="18" t="str">
        <f t="shared" si="1"/>
        <v>-</v>
      </c>
      <c r="N18" s="17"/>
      <c r="O18" s="19" t="str">
        <f t="shared" si="2"/>
        <v>-</v>
      </c>
      <c r="P18" s="20"/>
      <c r="Q18" s="21"/>
      <c r="R18" s="67"/>
      <c r="S18" s="22"/>
      <c r="T18" s="23"/>
      <c r="U18" s="181">
        <v>0</v>
      </c>
      <c r="V18" s="93">
        <f t="shared" si="3"/>
        <v>0</v>
      </c>
      <c r="W18" s="68"/>
      <c r="X18" s="69"/>
      <c r="Y18" s="69"/>
      <c r="Z18" s="69"/>
      <c r="AA18" s="69"/>
      <c r="AB18" s="69"/>
      <c r="AC18" s="69"/>
    </row>
    <row r="19" spans="1:23" s="24" customFormat="1" ht="38.25">
      <c r="A19" s="98" t="s">
        <v>134</v>
      </c>
      <c r="B19" s="134" t="s">
        <v>24</v>
      </c>
      <c r="C19" s="144" t="s">
        <v>100</v>
      </c>
      <c r="D19" s="135" t="s">
        <v>135</v>
      </c>
      <c r="E19" s="135" t="s">
        <v>136</v>
      </c>
      <c r="F19" s="136"/>
      <c r="G19" s="136"/>
      <c r="H19" s="136"/>
      <c r="I19" s="137">
        <v>1</v>
      </c>
      <c r="J19" s="138"/>
      <c r="K19" s="140"/>
      <c r="L19" s="139" t="str">
        <f t="shared" si="0"/>
        <v>-</v>
      </c>
      <c r="M19" s="139" t="str">
        <f t="shared" si="1"/>
        <v>-</v>
      </c>
      <c r="N19" s="140"/>
      <c r="O19" s="141" t="str">
        <f t="shared" si="2"/>
        <v>-</v>
      </c>
      <c r="P19" s="20"/>
      <c r="Q19" s="142"/>
      <c r="R19" s="142"/>
      <c r="S19" s="142"/>
      <c r="T19" s="142"/>
      <c r="U19" s="185"/>
      <c r="V19" s="178" t="s">
        <v>183</v>
      </c>
      <c r="W19" s="145" t="s">
        <v>61</v>
      </c>
    </row>
    <row r="20" spans="1:29" s="74" customFormat="1" ht="25.5">
      <c r="A20" s="55" t="s">
        <v>137</v>
      </c>
      <c r="B20" s="149" t="s">
        <v>22</v>
      </c>
      <c r="C20" s="144" t="s">
        <v>100</v>
      </c>
      <c r="D20" s="135" t="s">
        <v>138</v>
      </c>
      <c r="E20" s="135" t="s">
        <v>138</v>
      </c>
      <c r="F20" s="136"/>
      <c r="G20" s="136"/>
      <c r="H20" s="136"/>
      <c r="I20" s="137">
        <v>1</v>
      </c>
      <c r="J20" s="138">
        <v>0.75</v>
      </c>
      <c r="K20" s="140"/>
      <c r="L20" s="139">
        <f t="shared" si="0"/>
        <v>0.75</v>
      </c>
      <c r="M20" s="139" t="str">
        <f t="shared" si="1"/>
        <v>-</v>
      </c>
      <c r="N20" s="140"/>
      <c r="O20" s="141" t="str">
        <f t="shared" si="2"/>
        <v>-</v>
      </c>
      <c r="P20" s="20"/>
      <c r="Q20" s="142"/>
      <c r="R20" s="142"/>
      <c r="S20" s="142"/>
      <c r="T20" s="142"/>
      <c r="U20" s="185"/>
      <c r="V20" s="178" t="s">
        <v>183</v>
      </c>
      <c r="W20" s="145" t="s">
        <v>61</v>
      </c>
      <c r="X20" s="69"/>
      <c r="Y20" s="69"/>
      <c r="Z20" s="69"/>
      <c r="AA20" s="69"/>
      <c r="AB20" s="69"/>
      <c r="AC20" s="69"/>
    </row>
    <row r="21" spans="1:29" s="74" customFormat="1" ht="25.5">
      <c r="A21" s="10" t="s">
        <v>139</v>
      </c>
      <c r="B21" s="149" t="s">
        <v>33</v>
      </c>
      <c r="C21" s="144" t="s">
        <v>100</v>
      </c>
      <c r="D21" s="135" t="s">
        <v>73</v>
      </c>
      <c r="E21" s="135" t="s">
        <v>140</v>
      </c>
      <c r="F21" s="136"/>
      <c r="G21" s="136"/>
      <c r="H21" s="136"/>
      <c r="I21" s="137">
        <v>1</v>
      </c>
      <c r="J21" s="138"/>
      <c r="K21" s="140">
        <v>31</v>
      </c>
      <c r="L21" s="139" t="str">
        <f t="shared" si="0"/>
        <v>-</v>
      </c>
      <c r="M21" s="139">
        <f t="shared" si="1"/>
        <v>31</v>
      </c>
      <c r="N21" s="140"/>
      <c r="O21" s="141" t="str">
        <f t="shared" si="2"/>
        <v>-</v>
      </c>
      <c r="P21" s="65" t="s">
        <v>23</v>
      </c>
      <c r="Q21" s="142"/>
      <c r="R21" s="67" t="s">
        <v>23</v>
      </c>
      <c r="S21" s="142"/>
      <c r="T21" s="142"/>
      <c r="U21" s="185"/>
      <c r="V21" s="178" t="s">
        <v>183</v>
      </c>
      <c r="W21" s="145" t="s">
        <v>61</v>
      </c>
      <c r="X21" s="69"/>
      <c r="Y21" s="69"/>
      <c r="Z21" s="69"/>
      <c r="AA21" s="69"/>
      <c r="AB21" s="69"/>
      <c r="AC21" s="69"/>
    </row>
    <row r="22" spans="1:29" s="74" customFormat="1" ht="25.5">
      <c r="A22" s="122" t="s">
        <v>141</v>
      </c>
      <c r="B22" s="122" t="s">
        <v>33</v>
      </c>
      <c r="C22" s="123" t="s">
        <v>81</v>
      </c>
      <c r="D22" s="124" t="s">
        <v>95</v>
      </c>
      <c r="E22" s="125" t="s">
        <v>96</v>
      </c>
      <c r="F22" s="126"/>
      <c r="G22" s="126"/>
      <c r="H22" s="126"/>
      <c r="I22" s="127">
        <v>1</v>
      </c>
      <c r="J22" s="128"/>
      <c r="K22" s="129"/>
      <c r="L22" s="130" t="str">
        <f t="shared" si="0"/>
        <v>-</v>
      </c>
      <c r="M22" s="130" t="str">
        <f t="shared" si="1"/>
        <v>-</v>
      </c>
      <c r="N22" s="129">
        <v>44</v>
      </c>
      <c r="O22" s="131">
        <f t="shared" si="2"/>
        <v>44</v>
      </c>
      <c r="P22" s="20" t="s">
        <v>23</v>
      </c>
      <c r="Q22" s="26"/>
      <c r="R22" s="67" t="s">
        <v>23</v>
      </c>
      <c r="S22" s="132"/>
      <c r="T22" s="125"/>
      <c r="U22" s="184"/>
      <c r="V22" s="177" t="s">
        <v>183</v>
      </c>
      <c r="W22" s="68"/>
      <c r="X22" s="69"/>
      <c r="Y22" s="69"/>
      <c r="Z22" s="69"/>
      <c r="AA22" s="69"/>
      <c r="AB22" s="69"/>
      <c r="AC22" s="69"/>
    </row>
    <row r="23" spans="1:29" s="74" customFormat="1" ht="25.5">
      <c r="A23" s="122" t="s">
        <v>142</v>
      </c>
      <c r="B23" s="122" t="s">
        <v>24</v>
      </c>
      <c r="C23" s="123" t="s">
        <v>81</v>
      </c>
      <c r="D23" s="124" t="s">
        <v>143</v>
      </c>
      <c r="E23" s="125"/>
      <c r="F23" s="126"/>
      <c r="G23" s="126"/>
      <c r="H23" s="126"/>
      <c r="I23" s="127">
        <v>1</v>
      </c>
      <c r="J23" s="128"/>
      <c r="K23" s="129"/>
      <c r="L23" s="130" t="str">
        <f t="shared" si="0"/>
        <v>-</v>
      </c>
      <c r="M23" s="130" t="str">
        <f t="shared" si="1"/>
        <v>-</v>
      </c>
      <c r="N23" s="129"/>
      <c r="O23" s="131" t="str">
        <f t="shared" si="2"/>
        <v>-</v>
      </c>
      <c r="P23" s="20"/>
      <c r="Q23" s="26"/>
      <c r="R23" s="67"/>
      <c r="S23" s="132"/>
      <c r="T23" s="125"/>
      <c r="U23" s="184"/>
      <c r="V23" s="177" t="s">
        <v>183</v>
      </c>
      <c r="W23" s="68"/>
      <c r="X23" s="69"/>
      <c r="Y23" s="69"/>
      <c r="Z23" s="69"/>
      <c r="AA23" s="69"/>
      <c r="AB23" s="69"/>
      <c r="AC23" s="69"/>
    </row>
    <row r="24" spans="1:23" s="24" customFormat="1" ht="12.75">
      <c r="A24" s="190" t="s">
        <v>144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82"/>
      <c r="V24" s="80"/>
      <c r="W24" s="80"/>
    </row>
    <row r="25" spans="1:23" s="69" customFormat="1" ht="25.5">
      <c r="A25" s="146" t="s">
        <v>52</v>
      </c>
      <c r="B25" s="122" t="s">
        <v>24</v>
      </c>
      <c r="C25" s="123" t="s">
        <v>81</v>
      </c>
      <c r="D25" s="124" t="s">
        <v>82</v>
      </c>
      <c r="E25" s="125"/>
      <c r="F25" s="126">
        <v>1800</v>
      </c>
      <c r="G25" s="126">
        <v>700</v>
      </c>
      <c r="H25" s="126">
        <v>1800</v>
      </c>
      <c r="I25" s="127">
        <v>1</v>
      </c>
      <c r="J25" s="128"/>
      <c r="K25" s="129"/>
      <c r="L25" s="130" t="str">
        <f aca="true" t="shared" si="4" ref="L25:L30">IF((I25*J25)&lt;&gt;0,I25*J25,"-")</f>
        <v>-</v>
      </c>
      <c r="M25" s="130" t="str">
        <f aca="true" t="shared" si="5" ref="M25:M31">IF((I25*K25)&lt;&gt;0,I25*K25,"-")</f>
        <v>-</v>
      </c>
      <c r="N25" s="129"/>
      <c r="O25" s="131" t="str">
        <f aca="true" t="shared" si="6" ref="O25:O31">IF((I25*N25)&lt;&gt;0,I25*N25,"-")</f>
        <v>-</v>
      </c>
      <c r="P25" s="20"/>
      <c r="Q25" s="26"/>
      <c r="R25" s="67"/>
      <c r="S25" s="132"/>
      <c r="T25" s="125"/>
      <c r="U25" s="184"/>
      <c r="V25" s="177" t="s">
        <v>183</v>
      </c>
      <c r="W25" s="68"/>
    </row>
    <row r="26" spans="1:23" s="69" customFormat="1" ht="25.5">
      <c r="A26" s="10" t="s">
        <v>53</v>
      </c>
      <c r="B26" s="72" t="s">
        <v>24</v>
      </c>
      <c r="C26" s="56" t="s">
        <v>127</v>
      </c>
      <c r="D26" s="57" t="s">
        <v>145</v>
      </c>
      <c r="E26" s="57" t="s">
        <v>146</v>
      </c>
      <c r="F26" s="58">
        <v>1600</v>
      </c>
      <c r="G26" s="58">
        <v>500</v>
      </c>
      <c r="H26" s="59">
        <v>900</v>
      </c>
      <c r="I26" s="60">
        <v>1</v>
      </c>
      <c r="J26" s="61"/>
      <c r="K26" s="62"/>
      <c r="L26" s="63" t="str">
        <f t="shared" si="4"/>
        <v>-</v>
      </c>
      <c r="M26" s="63" t="str">
        <f t="shared" si="5"/>
        <v>-</v>
      </c>
      <c r="N26" s="62"/>
      <c r="O26" s="64" t="str">
        <f t="shared" si="6"/>
        <v>-</v>
      </c>
      <c r="P26" s="65"/>
      <c r="Q26" s="66"/>
      <c r="R26" s="67"/>
      <c r="S26" s="65"/>
      <c r="T26" s="67"/>
      <c r="U26" s="181">
        <v>0</v>
      </c>
      <c r="V26" s="93">
        <f>U26*I26</f>
        <v>0</v>
      </c>
      <c r="W26" s="71"/>
    </row>
    <row r="27" spans="1:23" s="24" customFormat="1" ht="38.25">
      <c r="A27" s="146"/>
      <c r="B27" s="25" t="s">
        <v>46</v>
      </c>
      <c r="C27" s="25" t="s">
        <v>22</v>
      </c>
      <c r="D27" s="68" t="s">
        <v>26</v>
      </c>
      <c r="E27" s="68" t="s">
        <v>47</v>
      </c>
      <c r="F27" s="71"/>
      <c r="G27" s="71"/>
      <c r="H27" s="71"/>
      <c r="I27" s="60">
        <v>1</v>
      </c>
      <c r="J27" s="61"/>
      <c r="K27" s="62"/>
      <c r="L27" s="63" t="str">
        <f t="shared" si="4"/>
        <v>-</v>
      </c>
      <c r="M27" s="63" t="str">
        <f t="shared" si="5"/>
        <v>-</v>
      </c>
      <c r="N27" s="62"/>
      <c r="O27" s="64" t="str">
        <f t="shared" si="6"/>
        <v>-</v>
      </c>
      <c r="P27" s="20" t="s">
        <v>23</v>
      </c>
      <c r="Q27" s="26" t="s">
        <v>23</v>
      </c>
      <c r="R27" s="73"/>
      <c r="S27" s="73"/>
      <c r="T27" s="77"/>
      <c r="U27" s="181">
        <v>0</v>
      </c>
      <c r="V27" s="93">
        <f>U27*I27</f>
        <v>0</v>
      </c>
      <c r="W27" s="68"/>
    </row>
    <row r="28" spans="1:23" s="78" customFormat="1" ht="102">
      <c r="A28" s="10" t="s">
        <v>54</v>
      </c>
      <c r="B28" s="10" t="s">
        <v>49</v>
      </c>
      <c r="C28" s="11" t="s">
        <v>72</v>
      </c>
      <c r="D28" s="12" t="s">
        <v>85</v>
      </c>
      <c r="E28" s="102" t="s">
        <v>86</v>
      </c>
      <c r="F28" s="13">
        <v>990</v>
      </c>
      <c r="G28" s="13">
        <v>900</v>
      </c>
      <c r="H28" s="14">
        <v>2290</v>
      </c>
      <c r="I28" s="15">
        <v>1</v>
      </c>
      <c r="J28" s="16"/>
      <c r="K28" s="17">
        <v>11.5</v>
      </c>
      <c r="L28" s="63" t="str">
        <f t="shared" si="4"/>
        <v>-</v>
      </c>
      <c r="M28" s="63">
        <f t="shared" si="5"/>
        <v>11.5</v>
      </c>
      <c r="N28" s="62"/>
      <c r="O28" s="64" t="str">
        <f t="shared" si="6"/>
        <v>-</v>
      </c>
      <c r="P28" s="20" t="s">
        <v>23</v>
      </c>
      <c r="Q28" s="21"/>
      <c r="R28" s="67" t="s">
        <v>23</v>
      </c>
      <c r="S28" s="22"/>
      <c r="T28" s="23"/>
      <c r="U28" s="181">
        <v>0</v>
      </c>
      <c r="V28" s="93">
        <f>U28*I28</f>
        <v>0</v>
      </c>
      <c r="W28" s="68"/>
    </row>
    <row r="29" spans="1:24" s="69" customFormat="1" ht="38.25">
      <c r="A29" s="146"/>
      <c r="B29" s="25" t="s">
        <v>46</v>
      </c>
      <c r="C29" s="25" t="s">
        <v>22</v>
      </c>
      <c r="D29" s="68" t="s">
        <v>26</v>
      </c>
      <c r="E29" s="68" t="s">
        <v>47</v>
      </c>
      <c r="F29" s="71"/>
      <c r="G29" s="71"/>
      <c r="H29" s="71"/>
      <c r="I29" s="60">
        <v>1</v>
      </c>
      <c r="J29" s="61"/>
      <c r="K29" s="62"/>
      <c r="L29" s="63" t="str">
        <f t="shared" si="4"/>
        <v>-</v>
      </c>
      <c r="M29" s="63" t="str">
        <f t="shared" si="5"/>
        <v>-</v>
      </c>
      <c r="N29" s="62"/>
      <c r="O29" s="64" t="str">
        <f t="shared" si="6"/>
        <v>-</v>
      </c>
      <c r="P29" s="20" t="s">
        <v>23</v>
      </c>
      <c r="Q29" s="26" t="s">
        <v>23</v>
      </c>
      <c r="R29" s="73"/>
      <c r="S29" s="73"/>
      <c r="T29" s="77"/>
      <c r="U29" s="181">
        <v>0</v>
      </c>
      <c r="V29" s="93">
        <f>U29*I29</f>
        <v>0</v>
      </c>
      <c r="W29" s="68"/>
      <c r="X29" s="24"/>
    </row>
    <row r="30" spans="1:23" s="24" customFormat="1" ht="12.75" customHeight="1">
      <c r="A30" s="10" t="s">
        <v>147</v>
      </c>
      <c r="B30" s="72" t="s">
        <v>24</v>
      </c>
      <c r="C30" s="56" t="s">
        <v>148</v>
      </c>
      <c r="D30" s="57" t="s">
        <v>149</v>
      </c>
      <c r="E30" s="57" t="s">
        <v>150</v>
      </c>
      <c r="F30" s="58">
        <v>1200</v>
      </c>
      <c r="G30" s="58">
        <v>740</v>
      </c>
      <c r="H30" s="59">
        <v>900</v>
      </c>
      <c r="I30" s="60">
        <v>1</v>
      </c>
      <c r="J30" s="61"/>
      <c r="K30" s="62"/>
      <c r="L30" s="63" t="str">
        <f t="shared" si="4"/>
        <v>-</v>
      </c>
      <c r="M30" s="63" t="str">
        <f t="shared" si="5"/>
        <v>-</v>
      </c>
      <c r="N30" s="62"/>
      <c r="O30" s="64" t="str">
        <f t="shared" si="6"/>
        <v>-</v>
      </c>
      <c r="P30" s="20" t="s">
        <v>23</v>
      </c>
      <c r="Q30" s="26" t="s">
        <v>23</v>
      </c>
      <c r="R30" s="67" t="s">
        <v>23</v>
      </c>
      <c r="S30" s="65"/>
      <c r="T30" s="67"/>
      <c r="U30" s="181">
        <v>0</v>
      </c>
      <c r="V30" s="93">
        <f>U30*I30</f>
        <v>0</v>
      </c>
      <c r="W30" s="71"/>
    </row>
    <row r="31" spans="1:23" s="69" customFormat="1" ht="25.5">
      <c r="A31" s="146" t="s">
        <v>151</v>
      </c>
      <c r="B31" s="109" t="s">
        <v>84</v>
      </c>
      <c r="C31" s="108" t="s">
        <v>152</v>
      </c>
      <c r="D31" s="110" t="s">
        <v>153</v>
      </c>
      <c r="E31" s="110" t="s">
        <v>154</v>
      </c>
      <c r="F31" s="111">
        <v>800</v>
      </c>
      <c r="G31" s="111">
        <v>750</v>
      </c>
      <c r="H31" s="111">
        <v>900</v>
      </c>
      <c r="I31" s="112">
        <v>1</v>
      </c>
      <c r="J31" s="113"/>
      <c r="K31" s="114"/>
      <c r="L31" s="115"/>
      <c r="M31" s="115" t="str">
        <f t="shared" si="5"/>
        <v>-</v>
      </c>
      <c r="N31" s="114"/>
      <c r="O31" s="116" t="str">
        <f t="shared" si="6"/>
        <v>-</v>
      </c>
      <c r="P31" s="117"/>
      <c r="Q31" s="117"/>
      <c r="R31" s="118"/>
      <c r="S31" s="117"/>
      <c r="T31" s="119"/>
      <c r="U31" s="185"/>
      <c r="V31" s="178" t="s">
        <v>183</v>
      </c>
      <c r="W31" s="120"/>
    </row>
    <row r="32" spans="1:29" s="76" customFormat="1" ht="12.75">
      <c r="A32" s="190" t="s">
        <v>155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82"/>
      <c r="V32" s="80"/>
      <c r="W32" s="80"/>
      <c r="X32" s="69"/>
      <c r="Y32" s="69"/>
      <c r="Z32" s="69"/>
      <c r="AA32" s="69"/>
      <c r="AB32" s="69"/>
      <c r="AC32" s="69"/>
    </row>
    <row r="33" spans="1:23" ht="25.5">
      <c r="A33" s="109" t="s">
        <v>83</v>
      </c>
      <c r="B33" s="109" t="s">
        <v>24</v>
      </c>
      <c r="C33" s="108" t="s">
        <v>81</v>
      </c>
      <c r="D33" s="110" t="s">
        <v>82</v>
      </c>
      <c r="E33" s="110" t="s">
        <v>82</v>
      </c>
      <c r="F33" s="111">
        <v>1200</v>
      </c>
      <c r="G33" s="111">
        <v>700</v>
      </c>
      <c r="H33" s="111">
        <v>1800</v>
      </c>
      <c r="I33" s="112">
        <v>1</v>
      </c>
      <c r="J33" s="113"/>
      <c r="K33" s="114"/>
      <c r="L33" s="115" t="str">
        <f>IF((I33*J33)&lt;&gt;0,I33*J33,"-")</f>
        <v>-</v>
      </c>
      <c r="M33" s="115" t="str">
        <f>IF((I33*K33)&lt;&gt;0,I33*K33,"-")</f>
        <v>-</v>
      </c>
      <c r="N33" s="114"/>
      <c r="O33" s="116" t="str">
        <f>IF((I33*N33)&lt;&gt;0,I33*N33,"-")</f>
        <v>-</v>
      </c>
      <c r="P33" s="117"/>
      <c r="Q33" s="117"/>
      <c r="R33" s="118"/>
      <c r="S33" s="117"/>
      <c r="T33" s="119"/>
      <c r="U33" s="185"/>
      <c r="V33" s="178" t="s">
        <v>183</v>
      </c>
      <c r="W33" s="120"/>
    </row>
    <row r="34" spans="1:23" s="69" customFormat="1" ht="25.5">
      <c r="A34" s="10" t="s">
        <v>56</v>
      </c>
      <c r="B34" s="10" t="s">
        <v>24</v>
      </c>
      <c r="C34" s="11" t="s">
        <v>25</v>
      </c>
      <c r="D34" s="12" t="s">
        <v>156</v>
      </c>
      <c r="E34" s="12" t="s">
        <v>157</v>
      </c>
      <c r="F34" s="13">
        <v>500</v>
      </c>
      <c r="G34" s="13">
        <v>650</v>
      </c>
      <c r="H34" s="14">
        <v>900</v>
      </c>
      <c r="I34" s="15">
        <v>1</v>
      </c>
      <c r="J34" s="16"/>
      <c r="K34" s="17"/>
      <c r="L34" s="63" t="str">
        <f aca="true" t="shared" si="7" ref="L34:L44">IF((I34*J34)&lt;&gt;0,I34*J34,"-")</f>
        <v>-</v>
      </c>
      <c r="M34" s="63" t="str">
        <f aca="true" t="shared" si="8" ref="M34:M44">IF((I34*K34)&lt;&gt;0,I34*K34,"-")</f>
        <v>-</v>
      </c>
      <c r="N34" s="62"/>
      <c r="O34" s="64" t="str">
        <f aca="true" t="shared" si="9" ref="O34:O44">IF((I34*N34)&lt;&gt;0,I34*N34,"-")</f>
        <v>-</v>
      </c>
      <c r="P34" s="20"/>
      <c r="Q34" s="21"/>
      <c r="R34" s="67"/>
      <c r="S34" s="22"/>
      <c r="T34" s="23"/>
      <c r="U34" s="181">
        <v>0</v>
      </c>
      <c r="V34" s="93">
        <f aca="true" t="shared" si="10" ref="V34:V39">U34*I34</f>
        <v>0</v>
      </c>
      <c r="W34" s="68"/>
    </row>
    <row r="35" spans="1:23" s="78" customFormat="1" ht="45" customHeight="1">
      <c r="A35" s="10" t="s">
        <v>57</v>
      </c>
      <c r="B35" s="10" t="s">
        <v>49</v>
      </c>
      <c r="C35" s="11" t="s">
        <v>77</v>
      </c>
      <c r="D35" s="12" t="s">
        <v>78</v>
      </c>
      <c r="E35" s="23" t="s">
        <v>158</v>
      </c>
      <c r="F35" s="13">
        <v>1300</v>
      </c>
      <c r="G35" s="13">
        <v>1300</v>
      </c>
      <c r="H35" s="14">
        <v>900</v>
      </c>
      <c r="I35" s="15">
        <v>1</v>
      </c>
      <c r="J35" s="16">
        <v>0.02</v>
      </c>
      <c r="K35" s="17"/>
      <c r="L35" s="63">
        <f t="shared" si="7"/>
        <v>0.02</v>
      </c>
      <c r="M35" s="63" t="str">
        <f t="shared" si="8"/>
        <v>-</v>
      </c>
      <c r="N35" s="62"/>
      <c r="O35" s="64" t="str">
        <f t="shared" si="9"/>
        <v>-</v>
      </c>
      <c r="P35" s="20"/>
      <c r="Q35" s="21"/>
      <c r="R35" s="67" t="s">
        <v>23</v>
      </c>
      <c r="S35" s="22"/>
      <c r="T35" s="23"/>
      <c r="U35" s="181">
        <v>0</v>
      </c>
      <c r="V35" s="93">
        <f t="shared" si="10"/>
        <v>0</v>
      </c>
      <c r="W35" s="68"/>
    </row>
    <row r="36" spans="1:28" s="69" customFormat="1" ht="211.5" customHeight="1">
      <c r="A36" s="10" t="s">
        <v>58</v>
      </c>
      <c r="B36" s="10" t="s">
        <v>49</v>
      </c>
      <c r="C36" s="11" t="s">
        <v>94</v>
      </c>
      <c r="D36" s="12" t="s">
        <v>159</v>
      </c>
      <c r="E36" s="102" t="s">
        <v>160</v>
      </c>
      <c r="F36" s="13">
        <v>1350</v>
      </c>
      <c r="G36" s="13">
        <v>795</v>
      </c>
      <c r="H36" s="14">
        <v>2040</v>
      </c>
      <c r="I36" s="15">
        <v>1</v>
      </c>
      <c r="J36" s="16"/>
      <c r="K36" s="17">
        <v>36.9</v>
      </c>
      <c r="L36" s="63" t="str">
        <f t="shared" si="7"/>
        <v>-</v>
      </c>
      <c r="M36" s="63">
        <f t="shared" si="8"/>
        <v>36.9</v>
      </c>
      <c r="N36" s="62"/>
      <c r="O36" s="64" t="str">
        <f t="shared" si="9"/>
        <v>-</v>
      </c>
      <c r="P36" s="20" t="s">
        <v>23</v>
      </c>
      <c r="Q36" s="21"/>
      <c r="R36" s="67" t="s">
        <v>23</v>
      </c>
      <c r="S36" s="22"/>
      <c r="T36" s="23"/>
      <c r="U36" s="181">
        <v>0</v>
      </c>
      <c r="V36" s="93">
        <f t="shared" si="10"/>
        <v>0</v>
      </c>
      <c r="W36" s="68"/>
      <c r="X36" s="24"/>
      <c r="Y36" s="24"/>
      <c r="Z36" s="24"/>
      <c r="AA36" s="24"/>
      <c r="AB36" s="24"/>
    </row>
    <row r="37" spans="1:28" s="24" customFormat="1" ht="91.5" customHeight="1">
      <c r="A37" s="55" t="s">
        <v>59</v>
      </c>
      <c r="B37" s="72" t="s">
        <v>24</v>
      </c>
      <c r="C37" s="11" t="s">
        <v>161</v>
      </c>
      <c r="D37" s="12" t="s">
        <v>162</v>
      </c>
      <c r="E37" s="12" t="s">
        <v>75</v>
      </c>
      <c r="F37" s="13">
        <v>1800</v>
      </c>
      <c r="G37" s="13">
        <v>680</v>
      </c>
      <c r="H37" s="14">
        <v>710</v>
      </c>
      <c r="I37" s="15">
        <v>1</v>
      </c>
      <c r="J37" s="16"/>
      <c r="K37" s="17"/>
      <c r="L37" s="63" t="str">
        <f t="shared" si="7"/>
        <v>-</v>
      </c>
      <c r="M37" s="63" t="str">
        <f t="shared" si="8"/>
        <v>-</v>
      </c>
      <c r="N37" s="62"/>
      <c r="O37" s="64" t="str">
        <f t="shared" si="9"/>
        <v>-</v>
      </c>
      <c r="P37" s="20" t="s">
        <v>23</v>
      </c>
      <c r="Q37" s="26" t="s">
        <v>23</v>
      </c>
      <c r="R37" s="67" t="s">
        <v>23</v>
      </c>
      <c r="S37" s="22"/>
      <c r="T37" s="23"/>
      <c r="U37" s="181">
        <v>0</v>
      </c>
      <c r="V37" s="93">
        <f t="shared" si="10"/>
        <v>0</v>
      </c>
      <c r="W37" s="68"/>
      <c r="X37" s="69"/>
      <c r="Y37" s="69"/>
      <c r="Z37" s="69"/>
      <c r="AA37" s="69"/>
      <c r="AB37" s="69"/>
    </row>
    <row r="38" spans="1:23" s="69" customFormat="1" ht="38.25">
      <c r="A38" s="146"/>
      <c r="B38" s="25" t="s">
        <v>46</v>
      </c>
      <c r="C38" s="25" t="s">
        <v>22</v>
      </c>
      <c r="D38" s="68" t="s">
        <v>26</v>
      </c>
      <c r="E38" s="68" t="s">
        <v>47</v>
      </c>
      <c r="F38" s="71"/>
      <c r="G38" s="71"/>
      <c r="H38" s="71"/>
      <c r="I38" s="60">
        <v>1</v>
      </c>
      <c r="J38" s="61"/>
      <c r="K38" s="62"/>
      <c r="L38" s="63" t="str">
        <f t="shared" si="7"/>
        <v>-</v>
      </c>
      <c r="M38" s="63" t="str">
        <f t="shared" si="8"/>
        <v>-</v>
      </c>
      <c r="N38" s="62"/>
      <c r="O38" s="64" t="str">
        <f t="shared" si="9"/>
        <v>-</v>
      </c>
      <c r="P38" s="20" t="s">
        <v>23</v>
      </c>
      <c r="Q38" s="26" t="s">
        <v>23</v>
      </c>
      <c r="R38" s="73"/>
      <c r="S38" s="73"/>
      <c r="T38" s="77"/>
      <c r="U38" s="181">
        <v>0</v>
      </c>
      <c r="V38" s="93">
        <f t="shared" si="10"/>
        <v>0</v>
      </c>
      <c r="W38" s="68"/>
    </row>
    <row r="39" spans="1:28" s="24" customFormat="1" ht="25.5">
      <c r="A39" s="72" t="s">
        <v>60</v>
      </c>
      <c r="B39" s="72" t="s">
        <v>24</v>
      </c>
      <c r="C39" s="72" t="s">
        <v>25</v>
      </c>
      <c r="D39" s="12" t="s">
        <v>74</v>
      </c>
      <c r="E39" s="12" t="s">
        <v>163</v>
      </c>
      <c r="F39" s="71">
        <v>1800</v>
      </c>
      <c r="G39" s="71">
        <v>800</v>
      </c>
      <c r="H39" s="71">
        <v>900</v>
      </c>
      <c r="I39" s="60">
        <v>1</v>
      </c>
      <c r="J39" s="61"/>
      <c r="K39" s="62"/>
      <c r="L39" s="63" t="str">
        <f t="shared" si="7"/>
        <v>-</v>
      </c>
      <c r="M39" s="63" t="str">
        <f t="shared" si="8"/>
        <v>-</v>
      </c>
      <c r="N39" s="62"/>
      <c r="O39" s="64" t="str">
        <f t="shared" si="9"/>
        <v>-</v>
      </c>
      <c r="P39" s="20"/>
      <c r="Q39" s="21"/>
      <c r="R39" s="67"/>
      <c r="S39" s="73"/>
      <c r="T39" s="77"/>
      <c r="U39" s="181">
        <v>0</v>
      </c>
      <c r="V39" s="93">
        <f t="shared" si="10"/>
        <v>0</v>
      </c>
      <c r="W39" s="68"/>
      <c r="X39" s="69"/>
      <c r="Y39" s="69"/>
      <c r="Z39" s="69"/>
      <c r="AA39" s="69"/>
      <c r="AB39" s="69"/>
    </row>
    <row r="40" spans="1:29" s="74" customFormat="1" ht="38.25">
      <c r="A40" s="188" t="s">
        <v>62</v>
      </c>
      <c r="B40" s="72" t="s">
        <v>24</v>
      </c>
      <c r="C40" s="72" t="s">
        <v>164</v>
      </c>
      <c r="D40" s="57" t="s">
        <v>165</v>
      </c>
      <c r="E40" s="57" t="s">
        <v>166</v>
      </c>
      <c r="F40" s="58">
        <v>800</v>
      </c>
      <c r="G40" s="58">
        <v>700</v>
      </c>
      <c r="H40" s="58">
        <v>900</v>
      </c>
      <c r="I40" s="189">
        <v>1</v>
      </c>
      <c r="J40" s="61"/>
      <c r="K40" s="61"/>
      <c r="L40" s="63" t="str">
        <f>IF((I40*J40)&lt;&gt;0,I40*J40,"-")</f>
        <v>-</v>
      </c>
      <c r="M40" s="63" t="str">
        <f>IF((I40*K40)&lt;&gt;0,I40*K40,"-")</f>
        <v>-</v>
      </c>
      <c r="N40" s="62"/>
      <c r="O40" s="64" t="str">
        <f>IF((I40*N40)&lt;&gt;0,I40*N40,"-")</f>
        <v>-</v>
      </c>
      <c r="P40" s="20" t="s">
        <v>23</v>
      </c>
      <c r="Q40" s="26" t="s">
        <v>23</v>
      </c>
      <c r="R40" s="67" t="s">
        <v>23</v>
      </c>
      <c r="S40" s="73"/>
      <c r="T40" s="165"/>
      <c r="U40" s="181">
        <v>0</v>
      </c>
      <c r="V40" s="93">
        <f>U40*I40</f>
        <v>0</v>
      </c>
      <c r="W40" s="68"/>
      <c r="X40" s="24"/>
      <c r="Y40" s="24"/>
      <c r="Z40" s="24"/>
      <c r="AA40" s="24"/>
      <c r="AB40" s="24"/>
      <c r="AC40" s="69"/>
    </row>
    <row r="41" spans="1:28" s="24" customFormat="1" ht="30.75" customHeight="1">
      <c r="A41" s="146"/>
      <c r="B41" s="25" t="s">
        <v>46</v>
      </c>
      <c r="C41" s="25" t="s">
        <v>22</v>
      </c>
      <c r="D41" s="68" t="s">
        <v>26</v>
      </c>
      <c r="E41" s="68" t="s">
        <v>47</v>
      </c>
      <c r="F41" s="71"/>
      <c r="G41" s="71"/>
      <c r="H41" s="71"/>
      <c r="I41" s="60">
        <v>1</v>
      </c>
      <c r="J41" s="61"/>
      <c r="K41" s="62"/>
      <c r="L41" s="63" t="str">
        <f>IF((I41*J41)&lt;&gt;0,I41*J41,"-")</f>
        <v>-</v>
      </c>
      <c r="M41" s="63" t="str">
        <f>IF((I41*K41)&lt;&gt;0,I41*K41,"-")</f>
        <v>-</v>
      </c>
      <c r="N41" s="62"/>
      <c r="O41" s="64" t="str">
        <f>IF((I41*N41)&lt;&gt;0,I41*N41,"-")</f>
        <v>-</v>
      </c>
      <c r="P41" s="20" t="s">
        <v>23</v>
      </c>
      <c r="Q41" s="26" t="s">
        <v>23</v>
      </c>
      <c r="R41" s="73"/>
      <c r="S41" s="73"/>
      <c r="T41" s="77"/>
      <c r="U41" s="181">
        <v>0</v>
      </c>
      <c r="V41" s="93">
        <f>U41*I41</f>
        <v>0</v>
      </c>
      <c r="W41" s="68"/>
      <c r="X41" s="69"/>
      <c r="Y41" s="69"/>
      <c r="Z41" s="69"/>
      <c r="AA41" s="69"/>
      <c r="AB41" s="69"/>
    </row>
    <row r="42" spans="1:23" s="24" customFormat="1" ht="45.75" customHeight="1">
      <c r="A42" s="166" t="s">
        <v>63</v>
      </c>
      <c r="B42" s="109" t="s">
        <v>84</v>
      </c>
      <c r="C42" s="108" t="s">
        <v>94</v>
      </c>
      <c r="D42" s="110" t="s">
        <v>167</v>
      </c>
      <c r="E42" s="110" t="s">
        <v>168</v>
      </c>
      <c r="F42" s="111">
        <v>600</v>
      </c>
      <c r="G42" s="111">
        <v>600</v>
      </c>
      <c r="H42" s="111">
        <v>1350</v>
      </c>
      <c r="I42" s="112">
        <v>1</v>
      </c>
      <c r="J42" s="113"/>
      <c r="K42" s="114">
        <v>6.6</v>
      </c>
      <c r="L42" s="115"/>
      <c r="M42" s="115">
        <f>IF((I42*K42)&lt;&gt;0,I42*K42,"-")</f>
        <v>6.6</v>
      </c>
      <c r="N42" s="114"/>
      <c r="O42" s="116" t="str">
        <f>IF((I42*N42)&lt;&gt;0,I42*N42,"-")</f>
        <v>-</v>
      </c>
      <c r="P42" s="20" t="s">
        <v>23</v>
      </c>
      <c r="Q42" s="21"/>
      <c r="R42" s="67" t="s">
        <v>23</v>
      </c>
      <c r="S42" s="117"/>
      <c r="T42" s="119"/>
      <c r="U42" s="185"/>
      <c r="V42" s="178" t="s">
        <v>183</v>
      </c>
      <c r="W42" s="120"/>
    </row>
    <row r="43" spans="1:23" s="24" customFormat="1" ht="18">
      <c r="A43" s="164" t="s">
        <v>64</v>
      </c>
      <c r="B43" s="72" t="s">
        <v>24</v>
      </c>
      <c r="C43" s="11" t="s">
        <v>169</v>
      </c>
      <c r="D43" s="12" t="s">
        <v>170</v>
      </c>
      <c r="E43" s="12" t="s">
        <v>157</v>
      </c>
      <c r="F43" s="13">
        <v>800</v>
      </c>
      <c r="G43" s="13">
        <v>700</v>
      </c>
      <c r="H43" s="14">
        <v>900</v>
      </c>
      <c r="I43" s="15">
        <v>1</v>
      </c>
      <c r="J43" s="16"/>
      <c r="K43" s="17"/>
      <c r="L43" s="63" t="str">
        <f>IF((I43*J43)&lt;&gt;0,I43*J43,"-")</f>
        <v>-</v>
      </c>
      <c r="M43" s="63" t="str">
        <f>IF((I43*K43)&lt;&gt;0,I43*K43,"-")</f>
        <v>-</v>
      </c>
      <c r="N43" s="62"/>
      <c r="O43" s="64" t="str">
        <f>IF((I43*N43)&lt;&gt;0,I43*N43,"-")</f>
        <v>-</v>
      </c>
      <c r="P43" s="20"/>
      <c r="Q43" s="26"/>
      <c r="R43" s="67"/>
      <c r="S43" s="22"/>
      <c r="T43" s="23"/>
      <c r="U43" s="181">
        <v>0</v>
      </c>
      <c r="V43" s="93">
        <f>U43*I43</f>
        <v>0</v>
      </c>
      <c r="W43" s="68"/>
    </row>
    <row r="44" spans="1:23" s="24" customFormat="1" ht="19.5" customHeight="1">
      <c r="A44" s="159" t="s">
        <v>65</v>
      </c>
      <c r="B44" s="166" t="s">
        <v>171</v>
      </c>
      <c r="C44" s="167" t="s">
        <v>172</v>
      </c>
      <c r="D44" s="168" t="s">
        <v>173</v>
      </c>
      <c r="E44" s="168" t="s">
        <v>174</v>
      </c>
      <c r="F44" s="169">
        <v>900</v>
      </c>
      <c r="G44" s="169">
        <v>900</v>
      </c>
      <c r="H44" s="169">
        <v>450</v>
      </c>
      <c r="I44" s="170">
        <v>1</v>
      </c>
      <c r="J44" s="171"/>
      <c r="K44" s="172"/>
      <c r="L44" s="161" t="str">
        <f t="shared" si="7"/>
        <v>-</v>
      </c>
      <c r="M44" s="161" t="str">
        <f t="shared" si="8"/>
        <v>-</v>
      </c>
      <c r="N44" s="160"/>
      <c r="O44" s="162" t="str">
        <f t="shared" si="9"/>
        <v>-</v>
      </c>
      <c r="P44" s="173"/>
      <c r="Q44" s="174"/>
      <c r="R44" s="163"/>
      <c r="S44" s="173"/>
      <c r="T44" s="175"/>
      <c r="U44" s="187"/>
      <c r="V44" s="180" t="s">
        <v>183</v>
      </c>
      <c r="W44" s="176"/>
    </row>
    <row r="45" spans="1:28" s="27" customFormat="1" ht="42" customHeight="1">
      <c r="A45" s="190" t="s">
        <v>175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82"/>
      <c r="V45" s="80"/>
      <c r="W45" s="80"/>
      <c r="X45" s="24"/>
      <c r="Y45" s="24"/>
      <c r="Z45" s="24"/>
      <c r="AA45" s="24"/>
      <c r="AB45" s="24"/>
    </row>
    <row r="46" spans="1:28" s="24" customFormat="1" ht="25.5">
      <c r="A46" s="10"/>
      <c r="B46" s="72" t="s">
        <v>22</v>
      </c>
      <c r="C46" s="56" t="s">
        <v>90</v>
      </c>
      <c r="D46" s="57" t="s">
        <v>91</v>
      </c>
      <c r="E46" s="57" t="s">
        <v>92</v>
      </c>
      <c r="F46" s="58">
        <v>225</v>
      </c>
      <c r="G46" s="58">
        <v>400</v>
      </c>
      <c r="H46" s="59">
        <v>530</v>
      </c>
      <c r="I46" s="60">
        <v>2</v>
      </c>
      <c r="J46" s="61">
        <v>0.02</v>
      </c>
      <c r="K46" s="62"/>
      <c r="L46" s="63">
        <f>IF((I46*J46)&lt;&gt;0,I46*J46,"-")</f>
        <v>0.04</v>
      </c>
      <c r="M46" s="63" t="str">
        <f>IF((I46*K46)&lt;&gt;0,I46*K46,"-")</f>
        <v>-</v>
      </c>
      <c r="N46" s="62"/>
      <c r="O46" s="64" t="str">
        <f>IF((I46*N46)&lt;&gt;0,I46*N46,"-")</f>
        <v>-</v>
      </c>
      <c r="P46" s="65" t="s">
        <v>23</v>
      </c>
      <c r="Q46" s="66"/>
      <c r="R46" s="67" t="s">
        <v>23</v>
      </c>
      <c r="S46" s="65"/>
      <c r="T46" s="68"/>
      <c r="U46" s="181">
        <v>0</v>
      </c>
      <c r="V46" s="93">
        <f>U46*I46</f>
        <v>0</v>
      </c>
      <c r="W46" s="68"/>
      <c r="X46" s="27"/>
      <c r="Y46" s="27"/>
      <c r="Z46" s="27"/>
      <c r="AA46" s="27"/>
      <c r="AB46" s="27"/>
    </row>
    <row r="47" spans="1:28" s="69" customFormat="1" ht="25.5">
      <c r="A47" s="10"/>
      <c r="B47" s="72" t="s">
        <v>22</v>
      </c>
      <c r="C47" s="56" t="s">
        <v>90</v>
      </c>
      <c r="D47" s="57" t="s">
        <v>91</v>
      </c>
      <c r="E47" s="57" t="s">
        <v>93</v>
      </c>
      <c r="F47" s="58">
        <v>320</v>
      </c>
      <c r="G47" s="58">
        <v>635</v>
      </c>
      <c r="H47" s="59">
        <v>662</v>
      </c>
      <c r="I47" s="60">
        <v>2</v>
      </c>
      <c r="J47" s="61">
        <v>0.02</v>
      </c>
      <c r="K47" s="62"/>
      <c r="L47" s="63">
        <f>IF((I47*J47)&lt;&gt;0,I47*J47,"-")</f>
        <v>0.04</v>
      </c>
      <c r="M47" s="63" t="str">
        <f>IF((I47*K47)&lt;&gt;0,I47*K47,"-")</f>
        <v>-</v>
      </c>
      <c r="N47" s="62"/>
      <c r="O47" s="64" t="str">
        <f>IF((I47*N47)&lt;&gt;0,I47*N47,"-")</f>
        <v>-</v>
      </c>
      <c r="P47" s="65" t="s">
        <v>23</v>
      </c>
      <c r="Q47" s="66"/>
      <c r="R47" s="67" t="s">
        <v>23</v>
      </c>
      <c r="S47" s="65"/>
      <c r="T47" s="68"/>
      <c r="U47" s="181">
        <v>0</v>
      </c>
      <c r="V47" s="93">
        <f>U47*I47</f>
        <v>0</v>
      </c>
      <c r="W47" s="68"/>
      <c r="X47" s="9"/>
      <c r="Y47" s="9"/>
      <c r="Z47" s="9"/>
      <c r="AA47" s="9"/>
      <c r="AB47" s="9"/>
    </row>
    <row r="48" spans="1:28" s="24" customFormat="1" ht="12.75">
      <c r="A48" s="190" t="s">
        <v>176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82"/>
      <c r="V48" s="80"/>
      <c r="W48" s="80"/>
      <c r="X48" s="69"/>
      <c r="Y48" s="69"/>
      <c r="Z48" s="69"/>
      <c r="AA48" s="69"/>
      <c r="AB48" s="69"/>
    </row>
    <row r="49" spans="1:28" s="69" customFormat="1" ht="25.5">
      <c r="A49" s="10" t="s">
        <v>66</v>
      </c>
      <c r="B49" s="72" t="s">
        <v>24</v>
      </c>
      <c r="C49" s="11" t="s">
        <v>25</v>
      </c>
      <c r="D49" s="12" t="s">
        <v>87</v>
      </c>
      <c r="E49" s="12" t="s">
        <v>88</v>
      </c>
      <c r="F49" s="13">
        <v>1750</v>
      </c>
      <c r="G49" s="13">
        <v>500</v>
      </c>
      <c r="H49" s="14">
        <v>40</v>
      </c>
      <c r="I49" s="15">
        <v>1</v>
      </c>
      <c r="J49" s="16"/>
      <c r="K49" s="17"/>
      <c r="L49" s="63" t="str">
        <f>IF((I49*J49)&lt;&gt;0,I49*J49,"-")</f>
        <v>-</v>
      </c>
      <c r="M49" s="63" t="str">
        <f aca="true" t="shared" si="11" ref="M49:M54">IF((I49*K49)&lt;&gt;0,I49*K49,"-")</f>
        <v>-</v>
      </c>
      <c r="N49" s="62"/>
      <c r="O49" s="64" t="str">
        <f aca="true" t="shared" si="12" ref="O49:O54">IF((I49*N49)&lt;&gt;0,I49*N49,"-")</f>
        <v>-</v>
      </c>
      <c r="P49" s="20"/>
      <c r="Q49" s="21"/>
      <c r="R49" s="67"/>
      <c r="S49" s="22"/>
      <c r="T49" s="23"/>
      <c r="U49" s="181">
        <v>0</v>
      </c>
      <c r="V49" s="93">
        <f aca="true" t="shared" si="13" ref="V49:V54">U49*I49</f>
        <v>0</v>
      </c>
      <c r="W49" s="68"/>
      <c r="X49" s="24"/>
      <c r="Y49" s="24"/>
      <c r="Z49" s="24"/>
      <c r="AA49" s="24"/>
      <c r="AB49" s="24"/>
    </row>
    <row r="50" spans="1:23" s="69" customFormat="1" ht="25.5">
      <c r="A50" s="10" t="s">
        <v>67</v>
      </c>
      <c r="B50" s="72" t="s">
        <v>24</v>
      </c>
      <c r="C50" s="11" t="s">
        <v>25</v>
      </c>
      <c r="D50" s="12" t="s">
        <v>87</v>
      </c>
      <c r="E50" s="12" t="s">
        <v>88</v>
      </c>
      <c r="F50" s="13">
        <v>1750</v>
      </c>
      <c r="G50" s="13">
        <v>500</v>
      </c>
      <c r="H50" s="14">
        <v>40</v>
      </c>
      <c r="I50" s="15">
        <v>1</v>
      </c>
      <c r="J50" s="16"/>
      <c r="K50" s="17"/>
      <c r="L50" s="63" t="str">
        <f>IF((I50*J50)&lt;&gt;0,I50*J50,"-")</f>
        <v>-</v>
      </c>
      <c r="M50" s="63" t="str">
        <f t="shared" si="11"/>
        <v>-</v>
      </c>
      <c r="N50" s="62"/>
      <c r="O50" s="64" t="str">
        <f t="shared" si="12"/>
        <v>-</v>
      </c>
      <c r="P50" s="20"/>
      <c r="Q50" s="21"/>
      <c r="R50" s="67"/>
      <c r="S50" s="22"/>
      <c r="T50" s="23"/>
      <c r="U50" s="181">
        <v>0</v>
      </c>
      <c r="V50" s="93">
        <f t="shared" si="13"/>
        <v>0</v>
      </c>
      <c r="W50" s="68"/>
    </row>
    <row r="51" spans="1:23" s="69" customFormat="1" ht="25.5">
      <c r="A51" s="10" t="s">
        <v>68</v>
      </c>
      <c r="B51" s="72" t="s">
        <v>24</v>
      </c>
      <c r="C51" s="72" t="s">
        <v>25</v>
      </c>
      <c r="D51" s="12" t="s">
        <v>87</v>
      </c>
      <c r="E51" s="12" t="s">
        <v>88</v>
      </c>
      <c r="F51" s="13">
        <v>1750</v>
      </c>
      <c r="G51" s="13">
        <v>1000</v>
      </c>
      <c r="H51" s="14">
        <v>40</v>
      </c>
      <c r="I51" s="15">
        <v>1</v>
      </c>
      <c r="J51" s="16"/>
      <c r="K51" s="17"/>
      <c r="L51" s="63" t="str">
        <f>IF((I51*J51)&lt;&gt;0,I51*J51,"-")</f>
        <v>-</v>
      </c>
      <c r="M51" s="63" t="str">
        <f t="shared" si="11"/>
        <v>-</v>
      </c>
      <c r="N51" s="62"/>
      <c r="O51" s="64" t="str">
        <f t="shared" si="12"/>
        <v>-</v>
      </c>
      <c r="P51" s="20"/>
      <c r="Q51" s="21"/>
      <c r="R51" s="67"/>
      <c r="S51" s="22"/>
      <c r="T51" s="23"/>
      <c r="U51" s="181">
        <v>0</v>
      </c>
      <c r="V51" s="93">
        <f t="shared" si="13"/>
        <v>0</v>
      </c>
      <c r="W51" s="68"/>
    </row>
    <row r="52" spans="1:28" s="24" customFormat="1" ht="38.25">
      <c r="A52" s="55" t="s">
        <v>69</v>
      </c>
      <c r="B52" s="72" t="s">
        <v>24</v>
      </c>
      <c r="C52" s="72" t="s">
        <v>25</v>
      </c>
      <c r="D52" s="57" t="s">
        <v>177</v>
      </c>
      <c r="E52" s="57" t="s">
        <v>178</v>
      </c>
      <c r="F52" s="58">
        <v>1750</v>
      </c>
      <c r="G52" s="58">
        <v>530</v>
      </c>
      <c r="H52" s="58">
        <v>860</v>
      </c>
      <c r="I52" s="60">
        <v>1</v>
      </c>
      <c r="J52" s="61"/>
      <c r="K52" s="61"/>
      <c r="L52" s="63" t="str">
        <f>IF((I52*J52)&lt;&gt;0,I52*J52,"-")</f>
        <v>-</v>
      </c>
      <c r="M52" s="63" t="str">
        <f t="shared" si="11"/>
        <v>-</v>
      </c>
      <c r="N52" s="62"/>
      <c r="O52" s="64" t="str">
        <f t="shared" si="12"/>
        <v>-</v>
      </c>
      <c r="P52" s="73"/>
      <c r="Q52" s="73"/>
      <c r="R52" s="73"/>
      <c r="S52" s="73"/>
      <c r="T52" s="70"/>
      <c r="U52" s="181">
        <v>0</v>
      </c>
      <c r="V52" s="93">
        <f t="shared" si="13"/>
        <v>0</v>
      </c>
      <c r="W52" s="68"/>
      <c r="X52" s="74"/>
      <c r="Y52" s="74"/>
      <c r="Z52" s="74"/>
      <c r="AA52" s="74"/>
      <c r="AB52" s="74"/>
    </row>
    <row r="53" spans="1:23" s="74" customFormat="1" ht="27.75" customHeight="1">
      <c r="A53" s="133" t="s">
        <v>70</v>
      </c>
      <c r="B53" s="134" t="s">
        <v>81</v>
      </c>
      <c r="C53" s="134" t="s">
        <v>179</v>
      </c>
      <c r="D53" s="143" t="s">
        <v>180</v>
      </c>
      <c r="E53" s="143" t="s">
        <v>181</v>
      </c>
      <c r="F53" s="145"/>
      <c r="G53" s="145"/>
      <c r="H53" s="145"/>
      <c r="I53" s="137">
        <v>1</v>
      </c>
      <c r="J53" s="138"/>
      <c r="K53" s="140"/>
      <c r="L53" s="139"/>
      <c r="M53" s="139" t="str">
        <f t="shared" si="11"/>
        <v>-</v>
      </c>
      <c r="N53" s="140"/>
      <c r="O53" s="141" t="str">
        <f t="shared" si="12"/>
        <v>-</v>
      </c>
      <c r="P53" s="148"/>
      <c r="Q53" s="148"/>
      <c r="R53" s="142"/>
      <c r="S53" s="142"/>
      <c r="T53" s="143"/>
      <c r="U53" s="185"/>
      <c r="V53" s="178" t="s">
        <v>183</v>
      </c>
      <c r="W53" s="143"/>
    </row>
    <row r="54" spans="1:23" ht="25.5">
      <c r="A54" s="10" t="s">
        <v>71</v>
      </c>
      <c r="B54" s="10" t="s">
        <v>24</v>
      </c>
      <c r="C54" s="11" t="s">
        <v>25</v>
      </c>
      <c r="D54" s="11" t="s">
        <v>55</v>
      </c>
      <c r="E54" s="68" t="s">
        <v>182</v>
      </c>
      <c r="F54" s="71">
        <v>7000</v>
      </c>
      <c r="G54" s="71">
        <v>350</v>
      </c>
      <c r="H54" s="71"/>
      <c r="I54" s="60">
        <v>1</v>
      </c>
      <c r="J54" s="61"/>
      <c r="K54" s="62"/>
      <c r="L54" s="63" t="str">
        <f>IF((I54*J54)&lt;&gt;0,I54*J54,"-")</f>
        <v>-</v>
      </c>
      <c r="M54" s="63" t="str">
        <f t="shared" si="11"/>
        <v>-</v>
      </c>
      <c r="N54" s="62"/>
      <c r="O54" s="64" t="str">
        <f t="shared" si="12"/>
        <v>-</v>
      </c>
      <c r="P54" s="20"/>
      <c r="Q54" s="26"/>
      <c r="R54" s="67"/>
      <c r="S54" s="73"/>
      <c r="T54" s="77"/>
      <c r="U54" s="181">
        <v>0</v>
      </c>
      <c r="V54" s="93">
        <f t="shared" si="13"/>
        <v>0</v>
      </c>
      <c r="W54" s="68"/>
    </row>
    <row r="55" spans="1:22" ht="15">
      <c r="A55" s="28"/>
      <c r="B55" s="29"/>
      <c r="C55" s="29"/>
      <c r="D55" s="29"/>
      <c r="E55" s="30"/>
      <c r="F55" s="31"/>
      <c r="G55" s="32"/>
      <c r="H55" s="33"/>
      <c r="I55" s="34"/>
      <c r="J55" s="207" t="s">
        <v>27</v>
      </c>
      <c r="K55" s="207"/>
      <c r="L55" s="207"/>
      <c r="M55" s="35" t="s">
        <v>28</v>
      </c>
      <c r="N55" s="200">
        <f>SUM(L5:L54)</f>
        <v>6.85</v>
      </c>
      <c r="O55" s="200"/>
      <c r="P55" s="201"/>
      <c r="Q55" s="84"/>
      <c r="R55" s="84"/>
      <c r="S55" s="86"/>
      <c r="T55" s="86"/>
      <c r="U55" s="87"/>
      <c r="V55" s="86"/>
    </row>
    <row r="56" spans="1:22" ht="15">
      <c r="A56" s="36"/>
      <c r="B56" s="37"/>
      <c r="C56" s="37"/>
      <c r="D56" s="37"/>
      <c r="E56" s="38"/>
      <c r="F56" s="202" t="s">
        <v>29</v>
      </c>
      <c r="G56" s="202"/>
      <c r="H56" s="202"/>
      <c r="I56" s="202"/>
      <c r="J56" s="207"/>
      <c r="K56" s="207"/>
      <c r="L56" s="207"/>
      <c r="M56" s="39" t="s">
        <v>30</v>
      </c>
      <c r="N56" s="200">
        <f>SUM(M5:M54)</f>
        <v>242</v>
      </c>
      <c r="O56" s="200"/>
      <c r="P56" s="201"/>
      <c r="Q56" s="84"/>
      <c r="R56" s="107"/>
      <c r="S56" s="89"/>
      <c r="T56" s="90"/>
      <c r="U56" s="82" t="s">
        <v>37</v>
      </c>
      <c r="V56" s="83">
        <f>SUM(V2:V54)</f>
        <v>0</v>
      </c>
    </row>
    <row r="57" spans="1:22" ht="15">
      <c r="A57" s="36"/>
      <c r="B57" s="37"/>
      <c r="C57" s="37"/>
      <c r="D57" s="37"/>
      <c r="E57" s="38"/>
      <c r="F57" s="41"/>
      <c r="G57" s="42"/>
      <c r="H57" s="43"/>
      <c r="I57" s="44"/>
      <c r="J57" s="208" t="s">
        <v>31</v>
      </c>
      <c r="K57" s="208"/>
      <c r="L57" s="208"/>
      <c r="M57" s="45"/>
      <c r="N57" s="200">
        <f>SUM(O2:O54)</f>
        <v>151</v>
      </c>
      <c r="O57" s="200"/>
      <c r="P57" s="201"/>
      <c r="Q57" s="84"/>
      <c r="R57" s="85"/>
      <c r="S57" s="91"/>
      <c r="T57" s="92"/>
      <c r="U57" s="81" t="s">
        <v>38</v>
      </c>
      <c r="V57" s="183">
        <v>0</v>
      </c>
    </row>
    <row r="58" spans="1:22" ht="15">
      <c r="A58" s="46"/>
      <c r="B58" s="47"/>
      <c r="C58" s="47"/>
      <c r="D58" s="47"/>
      <c r="E58" s="38"/>
      <c r="F58" s="48"/>
      <c r="G58" s="48"/>
      <c r="H58" s="49"/>
      <c r="I58" s="49"/>
      <c r="J58" s="40"/>
      <c r="K58" s="40"/>
      <c r="L58" s="47"/>
      <c r="M58" s="47"/>
      <c r="N58" s="47"/>
      <c r="O58" s="47"/>
      <c r="P58" s="47"/>
      <c r="Q58" s="84"/>
      <c r="R58" s="85"/>
      <c r="S58" s="89"/>
      <c r="T58" s="90"/>
      <c r="U58" s="82" t="s">
        <v>39</v>
      </c>
      <c r="V58" s="83">
        <f>V57+V56</f>
        <v>0</v>
      </c>
    </row>
    <row r="59" spans="1:22" ht="15">
      <c r="A59" s="50"/>
      <c r="B59" s="51"/>
      <c r="C59" s="51"/>
      <c r="D59" s="51"/>
      <c r="E59" s="38"/>
      <c r="F59" s="48"/>
      <c r="G59" s="48"/>
      <c r="H59" s="49"/>
      <c r="I59" s="49"/>
      <c r="J59" s="204" t="s">
        <v>32</v>
      </c>
      <c r="K59" s="204"/>
      <c r="L59" s="204"/>
      <c r="M59" s="204"/>
      <c r="N59" s="205">
        <v>0.65</v>
      </c>
      <c r="O59" s="205"/>
      <c r="P59" s="206"/>
      <c r="Q59" s="84"/>
      <c r="R59" s="84"/>
      <c r="S59" s="88"/>
      <c r="T59" s="88"/>
      <c r="U59" s="88"/>
      <c r="V59" s="88"/>
    </row>
    <row r="60" spans="1:22" ht="12.75">
      <c r="A60" s="52"/>
      <c r="B60" s="53"/>
      <c r="C60" s="53"/>
      <c r="D60" s="53"/>
      <c r="E60" s="53"/>
      <c r="F60" s="53"/>
      <c r="G60" s="53"/>
      <c r="H60" s="53"/>
      <c r="I60" s="53"/>
      <c r="J60" s="54"/>
      <c r="K60" s="54"/>
      <c r="L60" s="54"/>
      <c r="M60" s="54"/>
      <c r="N60" s="54"/>
      <c r="O60" s="54"/>
      <c r="P60" s="54"/>
      <c r="Q60" s="84"/>
      <c r="R60" s="84"/>
      <c r="S60" s="84"/>
      <c r="T60" s="84"/>
      <c r="U60" s="84"/>
      <c r="V60" s="84"/>
    </row>
    <row r="61" spans="2:5" ht="12.75">
      <c r="B61" s="195" t="s">
        <v>11</v>
      </c>
      <c r="C61" s="196" t="s">
        <v>184</v>
      </c>
      <c r="D61" s="197"/>
      <c r="E61" s="197"/>
    </row>
    <row r="62" spans="2:5" ht="12.75">
      <c r="B62" s="195"/>
      <c r="C62" s="198"/>
      <c r="D62" s="199"/>
      <c r="E62" s="199"/>
    </row>
    <row r="63" ht="12.75">
      <c r="B63" s="121"/>
    </row>
    <row r="64" ht="12.75">
      <c r="B64" s="121"/>
    </row>
    <row r="65" ht="12.75">
      <c r="B65" s="121"/>
    </row>
    <row r="66" ht="12.75">
      <c r="B66" s="121"/>
    </row>
    <row r="67" ht="12.75">
      <c r="B67" s="121"/>
    </row>
  </sheetData>
  <sheetProtection password="C65E" sheet="1"/>
  <mergeCells count="31">
    <mergeCell ref="U1:U2"/>
    <mergeCell ref="N57:P57"/>
    <mergeCell ref="N59:P59"/>
    <mergeCell ref="J55:L56"/>
    <mergeCell ref="J57:L57"/>
    <mergeCell ref="W1:W2"/>
    <mergeCell ref="V1:V2"/>
    <mergeCell ref="J1:M1"/>
    <mergeCell ref="N1:O1"/>
    <mergeCell ref="T1:T2"/>
    <mergeCell ref="S1:S2"/>
    <mergeCell ref="P1:R1"/>
    <mergeCell ref="B61:B62"/>
    <mergeCell ref="C61:E62"/>
    <mergeCell ref="A4:T4"/>
    <mergeCell ref="N55:P55"/>
    <mergeCell ref="F56:I56"/>
    <mergeCell ref="I1:I2"/>
    <mergeCell ref="N56:P56"/>
    <mergeCell ref="A1:A2"/>
    <mergeCell ref="J59:M59"/>
    <mergeCell ref="F1:H1"/>
    <mergeCell ref="A32:T32"/>
    <mergeCell ref="A48:T48"/>
    <mergeCell ref="A24:T24"/>
    <mergeCell ref="A45:T45"/>
    <mergeCell ref="D1:D2"/>
    <mergeCell ref="A3:T3"/>
    <mergeCell ref="B1:B2"/>
    <mergeCell ref="C1:C2"/>
    <mergeCell ref="E1:E2"/>
  </mergeCells>
  <printOptions horizontalCentered="1"/>
  <pageMargins left="0.39375" right="0.39375" top="0.9277777777777778" bottom="0.7868055555555555" header="0.31527777777777777" footer="0.31527777777777777"/>
  <pageSetup horizontalDpi="300" verticalDpi="300" orientation="landscape" paperSize="9" scale="57" r:id="rId3"/>
  <headerFooter alignWithMargins="0">
    <oddHeader>&amp;LŠJ BRNO, HORNÍ 16, p.o. - REKONSTRUKCE KUCHYNĚ&amp;CD.2.7 - ROZPOČET GASTROTECHNOLOGIE&amp;RTECHNOLOGIE GASTROPROVOZU</oddHeader>
    <oddFooter>&amp;C&amp;9&amp;P/&amp;N&amp;R&amp;9 18.12.2019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Janečková</dc:creator>
  <cp:keywords/>
  <dc:description/>
  <cp:lastModifiedBy>Marek</cp:lastModifiedBy>
  <cp:lastPrinted>2021-01-25T10:28:19Z</cp:lastPrinted>
  <dcterms:created xsi:type="dcterms:W3CDTF">2019-12-17T14:29:30Z</dcterms:created>
  <dcterms:modified xsi:type="dcterms:W3CDTF">2021-03-16T12:48:13Z</dcterms:modified>
  <cp:category/>
  <cp:version/>
  <cp:contentType/>
  <cp:contentStatus/>
</cp:coreProperties>
</file>