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7" yWindow="275" windowWidth="18733" windowHeight="12017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Pol'!$A$1:$U$125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8" i="1" l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115" i="12"/>
  <c r="AC115" i="12"/>
  <c r="F39" i="1" s="1"/>
  <c r="AD115" i="12"/>
  <c r="G39" i="1" s="1"/>
  <c r="G40" i="1" s="1"/>
  <c r="G25" i="1" s="1"/>
  <c r="G26" i="1" s="1"/>
  <c r="G9" i="12"/>
  <c r="M9" i="12" s="1"/>
  <c r="I9" i="12"/>
  <c r="I8" i="12" s="1"/>
  <c r="K9" i="12"/>
  <c r="K8" i="12" s="1"/>
  <c r="O9" i="12"/>
  <c r="Q9" i="12"/>
  <c r="Q8" i="12" s="1"/>
  <c r="U9" i="12"/>
  <c r="U8" i="12" s="1"/>
  <c r="G10" i="12"/>
  <c r="I10" i="12"/>
  <c r="K10" i="12"/>
  <c r="M10" i="12"/>
  <c r="O10" i="12"/>
  <c r="Q10" i="12"/>
  <c r="U10" i="12"/>
  <c r="G11" i="12"/>
  <c r="I11" i="12"/>
  <c r="K11" i="12"/>
  <c r="M11" i="12"/>
  <c r="O11" i="12"/>
  <c r="Q11" i="12"/>
  <c r="U11" i="12"/>
  <c r="G12" i="12"/>
  <c r="G8" i="12" s="1"/>
  <c r="I12" i="12"/>
  <c r="K12" i="12"/>
  <c r="O12" i="12"/>
  <c r="O8" i="12" s="1"/>
  <c r="Q12" i="12"/>
  <c r="U12" i="12"/>
  <c r="G13" i="12"/>
  <c r="M13" i="12" s="1"/>
  <c r="I13" i="12"/>
  <c r="K13" i="12"/>
  <c r="O13" i="12"/>
  <c r="Q13" i="12"/>
  <c r="U13" i="12"/>
  <c r="G14" i="12"/>
  <c r="I14" i="12"/>
  <c r="K14" i="12"/>
  <c r="M14" i="12"/>
  <c r="O14" i="12"/>
  <c r="Q14" i="12"/>
  <c r="U14" i="12"/>
  <c r="G16" i="12"/>
  <c r="G15" i="12" s="1"/>
  <c r="I16" i="12"/>
  <c r="I15" i="12" s="1"/>
  <c r="K16" i="12"/>
  <c r="K15" i="12" s="1"/>
  <c r="O16" i="12"/>
  <c r="O15" i="12" s="1"/>
  <c r="Q16" i="12"/>
  <c r="Q15" i="12" s="1"/>
  <c r="U16" i="12"/>
  <c r="U15" i="12" s="1"/>
  <c r="G17" i="12"/>
  <c r="O17" i="12"/>
  <c r="G18" i="12"/>
  <c r="I18" i="12"/>
  <c r="I17" i="12" s="1"/>
  <c r="K18" i="12"/>
  <c r="K17" i="12" s="1"/>
  <c r="M18" i="12"/>
  <c r="M17" i="12" s="1"/>
  <c r="O18" i="12"/>
  <c r="Q18" i="12"/>
  <c r="Q17" i="12" s="1"/>
  <c r="U18" i="12"/>
  <c r="U17" i="12" s="1"/>
  <c r="G19" i="12"/>
  <c r="I19" i="12"/>
  <c r="K19" i="12"/>
  <c r="M19" i="12"/>
  <c r="O19" i="12"/>
  <c r="Q19" i="12"/>
  <c r="U19" i="12"/>
  <c r="G21" i="12"/>
  <c r="G20" i="12" s="1"/>
  <c r="I21" i="12"/>
  <c r="I20" i="12" s="1"/>
  <c r="K21" i="12"/>
  <c r="K20" i="12" s="1"/>
  <c r="O21" i="12"/>
  <c r="O20" i="12" s="1"/>
  <c r="Q21" i="12"/>
  <c r="Q20" i="12" s="1"/>
  <c r="U21" i="12"/>
  <c r="U20" i="12" s="1"/>
  <c r="G22" i="12"/>
  <c r="I22" i="12"/>
  <c r="K22" i="12"/>
  <c r="M22" i="12"/>
  <c r="O22" i="12"/>
  <c r="Q22" i="12"/>
  <c r="U22" i="12"/>
  <c r="G23" i="12"/>
  <c r="I23" i="12"/>
  <c r="K23" i="12"/>
  <c r="M23" i="12"/>
  <c r="O23" i="12"/>
  <c r="Q23" i="12"/>
  <c r="U23" i="12"/>
  <c r="G24" i="12"/>
  <c r="I24" i="12"/>
  <c r="K24" i="12"/>
  <c r="M24" i="12"/>
  <c r="O24" i="12"/>
  <c r="Q24" i="12"/>
  <c r="U24" i="12"/>
  <c r="G26" i="12"/>
  <c r="I26" i="12"/>
  <c r="I25" i="12" s="1"/>
  <c r="K26" i="12"/>
  <c r="K25" i="12" s="1"/>
  <c r="M26" i="12"/>
  <c r="O26" i="12"/>
  <c r="Q26" i="12"/>
  <c r="Q25" i="12" s="1"/>
  <c r="U26" i="12"/>
  <c r="U25" i="12" s="1"/>
  <c r="G27" i="12"/>
  <c r="I27" i="12"/>
  <c r="K27" i="12"/>
  <c r="M27" i="12"/>
  <c r="O27" i="12"/>
  <c r="Q27" i="12"/>
  <c r="U27" i="12"/>
  <c r="G28" i="12"/>
  <c r="I28" i="12"/>
  <c r="K28" i="12"/>
  <c r="M28" i="12"/>
  <c r="O28" i="12"/>
  <c r="Q28" i="12"/>
  <c r="U28" i="12"/>
  <c r="G29" i="12"/>
  <c r="M29" i="12" s="1"/>
  <c r="I29" i="12"/>
  <c r="K29" i="12"/>
  <c r="O29" i="12"/>
  <c r="O25" i="12" s="1"/>
  <c r="Q29" i="12"/>
  <c r="U29" i="12"/>
  <c r="G30" i="12"/>
  <c r="I30" i="12"/>
  <c r="K30" i="12"/>
  <c r="M30" i="12"/>
  <c r="O30" i="12"/>
  <c r="Q30" i="12"/>
  <c r="U30" i="12"/>
  <c r="G31" i="12"/>
  <c r="I31" i="12"/>
  <c r="K31" i="12"/>
  <c r="M31" i="12"/>
  <c r="O31" i="12"/>
  <c r="Q31" i="12"/>
  <c r="U31" i="12"/>
  <c r="G32" i="12"/>
  <c r="I32" i="12"/>
  <c r="K32" i="12"/>
  <c r="M32" i="12"/>
  <c r="O32" i="12"/>
  <c r="Q32" i="12"/>
  <c r="U32" i="12"/>
  <c r="G33" i="12"/>
  <c r="M33" i="12" s="1"/>
  <c r="I33" i="12"/>
  <c r="K33" i="12"/>
  <c r="O33" i="12"/>
  <c r="Q33" i="12"/>
  <c r="U33" i="12"/>
  <c r="G34" i="12"/>
  <c r="I34" i="12"/>
  <c r="K34" i="12"/>
  <c r="M34" i="12"/>
  <c r="O34" i="12"/>
  <c r="Q34" i="12"/>
  <c r="U34" i="12"/>
  <c r="G35" i="12"/>
  <c r="I35" i="12"/>
  <c r="K35" i="12"/>
  <c r="M35" i="12"/>
  <c r="O35" i="12"/>
  <c r="Q35" i="12"/>
  <c r="U35" i="12"/>
  <c r="G36" i="12"/>
  <c r="I36" i="12"/>
  <c r="K36" i="12"/>
  <c r="M36" i="12"/>
  <c r="O36" i="12"/>
  <c r="Q36" i="12"/>
  <c r="U36" i="12"/>
  <c r="G37" i="12"/>
  <c r="M37" i="12" s="1"/>
  <c r="I37" i="12"/>
  <c r="K37" i="12"/>
  <c r="O37" i="12"/>
  <c r="Q37" i="12"/>
  <c r="U37" i="12"/>
  <c r="G38" i="12"/>
  <c r="I38" i="12"/>
  <c r="O38" i="12"/>
  <c r="Q38" i="12"/>
  <c r="G39" i="12"/>
  <c r="I39" i="12"/>
  <c r="K39" i="12"/>
  <c r="K38" i="12" s="1"/>
  <c r="M39" i="12"/>
  <c r="M38" i="12" s="1"/>
  <c r="O39" i="12"/>
  <c r="Q39" i="12"/>
  <c r="U39" i="12"/>
  <c r="U38" i="12" s="1"/>
  <c r="G41" i="12"/>
  <c r="G40" i="12" s="1"/>
  <c r="I41" i="12"/>
  <c r="I40" i="12" s="1"/>
  <c r="K41" i="12"/>
  <c r="O41" i="12"/>
  <c r="O40" i="12" s="1"/>
  <c r="Q41" i="12"/>
  <c r="Q40" i="12" s="1"/>
  <c r="U41" i="12"/>
  <c r="G42" i="12"/>
  <c r="M42" i="12" s="1"/>
  <c r="I42" i="12"/>
  <c r="K42" i="12"/>
  <c r="K40" i="12" s="1"/>
  <c r="O42" i="12"/>
  <c r="Q42" i="12"/>
  <c r="U42" i="12"/>
  <c r="U40" i="12" s="1"/>
  <c r="G43" i="12"/>
  <c r="I43" i="12"/>
  <c r="K43" i="12"/>
  <c r="M43" i="12"/>
  <c r="O43" i="12"/>
  <c r="Q43" i="12"/>
  <c r="U43" i="12"/>
  <c r="K44" i="12"/>
  <c r="U44" i="12"/>
  <c r="G45" i="12"/>
  <c r="G44" i="12" s="1"/>
  <c r="I45" i="12"/>
  <c r="I44" i="12" s="1"/>
  <c r="K45" i="12"/>
  <c r="O45" i="12"/>
  <c r="O44" i="12" s="1"/>
  <c r="Q45" i="12"/>
  <c r="Q44" i="12" s="1"/>
  <c r="U45" i="12"/>
  <c r="G46" i="12"/>
  <c r="I46" i="12"/>
  <c r="O46" i="12"/>
  <c r="Q46" i="12"/>
  <c r="G47" i="12"/>
  <c r="I47" i="12"/>
  <c r="K47" i="12"/>
  <c r="K46" i="12" s="1"/>
  <c r="M47" i="12"/>
  <c r="M46" i="12" s="1"/>
  <c r="O47" i="12"/>
  <c r="Q47" i="12"/>
  <c r="U47" i="12"/>
  <c r="U46" i="12" s="1"/>
  <c r="G49" i="12"/>
  <c r="G48" i="12" s="1"/>
  <c r="I49" i="12"/>
  <c r="I48" i="12" s="1"/>
  <c r="K49" i="12"/>
  <c r="O49" i="12"/>
  <c r="O48" i="12" s="1"/>
  <c r="Q49" i="12"/>
  <c r="Q48" i="12" s="1"/>
  <c r="U49" i="12"/>
  <c r="G50" i="12"/>
  <c r="M50" i="12" s="1"/>
  <c r="I50" i="12"/>
  <c r="K50" i="12"/>
  <c r="K48" i="12" s="1"/>
  <c r="O50" i="12"/>
  <c r="Q50" i="12"/>
  <c r="U50" i="12"/>
  <c r="U48" i="12" s="1"/>
  <c r="G51" i="12"/>
  <c r="I51" i="12"/>
  <c r="K51" i="12"/>
  <c r="M51" i="12"/>
  <c r="O51" i="12"/>
  <c r="Q51" i="12"/>
  <c r="U51" i="12"/>
  <c r="G52" i="12"/>
  <c r="I52" i="12"/>
  <c r="K52" i="12"/>
  <c r="M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I55" i="12"/>
  <c r="K55" i="12"/>
  <c r="M55" i="12"/>
  <c r="O55" i="12"/>
  <c r="Q55" i="12"/>
  <c r="U55" i="12"/>
  <c r="G56" i="12"/>
  <c r="I56" i="12"/>
  <c r="K56" i="12"/>
  <c r="M56" i="12"/>
  <c r="O56" i="12"/>
  <c r="Q56" i="12"/>
  <c r="U56" i="12"/>
  <c r="G57" i="12"/>
  <c r="M57" i="12" s="1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G59" i="12"/>
  <c r="I59" i="12"/>
  <c r="K59" i="12"/>
  <c r="M59" i="12"/>
  <c r="O59" i="12"/>
  <c r="Q59" i="12"/>
  <c r="U59" i="12"/>
  <c r="G61" i="12"/>
  <c r="M61" i="12" s="1"/>
  <c r="I61" i="12"/>
  <c r="I60" i="12" s="1"/>
  <c r="K61" i="12"/>
  <c r="O61" i="12"/>
  <c r="Q61" i="12"/>
  <c r="Q60" i="12" s="1"/>
  <c r="U61" i="12"/>
  <c r="G62" i="12"/>
  <c r="M62" i="12" s="1"/>
  <c r="I62" i="12"/>
  <c r="K62" i="12"/>
  <c r="K60" i="12" s="1"/>
  <c r="O62" i="12"/>
  <c r="Q62" i="12"/>
  <c r="U62" i="12"/>
  <c r="U60" i="12" s="1"/>
  <c r="G63" i="12"/>
  <c r="I63" i="12"/>
  <c r="K63" i="12"/>
  <c r="M63" i="12"/>
  <c r="O63" i="12"/>
  <c r="Q63" i="12"/>
  <c r="U63" i="12"/>
  <c r="G64" i="12"/>
  <c r="G60" i="12" s="1"/>
  <c r="I64" i="12"/>
  <c r="K64" i="12"/>
  <c r="O64" i="12"/>
  <c r="O60" i="12" s="1"/>
  <c r="Q64" i="12"/>
  <c r="U64" i="12"/>
  <c r="G65" i="12"/>
  <c r="M65" i="12" s="1"/>
  <c r="I65" i="12"/>
  <c r="K65" i="12"/>
  <c r="O65" i="12"/>
  <c r="Q65" i="12"/>
  <c r="U65" i="12"/>
  <c r="G66" i="12"/>
  <c r="M66" i="12" s="1"/>
  <c r="I66" i="12"/>
  <c r="K66" i="12"/>
  <c r="O66" i="12"/>
  <c r="Q66" i="12"/>
  <c r="U66" i="12"/>
  <c r="G67" i="12"/>
  <c r="I67" i="12"/>
  <c r="K67" i="12"/>
  <c r="M67" i="12"/>
  <c r="O67" i="12"/>
  <c r="Q67" i="12"/>
  <c r="U67" i="12"/>
  <c r="G68" i="12"/>
  <c r="M68" i="12" s="1"/>
  <c r="I68" i="12"/>
  <c r="K68" i="12"/>
  <c r="O68" i="12"/>
  <c r="Q68" i="12"/>
  <c r="U68" i="12"/>
  <c r="G70" i="12"/>
  <c r="M70" i="12" s="1"/>
  <c r="I70" i="12"/>
  <c r="K70" i="12"/>
  <c r="K69" i="12" s="1"/>
  <c r="O70" i="12"/>
  <c r="Q70" i="12"/>
  <c r="U70" i="12"/>
  <c r="U69" i="12" s="1"/>
  <c r="G71" i="12"/>
  <c r="I71" i="12"/>
  <c r="K71" i="12"/>
  <c r="M71" i="12"/>
  <c r="O71" i="12"/>
  <c r="Q71" i="12"/>
  <c r="U71" i="12"/>
  <c r="G72" i="12"/>
  <c r="G69" i="12" s="1"/>
  <c r="I72" i="12"/>
  <c r="K72" i="12"/>
  <c r="O72" i="12"/>
  <c r="O69" i="12" s="1"/>
  <c r="Q72" i="12"/>
  <c r="U72" i="12"/>
  <c r="G73" i="12"/>
  <c r="M73" i="12" s="1"/>
  <c r="I73" i="12"/>
  <c r="I69" i="12" s="1"/>
  <c r="K73" i="12"/>
  <c r="O73" i="12"/>
  <c r="Q73" i="12"/>
  <c r="Q69" i="12" s="1"/>
  <c r="U73" i="12"/>
  <c r="G74" i="12"/>
  <c r="M74" i="12" s="1"/>
  <c r="I74" i="12"/>
  <c r="K74" i="12"/>
  <c r="O74" i="12"/>
  <c r="Q74" i="12"/>
  <c r="U74" i="12"/>
  <c r="G75" i="12"/>
  <c r="I75" i="12"/>
  <c r="K75" i="12"/>
  <c r="M75" i="12"/>
  <c r="O75" i="12"/>
  <c r="Q75" i="12"/>
  <c r="U75" i="12"/>
  <c r="G76" i="12"/>
  <c r="M76" i="12" s="1"/>
  <c r="I76" i="12"/>
  <c r="K76" i="12"/>
  <c r="O76" i="12"/>
  <c r="Q76" i="12"/>
  <c r="U76" i="12"/>
  <c r="G78" i="12"/>
  <c r="M78" i="12" s="1"/>
  <c r="I78" i="12"/>
  <c r="I77" i="12" s="1"/>
  <c r="K78" i="12"/>
  <c r="K77" i="12" s="1"/>
  <c r="O78" i="12"/>
  <c r="Q78" i="12"/>
  <c r="Q77" i="12" s="1"/>
  <c r="U78" i="12"/>
  <c r="U77" i="12" s="1"/>
  <c r="G79" i="12"/>
  <c r="I79" i="12"/>
  <c r="K79" i="12"/>
  <c r="M79" i="12"/>
  <c r="O79" i="12"/>
  <c r="Q79" i="12"/>
  <c r="U79" i="12"/>
  <c r="G80" i="12"/>
  <c r="G77" i="12" s="1"/>
  <c r="I80" i="12"/>
  <c r="K80" i="12"/>
  <c r="O80" i="12"/>
  <c r="O77" i="12" s="1"/>
  <c r="Q80" i="12"/>
  <c r="U80" i="12"/>
  <c r="G81" i="12"/>
  <c r="M81" i="12" s="1"/>
  <c r="I81" i="12"/>
  <c r="K81" i="12"/>
  <c r="O81" i="12"/>
  <c r="Q81" i="12"/>
  <c r="U81" i="12"/>
  <c r="G82" i="12"/>
  <c r="M82" i="12" s="1"/>
  <c r="I82" i="12"/>
  <c r="K82" i="12"/>
  <c r="O82" i="12"/>
  <c r="Q82" i="12"/>
  <c r="U82" i="12"/>
  <c r="G83" i="12"/>
  <c r="I83" i="12"/>
  <c r="K83" i="12"/>
  <c r="M83" i="12"/>
  <c r="O83" i="12"/>
  <c r="Q83" i="12"/>
  <c r="U83" i="12"/>
  <c r="G84" i="12"/>
  <c r="M84" i="12" s="1"/>
  <c r="I84" i="12"/>
  <c r="K84" i="12"/>
  <c r="O84" i="12"/>
  <c r="Q84" i="12"/>
  <c r="U84" i="12"/>
  <c r="G86" i="12"/>
  <c r="M86" i="12" s="1"/>
  <c r="I86" i="12"/>
  <c r="I85" i="12" s="1"/>
  <c r="K86" i="12"/>
  <c r="K85" i="12" s="1"/>
  <c r="O86" i="12"/>
  <c r="Q86" i="12"/>
  <c r="Q85" i="12" s="1"/>
  <c r="U86" i="12"/>
  <c r="U85" i="12" s="1"/>
  <c r="G87" i="12"/>
  <c r="I87" i="12"/>
  <c r="K87" i="12"/>
  <c r="M87" i="12"/>
  <c r="O87" i="12"/>
  <c r="Q87" i="12"/>
  <c r="U87" i="12"/>
  <c r="G88" i="12"/>
  <c r="G85" i="12" s="1"/>
  <c r="I88" i="12"/>
  <c r="K88" i="12"/>
  <c r="M88" i="12"/>
  <c r="O88" i="12"/>
  <c r="O85" i="12" s="1"/>
  <c r="Q88" i="12"/>
  <c r="U88" i="12"/>
  <c r="G89" i="12"/>
  <c r="M89" i="12" s="1"/>
  <c r="I89" i="12"/>
  <c r="K89" i="12"/>
  <c r="O89" i="12"/>
  <c r="Q89" i="12"/>
  <c r="U89" i="12"/>
  <c r="G90" i="12"/>
  <c r="M90" i="12" s="1"/>
  <c r="I90" i="12"/>
  <c r="K90" i="12"/>
  <c r="O90" i="12"/>
  <c r="Q90" i="12"/>
  <c r="U90" i="12"/>
  <c r="G91" i="12"/>
  <c r="I91" i="12"/>
  <c r="K91" i="12"/>
  <c r="M91" i="12"/>
  <c r="O91" i="12"/>
  <c r="Q91" i="12"/>
  <c r="U91" i="12"/>
  <c r="G92" i="12"/>
  <c r="I92" i="12"/>
  <c r="K92" i="12"/>
  <c r="M92" i="12"/>
  <c r="O92" i="12"/>
  <c r="Q92" i="12"/>
  <c r="U92" i="12"/>
  <c r="G93" i="12"/>
  <c r="M93" i="12" s="1"/>
  <c r="I93" i="12"/>
  <c r="K93" i="12"/>
  <c r="O93" i="12"/>
  <c r="Q93" i="12"/>
  <c r="U93" i="12"/>
  <c r="G95" i="12"/>
  <c r="I95" i="12"/>
  <c r="K95" i="12"/>
  <c r="K94" i="12" s="1"/>
  <c r="M95" i="12"/>
  <c r="O95" i="12"/>
  <c r="Q95" i="12"/>
  <c r="U95" i="12"/>
  <c r="U94" i="12" s="1"/>
  <c r="G96" i="12"/>
  <c r="G94" i="12" s="1"/>
  <c r="I96" i="12"/>
  <c r="K96" i="12"/>
  <c r="M96" i="12"/>
  <c r="O96" i="12"/>
  <c r="O94" i="12" s="1"/>
  <c r="Q96" i="12"/>
  <c r="U96" i="12"/>
  <c r="G97" i="12"/>
  <c r="M97" i="12" s="1"/>
  <c r="I97" i="12"/>
  <c r="I94" i="12" s="1"/>
  <c r="K97" i="12"/>
  <c r="O97" i="12"/>
  <c r="Q97" i="12"/>
  <c r="Q94" i="12" s="1"/>
  <c r="U97" i="12"/>
  <c r="G98" i="12"/>
  <c r="M98" i="12" s="1"/>
  <c r="I98" i="12"/>
  <c r="K98" i="12"/>
  <c r="O98" i="12"/>
  <c r="Q98" i="12"/>
  <c r="U98" i="12"/>
  <c r="K99" i="12"/>
  <c r="U99" i="12"/>
  <c r="G100" i="12"/>
  <c r="G99" i="12" s="1"/>
  <c r="I100" i="12"/>
  <c r="K100" i="12"/>
  <c r="O100" i="12"/>
  <c r="O99" i="12" s="1"/>
  <c r="Q100" i="12"/>
  <c r="U100" i="12"/>
  <c r="G101" i="12"/>
  <c r="M101" i="12" s="1"/>
  <c r="I101" i="12"/>
  <c r="I99" i="12" s="1"/>
  <c r="K101" i="12"/>
  <c r="O101" i="12"/>
  <c r="Q101" i="12"/>
  <c r="Q99" i="12" s="1"/>
  <c r="U101" i="12"/>
  <c r="I102" i="12"/>
  <c r="K102" i="12"/>
  <c r="Q102" i="12"/>
  <c r="U102" i="12"/>
  <c r="G103" i="12"/>
  <c r="I103" i="12"/>
  <c r="K103" i="12"/>
  <c r="M103" i="12"/>
  <c r="O103" i="12"/>
  <c r="Q103" i="12"/>
  <c r="U103" i="12"/>
  <c r="G104" i="12"/>
  <c r="G102" i="12" s="1"/>
  <c r="I104" i="12"/>
  <c r="K104" i="12"/>
  <c r="O104" i="12"/>
  <c r="O102" i="12" s="1"/>
  <c r="Q104" i="12"/>
  <c r="U104" i="12"/>
  <c r="G105" i="12"/>
  <c r="I105" i="12"/>
  <c r="O105" i="12"/>
  <c r="Q105" i="12"/>
  <c r="G106" i="12"/>
  <c r="M106" i="12" s="1"/>
  <c r="M105" i="12" s="1"/>
  <c r="I106" i="12"/>
  <c r="K106" i="12"/>
  <c r="K105" i="12" s="1"/>
  <c r="O106" i="12"/>
  <c r="Q106" i="12"/>
  <c r="U106" i="12"/>
  <c r="U105" i="12" s="1"/>
  <c r="I107" i="12"/>
  <c r="K107" i="12"/>
  <c r="Q107" i="12"/>
  <c r="U107" i="12"/>
  <c r="G108" i="12"/>
  <c r="G107" i="12" s="1"/>
  <c r="I108" i="12"/>
  <c r="K108" i="12"/>
  <c r="O108" i="12"/>
  <c r="O107" i="12" s="1"/>
  <c r="Q108" i="12"/>
  <c r="U108" i="12"/>
  <c r="G112" i="12"/>
  <c r="I112" i="12"/>
  <c r="O112" i="12"/>
  <c r="Q112" i="12"/>
  <c r="G113" i="12"/>
  <c r="M113" i="12" s="1"/>
  <c r="M112" i="12" s="1"/>
  <c r="I113" i="12"/>
  <c r="K113" i="12"/>
  <c r="K112" i="12" s="1"/>
  <c r="O113" i="12"/>
  <c r="Q113" i="12"/>
  <c r="U113" i="12"/>
  <c r="U112" i="12" s="1"/>
  <c r="I20" i="1"/>
  <c r="I19" i="1"/>
  <c r="I18" i="1"/>
  <c r="I17" i="1"/>
  <c r="I16" i="1"/>
  <c r="I69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H39" i="1" l="1"/>
  <c r="H40" i="1" s="1"/>
  <c r="F40" i="1"/>
  <c r="G28" i="1" s="1"/>
  <c r="M85" i="12"/>
  <c r="M69" i="12"/>
  <c r="M25" i="12"/>
  <c r="M94" i="12"/>
  <c r="M8" i="12"/>
  <c r="M80" i="12"/>
  <c r="M77" i="12" s="1"/>
  <c r="M72" i="12"/>
  <c r="M64" i="12"/>
  <c r="M60" i="12" s="1"/>
  <c r="G25" i="12"/>
  <c r="M16" i="12"/>
  <c r="M15" i="12" s="1"/>
  <c r="M12" i="12"/>
  <c r="M100" i="12"/>
  <c r="M99" i="12" s="1"/>
  <c r="M49" i="12"/>
  <c r="M48" i="12" s="1"/>
  <c r="M45" i="12"/>
  <c r="M44" i="12" s="1"/>
  <c r="M41" i="12"/>
  <c r="M40" i="12" s="1"/>
  <c r="M21" i="12"/>
  <c r="M20" i="12" s="1"/>
  <c r="M108" i="12"/>
  <c r="M107" i="12" s="1"/>
  <c r="M104" i="12"/>
  <c r="M102" i="12" s="1"/>
  <c r="I21" i="1"/>
  <c r="I39" i="1"/>
  <c r="I40" i="1" s="1"/>
  <c r="J39" i="1" s="1"/>
  <c r="J40" i="1" s="1"/>
  <c r="G23" i="1" l="1"/>
  <c r="G24" i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<sst xmlns="http://schemas.openxmlformats.org/spreadsheetml/2006/main" count="597" uniqueCount="310">
  <si>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</si>
  <si>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</si>
  <si>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</si>
  <si>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</si>
  <si>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</si>
  <si>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</si>
  <si>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</si>
  <si>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</si>
  <si>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</si>
  <si>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</si>
  <si>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</si>
  <si>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</si>
  <si>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</si>
  <si>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</si>
  <si>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</si>
  <si>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</si>
  <si>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</si>
  <si>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</si>
  <si>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</si>
  <si>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</si>
  <si>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</si>
  <si>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</si>
  <si>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</si>
  <si>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</si>
  <si>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</si>
  <si>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</si>
  <si>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</si>
  <si>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</si>
  <si>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</si>
  <si>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</si>
  <si>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</si>
  <si>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</si>
  <si>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</si>
  <si>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</si>
  <si>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</si>
  <si>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</si>
  <si>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</si>
  <si>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</si>
  <si>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</si>
  <si>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</si>
  <si>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</si>
  <si>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</si>
  <si>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</si>
  <si>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</si>
  <si>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</si>
  <si>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</si>
  <si>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>Oprava bytu Křížová 6, byt č. 1</t>
  </si>
  <si>
    <t>Statutární město Brno</t>
  </si>
  <si>
    <t>Dominikánské náměstí 196/1</t>
  </si>
  <si>
    <t>Brno-Brno město</t>
  </si>
  <si>
    <t>602 00</t>
  </si>
  <si>
    <t xml:space="preserve"> 44992785</t>
  </si>
  <si>
    <t>CZ 44992785</t>
  </si>
  <si>
    <t>Rozpočet</t>
  </si>
  <si>
    <t>Celkem za stavbu</t>
  </si>
  <si>
    <t>CZK</t>
  </si>
  <si>
    <t xml:space="preserve">Popis rozpočtu:  - </t>
  </si>
  <si>
    <t>Opravy omítek, maleb, nátěrů, výměna zař, předmětů ZTI, oprava vlýsek, výměna PVC, nová el. instalace v celém bytě, revizní zprávy, opravy dlažeb a obkladů.</t>
  </si>
  <si>
    <t>Rekapitulace dílů</t>
  </si>
  <si>
    <t>Typ dílu</t>
  </si>
  <si>
    <t>61</t>
  </si>
  <si>
    <t>Upravy povrchů vnitřní</t>
  </si>
  <si>
    <t>63</t>
  </si>
  <si>
    <t>Podlahy a podlahové konstrukce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</si>
  <si>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</si>
  <si>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</si>
  <si>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</si>
  <si>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</si>
  <si>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</si>
  <si>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</si>
  <si>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</si>
  <si>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</si>
  <si>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</si>
  <si>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</si>
  <si>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</si>
  <si>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</si>
  <si>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</si>
  <si>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</si>
  <si>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</si>
  <si>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</si>
  <si>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</si>
  <si>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</si>
  <si>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</si>
  <si>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</si>
  <si>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</si>
  <si>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</si>
  <si>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</si>
  <si>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</si>
  <si>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</si>
  <si>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</si>
  <si>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</si>
  <si>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</si>
  <si>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</si>
  <si>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</si>
  <si>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</si>
  <si>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</si>
  <si>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M65</t>
  </si>
  <si>
    <t>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</si>
  <si>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</si>
  <si>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</si>
  <si>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</si>
  <si>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</si>
  <si>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</si>
  <si>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</si>
  <si>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</si>
  <si>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</si>
  <si>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</si>
  <si>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</si>
  <si>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</si>
  <si>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</si>
  <si>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</si>
  <si>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</si>
  <si>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</si>
  <si>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</si>
  <si>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</si>
  <si>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</si>
  <si>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</si>
  <si>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</si>
  <si>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</si>
  <si>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</si>
  <si>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</si>
  <si>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</si>
  <si>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</si>
  <si>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</si>
  <si>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</si>
  <si>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</si>
  <si>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</si>
  <si>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611403380R00</t>
  </si>
  <si>
    <t>Hrubá výplň rýh ve stropech do 3x3 cm maltou z SMS</t>
  </si>
  <si>
    <t>m</t>
  </si>
  <si>
    <t>POL1_0</t>
  </si>
  <si>
    <t>611421121RT2</t>
  </si>
  <si>
    <t>Oprava váp. omítek stropů do 5% plochy - hladkých, s použitím suché maltové směsi</t>
  </si>
  <si>
    <t>m2</t>
  </si>
  <si>
    <t>612403380R00</t>
  </si>
  <si>
    <t>Hrubá výplň rýh ve stěnách do 3x3 cm maltou ze SMS</t>
  </si>
  <si>
    <t>612403382RT1</t>
  </si>
  <si>
    <t>Hrubá výplň rýh ve stěnách do 5x5 cm maltou ze SMS, zdicí maltou</t>
  </si>
  <si>
    <t>612421131R00</t>
  </si>
  <si>
    <t>Oprava vápen.omítek stěn do 5 % pl. - štukových</t>
  </si>
  <si>
    <t>612409991RT2</t>
  </si>
  <si>
    <t>Začištění omítek kolem oken,dveří apod., s použitím suché maltové směsi</t>
  </si>
  <si>
    <t>631312121R00</t>
  </si>
  <si>
    <t>Doplnění mazanin betonem do 4 m2, do tl. 8 cm</t>
  </si>
  <si>
    <t>m3</t>
  </si>
  <si>
    <t>952902110R00</t>
  </si>
  <si>
    <t>Čištění zametáním v místnostech a chodbách</t>
  </si>
  <si>
    <t>952901110R00</t>
  </si>
  <si>
    <t>Čištění mytím vnějších ploch oken a dveří</t>
  </si>
  <si>
    <t>965081702R00</t>
  </si>
  <si>
    <t xml:space="preserve">Bourání soklíků z dlažeb keramických </t>
  </si>
  <si>
    <t>965042121R00</t>
  </si>
  <si>
    <t>Bourání mazanin betonových tl. 10 cm, pl. 1 m2</t>
  </si>
  <si>
    <t>965048515R00</t>
  </si>
  <si>
    <t>Broušení betonových povrchů do tl. 5 mm</t>
  </si>
  <si>
    <t>965081713R00</t>
  </si>
  <si>
    <t>Bourání dlažeb keramických tl.10 mm, nad 1 m2</t>
  </si>
  <si>
    <t>974031121R00</t>
  </si>
  <si>
    <t>Vysekání rýh ve zdi cihelné 3 x 3 cm</t>
  </si>
  <si>
    <t>974031132R00</t>
  </si>
  <si>
    <t>Vysekání rýh ve zdi cihelné 5 x 7 cm</t>
  </si>
  <si>
    <t>974052313R00</t>
  </si>
  <si>
    <t>Frézování drážky do 30x30 mm, strop,cihel.tvárnice</t>
  </si>
  <si>
    <t>974054308R00</t>
  </si>
  <si>
    <t>Vyvrtání kapsy pro krabici do pr.80 mm,cih.tvárnic</t>
  </si>
  <si>
    <t>kus</t>
  </si>
  <si>
    <t>976075211R00</t>
  </si>
  <si>
    <t>Vybourání gyrnýží 2 ks</t>
  </si>
  <si>
    <t>t</t>
  </si>
  <si>
    <t>978059531R00</t>
  </si>
  <si>
    <t>Odsekání vnitřních obkladů stěn nad 2 m2</t>
  </si>
  <si>
    <t>979990107R00</t>
  </si>
  <si>
    <t>Poplatek za skládku suti - směs betonu,cihel,dřeva</t>
  </si>
  <si>
    <t>979011211R00</t>
  </si>
  <si>
    <t>Svislá doprava suti a vybour. hmot za 2.NP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</si>
  <si>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</si>
  <si>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</si>
  <si>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</si>
  <si>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</si>
  <si>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</si>
  <si>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</si>
  <si>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</si>
  <si>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</si>
  <si>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999281145R00</t>
  </si>
  <si>
    <t>Přesun hmot pro opravy a údržbu do v. 6 m, nošením</t>
  </si>
  <si>
    <t>711212221R00</t>
  </si>
  <si>
    <t>Stěrka hydroizolační těsnicí hmotou Fermacell</t>
  </si>
  <si>
    <t>711261111R00</t>
  </si>
  <si>
    <t>Izolace proti vodě vodor. izolač. pás do tmelu</t>
  </si>
  <si>
    <t>998711101R00</t>
  </si>
  <si>
    <t>Přesun hmot pro izolace proti vodě, výšky do 6 m</t>
  </si>
  <si>
    <t>721173304R00</t>
  </si>
  <si>
    <t>Rozvod odpadů pro KL, sprch.kout a umyvadlo, včetně demontáže starých vedení</t>
  </si>
  <si>
    <t>kpl</t>
  </si>
  <si>
    <t>722174212R00</t>
  </si>
  <si>
    <t>Rozvod vody pro koupelnu, kuchyň a WC + armatury, demontáž starých rozvodů.</t>
  </si>
  <si>
    <t>725013138RU1</t>
  </si>
  <si>
    <t>Klozet kombi OLYMP,nádrž s armat.odpad svislý,bílý, bez dodávky sedátka</t>
  </si>
  <si>
    <t>soubor</t>
  </si>
  <si>
    <t>725017123R00</t>
  </si>
  <si>
    <t>Umyvadlo na šrouby CUBITO 60 x 45 cm, bílé</t>
  </si>
  <si>
    <t>725249101R00</t>
  </si>
  <si>
    <t>Montáž sprchových boxů</t>
  </si>
  <si>
    <t>55484201.AR</t>
  </si>
  <si>
    <t>Sprchový box čtvercový 90x90x185 cm, SBOXRH 2/90 P</t>
  </si>
  <si>
    <t>POL3_0</t>
  </si>
  <si>
    <t>725110811R00</t>
  </si>
  <si>
    <t>Demontáž klozetů splachovacích</t>
  </si>
  <si>
    <t>725210821R00</t>
  </si>
  <si>
    <t>Demontáž umyvadel bez výtokových armatur</t>
  </si>
  <si>
    <t>725220851R00</t>
  </si>
  <si>
    <t>Demontáž van včetně vybourání obezdezdívky</t>
  </si>
  <si>
    <t>725310823R00</t>
  </si>
  <si>
    <t>Demontáž dřezů 1dílných v kuchyňské sestavě</t>
  </si>
  <si>
    <t>725820801R00</t>
  </si>
  <si>
    <t>Demontáž baterie nástěnné do G 3/4</t>
  </si>
  <si>
    <t>725829301RT2</t>
  </si>
  <si>
    <t>Montáž baterie umyv.a dřezové stojánkové, včetně baterie</t>
  </si>
  <si>
    <t>998725101R00</t>
  </si>
  <si>
    <t>Přesun hmot pro zařizovací předměty, výšky do 6 m</t>
  </si>
  <si>
    <t>766812840R00</t>
  </si>
  <si>
    <t>Demontáž kuchyňských linek do 2,1 m</t>
  </si>
  <si>
    <t>766825821R00</t>
  </si>
  <si>
    <t>Demontáž vestavěných skříní 2křídlových</t>
  </si>
  <si>
    <t>766661112R00</t>
  </si>
  <si>
    <t>Montáž dveří do zárubně,otevíravých 1kř.do 0,8 m</t>
  </si>
  <si>
    <t>553407040R</t>
  </si>
  <si>
    <t>Dveře SDK.v - 600x1970 L,P, kovové vnitřní, oboustranně opláštěné, hladké, s voštinovou výplní</t>
  </si>
  <si>
    <t>61160603R</t>
  </si>
  <si>
    <t>Dveře vnitřní hladké 2/3 sklo 1kř. 80x197 bílé</t>
  </si>
  <si>
    <t>766670021R00</t>
  </si>
  <si>
    <t>Montáž kliky a štítku</t>
  </si>
  <si>
    <t>766695213R00</t>
  </si>
  <si>
    <t>D + M prahů dveří jednokřídlových š. nad 10 cm</t>
  </si>
  <si>
    <t>998766101R00</t>
  </si>
  <si>
    <t>Přesun hmot pro truhlářské konstr., výšky do 6 m</t>
  </si>
  <si>
    <t>771101101R00</t>
  </si>
  <si>
    <t>Vysávání podlah prům.vysavačem pro pokládku dlažby</t>
  </si>
  <si>
    <t>771101210R00</t>
  </si>
  <si>
    <t>Penetrace podkladu pod dlažby</t>
  </si>
  <si>
    <t>771575107RT6</t>
  </si>
  <si>
    <t>D+M podlah keram.,režné hladké, tmel, 20x20 cm, Keraflex (lepidlo), Ultracolor plus (spár.hmota)</t>
  </si>
  <si>
    <t>771579791R00</t>
  </si>
  <si>
    <t>Příplatek za plochu podlah keram. do 5 m2 jednotl.</t>
  </si>
  <si>
    <t>771579792R00</t>
  </si>
  <si>
    <t>Příplatek za podlahy keram.v omezeném prostoru</t>
  </si>
  <si>
    <t>771578011R00</t>
  </si>
  <si>
    <t>Spára podlaha - stěna, silikonem</t>
  </si>
  <si>
    <t>998771101R00</t>
  </si>
  <si>
    <t>Přesun hmot pro podlahy z dlaždic, výšky do 6 m</t>
  </si>
  <si>
    <t>775101101R00</t>
  </si>
  <si>
    <t>Vysávání podlah prům.vysavačem,podlahy vlys,parket</t>
  </si>
  <si>
    <t>775411810R00</t>
  </si>
  <si>
    <t>Demontáž lišt dřevěných, přibíjených</t>
  </si>
  <si>
    <t>775413110R00</t>
  </si>
  <si>
    <t>Podlahové lišty ze dřeva, přibíjené</t>
  </si>
  <si>
    <t>775599120R00</t>
  </si>
  <si>
    <t>Impregnace podlah vlysových nebo parketových</t>
  </si>
  <si>
    <t>775599130R00</t>
  </si>
  <si>
    <t>Celoplošné tmelení Fugenkittlösung</t>
  </si>
  <si>
    <t>775599147R00</t>
  </si>
  <si>
    <t>Lak dřevěných podlah BonaTrafic, Z+3x, přebroušení</t>
  </si>
  <si>
    <t>998775101R00</t>
  </si>
  <si>
    <t>Přesun hmot pro podlahy vlysové, výšky do 6 m</t>
  </si>
  <si>
    <t>776401800R00</t>
  </si>
  <si>
    <t>Demontáž soklíků nebo lišt, pryžových nebo z PVC</t>
  </si>
  <si>
    <t>776511820RT2</t>
  </si>
  <si>
    <t>Odstranění PVC a koberců lepených s podložkou, z ploch 10 - 20 m2</t>
  </si>
  <si>
    <t>776101101R00</t>
  </si>
  <si>
    <t>Vysávání podlah prům.vysavačem pod povlak.podlahy</t>
  </si>
  <si>
    <t>776101121R00</t>
  </si>
  <si>
    <t>Provedení penetrace podkladu pod.povlak.podlahy</t>
  </si>
  <si>
    <t>776101115R00</t>
  </si>
  <si>
    <t>Vyrovnání podkladů samonivelační hmotou</t>
  </si>
  <si>
    <t>776421100RU1</t>
  </si>
  <si>
    <t>Lepení podlahových soklíků z PVC a vinylu, včetně dodávky soklíku PVC</t>
  </si>
  <si>
    <t>776521200RV1</t>
  </si>
  <si>
    <t>Lepení povlakových podlah z dílců PVC a CV (vinyl), včetně vinylové podlahoviny tl. 2 mm</t>
  </si>
  <si>
    <t>998776101R00</t>
  </si>
  <si>
    <t>Přesun hmot pro podlahy povlakové, výšky do 6 m</t>
  </si>
  <si>
    <t>781101111R00</t>
  </si>
  <si>
    <t>Vyrovnání podkladu maltou ze SMS tl. do 7 mm</t>
  </si>
  <si>
    <t>781101210R00</t>
  </si>
  <si>
    <t>Penetrace podkladu pod obklady</t>
  </si>
  <si>
    <t>781475115R00</t>
  </si>
  <si>
    <t>D+M obklad vnitřní stěn keram., do tmele, 25x25 cm</t>
  </si>
  <si>
    <t>998781101R00</t>
  </si>
  <si>
    <t>Přesun hmot pro obklady keramické, výšky do 6 m</t>
  </si>
  <si>
    <t>783222941RT1</t>
  </si>
  <si>
    <t>Údržba, nátěr syntetický kovových konstr. Roko 2x, samozákladující barva Rokosil S 2199</t>
  </si>
  <si>
    <t>783624200R00</t>
  </si>
  <si>
    <t>Nátěr synt. truhl. výrobků 2x + 1x email + 1x tmel</t>
  </si>
  <si>
    <t>784402801R00</t>
  </si>
  <si>
    <t>Odstranění malby oškrábáním v místnosti H do 3,8 m</t>
  </si>
  <si>
    <t>784452911R00</t>
  </si>
  <si>
    <t>Oprava,malba směsí tekut.2x,1bar+obrus míst. 3,8 m</t>
  </si>
  <si>
    <t>785411800R00</t>
  </si>
  <si>
    <t>Odstranění tapet lepených papírových do 3,8 m</t>
  </si>
  <si>
    <t>650</t>
  </si>
  <si>
    <t>Nová el. instalace byt 2+1 včetně RZ</t>
  </si>
  <si>
    <t>005231010R</t>
  </si>
  <si>
    <t>Revize plnu</t>
  </si>
  <si>
    <t>Soubor</t>
  </si>
  <si>
    <t/>
  </si>
  <si>
    <t>SUM</t>
  </si>
  <si>
    <t>POPUZIV</t>
  </si>
  <si>
    <t>END</t>
  </si>
  <si>
    <t>Provedení nové elektrické instalace bude</t>
  </si>
  <si>
    <t>v souladu ČSN 332130, edice 3, tabulka 8,</t>
  </si>
  <si>
    <t>včetně rozvaděče ČSN 33 2000-4-41 edice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</si>
</sst>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7" fillId="0" borderId="33" xfId="0" applyNumberFormat="1" applyFont="1" applyBorder="1" applyAlignment="1">
      <alignment vertical="top" shrinkToFit="1"/>
    </xf>
    <xf numFmtId="172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2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18" fillId="0" borderId="0" xfId="0" applyFont="1" applyAlignment="1">
      <alignment vertical="center"/>
    </xf>
    <xf numFmtId="0" fontId="18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45" x14ac:dyDescent="0.2"/>
  <sheetData>
    <row r="1" spans="1:7" ht="13.1" x14ac:dyDescent="0.25">
      <c r="A1" s="37" t="s">
        <v>38</v>
      </c>
    </row>
    <row r="2" spans="1:7" ht="57.8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72"/>
  <sheetViews>
    <sheetView showGridLines="0" topLeftCell="B15" zoomScaleNormal="100" zoomScaleSheetLayoutView="75" workbookViewId="0">
      <selection activeCell="A28" sqref="A28"/>
    </sheetView>
  </sheetViews>
  <sheetFormatPr defaultRowHeight="12.45" x14ac:dyDescent="0.2"/>
  <cols>
    <col min="1" max="1" width="8.375" hidden="1" customWidth="1"/>
    <col min="2" max="2" width="9.125" customWidth="1"/>
    <col min="3" max="3" width="7.375" customWidth="1"/>
    <col min="4" max="4" width="13.375" customWidth="1"/>
    <col min="5" max="5" width="12.125" customWidth="1"/>
    <col min="6" max="6" width="11.375" customWidth="1"/>
    <col min="7" max="7" width="12.75" style="1" customWidth="1"/>
    <col min="8" max="8" width="12.75" customWidth="1"/>
    <col min="9" max="9" width="12.75" style="1" customWidth="1"/>
    <col min="10" max="10" width="6.75" style="1" customWidth="1"/>
    <col min="11" max="11" width="4.25" customWidth="1"/>
    <col min="12" max="15" width="10.75" customWidth="1"/>
    <col min="52" max="52" width="93.8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5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.05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 t="s">
        <v>51</v>
      </c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 t="s">
        <v>52</v>
      </c>
      <c r="J6" s="11"/>
    </row>
    <row r="7" spans="1:15" ht="15.75" customHeight="1" x14ac:dyDescent="0.2">
      <c r="A7" s="4"/>
      <c r="B7" s="42"/>
      <c r="C7" s="123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.05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.05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.05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5" t="s">
        <v>23</v>
      </c>
      <c r="B16" s="196" t="s">
        <v>23</v>
      </c>
      <c r="C16" s="58"/>
      <c r="D16" s="59"/>
      <c r="E16" s="83"/>
      <c r="F16" s="84"/>
      <c r="G16" s="83"/>
      <c r="H16" s="84"/>
      <c r="I16" s="83">
        <f>SUMIF(F49:F68,A16,I49:I68)+SUMIF(F49:F68,"PSU",I49:I68)</f>
        <v>0</v>
      </c>
      <c r="J16" s="93"/>
    </row>
    <row r="17" spans="1:10" ht="23.25" customHeight="1" x14ac:dyDescent="0.2">
      <c r="A17" s="195" t="s">
        <v>24</v>
      </c>
      <c r="B17" s="196" t="s">
        <v>24</v>
      </c>
      <c r="C17" s="58"/>
      <c r="D17" s="59"/>
      <c r="E17" s="83"/>
      <c r="F17" s="84"/>
      <c r="G17" s="83"/>
      <c r="H17" s="84"/>
      <c r="I17" s="83">
        <f>SUMIF(F49:F68,A17,I49:I68)</f>
        <v>0</v>
      </c>
      <c r="J17" s="93"/>
    </row>
    <row r="18" spans="1:10" ht="23.25" customHeight="1" x14ac:dyDescent="0.2">
      <c r="A18" s="195" t="s">
        <v>25</v>
      </c>
      <c r="B18" s="196" t="s">
        <v>25</v>
      </c>
      <c r="C18" s="58"/>
      <c r="D18" s="59"/>
      <c r="E18" s="83"/>
      <c r="F18" s="84"/>
      <c r="G18" s="83"/>
      <c r="H18" s="84"/>
      <c r="I18" s="83">
        <f>SUMIF(F49:F68,A18,I49:I68)</f>
        <v>0</v>
      </c>
      <c r="J18" s="93"/>
    </row>
    <row r="19" spans="1:10" ht="23.25" customHeight="1" x14ac:dyDescent="0.2">
      <c r="A19" s="195" t="s">
        <v>98</v>
      </c>
      <c r="B19" s="196" t="s">
        <v>26</v>
      </c>
      <c r="C19" s="58"/>
      <c r="D19" s="59"/>
      <c r="E19" s="83"/>
      <c r="F19" s="84"/>
      <c r="G19" s="83"/>
      <c r="H19" s="84"/>
      <c r="I19" s="83">
        <f>SUMIF(F49:F68,A19,I49:I68)</f>
        <v>0</v>
      </c>
      <c r="J19" s="93"/>
    </row>
    <row r="20" spans="1:10" ht="23.25" customHeight="1" x14ac:dyDescent="0.2">
      <c r="A20" s="195" t="s">
        <v>99</v>
      </c>
      <c r="B20" s="196" t="s">
        <v>27</v>
      </c>
      <c r="C20" s="58"/>
      <c r="D20" s="59"/>
      <c r="E20" s="83"/>
      <c r="F20" s="84"/>
      <c r="G20" s="83"/>
      <c r="H20" s="84"/>
      <c r="I20" s="83">
        <f>SUMIF(F49:F68,A20,I49:I68)</f>
        <v>0</v>
      </c>
      <c r="J20" s="93"/>
    </row>
    <row r="21" spans="1:10" ht="23.25" customHeight="1" x14ac:dyDescent="0.25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.049999999999997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8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8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55</v>
      </c>
    </row>
    <row r="30" spans="1:10" ht="12.8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29.95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850000000000001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44435</v>
      </c>
      <c r="I32" s="39"/>
      <c r="J32" s="12"/>
    </row>
    <row r="33" spans="1:52" ht="47.3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850000000000001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8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6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3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52" ht="25.5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52" ht="25.55" hidden="1" customHeight="1" x14ac:dyDescent="0.2">
      <c r="A39" s="131">
        <v>1</v>
      </c>
      <c r="B39" s="137" t="s">
        <v>53</v>
      </c>
      <c r="C39" s="138" t="s">
        <v>46</v>
      </c>
      <c r="D39" s="139"/>
      <c r="E39" s="139"/>
      <c r="F39" s="147">
        <f>'Rozpočet Pol'!AC115</f>
        <v>0</v>
      </c>
      <c r="G39" s="148">
        <f>'Rozpočet Pol'!AD115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52" ht="25.55" hidden="1" customHeight="1" x14ac:dyDescent="0.2">
      <c r="A40" s="131"/>
      <c r="B40" s="141" t="s">
        <v>54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2" spans="1:52" x14ac:dyDescent="0.2">
      <c r="B42" t="s">
        <v>56</v>
      </c>
    </row>
    <row r="43" spans="1:52" ht="24.9" x14ac:dyDescent="0.2">
      <c r="B43" s="162" t="s">
        <v>57</v>
      </c>
      <c r="C43" s="162"/>
      <c r="D43" s="162"/>
      <c r="E43" s="162"/>
      <c r="F43" s="162"/>
      <c r="G43" s="162"/>
      <c r="H43" s="162"/>
      <c r="I43" s="162"/>
      <c r="J43" s="162"/>
      <c r="AZ43" s="161" t="str">
        <f>B43</f>
        <v>Opravy omítek, maleb, nátěrů, výměna zař, předmětů ZTI, oprava vlýsek, výměna PVC, nová el. instalace v celém bytě, revizní zprávy, opravy dlažeb a obkladů.</v>
      </c>
    </row>
    <row r="46" spans="1:52" ht="15.05" x14ac:dyDescent="0.25">
      <c r="B46" s="163" t="s">
        <v>58</v>
      </c>
    </row>
    <row r="48" spans="1:52" ht="25.55" customHeight="1" x14ac:dyDescent="0.2">
      <c r="A48" s="164"/>
      <c r="B48" s="170" t="s">
        <v>16</v>
      </c>
      <c r="C48" s="170" t="s">
        <v>5</v>
      </c>
      <c r="D48" s="171"/>
      <c r="E48" s="171"/>
      <c r="F48" s="174" t="s">
        <v>59</v>
      </c>
      <c r="G48" s="174"/>
      <c r="H48" s="174"/>
      <c r="I48" s="175" t="s">
        <v>28</v>
      </c>
      <c r="J48" s="175"/>
    </row>
    <row r="49" spans="1:10" ht="25.55" customHeight="1" x14ac:dyDescent="0.2">
      <c r="A49" s="165"/>
      <c r="B49" s="176" t="s">
        <v>60</v>
      </c>
      <c r="C49" s="177" t="s">
        <v>61</v>
      </c>
      <c r="D49" s="178"/>
      <c r="E49" s="178"/>
      <c r="F49" s="182" t="s">
        <v>23</v>
      </c>
      <c r="G49" s="183"/>
      <c r="H49" s="183"/>
      <c r="I49" s="184">
        <f>'Rozpočet Pol'!G8</f>
        <v>0</v>
      </c>
      <c r="J49" s="184"/>
    </row>
    <row r="50" spans="1:10" ht="25.55" customHeight="1" x14ac:dyDescent="0.2">
      <c r="A50" s="165"/>
      <c r="B50" s="168" t="s">
        <v>62</v>
      </c>
      <c r="C50" s="167" t="s">
        <v>63</v>
      </c>
      <c r="D50" s="169"/>
      <c r="E50" s="169"/>
      <c r="F50" s="185" t="s">
        <v>23</v>
      </c>
      <c r="G50" s="186"/>
      <c r="H50" s="186"/>
      <c r="I50" s="187">
        <f>'Rozpočet Pol'!G15</f>
        <v>0</v>
      </c>
      <c r="J50" s="187"/>
    </row>
    <row r="51" spans="1:10" ht="25.55" customHeight="1" x14ac:dyDescent="0.2">
      <c r="A51" s="165"/>
      <c r="B51" s="168" t="s">
        <v>64</v>
      </c>
      <c r="C51" s="167" t="s">
        <v>65</v>
      </c>
      <c r="D51" s="169"/>
      <c r="E51" s="169"/>
      <c r="F51" s="185" t="s">
        <v>23</v>
      </c>
      <c r="G51" s="186"/>
      <c r="H51" s="186"/>
      <c r="I51" s="187">
        <f>'Rozpočet Pol'!G17</f>
        <v>0</v>
      </c>
      <c r="J51" s="187"/>
    </row>
    <row r="52" spans="1:10" ht="25.55" customHeight="1" x14ac:dyDescent="0.2">
      <c r="A52" s="165"/>
      <c r="B52" s="168" t="s">
        <v>66</v>
      </c>
      <c r="C52" s="167" t="s">
        <v>67</v>
      </c>
      <c r="D52" s="169"/>
      <c r="E52" s="169"/>
      <c r="F52" s="185" t="s">
        <v>23</v>
      </c>
      <c r="G52" s="186"/>
      <c r="H52" s="186"/>
      <c r="I52" s="187">
        <f>'Rozpočet Pol'!G20</f>
        <v>0</v>
      </c>
      <c r="J52" s="187"/>
    </row>
    <row r="53" spans="1:10" ht="25.55" customHeight="1" x14ac:dyDescent="0.2">
      <c r="A53" s="165"/>
      <c r="B53" s="168" t="s">
        <v>68</v>
      </c>
      <c r="C53" s="167" t="s">
        <v>69</v>
      </c>
      <c r="D53" s="169"/>
      <c r="E53" s="169"/>
      <c r="F53" s="185" t="s">
        <v>23</v>
      </c>
      <c r="G53" s="186"/>
      <c r="H53" s="186"/>
      <c r="I53" s="187">
        <f>'Rozpočet Pol'!G25</f>
        <v>0</v>
      </c>
      <c r="J53" s="187"/>
    </row>
    <row r="54" spans="1:10" ht="25.55" customHeight="1" x14ac:dyDescent="0.2">
      <c r="A54" s="165"/>
      <c r="B54" s="168" t="s">
        <v>70</v>
      </c>
      <c r="C54" s="167" t="s">
        <v>71</v>
      </c>
      <c r="D54" s="169"/>
      <c r="E54" s="169"/>
      <c r="F54" s="185" t="s">
        <v>23</v>
      </c>
      <c r="G54" s="186"/>
      <c r="H54" s="186"/>
      <c r="I54" s="187">
        <f>'Rozpočet Pol'!G38</f>
        <v>0</v>
      </c>
      <c r="J54" s="187"/>
    </row>
    <row r="55" spans="1:10" ht="25.55" customHeight="1" x14ac:dyDescent="0.2">
      <c r="A55" s="165"/>
      <c r="B55" s="168" t="s">
        <v>72</v>
      </c>
      <c r="C55" s="167" t="s">
        <v>73</v>
      </c>
      <c r="D55" s="169"/>
      <c r="E55" s="169"/>
      <c r="F55" s="185" t="s">
        <v>24</v>
      </c>
      <c r="G55" s="186"/>
      <c r="H55" s="186"/>
      <c r="I55" s="187">
        <f>'Rozpočet Pol'!G40</f>
        <v>0</v>
      </c>
      <c r="J55" s="187"/>
    </row>
    <row r="56" spans="1:10" ht="25.55" customHeight="1" x14ac:dyDescent="0.2">
      <c r="A56" s="165"/>
      <c r="B56" s="168" t="s">
        <v>74</v>
      </c>
      <c r="C56" s="167" t="s">
        <v>75</v>
      </c>
      <c r="D56" s="169"/>
      <c r="E56" s="169"/>
      <c r="F56" s="185" t="s">
        <v>24</v>
      </c>
      <c r="G56" s="186"/>
      <c r="H56" s="186"/>
      <c r="I56" s="187">
        <f>'Rozpočet Pol'!G44</f>
        <v>0</v>
      </c>
      <c r="J56" s="187"/>
    </row>
    <row r="57" spans="1:10" ht="25.55" customHeight="1" x14ac:dyDescent="0.2">
      <c r="A57" s="165"/>
      <c r="B57" s="168" t="s">
        <v>76</v>
      </c>
      <c r="C57" s="167" t="s">
        <v>77</v>
      </c>
      <c r="D57" s="169"/>
      <c r="E57" s="169"/>
      <c r="F57" s="185" t="s">
        <v>24</v>
      </c>
      <c r="G57" s="186"/>
      <c r="H57" s="186"/>
      <c r="I57" s="187">
        <f>'Rozpočet Pol'!G46</f>
        <v>0</v>
      </c>
      <c r="J57" s="187"/>
    </row>
    <row r="58" spans="1:10" ht="25.55" customHeight="1" x14ac:dyDescent="0.2">
      <c r="A58" s="165"/>
      <c r="B58" s="168" t="s">
        <v>78</v>
      </c>
      <c r="C58" s="167" t="s">
        <v>79</v>
      </c>
      <c r="D58" s="169"/>
      <c r="E58" s="169"/>
      <c r="F58" s="185" t="s">
        <v>24</v>
      </c>
      <c r="G58" s="186"/>
      <c r="H58" s="186"/>
      <c r="I58" s="187">
        <f>'Rozpočet Pol'!G48</f>
        <v>0</v>
      </c>
      <c r="J58" s="187"/>
    </row>
    <row r="59" spans="1:10" ht="25.55" customHeight="1" x14ac:dyDescent="0.2">
      <c r="A59" s="165"/>
      <c r="B59" s="168" t="s">
        <v>80</v>
      </c>
      <c r="C59" s="167" t="s">
        <v>81</v>
      </c>
      <c r="D59" s="169"/>
      <c r="E59" s="169"/>
      <c r="F59" s="185" t="s">
        <v>24</v>
      </c>
      <c r="G59" s="186"/>
      <c r="H59" s="186"/>
      <c r="I59" s="187">
        <f>'Rozpočet Pol'!G60</f>
        <v>0</v>
      </c>
      <c r="J59" s="187"/>
    </row>
    <row r="60" spans="1:10" ht="25.55" customHeight="1" x14ac:dyDescent="0.2">
      <c r="A60" s="165"/>
      <c r="B60" s="168" t="s">
        <v>82</v>
      </c>
      <c r="C60" s="167" t="s">
        <v>83</v>
      </c>
      <c r="D60" s="169"/>
      <c r="E60" s="169"/>
      <c r="F60" s="185" t="s">
        <v>24</v>
      </c>
      <c r="G60" s="186"/>
      <c r="H60" s="186"/>
      <c r="I60" s="187">
        <f>'Rozpočet Pol'!G69</f>
        <v>0</v>
      </c>
      <c r="J60" s="187"/>
    </row>
    <row r="61" spans="1:10" ht="25.55" customHeight="1" x14ac:dyDescent="0.2">
      <c r="A61" s="165"/>
      <c r="B61" s="168" t="s">
        <v>84</v>
      </c>
      <c r="C61" s="167" t="s">
        <v>85</v>
      </c>
      <c r="D61" s="169"/>
      <c r="E61" s="169"/>
      <c r="F61" s="185" t="s">
        <v>24</v>
      </c>
      <c r="G61" s="186"/>
      <c r="H61" s="186"/>
      <c r="I61" s="187">
        <f>'Rozpočet Pol'!G77</f>
        <v>0</v>
      </c>
      <c r="J61" s="187"/>
    </row>
    <row r="62" spans="1:10" ht="25.55" customHeight="1" x14ac:dyDescent="0.2">
      <c r="A62" s="165"/>
      <c r="B62" s="168" t="s">
        <v>86</v>
      </c>
      <c r="C62" s="167" t="s">
        <v>87</v>
      </c>
      <c r="D62" s="169"/>
      <c r="E62" s="169"/>
      <c r="F62" s="185" t="s">
        <v>24</v>
      </c>
      <c r="G62" s="186"/>
      <c r="H62" s="186"/>
      <c r="I62" s="187">
        <f>'Rozpočet Pol'!G85</f>
        <v>0</v>
      </c>
      <c r="J62" s="187"/>
    </row>
    <row r="63" spans="1:10" ht="25.55" customHeight="1" x14ac:dyDescent="0.2">
      <c r="A63" s="165"/>
      <c r="B63" s="168" t="s">
        <v>88</v>
      </c>
      <c r="C63" s="167" t="s">
        <v>89</v>
      </c>
      <c r="D63" s="169"/>
      <c r="E63" s="169"/>
      <c r="F63" s="185" t="s">
        <v>24</v>
      </c>
      <c r="G63" s="186"/>
      <c r="H63" s="186"/>
      <c r="I63" s="187">
        <f>'Rozpočet Pol'!G94</f>
        <v>0</v>
      </c>
      <c r="J63" s="187"/>
    </row>
    <row r="64" spans="1:10" ht="25.55" customHeight="1" x14ac:dyDescent="0.2">
      <c r="A64" s="165"/>
      <c r="B64" s="168" t="s">
        <v>90</v>
      </c>
      <c r="C64" s="167" t="s">
        <v>91</v>
      </c>
      <c r="D64" s="169"/>
      <c r="E64" s="169"/>
      <c r="F64" s="185" t="s">
        <v>24</v>
      </c>
      <c r="G64" s="186"/>
      <c r="H64" s="186"/>
      <c r="I64" s="187">
        <f>'Rozpočet Pol'!G99</f>
        <v>0</v>
      </c>
      <c r="J64" s="187"/>
    </row>
    <row r="65" spans="1:10" ht="25.55" customHeight="1" x14ac:dyDescent="0.2">
      <c r="A65" s="165"/>
      <c r="B65" s="168" t="s">
        <v>92</v>
      </c>
      <c r="C65" s="167" t="s">
        <v>93</v>
      </c>
      <c r="D65" s="169"/>
      <c r="E65" s="169"/>
      <c r="F65" s="185" t="s">
        <v>24</v>
      </c>
      <c r="G65" s="186"/>
      <c r="H65" s="186"/>
      <c r="I65" s="187">
        <f>'Rozpočet Pol'!G102</f>
        <v>0</v>
      </c>
      <c r="J65" s="187"/>
    </row>
    <row r="66" spans="1:10" ht="25.55" customHeight="1" x14ac:dyDescent="0.2">
      <c r="A66" s="165"/>
      <c r="B66" s="168" t="s">
        <v>94</v>
      </c>
      <c r="C66" s="167" t="s">
        <v>95</v>
      </c>
      <c r="D66" s="169"/>
      <c r="E66" s="169"/>
      <c r="F66" s="185" t="s">
        <v>24</v>
      </c>
      <c r="G66" s="186"/>
      <c r="H66" s="186"/>
      <c r="I66" s="187">
        <f>'Rozpočet Pol'!G105</f>
        <v>0</v>
      </c>
      <c r="J66" s="187"/>
    </row>
    <row r="67" spans="1:10" ht="25.55" customHeight="1" x14ac:dyDescent="0.2">
      <c r="A67" s="165"/>
      <c r="B67" s="168" t="s">
        <v>96</v>
      </c>
      <c r="C67" s="167" t="s">
        <v>97</v>
      </c>
      <c r="D67" s="169"/>
      <c r="E67" s="169"/>
      <c r="F67" s="185" t="s">
        <v>25</v>
      </c>
      <c r="G67" s="186"/>
      <c r="H67" s="186"/>
      <c r="I67" s="187">
        <f>'Rozpočet Pol'!G107</f>
        <v>0</v>
      </c>
      <c r="J67" s="187"/>
    </row>
    <row r="68" spans="1:10" ht="25.55" customHeight="1" x14ac:dyDescent="0.2">
      <c r="A68" s="165"/>
      <c r="B68" s="179" t="s">
        <v>98</v>
      </c>
      <c r="C68" s="180" t="s">
        <v>26</v>
      </c>
      <c r="D68" s="181"/>
      <c r="E68" s="181"/>
      <c r="F68" s="188" t="s">
        <v>98</v>
      </c>
      <c r="G68" s="189"/>
      <c r="H68" s="189"/>
      <c r="I68" s="190">
        <f>'Rozpočet Pol'!G112</f>
        <v>0</v>
      </c>
      <c r="J68" s="190"/>
    </row>
    <row r="69" spans="1:10" ht="25.55" customHeight="1" x14ac:dyDescent="0.2">
      <c r="A69" s="166"/>
      <c r="B69" s="172" t="s">
        <v>1</v>
      </c>
      <c r="C69" s="172"/>
      <c r="D69" s="173"/>
      <c r="E69" s="173"/>
      <c r="F69" s="191"/>
      <c r="G69" s="192"/>
      <c r="H69" s="192"/>
      <c r="I69" s="193">
        <f>SUM(I49:I68)</f>
        <v>0</v>
      </c>
      <c r="J69" s="193"/>
    </row>
    <row r="70" spans="1:10" x14ac:dyDescent="0.2">
      <c r="F70" s="194"/>
      <c r="G70" s="130"/>
      <c r="H70" s="194"/>
      <c r="I70" s="130"/>
      <c r="J70" s="130"/>
    </row>
    <row r="71" spans="1:10" x14ac:dyDescent="0.2">
      <c r="F71" s="194"/>
      <c r="G71" s="130"/>
      <c r="H71" s="194"/>
      <c r="I71" s="130"/>
      <c r="J71" s="130"/>
    </row>
    <row r="72" spans="1:10" x14ac:dyDescent="0.2">
      <c r="F72" s="194"/>
      <c r="G72" s="130"/>
      <c r="H72" s="194"/>
      <c r="I72" s="130"/>
      <c r="J72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0">
    <mergeCell ref="I68:J68"/>
    <mergeCell ref="C68:E68"/>
    <mergeCell ref="I69:J69"/>
    <mergeCell ref="I65:J65"/>
    <mergeCell ref="C65:E65"/>
    <mergeCell ref="I66:J66"/>
    <mergeCell ref="C66:E66"/>
    <mergeCell ref="I67:J67"/>
    <mergeCell ref="C67:E67"/>
    <mergeCell ref="I62:J62"/>
    <mergeCell ref="C62:E62"/>
    <mergeCell ref="I63:J63"/>
    <mergeCell ref="C63:E63"/>
    <mergeCell ref="I64:J64"/>
    <mergeCell ref="C64:E64"/>
    <mergeCell ref="I59:J59"/>
    <mergeCell ref="C59:E59"/>
    <mergeCell ref="I60:J60"/>
    <mergeCell ref="C60:E60"/>
    <mergeCell ref="I61:J61"/>
    <mergeCell ref="C61:E61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C39:E39"/>
    <mergeCell ref="B40:E40"/>
    <mergeCell ref="B43:J43"/>
    <mergeCell ref="I48:J48"/>
    <mergeCell ref="I49:J49"/>
    <mergeCell ref="C49:E49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25" defaultRowHeight="12.45" x14ac:dyDescent="0.2"/>
  <cols>
    <col min="1" max="1" width="4.25" style="6" customWidth="1"/>
    <col min="2" max="2" width="14.375" style="6" customWidth="1"/>
    <col min="3" max="3" width="38.25" style="10" customWidth="1"/>
    <col min="4" max="4" width="4.625" style="6" customWidth="1"/>
    <col min="5" max="5" width="10.625" style="6" customWidth="1"/>
    <col min="6" max="6" width="9.875" style="6" customWidth="1"/>
    <col min="7" max="7" width="12.75" style="6" customWidth="1"/>
    <col min="8" max="16384" width="9.125" style="6"/>
  </cols>
  <sheetData>
    <row r="1" spans="1:7" ht="15.0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25"/>
  <sheetViews>
    <sheetView tabSelected="1" topLeftCell="A87" workbookViewId="0">
      <selection activeCell="AA103" sqref="AA103"/>
    </sheetView>
  </sheetViews>
  <sheetFormatPr defaultRowHeight="12.45" outlineLevelRow="1" x14ac:dyDescent="0.2"/>
  <cols>
    <col min="1" max="1" width="4.25" customWidth="1"/>
    <col min="2" max="2" width="14.375" style="129" customWidth="1"/>
    <col min="3" max="3" width="38.25" style="129" customWidth="1"/>
    <col min="4" max="4" width="4.5" customWidth="1"/>
    <col min="5" max="5" width="10.5" customWidth="1"/>
    <col min="6" max="6" width="9.75" customWidth="1"/>
    <col min="7" max="7" width="12.625" customWidth="1"/>
    <col min="8" max="21" width="0" hidden="1" customWidth="1"/>
    <col min="29" max="39" width="0" hidden="1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101</v>
      </c>
    </row>
    <row r="2" spans="1:60" ht="25.05" customHeight="1" x14ac:dyDescent="0.2">
      <c r="A2" s="204" t="s">
        <v>100</v>
      </c>
      <c r="B2" s="198"/>
      <c r="C2" s="199" t="s">
        <v>46</v>
      </c>
      <c r="D2" s="200"/>
      <c r="E2" s="200"/>
      <c r="F2" s="200"/>
      <c r="G2" s="206"/>
      <c r="AE2" t="s">
        <v>102</v>
      </c>
    </row>
    <row r="3" spans="1:60" ht="25.05" customHeight="1" x14ac:dyDescent="0.2">
      <c r="A3" s="205" t="s">
        <v>7</v>
      </c>
      <c r="B3" s="203"/>
      <c r="C3" s="201" t="s">
        <v>43</v>
      </c>
      <c r="D3" s="202"/>
      <c r="E3" s="202"/>
      <c r="F3" s="202"/>
      <c r="G3" s="207"/>
      <c r="AE3" t="s">
        <v>103</v>
      </c>
    </row>
    <row r="4" spans="1:60" ht="25.05" hidden="1" customHeight="1" x14ac:dyDescent="0.2">
      <c r="A4" s="205" t="s">
        <v>8</v>
      </c>
      <c r="B4" s="203"/>
      <c r="C4" s="201"/>
      <c r="D4" s="202"/>
      <c r="E4" s="202"/>
      <c r="F4" s="202"/>
      <c r="G4" s="207"/>
      <c r="AE4" t="s">
        <v>104</v>
      </c>
    </row>
    <row r="5" spans="1:60" hidden="1" x14ac:dyDescent="0.2">
      <c r="A5" s="208" t="s">
        <v>105</v>
      </c>
      <c r="B5" s="209"/>
      <c r="C5" s="210"/>
      <c r="D5" s="211"/>
      <c r="E5" s="211"/>
      <c r="F5" s="211"/>
      <c r="G5" s="212"/>
      <c r="AE5" t="s">
        <v>106</v>
      </c>
    </row>
    <row r="7" spans="1:60" ht="37.35" x14ac:dyDescent="0.2">
      <c r="A7" s="217" t="s">
        <v>107</v>
      </c>
      <c r="B7" s="218" t="s">
        <v>108</v>
      </c>
      <c r="C7" s="218" t="s">
        <v>109</v>
      </c>
      <c r="D7" s="217" t="s">
        <v>110</v>
      </c>
      <c r="E7" s="217" t="s">
        <v>111</v>
      </c>
      <c r="F7" s="213" t="s">
        <v>112</v>
      </c>
      <c r="G7" s="234" t="s">
        <v>28</v>
      </c>
      <c r="H7" s="235" t="s">
        <v>29</v>
      </c>
      <c r="I7" s="235" t="s">
        <v>113</v>
      </c>
      <c r="J7" s="235" t="s">
        <v>30</v>
      </c>
      <c r="K7" s="235" t="s">
        <v>114</v>
      </c>
      <c r="L7" s="235" t="s">
        <v>115</v>
      </c>
      <c r="M7" s="235" t="s">
        <v>116</v>
      </c>
      <c r="N7" s="235" t="s">
        <v>117</v>
      </c>
      <c r="O7" s="235" t="s">
        <v>118</v>
      </c>
      <c r="P7" s="235" t="s">
        <v>119</v>
      </c>
      <c r="Q7" s="235" t="s">
        <v>120</v>
      </c>
      <c r="R7" s="235" t="s">
        <v>121</v>
      </c>
      <c r="S7" s="235" t="s">
        <v>122</v>
      </c>
      <c r="T7" s="235" t="s">
        <v>123</v>
      </c>
      <c r="U7" s="220" t="s">
        <v>124</v>
      </c>
    </row>
    <row r="8" spans="1:60" x14ac:dyDescent="0.2">
      <c r="A8" s="236" t="s">
        <v>125</v>
      </c>
      <c r="B8" s="237" t="s">
        <v>60</v>
      </c>
      <c r="C8" s="238" t="s">
        <v>61</v>
      </c>
      <c r="D8" s="239"/>
      <c r="E8" s="240"/>
      <c r="F8" s="241"/>
      <c r="G8" s="241">
        <f>SUMIF(AE9:AE14,"&lt;&gt;NOR",G9:G14)</f>
        <v>0</v>
      </c>
      <c r="H8" s="241"/>
      <c r="I8" s="241">
        <f>SUM(I9:I14)</f>
        <v>0</v>
      </c>
      <c r="J8" s="241"/>
      <c r="K8" s="241">
        <f>SUM(K9:K14)</f>
        <v>0</v>
      </c>
      <c r="L8" s="241"/>
      <c r="M8" s="241">
        <f>SUM(M9:M14)</f>
        <v>0</v>
      </c>
      <c r="N8" s="219"/>
      <c r="O8" s="219">
        <f>SUM(O9:O14)</f>
        <v>1.32331</v>
      </c>
      <c r="P8" s="219"/>
      <c r="Q8" s="219">
        <f>SUM(Q9:Q14)</f>
        <v>0</v>
      </c>
      <c r="R8" s="219"/>
      <c r="S8" s="219"/>
      <c r="T8" s="236"/>
      <c r="U8" s="219">
        <f>SUM(U9:U14)</f>
        <v>50.59</v>
      </c>
      <c r="AE8" t="s">
        <v>126</v>
      </c>
    </row>
    <row r="9" spans="1:60" outlineLevel="1" x14ac:dyDescent="0.2">
      <c r="A9" s="215">
        <v>1</v>
      </c>
      <c r="B9" s="221" t="s">
        <v>127</v>
      </c>
      <c r="C9" s="264" t="s">
        <v>128</v>
      </c>
      <c r="D9" s="223" t="s">
        <v>129</v>
      </c>
      <c r="E9" s="229">
        <v>15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15</v>
      </c>
      <c r="M9" s="232">
        <f>G9*(1+L9/100)</f>
        <v>0</v>
      </c>
      <c r="N9" s="224">
        <v>1.56E-3</v>
      </c>
      <c r="O9" s="224">
        <f>ROUND(E9*N9,5)</f>
        <v>2.3400000000000001E-2</v>
      </c>
      <c r="P9" s="224">
        <v>0</v>
      </c>
      <c r="Q9" s="224">
        <f>ROUND(E9*P9,5)</f>
        <v>0</v>
      </c>
      <c r="R9" s="224"/>
      <c r="S9" s="224"/>
      <c r="T9" s="225">
        <v>0.21</v>
      </c>
      <c r="U9" s="224">
        <f>ROUND(E9*T9,2)</f>
        <v>3.15</v>
      </c>
      <c r="V9" s="214"/>
      <c r="W9" s="214"/>
      <c r="X9" s="214"/>
      <c r="Y9" s="214"/>
      <c r="Z9" s="214"/>
      <c r="AA9" s="214"/>
      <c r="AB9" s="214"/>
      <c r="AC9" s="214"/>
      <c r="AD9" s="214"/>
      <c r="AE9" s="214" t="s">
        <v>130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0.95" outlineLevel="1" x14ac:dyDescent="0.2">
      <c r="A10" s="215">
        <v>2</v>
      </c>
      <c r="B10" s="221" t="s">
        <v>131</v>
      </c>
      <c r="C10" s="264" t="s">
        <v>132</v>
      </c>
      <c r="D10" s="223" t="s">
        <v>133</v>
      </c>
      <c r="E10" s="229">
        <v>22.153500000000001</v>
      </c>
      <c r="F10" s="231"/>
      <c r="G10" s="232">
        <f>ROUND(E10*F10,2)</f>
        <v>0</v>
      </c>
      <c r="H10" s="231"/>
      <c r="I10" s="232">
        <f>ROUND(E10*H10,2)</f>
        <v>0</v>
      </c>
      <c r="J10" s="231"/>
      <c r="K10" s="232">
        <f>ROUND(E10*J10,2)</f>
        <v>0</v>
      </c>
      <c r="L10" s="232">
        <v>15</v>
      </c>
      <c r="M10" s="232">
        <f>G10*(1+L10/100)</f>
        <v>0</v>
      </c>
      <c r="N10" s="224">
        <v>1.9300000000000001E-3</v>
      </c>
      <c r="O10" s="224">
        <f>ROUND(E10*N10,5)</f>
        <v>4.2759999999999999E-2</v>
      </c>
      <c r="P10" s="224">
        <v>0</v>
      </c>
      <c r="Q10" s="224">
        <f>ROUND(E10*P10,5)</f>
        <v>0</v>
      </c>
      <c r="R10" s="224"/>
      <c r="S10" s="224"/>
      <c r="T10" s="225">
        <v>0.10764</v>
      </c>
      <c r="U10" s="224">
        <f>ROUND(E10*T10,2)</f>
        <v>2.38</v>
      </c>
      <c r="V10" s="214"/>
      <c r="W10" s="214"/>
      <c r="X10" s="214"/>
      <c r="Y10" s="214"/>
      <c r="Z10" s="214"/>
      <c r="AA10" s="214"/>
      <c r="AB10" s="214"/>
      <c r="AC10" s="214"/>
      <c r="AD10" s="214"/>
      <c r="AE10" s="214" t="s">
        <v>130</v>
      </c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15">
        <v>3</v>
      </c>
      <c r="B11" s="221" t="s">
        <v>134</v>
      </c>
      <c r="C11" s="264" t="s">
        <v>135</v>
      </c>
      <c r="D11" s="223" t="s">
        <v>129</v>
      </c>
      <c r="E11" s="229">
        <v>15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15</v>
      </c>
      <c r="M11" s="232">
        <f>G11*(1+L11/100)</f>
        <v>0</v>
      </c>
      <c r="N11" s="224">
        <v>1.56E-3</v>
      </c>
      <c r="O11" s="224">
        <f>ROUND(E11*N11,5)</f>
        <v>2.3400000000000001E-2</v>
      </c>
      <c r="P11" s="224">
        <v>0</v>
      </c>
      <c r="Q11" s="224">
        <f>ROUND(E11*P11,5)</f>
        <v>0</v>
      </c>
      <c r="R11" s="224"/>
      <c r="S11" s="224"/>
      <c r="T11" s="225">
        <v>0.12</v>
      </c>
      <c r="U11" s="224">
        <f>ROUND(E11*T11,2)</f>
        <v>1.8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 t="s">
        <v>130</v>
      </c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20.95" outlineLevel="1" x14ac:dyDescent="0.2">
      <c r="A12" s="215">
        <v>4</v>
      </c>
      <c r="B12" s="221" t="s">
        <v>136</v>
      </c>
      <c r="C12" s="264" t="s">
        <v>137</v>
      </c>
      <c r="D12" s="223" t="s">
        <v>129</v>
      </c>
      <c r="E12" s="229">
        <v>54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15</v>
      </c>
      <c r="M12" s="232">
        <f>G12*(1+L12/100)</f>
        <v>0</v>
      </c>
      <c r="N12" s="224">
        <v>4.3299999999999996E-3</v>
      </c>
      <c r="O12" s="224">
        <f>ROUND(E12*N12,5)</f>
        <v>0.23382</v>
      </c>
      <c r="P12" s="224">
        <v>0</v>
      </c>
      <c r="Q12" s="224">
        <f>ROUND(E12*P12,5)</f>
        <v>0</v>
      </c>
      <c r="R12" s="224"/>
      <c r="S12" s="224"/>
      <c r="T12" s="225">
        <v>0.152</v>
      </c>
      <c r="U12" s="224">
        <f>ROUND(E12*T12,2)</f>
        <v>8.2100000000000009</v>
      </c>
      <c r="V12" s="214"/>
      <c r="W12" s="214"/>
      <c r="X12" s="214"/>
      <c r="Y12" s="214"/>
      <c r="Z12" s="214"/>
      <c r="AA12" s="214"/>
      <c r="AB12" s="214"/>
      <c r="AC12" s="214"/>
      <c r="AD12" s="214"/>
      <c r="AE12" s="214" t="s">
        <v>130</v>
      </c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15">
        <v>5</v>
      </c>
      <c r="B13" s="221" t="s">
        <v>138</v>
      </c>
      <c r="C13" s="264" t="s">
        <v>139</v>
      </c>
      <c r="D13" s="223" t="s">
        <v>133</v>
      </c>
      <c r="E13" s="229">
        <v>291.49599999999998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15</v>
      </c>
      <c r="M13" s="232">
        <f>G13*(1+L13/100)</f>
        <v>0</v>
      </c>
      <c r="N13" s="224">
        <v>3.2799999999999999E-3</v>
      </c>
      <c r="O13" s="224">
        <f>ROUND(E13*N13,5)</f>
        <v>0.95611000000000002</v>
      </c>
      <c r="P13" s="224">
        <v>0</v>
      </c>
      <c r="Q13" s="224">
        <f>ROUND(E13*P13,5)</f>
        <v>0</v>
      </c>
      <c r="R13" s="224"/>
      <c r="S13" s="224"/>
      <c r="T13" s="225">
        <v>0.10872</v>
      </c>
      <c r="U13" s="224">
        <f>ROUND(E13*T13,2)</f>
        <v>31.69</v>
      </c>
      <c r="V13" s="214"/>
      <c r="W13" s="214"/>
      <c r="X13" s="214"/>
      <c r="Y13" s="214"/>
      <c r="Z13" s="214"/>
      <c r="AA13" s="214"/>
      <c r="AB13" s="214"/>
      <c r="AC13" s="214"/>
      <c r="AD13" s="214"/>
      <c r="AE13" s="214" t="s">
        <v>130</v>
      </c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20.95" outlineLevel="1" x14ac:dyDescent="0.2">
      <c r="A14" s="215">
        <v>6</v>
      </c>
      <c r="B14" s="221" t="s">
        <v>140</v>
      </c>
      <c r="C14" s="264" t="s">
        <v>141</v>
      </c>
      <c r="D14" s="223" t="s">
        <v>129</v>
      </c>
      <c r="E14" s="229">
        <v>18.41</v>
      </c>
      <c r="F14" s="231"/>
      <c r="G14" s="232">
        <f>ROUND(E14*F14,2)</f>
        <v>0</v>
      </c>
      <c r="H14" s="231"/>
      <c r="I14" s="232">
        <f>ROUND(E14*H14,2)</f>
        <v>0</v>
      </c>
      <c r="J14" s="231"/>
      <c r="K14" s="232">
        <f>ROUND(E14*J14,2)</f>
        <v>0</v>
      </c>
      <c r="L14" s="232">
        <v>15</v>
      </c>
      <c r="M14" s="232">
        <f>G14*(1+L14/100)</f>
        <v>0</v>
      </c>
      <c r="N14" s="224">
        <v>2.3800000000000002E-3</v>
      </c>
      <c r="O14" s="224">
        <f>ROUND(E14*N14,5)</f>
        <v>4.3819999999999998E-2</v>
      </c>
      <c r="P14" s="224">
        <v>0</v>
      </c>
      <c r="Q14" s="224">
        <f>ROUND(E14*P14,5)</f>
        <v>0</v>
      </c>
      <c r="R14" s="224"/>
      <c r="S14" s="224"/>
      <c r="T14" s="225">
        <v>0.18232999999999999</v>
      </c>
      <c r="U14" s="224">
        <f>ROUND(E14*T14,2)</f>
        <v>3.36</v>
      </c>
      <c r="V14" s="214"/>
      <c r="W14" s="214"/>
      <c r="X14" s="214"/>
      <c r="Y14" s="214"/>
      <c r="Z14" s="214"/>
      <c r="AA14" s="214"/>
      <c r="AB14" s="214"/>
      <c r="AC14" s="214"/>
      <c r="AD14" s="214"/>
      <c r="AE14" s="214" t="s">
        <v>130</v>
      </c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x14ac:dyDescent="0.2">
      <c r="A15" s="216" t="s">
        <v>125</v>
      </c>
      <c r="B15" s="222" t="s">
        <v>62</v>
      </c>
      <c r="C15" s="265" t="s">
        <v>63</v>
      </c>
      <c r="D15" s="226"/>
      <c r="E15" s="230"/>
      <c r="F15" s="233"/>
      <c r="G15" s="233">
        <f>SUMIF(AE16:AE16,"&lt;&gt;NOR",G16:G16)</f>
        <v>0</v>
      </c>
      <c r="H15" s="233"/>
      <c r="I15" s="233">
        <f>SUM(I16:I16)</f>
        <v>0</v>
      </c>
      <c r="J15" s="233"/>
      <c r="K15" s="233">
        <f>SUM(K16:K16)</f>
        <v>0</v>
      </c>
      <c r="L15" s="233"/>
      <c r="M15" s="233">
        <f>SUM(M16:M16)</f>
        <v>0</v>
      </c>
      <c r="N15" s="227"/>
      <c r="O15" s="227">
        <f>SUM(O16:O16)</f>
        <v>0.1125</v>
      </c>
      <c r="P15" s="227"/>
      <c r="Q15" s="227">
        <f>SUM(Q16:Q16)</f>
        <v>0</v>
      </c>
      <c r="R15" s="227"/>
      <c r="S15" s="227"/>
      <c r="T15" s="228"/>
      <c r="U15" s="227">
        <f>SUM(U16:U16)</f>
        <v>0.16</v>
      </c>
      <c r="AE15" t="s">
        <v>126</v>
      </c>
    </row>
    <row r="16" spans="1:60" outlineLevel="1" x14ac:dyDescent="0.2">
      <c r="A16" s="215">
        <v>7</v>
      </c>
      <c r="B16" s="221" t="s">
        <v>142</v>
      </c>
      <c r="C16" s="264" t="s">
        <v>143</v>
      </c>
      <c r="D16" s="223" t="s">
        <v>144</v>
      </c>
      <c r="E16" s="229">
        <v>4.4999999999999998E-2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15</v>
      </c>
      <c r="M16" s="232">
        <f>G16*(1+L16/100)</f>
        <v>0</v>
      </c>
      <c r="N16" s="224">
        <v>2.5</v>
      </c>
      <c r="O16" s="224">
        <f>ROUND(E16*N16,5)</f>
        <v>0.1125</v>
      </c>
      <c r="P16" s="224">
        <v>0</v>
      </c>
      <c r="Q16" s="224">
        <f>ROUND(E16*P16,5)</f>
        <v>0</v>
      </c>
      <c r="R16" s="224"/>
      <c r="S16" s="224"/>
      <c r="T16" s="225">
        <v>3.6</v>
      </c>
      <c r="U16" s="224">
        <f>ROUND(E16*T16,2)</f>
        <v>0.16</v>
      </c>
      <c r="V16" s="214"/>
      <c r="W16" s="214"/>
      <c r="X16" s="214"/>
      <c r="Y16" s="214"/>
      <c r="Z16" s="214"/>
      <c r="AA16" s="214"/>
      <c r="AB16" s="214"/>
      <c r="AC16" s="214"/>
      <c r="AD16" s="214"/>
      <c r="AE16" s="214" t="s">
        <v>130</v>
      </c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x14ac:dyDescent="0.2">
      <c r="A17" s="216" t="s">
        <v>125</v>
      </c>
      <c r="B17" s="222" t="s">
        <v>64</v>
      </c>
      <c r="C17" s="265" t="s">
        <v>65</v>
      </c>
      <c r="D17" s="226"/>
      <c r="E17" s="230"/>
      <c r="F17" s="233"/>
      <c r="G17" s="233">
        <f>SUMIF(AE18:AE19,"&lt;&gt;NOR",G18:G19)</f>
        <v>0</v>
      </c>
      <c r="H17" s="233"/>
      <c r="I17" s="233">
        <f>SUM(I18:I19)</f>
        <v>0</v>
      </c>
      <c r="J17" s="233"/>
      <c r="K17" s="233">
        <f>SUM(K18:K19)</f>
        <v>0</v>
      </c>
      <c r="L17" s="233"/>
      <c r="M17" s="233">
        <f>SUM(M18:M19)</f>
        <v>0</v>
      </c>
      <c r="N17" s="227"/>
      <c r="O17" s="227">
        <f>SUM(O18:O19)</f>
        <v>4.8999999999999998E-4</v>
      </c>
      <c r="P17" s="227"/>
      <c r="Q17" s="227">
        <f>SUM(Q18:Q19)</f>
        <v>0</v>
      </c>
      <c r="R17" s="227"/>
      <c r="S17" s="227"/>
      <c r="T17" s="228"/>
      <c r="U17" s="227">
        <f>SUM(U18:U19)</f>
        <v>8.620000000000001</v>
      </c>
      <c r="AE17" t="s">
        <v>126</v>
      </c>
    </row>
    <row r="18" spans="1:60" outlineLevel="1" x14ac:dyDescent="0.2">
      <c r="A18" s="215">
        <v>8</v>
      </c>
      <c r="B18" s="221" t="s">
        <v>145</v>
      </c>
      <c r="C18" s="264" t="s">
        <v>146</v>
      </c>
      <c r="D18" s="223" t="s">
        <v>133</v>
      </c>
      <c r="E18" s="229">
        <v>147.5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15</v>
      </c>
      <c r="M18" s="232">
        <f>G18*(1+L18/100)</f>
        <v>0</v>
      </c>
      <c r="N18" s="224">
        <v>0</v>
      </c>
      <c r="O18" s="224">
        <f>ROUND(E18*N18,5)</f>
        <v>0</v>
      </c>
      <c r="P18" s="224">
        <v>0</v>
      </c>
      <c r="Q18" s="224">
        <f>ROUND(E18*P18,5)</f>
        <v>0</v>
      </c>
      <c r="R18" s="224"/>
      <c r="S18" s="224"/>
      <c r="T18" s="225">
        <v>1.4999999999999999E-2</v>
      </c>
      <c r="U18" s="224">
        <f>ROUND(E18*T18,2)</f>
        <v>2.21</v>
      </c>
      <c r="V18" s="214"/>
      <c r="W18" s="214"/>
      <c r="X18" s="214"/>
      <c r="Y18" s="214"/>
      <c r="Z18" s="214"/>
      <c r="AA18" s="214"/>
      <c r="AB18" s="214"/>
      <c r="AC18" s="214"/>
      <c r="AD18" s="214"/>
      <c r="AE18" s="214" t="s">
        <v>130</v>
      </c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15">
        <v>9</v>
      </c>
      <c r="B19" s="221" t="s">
        <v>147</v>
      </c>
      <c r="C19" s="264" t="s">
        <v>148</v>
      </c>
      <c r="D19" s="223" t="s">
        <v>133</v>
      </c>
      <c r="E19" s="229">
        <v>49.3</v>
      </c>
      <c r="F19" s="231"/>
      <c r="G19" s="232">
        <f>ROUND(E19*F19,2)</f>
        <v>0</v>
      </c>
      <c r="H19" s="231"/>
      <c r="I19" s="232">
        <f>ROUND(E19*H19,2)</f>
        <v>0</v>
      </c>
      <c r="J19" s="231"/>
      <c r="K19" s="232">
        <f>ROUND(E19*J19,2)</f>
        <v>0</v>
      </c>
      <c r="L19" s="232">
        <v>15</v>
      </c>
      <c r="M19" s="232">
        <f>G19*(1+L19/100)</f>
        <v>0</v>
      </c>
      <c r="N19" s="224">
        <v>1.0000000000000001E-5</v>
      </c>
      <c r="O19" s="224">
        <f>ROUND(E19*N19,5)</f>
        <v>4.8999999999999998E-4</v>
      </c>
      <c r="P19" s="224">
        <v>0</v>
      </c>
      <c r="Q19" s="224">
        <f>ROUND(E19*P19,5)</f>
        <v>0</v>
      </c>
      <c r="R19" s="224"/>
      <c r="S19" s="224"/>
      <c r="T19" s="225">
        <v>0.13</v>
      </c>
      <c r="U19" s="224">
        <f>ROUND(E19*T19,2)</f>
        <v>6.41</v>
      </c>
      <c r="V19" s="214"/>
      <c r="W19" s="214"/>
      <c r="X19" s="214"/>
      <c r="Y19" s="214"/>
      <c r="Z19" s="214"/>
      <c r="AA19" s="214"/>
      <c r="AB19" s="214"/>
      <c r="AC19" s="214"/>
      <c r="AD19" s="214"/>
      <c r="AE19" s="214" t="s">
        <v>130</v>
      </c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x14ac:dyDescent="0.2">
      <c r="A20" s="216" t="s">
        <v>125</v>
      </c>
      <c r="B20" s="222" t="s">
        <v>66</v>
      </c>
      <c r="C20" s="265" t="s">
        <v>67</v>
      </c>
      <c r="D20" s="226"/>
      <c r="E20" s="230"/>
      <c r="F20" s="233"/>
      <c r="G20" s="233">
        <f>SUMIF(AE21:AE24,"&lt;&gt;NOR",G21:G24)</f>
        <v>0</v>
      </c>
      <c r="H20" s="233"/>
      <c r="I20" s="233">
        <f>SUM(I21:I24)</f>
        <v>0</v>
      </c>
      <c r="J20" s="233"/>
      <c r="K20" s="233">
        <f>SUM(K21:K24)</f>
        <v>0</v>
      </c>
      <c r="L20" s="233"/>
      <c r="M20" s="233">
        <f>SUM(M21:M24)</f>
        <v>0</v>
      </c>
      <c r="N20" s="227"/>
      <c r="O20" s="227">
        <f>SUM(O21:O24)</f>
        <v>0</v>
      </c>
      <c r="P20" s="227"/>
      <c r="Q20" s="227">
        <f>SUM(Q21:Q24)</f>
        <v>0.17841000000000001</v>
      </c>
      <c r="R20" s="227"/>
      <c r="S20" s="227"/>
      <c r="T20" s="228"/>
      <c r="U20" s="227">
        <f>SUM(U21:U24)</f>
        <v>2.9099999999999997</v>
      </c>
      <c r="AE20" t="s">
        <v>126</v>
      </c>
    </row>
    <row r="21" spans="1:60" outlineLevel="1" x14ac:dyDescent="0.2">
      <c r="A21" s="215">
        <v>10</v>
      </c>
      <c r="B21" s="221" t="s">
        <v>149</v>
      </c>
      <c r="C21" s="264" t="s">
        <v>150</v>
      </c>
      <c r="D21" s="223" t="s">
        <v>129</v>
      </c>
      <c r="E21" s="229">
        <v>18.41</v>
      </c>
      <c r="F21" s="231"/>
      <c r="G21" s="232">
        <f>ROUND(E21*F21,2)</f>
        <v>0</v>
      </c>
      <c r="H21" s="231"/>
      <c r="I21" s="232">
        <f>ROUND(E21*H21,2)</f>
        <v>0</v>
      </c>
      <c r="J21" s="231"/>
      <c r="K21" s="232">
        <f>ROUND(E21*J21,2)</f>
        <v>0</v>
      </c>
      <c r="L21" s="232">
        <v>15</v>
      </c>
      <c r="M21" s="232">
        <f>G21*(1+L21/100)</f>
        <v>0</v>
      </c>
      <c r="N21" s="224">
        <v>0</v>
      </c>
      <c r="O21" s="224">
        <f>ROUND(E21*N21,5)</f>
        <v>0</v>
      </c>
      <c r="P21" s="224">
        <v>4.0000000000000002E-4</v>
      </c>
      <c r="Q21" s="224">
        <f>ROUND(E21*P21,5)</f>
        <v>7.3600000000000002E-3</v>
      </c>
      <c r="R21" s="224"/>
      <c r="S21" s="224"/>
      <c r="T21" s="225">
        <v>7.0000000000000007E-2</v>
      </c>
      <c r="U21" s="224">
        <f>ROUND(E21*T21,2)</f>
        <v>1.29</v>
      </c>
      <c r="V21" s="214"/>
      <c r="W21" s="214"/>
      <c r="X21" s="214"/>
      <c r="Y21" s="214"/>
      <c r="Z21" s="214"/>
      <c r="AA21" s="214"/>
      <c r="AB21" s="214"/>
      <c r="AC21" s="214"/>
      <c r="AD21" s="214"/>
      <c r="AE21" s="214" t="s">
        <v>130</v>
      </c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15">
        <v>11</v>
      </c>
      <c r="B22" s="221" t="s">
        <v>151</v>
      </c>
      <c r="C22" s="264" t="s">
        <v>152</v>
      </c>
      <c r="D22" s="223" t="s">
        <v>144</v>
      </c>
      <c r="E22" s="229">
        <v>4.4999999999999998E-2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15</v>
      </c>
      <c r="M22" s="232">
        <f>G22*(1+L22/100)</f>
        <v>0</v>
      </c>
      <c r="N22" s="224">
        <v>0</v>
      </c>
      <c r="O22" s="224">
        <f>ROUND(E22*N22,5)</f>
        <v>0</v>
      </c>
      <c r="P22" s="224">
        <v>2.2000000000000002</v>
      </c>
      <c r="Q22" s="224">
        <f>ROUND(E22*P22,5)</f>
        <v>9.9000000000000005E-2</v>
      </c>
      <c r="R22" s="224"/>
      <c r="S22" s="224"/>
      <c r="T22" s="225">
        <v>12.56</v>
      </c>
      <c r="U22" s="224">
        <f>ROUND(E22*T22,2)</f>
        <v>0.56999999999999995</v>
      </c>
      <c r="V22" s="214"/>
      <c r="W22" s="214"/>
      <c r="X22" s="214"/>
      <c r="Y22" s="214"/>
      <c r="Z22" s="214"/>
      <c r="AA22" s="214"/>
      <c r="AB22" s="214"/>
      <c r="AC22" s="214"/>
      <c r="AD22" s="214"/>
      <c r="AE22" s="214" t="s">
        <v>130</v>
      </c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15">
        <v>12</v>
      </c>
      <c r="B23" s="221" t="s">
        <v>153</v>
      </c>
      <c r="C23" s="264" t="s">
        <v>154</v>
      </c>
      <c r="D23" s="223" t="s">
        <v>133</v>
      </c>
      <c r="E23" s="229">
        <v>2.21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15</v>
      </c>
      <c r="M23" s="232">
        <f>G23*(1+L23/100)</f>
        <v>0</v>
      </c>
      <c r="N23" s="224">
        <v>0</v>
      </c>
      <c r="O23" s="224">
        <f>ROUND(E23*N23,5)</f>
        <v>0</v>
      </c>
      <c r="P23" s="224">
        <v>1.26E-2</v>
      </c>
      <c r="Q23" s="224">
        <f>ROUND(E23*P23,5)</f>
        <v>2.785E-2</v>
      </c>
      <c r="R23" s="224"/>
      <c r="S23" s="224"/>
      <c r="T23" s="225">
        <v>0.33</v>
      </c>
      <c r="U23" s="224">
        <f>ROUND(E23*T23,2)</f>
        <v>0.73</v>
      </c>
      <c r="V23" s="214"/>
      <c r="W23" s="214"/>
      <c r="X23" s="214"/>
      <c r="Y23" s="214"/>
      <c r="Z23" s="214"/>
      <c r="AA23" s="214"/>
      <c r="AB23" s="214"/>
      <c r="AC23" s="214"/>
      <c r="AD23" s="214"/>
      <c r="AE23" s="214" t="s">
        <v>130</v>
      </c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15">
        <v>13</v>
      </c>
      <c r="B24" s="221" t="s">
        <v>155</v>
      </c>
      <c r="C24" s="264" t="s">
        <v>156</v>
      </c>
      <c r="D24" s="223" t="s">
        <v>133</v>
      </c>
      <c r="E24" s="229">
        <v>2.21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15</v>
      </c>
      <c r="M24" s="232">
        <f>G24*(1+L24/100)</f>
        <v>0</v>
      </c>
      <c r="N24" s="224">
        <v>0</v>
      </c>
      <c r="O24" s="224">
        <f>ROUND(E24*N24,5)</f>
        <v>0</v>
      </c>
      <c r="P24" s="224">
        <v>0.02</v>
      </c>
      <c r="Q24" s="224">
        <f>ROUND(E24*P24,5)</f>
        <v>4.4200000000000003E-2</v>
      </c>
      <c r="R24" s="224"/>
      <c r="S24" s="224"/>
      <c r="T24" s="225">
        <v>0.14699999999999999</v>
      </c>
      <c r="U24" s="224">
        <f>ROUND(E24*T24,2)</f>
        <v>0.32</v>
      </c>
      <c r="V24" s="214"/>
      <c r="W24" s="214"/>
      <c r="X24" s="214"/>
      <c r="Y24" s="214"/>
      <c r="Z24" s="214"/>
      <c r="AA24" s="214"/>
      <c r="AB24" s="214"/>
      <c r="AC24" s="214"/>
      <c r="AD24" s="214"/>
      <c r="AE24" s="214" t="s">
        <v>130</v>
      </c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x14ac:dyDescent="0.2">
      <c r="A25" s="216" t="s">
        <v>125</v>
      </c>
      <c r="B25" s="222" t="s">
        <v>68</v>
      </c>
      <c r="C25" s="265" t="s">
        <v>69</v>
      </c>
      <c r="D25" s="226"/>
      <c r="E25" s="230"/>
      <c r="F25" s="233"/>
      <c r="G25" s="233">
        <f>SUMIF(AE26:AE37,"&lt;&gt;NOR",G26:G37)</f>
        <v>0</v>
      </c>
      <c r="H25" s="233"/>
      <c r="I25" s="233">
        <f>SUM(I26:I37)</f>
        <v>0</v>
      </c>
      <c r="J25" s="233"/>
      <c r="K25" s="233">
        <f>SUM(K26:K37)</f>
        <v>0</v>
      </c>
      <c r="L25" s="233"/>
      <c r="M25" s="233">
        <f>SUM(M26:M37)</f>
        <v>0</v>
      </c>
      <c r="N25" s="227"/>
      <c r="O25" s="227">
        <f>SUM(O26:O37)</f>
        <v>3.381E-2</v>
      </c>
      <c r="P25" s="227"/>
      <c r="Q25" s="227">
        <f>SUM(Q26:Q37)</f>
        <v>1.3032699999999999</v>
      </c>
      <c r="R25" s="227"/>
      <c r="S25" s="227"/>
      <c r="T25" s="228"/>
      <c r="U25" s="227">
        <f>SUM(U26:U37)</f>
        <v>34.300000000000004</v>
      </c>
      <c r="AE25" t="s">
        <v>126</v>
      </c>
    </row>
    <row r="26" spans="1:60" outlineLevel="1" x14ac:dyDescent="0.2">
      <c r="A26" s="215">
        <v>14</v>
      </c>
      <c r="B26" s="221" t="s">
        <v>157</v>
      </c>
      <c r="C26" s="264" t="s">
        <v>158</v>
      </c>
      <c r="D26" s="223" t="s">
        <v>129</v>
      </c>
      <c r="E26" s="229">
        <v>15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15</v>
      </c>
      <c r="M26" s="232">
        <f>G26*(1+L26/100)</f>
        <v>0</v>
      </c>
      <c r="N26" s="224">
        <v>4.8999999999999998E-4</v>
      </c>
      <c r="O26" s="224">
        <f>ROUND(E26*N26,5)</f>
        <v>7.3499999999999998E-3</v>
      </c>
      <c r="P26" s="224">
        <v>2E-3</v>
      </c>
      <c r="Q26" s="224">
        <f>ROUND(E26*P26,5)</f>
        <v>0.03</v>
      </c>
      <c r="R26" s="224"/>
      <c r="S26" s="224"/>
      <c r="T26" s="225">
        <v>0.17599999999999999</v>
      </c>
      <c r="U26" s="224">
        <f>ROUND(E26*T26,2)</f>
        <v>2.64</v>
      </c>
      <c r="V26" s="214"/>
      <c r="W26" s="214"/>
      <c r="X26" s="214"/>
      <c r="Y26" s="214"/>
      <c r="Z26" s="214"/>
      <c r="AA26" s="214"/>
      <c r="AB26" s="214"/>
      <c r="AC26" s="214"/>
      <c r="AD26" s="214"/>
      <c r="AE26" s="214" t="s">
        <v>130</v>
      </c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15">
        <v>15</v>
      </c>
      <c r="B27" s="221" t="s">
        <v>159</v>
      </c>
      <c r="C27" s="264" t="s">
        <v>160</v>
      </c>
      <c r="D27" s="223" t="s">
        <v>129</v>
      </c>
      <c r="E27" s="229">
        <v>54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15</v>
      </c>
      <c r="M27" s="232">
        <f>G27*(1+L27/100)</f>
        <v>0</v>
      </c>
      <c r="N27" s="224">
        <v>4.8999999999999998E-4</v>
      </c>
      <c r="O27" s="224">
        <f>ROUND(E27*N27,5)</f>
        <v>2.6460000000000001E-2</v>
      </c>
      <c r="P27" s="224">
        <v>6.0000000000000001E-3</v>
      </c>
      <c r="Q27" s="224">
        <f>ROUND(E27*P27,5)</f>
        <v>0.32400000000000001</v>
      </c>
      <c r="R27" s="224"/>
      <c r="S27" s="224"/>
      <c r="T27" s="225">
        <v>0.27400000000000002</v>
      </c>
      <c r="U27" s="224">
        <f>ROUND(E27*T27,2)</f>
        <v>14.8</v>
      </c>
      <c r="V27" s="214"/>
      <c r="W27" s="214"/>
      <c r="X27" s="214"/>
      <c r="Y27" s="214"/>
      <c r="Z27" s="214"/>
      <c r="AA27" s="214"/>
      <c r="AB27" s="214"/>
      <c r="AC27" s="214"/>
      <c r="AD27" s="214"/>
      <c r="AE27" s="214" t="s">
        <v>130</v>
      </c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15">
        <v>16</v>
      </c>
      <c r="B28" s="221" t="s">
        <v>161</v>
      </c>
      <c r="C28" s="264" t="s">
        <v>162</v>
      </c>
      <c r="D28" s="223" t="s">
        <v>129</v>
      </c>
      <c r="E28" s="229">
        <v>15</v>
      </c>
      <c r="F28" s="231"/>
      <c r="G28" s="232">
        <f>ROUND(E28*F28,2)</f>
        <v>0</v>
      </c>
      <c r="H28" s="231"/>
      <c r="I28" s="232">
        <f>ROUND(E28*H28,2)</f>
        <v>0</v>
      </c>
      <c r="J28" s="231"/>
      <c r="K28" s="232">
        <f>ROUND(E28*J28,2)</f>
        <v>0</v>
      </c>
      <c r="L28" s="232">
        <v>15</v>
      </c>
      <c r="M28" s="232">
        <f>G28*(1+L28/100)</f>
        <v>0</v>
      </c>
      <c r="N28" s="224">
        <v>0</v>
      </c>
      <c r="O28" s="224">
        <f>ROUND(E28*N28,5)</f>
        <v>0</v>
      </c>
      <c r="P28" s="224">
        <v>1.0499999999999999E-3</v>
      </c>
      <c r="Q28" s="224">
        <f>ROUND(E28*P28,5)</f>
        <v>1.575E-2</v>
      </c>
      <c r="R28" s="224"/>
      <c r="S28" s="224"/>
      <c r="T28" s="225">
        <v>0.15160000000000001</v>
      </c>
      <c r="U28" s="224">
        <f>ROUND(E28*T28,2)</f>
        <v>2.27</v>
      </c>
      <c r="V28" s="214"/>
      <c r="W28" s="214"/>
      <c r="X28" s="214"/>
      <c r="Y28" s="214"/>
      <c r="Z28" s="214"/>
      <c r="AA28" s="214"/>
      <c r="AB28" s="214"/>
      <c r="AC28" s="214"/>
      <c r="AD28" s="214"/>
      <c r="AE28" s="214" t="s">
        <v>130</v>
      </c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15">
        <v>17</v>
      </c>
      <c r="B29" s="221" t="s">
        <v>163</v>
      </c>
      <c r="C29" s="264" t="s">
        <v>164</v>
      </c>
      <c r="D29" s="223" t="s">
        <v>165</v>
      </c>
      <c r="E29" s="229">
        <v>30</v>
      </c>
      <c r="F29" s="231"/>
      <c r="G29" s="232">
        <f>ROUND(E29*F29,2)</f>
        <v>0</v>
      </c>
      <c r="H29" s="231"/>
      <c r="I29" s="232">
        <f>ROUND(E29*H29,2)</f>
        <v>0</v>
      </c>
      <c r="J29" s="231"/>
      <c r="K29" s="232">
        <f>ROUND(E29*J29,2)</f>
        <v>0</v>
      </c>
      <c r="L29" s="232">
        <v>15</v>
      </c>
      <c r="M29" s="232">
        <f>G29*(1+L29/100)</f>
        <v>0</v>
      </c>
      <c r="N29" s="224">
        <v>0</v>
      </c>
      <c r="O29" s="224">
        <f>ROUND(E29*N29,5)</f>
        <v>0</v>
      </c>
      <c r="P29" s="224">
        <v>2.7E-4</v>
      </c>
      <c r="Q29" s="224">
        <f>ROUND(E29*P29,5)</f>
        <v>8.0999999999999996E-3</v>
      </c>
      <c r="R29" s="224"/>
      <c r="S29" s="224"/>
      <c r="T29" s="225">
        <v>0.1116</v>
      </c>
      <c r="U29" s="224">
        <f>ROUND(E29*T29,2)</f>
        <v>3.35</v>
      </c>
      <c r="V29" s="214"/>
      <c r="W29" s="214"/>
      <c r="X29" s="214"/>
      <c r="Y29" s="214"/>
      <c r="Z29" s="214"/>
      <c r="AA29" s="214"/>
      <c r="AB29" s="214"/>
      <c r="AC29" s="214"/>
      <c r="AD29" s="214"/>
      <c r="AE29" s="214" t="s">
        <v>130</v>
      </c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15">
        <v>18</v>
      </c>
      <c r="B30" s="221" t="s">
        <v>166</v>
      </c>
      <c r="C30" s="264" t="s">
        <v>167</v>
      </c>
      <c r="D30" s="223" t="s">
        <v>168</v>
      </c>
      <c r="E30" s="229">
        <v>0.02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15</v>
      </c>
      <c r="M30" s="232">
        <f>G30*(1+L30/100)</f>
        <v>0</v>
      </c>
      <c r="N30" s="224">
        <v>0</v>
      </c>
      <c r="O30" s="224">
        <f>ROUND(E30*N30,5)</f>
        <v>0</v>
      </c>
      <c r="P30" s="224">
        <v>1</v>
      </c>
      <c r="Q30" s="224">
        <f>ROUND(E30*P30,5)</f>
        <v>0.02</v>
      </c>
      <c r="R30" s="224"/>
      <c r="S30" s="224"/>
      <c r="T30" s="225">
        <v>29</v>
      </c>
      <c r="U30" s="224">
        <f>ROUND(E30*T30,2)</f>
        <v>0.57999999999999996</v>
      </c>
      <c r="V30" s="214"/>
      <c r="W30" s="214"/>
      <c r="X30" s="214"/>
      <c r="Y30" s="214"/>
      <c r="Z30" s="214"/>
      <c r="AA30" s="214"/>
      <c r="AB30" s="214"/>
      <c r="AC30" s="214"/>
      <c r="AD30" s="214"/>
      <c r="AE30" s="214" t="s">
        <v>130</v>
      </c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15">
        <v>19</v>
      </c>
      <c r="B31" s="221" t="s">
        <v>169</v>
      </c>
      <c r="C31" s="264" t="s">
        <v>170</v>
      </c>
      <c r="D31" s="223" t="s">
        <v>133</v>
      </c>
      <c r="E31" s="229">
        <v>13.315</v>
      </c>
      <c r="F31" s="231"/>
      <c r="G31" s="232">
        <f>ROUND(E31*F31,2)</f>
        <v>0</v>
      </c>
      <c r="H31" s="231"/>
      <c r="I31" s="232">
        <f>ROUND(E31*H31,2)</f>
        <v>0</v>
      </c>
      <c r="J31" s="231"/>
      <c r="K31" s="232">
        <f>ROUND(E31*J31,2)</f>
        <v>0</v>
      </c>
      <c r="L31" s="232">
        <v>15</v>
      </c>
      <c r="M31" s="232">
        <f>G31*(1+L31/100)</f>
        <v>0</v>
      </c>
      <c r="N31" s="224">
        <v>0</v>
      </c>
      <c r="O31" s="224">
        <f>ROUND(E31*N31,5)</f>
        <v>0</v>
      </c>
      <c r="P31" s="224">
        <v>6.8000000000000005E-2</v>
      </c>
      <c r="Q31" s="224">
        <f>ROUND(E31*P31,5)</f>
        <v>0.90542</v>
      </c>
      <c r="R31" s="224"/>
      <c r="S31" s="224"/>
      <c r="T31" s="225">
        <v>0.3</v>
      </c>
      <c r="U31" s="224">
        <f>ROUND(E31*T31,2)</f>
        <v>3.99</v>
      </c>
      <c r="V31" s="214"/>
      <c r="W31" s="214"/>
      <c r="X31" s="214"/>
      <c r="Y31" s="214"/>
      <c r="Z31" s="214"/>
      <c r="AA31" s="214"/>
      <c r="AB31" s="214"/>
      <c r="AC31" s="214"/>
      <c r="AD31" s="214"/>
      <c r="AE31" s="214" t="s">
        <v>130</v>
      </c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15">
        <v>20</v>
      </c>
      <c r="B32" s="221" t="s">
        <v>171</v>
      </c>
      <c r="C32" s="264" t="s">
        <v>172</v>
      </c>
      <c r="D32" s="223" t="s">
        <v>168</v>
      </c>
      <c r="E32" s="229">
        <v>1.4810000000000001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15</v>
      </c>
      <c r="M32" s="232">
        <f>G32*(1+L32/100)</f>
        <v>0</v>
      </c>
      <c r="N32" s="224">
        <v>0</v>
      </c>
      <c r="O32" s="224">
        <f>ROUND(E32*N32,5)</f>
        <v>0</v>
      </c>
      <c r="P32" s="224">
        <v>0</v>
      </c>
      <c r="Q32" s="224">
        <f>ROUND(E32*P32,5)</f>
        <v>0</v>
      </c>
      <c r="R32" s="224"/>
      <c r="S32" s="224"/>
      <c r="T32" s="225">
        <v>0</v>
      </c>
      <c r="U32" s="224">
        <f>ROUND(E32*T32,2)</f>
        <v>0</v>
      </c>
      <c r="V32" s="214"/>
      <c r="W32" s="214"/>
      <c r="X32" s="214"/>
      <c r="Y32" s="214"/>
      <c r="Z32" s="214"/>
      <c r="AA32" s="214"/>
      <c r="AB32" s="214"/>
      <c r="AC32" s="214"/>
      <c r="AD32" s="214"/>
      <c r="AE32" s="214" t="s">
        <v>130</v>
      </c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15">
        <v>21</v>
      </c>
      <c r="B33" s="221" t="s">
        <v>173</v>
      </c>
      <c r="C33" s="264" t="s">
        <v>174</v>
      </c>
      <c r="D33" s="223" t="s">
        <v>168</v>
      </c>
      <c r="E33" s="229">
        <v>1.4810000000000001</v>
      </c>
      <c r="F33" s="231"/>
      <c r="G33" s="232">
        <f>ROUND(E33*F33,2)</f>
        <v>0</v>
      </c>
      <c r="H33" s="231"/>
      <c r="I33" s="232">
        <f>ROUND(E33*H33,2)</f>
        <v>0</v>
      </c>
      <c r="J33" s="231"/>
      <c r="K33" s="232">
        <f>ROUND(E33*J33,2)</f>
        <v>0</v>
      </c>
      <c r="L33" s="232">
        <v>15</v>
      </c>
      <c r="M33" s="232">
        <f>G33*(1+L33/100)</f>
        <v>0</v>
      </c>
      <c r="N33" s="224">
        <v>0</v>
      </c>
      <c r="O33" s="224">
        <f>ROUND(E33*N33,5)</f>
        <v>0</v>
      </c>
      <c r="P33" s="224">
        <v>0</v>
      </c>
      <c r="Q33" s="224">
        <f>ROUND(E33*P33,5)</f>
        <v>0</v>
      </c>
      <c r="R33" s="224"/>
      <c r="S33" s="224"/>
      <c r="T33" s="225">
        <v>2.0089999999999999</v>
      </c>
      <c r="U33" s="224">
        <f>ROUND(E33*T33,2)</f>
        <v>2.98</v>
      </c>
      <c r="V33" s="214"/>
      <c r="W33" s="214"/>
      <c r="X33" s="214"/>
      <c r="Y33" s="214"/>
      <c r="Z33" s="214"/>
      <c r="AA33" s="214"/>
      <c r="AB33" s="214"/>
      <c r="AC33" s="214"/>
      <c r="AD33" s="214"/>
      <c r="AE33" s="214" t="s">
        <v>130</v>
      </c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15">
        <v>22</v>
      </c>
      <c r="B34" s="221" t="s">
        <v>175</v>
      </c>
      <c r="C34" s="264" t="s">
        <v>176</v>
      </c>
      <c r="D34" s="223" t="s">
        <v>168</v>
      </c>
      <c r="E34" s="229">
        <v>1.4810000000000001</v>
      </c>
      <c r="F34" s="231"/>
      <c r="G34" s="232">
        <f>ROUND(E34*F34,2)</f>
        <v>0</v>
      </c>
      <c r="H34" s="231"/>
      <c r="I34" s="232">
        <f>ROUND(E34*H34,2)</f>
        <v>0</v>
      </c>
      <c r="J34" s="231"/>
      <c r="K34" s="232">
        <f>ROUND(E34*J34,2)</f>
        <v>0</v>
      </c>
      <c r="L34" s="232">
        <v>15</v>
      </c>
      <c r="M34" s="232">
        <f>G34*(1+L34/100)</f>
        <v>0</v>
      </c>
      <c r="N34" s="224">
        <v>0</v>
      </c>
      <c r="O34" s="224">
        <f>ROUND(E34*N34,5)</f>
        <v>0</v>
      </c>
      <c r="P34" s="224">
        <v>0</v>
      </c>
      <c r="Q34" s="224">
        <f>ROUND(E34*P34,5)</f>
        <v>0</v>
      </c>
      <c r="R34" s="224"/>
      <c r="S34" s="224"/>
      <c r="T34" s="225">
        <v>0.49</v>
      </c>
      <c r="U34" s="224">
        <f>ROUND(E34*T34,2)</f>
        <v>0.73</v>
      </c>
      <c r="V34" s="214"/>
      <c r="W34" s="214"/>
      <c r="X34" s="214"/>
      <c r="Y34" s="214"/>
      <c r="Z34" s="214"/>
      <c r="AA34" s="214"/>
      <c r="AB34" s="214"/>
      <c r="AC34" s="214"/>
      <c r="AD34" s="214"/>
      <c r="AE34" s="214" t="s">
        <v>130</v>
      </c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15">
        <v>23</v>
      </c>
      <c r="B35" s="221" t="s">
        <v>177</v>
      </c>
      <c r="C35" s="264" t="s">
        <v>178</v>
      </c>
      <c r="D35" s="223" t="s">
        <v>168</v>
      </c>
      <c r="E35" s="229">
        <v>14.81</v>
      </c>
      <c r="F35" s="231"/>
      <c r="G35" s="232">
        <f>ROUND(E35*F35,2)</f>
        <v>0</v>
      </c>
      <c r="H35" s="231"/>
      <c r="I35" s="232">
        <f>ROUND(E35*H35,2)</f>
        <v>0</v>
      </c>
      <c r="J35" s="231"/>
      <c r="K35" s="232">
        <f>ROUND(E35*J35,2)</f>
        <v>0</v>
      </c>
      <c r="L35" s="232">
        <v>15</v>
      </c>
      <c r="M35" s="232">
        <f>G35*(1+L35/100)</f>
        <v>0</v>
      </c>
      <c r="N35" s="224">
        <v>0</v>
      </c>
      <c r="O35" s="224">
        <f>ROUND(E35*N35,5)</f>
        <v>0</v>
      </c>
      <c r="P35" s="224">
        <v>0</v>
      </c>
      <c r="Q35" s="224">
        <f>ROUND(E35*P35,5)</f>
        <v>0</v>
      </c>
      <c r="R35" s="224"/>
      <c r="S35" s="224"/>
      <c r="T35" s="225">
        <v>0</v>
      </c>
      <c r="U35" s="224">
        <f>ROUND(E35*T35,2)</f>
        <v>0</v>
      </c>
      <c r="V35" s="214"/>
      <c r="W35" s="214"/>
      <c r="X35" s="214"/>
      <c r="Y35" s="214"/>
      <c r="Z35" s="214"/>
      <c r="AA35" s="214"/>
      <c r="AB35" s="214"/>
      <c r="AC35" s="214"/>
      <c r="AD35" s="214"/>
      <c r="AE35" s="214" t="s">
        <v>130</v>
      </c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15">
        <v>24</v>
      </c>
      <c r="B36" s="221" t="s">
        <v>179</v>
      </c>
      <c r="C36" s="264" t="s">
        <v>180</v>
      </c>
      <c r="D36" s="223" t="s">
        <v>168</v>
      </c>
      <c r="E36" s="229">
        <v>1.4810000000000001</v>
      </c>
      <c r="F36" s="231"/>
      <c r="G36" s="232">
        <f>ROUND(E36*F36,2)</f>
        <v>0</v>
      </c>
      <c r="H36" s="231"/>
      <c r="I36" s="232">
        <f>ROUND(E36*H36,2)</f>
        <v>0</v>
      </c>
      <c r="J36" s="231"/>
      <c r="K36" s="232">
        <f>ROUND(E36*J36,2)</f>
        <v>0</v>
      </c>
      <c r="L36" s="232">
        <v>15</v>
      </c>
      <c r="M36" s="232">
        <f>G36*(1+L36/100)</f>
        <v>0</v>
      </c>
      <c r="N36" s="224">
        <v>0</v>
      </c>
      <c r="O36" s="224">
        <f>ROUND(E36*N36,5)</f>
        <v>0</v>
      </c>
      <c r="P36" s="224">
        <v>0</v>
      </c>
      <c r="Q36" s="224">
        <f>ROUND(E36*P36,5)</f>
        <v>0</v>
      </c>
      <c r="R36" s="224"/>
      <c r="S36" s="224"/>
      <c r="T36" s="225">
        <v>0.94199999999999995</v>
      </c>
      <c r="U36" s="224">
        <f>ROUND(E36*T36,2)</f>
        <v>1.4</v>
      </c>
      <c r="V36" s="214"/>
      <c r="W36" s="214"/>
      <c r="X36" s="214"/>
      <c r="Y36" s="214"/>
      <c r="Z36" s="214"/>
      <c r="AA36" s="214"/>
      <c r="AB36" s="214"/>
      <c r="AC36" s="214"/>
      <c r="AD36" s="214"/>
      <c r="AE36" s="214" t="s">
        <v>130</v>
      </c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15">
        <v>25</v>
      </c>
      <c r="B37" s="221" t="s">
        <v>181</v>
      </c>
      <c r="C37" s="264" t="s">
        <v>182</v>
      </c>
      <c r="D37" s="223" t="s">
        <v>168</v>
      </c>
      <c r="E37" s="229">
        <v>14.81</v>
      </c>
      <c r="F37" s="231"/>
      <c r="G37" s="232">
        <f>ROUND(E37*F37,2)</f>
        <v>0</v>
      </c>
      <c r="H37" s="231"/>
      <c r="I37" s="232">
        <f>ROUND(E37*H37,2)</f>
        <v>0</v>
      </c>
      <c r="J37" s="231"/>
      <c r="K37" s="232">
        <f>ROUND(E37*J37,2)</f>
        <v>0</v>
      </c>
      <c r="L37" s="232">
        <v>15</v>
      </c>
      <c r="M37" s="232">
        <f>G37*(1+L37/100)</f>
        <v>0</v>
      </c>
      <c r="N37" s="224">
        <v>0</v>
      </c>
      <c r="O37" s="224">
        <f>ROUND(E37*N37,5)</f>
        <v>0</v>
      </c>
      <c r="P37" s="224">
        <v>0</v>
      </c>
      <c r="Q37" s="224">
        <f>ROUND(E37*P37,5)</f>
        <v>0</v>
      </c>
      <c r="R37" s="224"/>
      <c r="S37" s="224"/>
      <c r="T37" s="225">
        <v>0.105</v>
      </c>
      <c r="U37" s="224">
        <f>ROUND(E37*T37,2)</f>
        <v>1.56</v>
      </c>
      <c r="V37" s="214"/>
      <c r="W37" s="214"/>
      <c r="X37" s="214"/>
      <c r="Y37" s="214"/>
      <c r="Z37" s="214"/>
      <c r="AA37" s="214"/>
      <c r="AB37" s="214"/>
      <c r="AC37" s="214"/>
      <c r="AD37" s="214"/>
      <c r="AE37" s="214" t="s">
        <v>130</v>
      </c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x14ac:dyDescent="0.2">
      <c r="A38" s="216" t="s">
        <v>125</v>
      </c>
      <c r="B38" s="222" t="s">
        <v>70</v>
      </c>
      <c r="C38" s="265" t="s">
        <v>71</v>
      </c>
      <c r="D38" s="226"/>
      <c r="E38" s="230"/>
      <c r="F38" s="233"/>
      <c r="G38" s="233">
        <f>SUMIF(AE39:AE39,"&lt;&gt;NOR",G39:G39)</f>
        <v>0</v>
      </c>
      <c r="H38" s="233"/>
      <c r="I38" s="233">
        <f>SUM(I39:I39)</f>
        <v>0</v>
      </c>
      <c r="J38" s="233"/>
      <c r="K38" s="233">
        <f>SUM(K39:K39)</f>
        <v>0</v>
      </c>
      <c r="L38" s="233"/>
      <c r="M38" s="233">
        <f>SUM(M39:M39)</f>
        <v>0</v>
      </c>
      <c r="N38" s="227"/>
      <c r="O38" s="227">
        <f>SUM(O39:O39)</f>
        <v>0</v>
      </c>
      <c r="P38" s="227"/>
      <c r="Q38" s="227">
        <f>SUM(Q39:Q39)</f>
        <v>0</v>
      </c>
      <c r="R38" s="227"/>
      <c r="S38" s="227"/>
      <c r="T38" s="228"/>
      <c r="U38" s="227">
        <f>SUM(U39:U39)</f>
        <v>3.02</v>
      </c>
      <c r="AE38" t="s">
        <v>126</v>
      </c>
    </row>
    <row r="39" spans="1:60" outlineLevel="1" x14ac:dyDescent="0.2">
      <c r="A39" s="215">
        <v>26</v>
      </c>
      <c r="B39" s="221" t="s">
        <v>183</v>
      </c>
      <c r="C39" s="264" t="s">
        <v>184</v>
      </c>
      <c r="D39" s="223" t="s">
        <v>168</v>
      </c>
      <c r="E39" s="229">
        <v>1.4359999999999999</v>
      </c>
      <c r="F39" s="231"/>
      <c r="G39" s="232">
        <f>ROUND(E39*F39,2)</f>
        <v>0</v>
      </c>
      <c r="H39" s="231"/>
      <c r="I39" s="232">
        <f>ROUND(E39*H39,2)</f>
        <v>0</v>
      </c>
      <c r="J39" s="231"/>
      <c r="K39" s="232">
        <f>ROUND(E39*J39,2)</f>
        <v>0</v>
      </c>
      <c r="L39" s="232">
        <v>15</v>
      </c>
      <c r="M39" s="232">
        <f>G39*(1+L39/100)</f>
        <v>0</v>
      </c>
      <c r="N39" s="224">
        <v>0</v>
      </c>
      <c r="O39" s="224">
        <f>ROUND(E39*N39,5)</f>
        <v>0</v>
      </c>
      <c r="P39" s="224">
        <v>0</v>
      </c>
      <c r="Q39" s="224">
        <f>ROUND(E39*P39,5)</f>
        <v>0</v>
      </c>
      <c r="R39" s="224"/>
      <c r="S39" s="224"/>
      <c r="T39" s="225">
        <v>2.1</v>
      </c>
      <c r="U39" s="224">
        <f>ROUND(E39*T39,2)</f>
        <v>3.02</v>
      </c>
      <c r="V39" s="214"/>
      <c r="W39" s="214"/>
      <c r="X39" s="214"/>
      <c r="Y39" s="214"/>
      <c r="Z39" s="214"/>
      <c r="AA39" s="214"/>
      <c r="AB39" s="214"/>
      <c r="AC39" s="214"/>
      <c r="AD39" s="214"/>
      <c r="AE39" s="214" t="s">
        <v>130</v>
      </c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x14ac:dyDescent="0.2">
      <c r="A40" s="216" t="s">
        <v>125</v>
      </c>
      <c r="B40" s="222" t="s">
        <v>72</v>
      </c>
      <c r="C40" s="265" t="s">
        <v>73</v>
      </c>
      <c r="D40" s="226"/>
      <c r="E40" s="230"/>
      <c r="F40" s="233"/>
      <c r="G40" s="233">
        <f>SUMIF(AE41:AE43,"&lt;&gt;NOR",G41:G43)</f>
        <v>0</v>
      </c>
      <c r="H40" s="233"/>
      <c r="I40" s="233">
        <f>SUM(I41:I43)</f>
        <v>0</v>
      </c>
      <c r="J40" s="233"/>
      <c r="K40" s="233">
        <f>SUM(K41:K43)</f>
        <v>0</v>
      </c>
      <c r="L40" s="233"/>
      <c r="M40" s="233">
        <f>SUM(M41:M43)</f>
        <v>0</v>
      </c>
      <c r="N40" s="227"/>
      <c r="O40" s="227">
        <f>SUM(O41:O43)</f>
        <v>3.6060000000000002E-2</v>
      </c>
      <c r="P40" s="227"/>
      <c r="Q40" s="227">
        <f>SUM(Q41:Q43)</f>
        <v>0</v>
      </c>
      <c r="R40" s="227"/>
      <c r="S40" s="227"/>
      <c r="T40" s="228"/>
      <c r="U40" s="227">
        <f>SUM(U41:U43)</f>
        <v>5.9999999999999991</v>
      </c>
      <c r="AE40" t="s">
        <v>126</v>
      </c>
    </row>
    <row r="41" spans="1:60" outlineLevel="1" x14ac:dyDescent="0.2">
      <c r="A41" s="215">
        <v>27</v>
      </c>
      <c r="B41" s="221" t="s">
        <v>185</v>
      </c>
      <c r="C41" s="264" t="s">
        <v>186</v>
      </c>
      <c r="D41" s="223" t="s">
        <v>133</v>
      </c>
      <c r="E41" s="229">
        <v>8.7149999999999999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15</v>
      </c>
      <c r="M41" s="232">
        <f>G41*(1+L41/100)</f>
        <v>0</v>
      </c>
      <c r="N41" s="224">
        <v>1.2600000000000001E-3</v>
      </c>
      <c r="O41" s="224">
        <f>ROUND(E41*N41,5)</f>
        <v>1.098E-2</v>
      </c>
      <c r="P41" s="224">
        <v>0</v>
      </c>
      <c r="Q41" s="224">
        <f>ROUND(E41*P41,5)</f>
        <v>0</v>
      </c>
      <c r="R41" s="224"/>
      <c r="S41" s="224"/>
      <c r="T41" s="225">
        <v>0.38500000000000001</v>
      </c>
      <c r="U41" s="224">
        <f>ROUND(E41*T41,2)</f>
        <v>3.36</v>
      </c>
      <c r="V41" s="214"/>
      <c r="W41" s="214"/>
      <c r="X41" s="214"/>
      <c r="Y41" s="214"/>
      <c r="Z41" s="214"/>
      <c r="AA41" s="214"/>
      <c r="AB41" s="214"/>
      <c r="AC41" s="214"/>
      <c r="AD41" s="214"/>
      <c r="AE41" s="214" t="s">
        <v>130</v>
      </c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15">
        <v>28</v>
      </c>
      <c r="B42" s="221" t="s">
        <v>187</v>
      </c>
      <c r="C42" s="264" t="s">
        <v>188</v>
      </c>
      <c r="D42" s="223" t="s">
        <v>133</v>
      </c>
      <c r="E42" s="229">
        <v>12</v>
      </c>
      <c r="F42" s="231"/>
      <c r="G42" s="232">
        <f>ROUND(E42*F42,2)</f>
        <v>0</v>
      </c>
      <c r="H42" s="231"/>
      <c r="I42" s="232">
        <f>ROUND(E42*H42,2)</f>
        <v>0</v>
      </c>
      <c r="J42" s="231"/>
      <c r="K42" s="232">
        <f>ROUND(E42*J42,2)</f>
        <v>0</v>
      </c>
      <c r="L42" s="232">
        <v>15</v>
      </c>
      <c r="M42" s="232">
        <f>G42*(1+L42/100)</f>
        <v>0</v>
      </c>
      <c r="N42" s="224">
        <v>2.0899999999999998E-3</v>
      </c>
      <c r="O42" s="224">
        <f>ROUND(E42*N42,5)</f>
        <v>2.5080000000000002E-2</v>
      </c>
      <c r="P42" s="224">
        <v>0</v>
      </c>
      <c r="Q42" s="224">
        <f>ROUND(E42*P42,5)</f>
        <v>0</v>
      </c>
      <c r="R42" s="224"/>
      <c r="S42" s="224"/>
      <c r="T42" s="225">
        <v>0.215</v>
      </c>
      <c r="U42" s="224">
        <f>ROUND(E42*T42,2)</f>
        <v>2.58</v>
      </c>
      <c r="V42" s="214"/>
      <c r="W42" s="214"/>
      <c r="X42" s="214"/>
      <c r="Y42" s="214"/>
      <c r="Z42" s="214"/>
      <c r="AA42" s="214"/>
      <c r="AB42" s="214"/>
      <c r="AC42" s="214"/>
      <c r="AD42" s="214"/>
      <c r="AE42" s="214" t="s">
        <v>130</v>
      </c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15">
        <v>29</v>
      </c>
      <c r="B43" s="221" t="s">
        <v>189</v>
      </c>
      <c r="C43" s="264" t="s">
        <v>190</v>
      </c>
      <c r="D43" s="223" t="s">
        <v>168</v>
      </c>
      <c r="E43" s="229">
        <v>3.5999999999999997E-2</v>
      </c>
      <c r="F43" s="231"/>
      <c r="G43" s="232">
        <f>ROUND(E43*F43,2)</f>
        <v>0</v>
      </c>
      <c r="H43" s="231"/>
      <c r="I43" s="232">
        <f>ROUND(E43*H43,2)</f>
        <v>0</v>
      </c>
      <c r="J43" s="231"/>
      <c r="K43" s="232">
        <f>ROUND(E43*J43,2)</f>
        <v>0</v>
      </c>
      <c r="L43" s="232">
        <v>15</v>
      </c>
      <c r="M43" s="232">
        <f>G43*(1+L43/100)</f>
        <v>0</v>
      </c>
      <c r="N43" s="224">
        <v>0</v>
      </c>
      <c r="O43" s="224">
        <f>ROUND(E43*N43,5)</f>
        <v>0</v>
      </c>
      <c r="P43" s="224">
        <v>0</v>
      </c>
      <c r="Q43" s="224">
        <f>ROUND(E43*P43,5)</f>
        <v>0</v>
      </c>
      <c r="R43" s="224"/>
      <c r="S43" s="224"/>
      <c r="T43" s="225">
        <v>1.5669999999999999</v>
      </c>
      <c r="U43" s="224">
        <f>ROUND(E43*T43,2)</f>
        <v>0.06</v>
      </c>
      <c r="V43" s="214"/>
      <c r="W43" s="214"/>
      <c r="X43" s="214"/>
      <c r="Y43" s="214"/>
      <c r="Z43" s="214"/>
      <c r="AA43" s="214"/>
      <c r="AB43" s="214"/>
      <c r="AC43" s="214"/>
      <c r="AD43" s="214"/>
      <c r="AE43" s="214" t="s">
        <v>130</v>
      </c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x14ac:dyDescent="0.2">
      <c r="A44" s="216" t="s">
        <v>125</v>
      </c>
      <c r="B44" s="222" t="s">
        <v>74</v>
      </c>
      <c r="C44" s="265" t="s">
        <v>75</v>
      </c>
      <c r="D44" s="226"/>
      <c r="E44" s="230"/>
      <c r="F44" s="233"/>
      <c r="G44" s="233">
        <f>SUMIF(AE45:AE45,"&lt;&gt;NOR",G45:G45)</f>
        <v>0</v>
      </c>
      <c r="H44" s="233"/>
      <c r="I44" s="233">
        <f>SUM(I45:I45)</f>
        <v>0</v>
      </c>
      <c r="J44" s="233"/>
      <c r="K44" s="233">
        <f>SUM(K45:K45)</f>
        <v>0</v>
      </c>
      <c r="L44" s="233"/>
      <c r="M44" s="233">
        <f>SUM(M45:M45)</f>
        <v>0</v>
      </c>
      <c r="N44" s="227"/>
      <c r="O44" s="227">
        <f>SUM(O45:O45)</f>
        <v>5.2999999999999998E-4</v>
      </c>
      <c r="P44" s="227"/>
      <c r="Q44" s="227">
        <f>SUM(Q45:Q45)</f>
        <v>0</v>
      </c>
      <c r="R44" s="227"/>
      <c r="S44" s="227"/>
      <c r="T44" s="228"/>
      <c r="U44" s="227">
        <f>SUM(U45:U45)</f>
        <v>21</v>
      </c>
      <c r="AE44" t="s">
        <v>126</v>
      </c>
    </row>
    <row r="45" spans="1:60" ht="20.95" outlineLevel="1" x14ac:dyDescent="0.2">
      <c r="A45" s="215">
        <v>30</v>
      </c>
      <c r="B45" s="221" t="s">
        <v>191</v>
      </c>
      <c r="C45" s="264" t="s">
        <v>192</v>
      </c>
      <c r="D45" s="223" t="s">
        <v>193</v>
      </c>
      <c r="E45" s="229">
        <v>1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15</v>
      </c>
      <c r="M45" s="232">
        <f>G45*(1+L45/100)</f>
        <v>0</v>
      </c>
      <c r="N45" s="224">
        <v>5.2999999999999998E-4</v>
      </c>
      <c r="O45" s="224">
        <f>ROUND(E45*N45,5)</f>
        <v>5.2999999999999998E-4</v>
      </c>
      <c r="P45" s="224">
        <v>0</v>
      </c>
      <c r="Q45" s="224">
        <f>ROUND(E45*P45,5)</f>
        <v>0</v>
      </c>
      <c r="R45" s="224"/>
      <c r="S45" s="224"/>
      <c r="T45" s="225">
        <v>21</v>
      </c>
      <c r="U45" s="224">
        <f>ROUND(E45*T45,2)</f>
        <v>21</v>
      </c>
      <c r="V45" s="214"/>
      <c r="W45" s="214"/>
      <c r="X45" s="214"/>
      <c r="Y45" s="214"/>
      <c r="Z45" s="214"/>
      <c r="AA45" s="214"/>
      <c r="AB45" s="214"/>
      <c r="AC45" s="214"/>
      <c r="AD45" s="214"/>
      <c r="AE45" s="214" t="s">
        <v>130</v>
      </c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x14ac:dyDescent="0.2">
      <c r="A46" s="216" t="s">
        <v>125</v>
      </c>
      <c r="B46" s="222" t="s">
        <v>76</v>
      </c>
      <c r="C46" s="265" t="s">
        <v>77</v>
      </c>
      <c r="D46" s="226"/>
      <c r="E46" s="230"/>
      <c r="F46" s="233"/>
      <c r="G46" s="233">
        <f>SUMIF(AE47:AE47,"&lt;&gt;NOR",G47:G47)</f>
        <v>0</v>
      </c>
      <c r="H46" s="233"/>
      <c r="I46" s="233">
        <f>SUM(I47:I47)</f>
        <v>0</v>
      </c>
      <c r="J46" s="233"/>
      <c r="K46" s="233">
        <f>SUM(K47:K47)</f>
        <v>0</v>
      </c>
      <c r="L46" s="233"/>
      <c r="M46" s="233">
        <f>SUM(M47:M47)</f>
        <v>0</v>
      </c>
      <c r="N46" s="227"/>
      <c r="O46" s="227">
        <f>SUM(O47:O47)</f>
        <v>2.7999999999999998E-4</v>
      </c>
      <c r="P46" s="227"/>
      <c r="Q46" s="227">
        <f>SUM(Q47:Q47)</f>
        <v>0</v>
      </c>
      <c r="R46" s="227"/>
      <c r="S46" s="227"/>
      <c r="T46" s="228"/>
      <c r="U46" s="227">
        <f>SUM(U47:U47)</f>
        <v>0.17</v>
      </c>
      <c r="AE46" t="s">
        <v>126</v>
      </c>
    </row>
    <row r="47" spans="1:60" ht="20.95" outlineLevel="1" x14ac:dyDescent="0.2">
      <c r="A47" s="215">
        <v>31</v>
      </c>
      <c r="B47" s="221" t="s">
        <v>194</v>
      </c>
      <c r="C47" s="264" t="s">
        <v>195</v>
      </c>
      <c r="D47" s="223" t="s">
        <v>129</v>
      </c>
      <c r="E47" s="229">
        <v>1</v>
      </c>
      <c r="F47" s="231"/>
      <c r="G47" s="232">
        <f>ROUND(E47*F47,2)</f>
        <v>0</v>
      </c>
      <c r="H47" s="231"/>
      <c r="I47" s="232">
        <f>ROUND(E47*H47,2)</f>
        <v>0</v>
      </c>
      <c r="J47" s="231"/>
      <c r="K47" s="232">
        <f>ROUND(E47*J47,2)</f>
        <v>0</v>
      </c>
      <c r="L47" s="232">
        <v>15</v>
      </c>
      <c r="M47" s="232">
        <f>G47*(1+L47/100)</f>
        <v>0</v>
      </c>
      <c r="N47" s="224">
        <v>2.7999999999999998E-4</v>
      </c>
      <c r="O47" s="224">
        <f>ROUND(E47*N47,5)</f>
        <v>2.7999999999999998E-4</v>
      </c>
      <c r="P47" s="224">
        <v>0</v>
      </c>
      <c r="Q47" s="224">
        <f>ROUND(E47*P47,5)</f>
        <v>0</v>
      </c>
      <c r="R47" s="224"/>
      <c r="S47" s="224"/>
      <c r="T47" s="225">
        <v>0.16814000000000001</v>
      </c>
      <c r="U47" s="224">
        <f>ROUND(E47*T47,2)</f>
        <v>0.17</v>
      </c>
      <c r="V47" s="214"/>
      <c r="W47" s="214"/>
      <c r="X47" s="214"/>
      <c r="Y47" s="214"/>
      <c r="Z47" s="214"/>
      <c r="AA47" s="214"/>
      <c r="AB47" s="214"/>
      <c r="AC47" s="214"/>
      <c r="AD47" s="214"/>
      <c r="AE47" s="214" t="s">
        <v>130</v>
      </c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x14ac:dyDescent="0.2">
      <c r="A48" s="216" t="s">
        <v>125</v>
      </c>
      <c r="B48" s="222" t="s">
        <v>78</v>
      </c>
      <c r="C48" s="265" t="s">
        <v>79</v>
      </c>
      <c r="D48" s="226"/>
      <c r="E48" s="230"/>
      <c r="F48" s="233"/>
      <c r="G48" s="233">
        <f>SUMIF(AE49:AE59,"&lt;&gt;NOR",G49:G59)</f>
        <v>0</v>
      </c>
      <c r="H48" s="233"/>
      <c r="I48" s="233">
        <f>SUM(I49:I59)</f>
        <v>0</v>
      </c>
      <c r="J48" s="233"/>
      <c r="K48" s="233">
        <f>SUM(K49:K59)</f>
        <v>0</v>
      </c>
      <c r="L48" s="233"/>
      <c r="M48" s="233">
        <f>SUM(M49:M59)</f>
        <v>0</v>
      </c>
      <c r="N48" s="227"/>
      <c r="O48" s="227">
        <f>SUM(O49:O59)</f>
        <v>8.1089999999999995E-2</v>
      </c>
      <c r="P48" s="227"/>
      <c r="Q48" s="227">
        <f>SUM(Q49:Q59)</f>
        <v>0.17454999999999998</v>
      </c>
      <c r="R48" s="227"/>
      <c r="S48" s="227"/>
      <c r="T48" s="228"/>
      <c r="U48" s="227">
        <f>SUM(U49:U59)</f>
        <v>11.340000000000002</v>
      </c>
      <c r="AE48" t="s">
        <v>126</v>
      </c>
    </row>
    <row r="49" spans="1:60" ht="20.95" outlineLevel="1" x14ac:dyDescent="0.2">
      <c r="A49" s="215">
        <v>32</v>
      </c>
      <c r="B49" s="221" t="s">
        <v>196</v>
      </c>
      <c r="C49" s="264" t="s">
        <v>197</v>
      </c>
      <c r="D49" s="223" t="s">
        <v>198</v>
      </c>
      <c r="E49" s="229">
        <v>1</v>
      </c>
      <c r="F49" s="231"/>
      <c r="G49" s="232">
        <f>ROUND(E49*F49,2)</f>
        <v>0</v>
      </c>
      <c r="H49" s="231"/>
      <c r="I49" s="232">
        <f>ROUND(E49*H49,2)</f>
        <v>0</v>
      </c>
      <c r="J49" s="231"/>
      <c r="K49" s="232">
        <f>ROUND(E49*J49,2)</f>
        <v>0</v>
      </c>
      <c r="L49" s="232">
        <v>15</v>
      </c>
      <c r="M49" s="232">
        <f>G49*(1+L49/100)</f>
        <v>0</v>
      </c>
      <c r="N49" s="224">
        <v>2.7390000000000001E-2</v>
      </c>
      <c r="O49" s="224">
        <f>ROUND(E49*N49,5)</f>
        <v>2.7390000000000001E-2</v>
      </c>
      <c r="P49" s="224">
        <v>0</v>
      </c>
      <c r="Q49" s="224">
        <f>ROUND(E49*P49,5)</f>
        <v>0</v>
      </c>
      <c r="R49" s="224"/>
      <c r="S49" s="224"/>
      <c r="T49" s="225">
        <v>1.5</v>
      </c>
      <c r="U49" s="224">
        <f>ROUND(E49*T49,2)</f>
        <v>1.5</v>
      </c>
      <c r="V49" s="214"/>
      <c r="W49" s="214"/>
      <c r="X49" s="214"/>
      <c r="Y49" s="214"/>
      <c r="Z49" s="214"/>
      <c r="AA49" s="214"/>
      <c r="AB49" s="214"/>
      <c r="AC49" s="214"/>
      <c r="AD49" s="214"/>
      <c r="AE49" s="214" t="s">
        <v>130</v>
      </c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15">
        <v>33</v>
      </c>
      <c r="B50" s="221" t="s">
        <v>199</v>
      </c>
      <c r="C50" s="264" t="s">
        <v>200</v>
      </c>
      <c r="D50" s="223" t="s">
        <v>198</v>
      </c>
      <c r="E50" s="229">
        <v>1</v>
      </c>
      <c r="F50" s="231"/>
      <c r="G50" s="232">
        <f>ROUND(E50*F50,2)</f>
        <v>0</v>
      </c>
      <c r="H50" s="231"/>
      <c r="I50" s="232">
        <f>ROUND(E50*H50,2)</f>
        <v>0</v>
      </c>
      <c r="J50" s="231"/>
      <c r="K50" s="232">
        <f>ROUND(E50*J50,2)</f>
        <v>0</v>
      </c>
      <c r="L50" s="232">
        <v>15</v>
      </c>
      <c r="M50" s="232">
        <f>G50*(1+L50/100)</f>
        <v>0</v>
      </c>
      <c r="N50" s="224">
        <v>1.521E-2</v>
      </c>
      <c r="O50" s="224">
        <f>ROUND(E50*N50,5)</f>
        <v>1.521E-2</v>
      </c>
      <c r="P50" s="224">
        <v>0</v>
      </c>
      <c r="Q50" s="224">
        <f>ROUND(E50*P50,5)</f>
        <v>0</v>
      </c>
      <c r="R50" s="224"/>
      <c r="S50" s="224"/>
      <c r="T50" s="225">
        <v>1.1890000000000001</v>
      </c>
      <c r="U50" s="224">
        <f>ROUND(E50*T50,2)</f>
        <v>1.19</v>
      </c>
      <c r="V50" s="214"/>
      <c r="W50" s="214"/>
      <c r="X50" s="214"/>
      <c r="Y50" s="214"/>
      <c r="Z50" s="214"/>
      <c r="AA50" s="214"/>
      <c r="AB50" s="214"/>
      <c r="AC50" s="214"/>
      <c r="AD50" s="214"/>
      <c r="AE50" s="214" t="s">
        <v>130</v>
      </c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15">
        <v>34</v>
      </c>
      <c r="B51" s="221" t="s">
        <v>201</v>
      </c>
      <c r="C51" s="264" t="s">
        <v>202</v>
      </c>
      <c r="D51" s="223" t="s">
        <v>198</v>
      </c>
      <c r="E51" s="229">
        <v>1</v>
      </c>
      <c r="F51" s="231"/>
      <c r="G51" s="232">
        <f>ROUND(E51*F51,2)</f>
        <v>0</v>
      </c>
      <c r="H51" s="231"/>
      <c r="I51" s="232">
        <f>ROUND(E51*H51,2)</f>
        <v>0</v>
      </c>
      <c r="J51" s="231"/>
      <c r="K51" s="232">
        <f>ROUND(E51*J51,2)</f>
        <v>0</v>
      </c>
      <c r="L51" s="232">
        <v>15</v>
      </c>
      <c r="M51" s="232">
        <f>G51*(1+L51/100)</f>
        <v>0</v>
      </c>
      <c r="N51" s="224">
        <v>4.4999999999999999E-4</v>
      </c>
      <c r="O51" s="224">
        <f>ROUND(E51*N51,5)</f>
        <v>4.4999999999999999E-4</v>
      </c>
      <c r="P51" s="224">
        <v>0</v>
      </c>
      <c r="Q51" s="224">
        <f>ROUND(E51*P51,5)</f>
        <v>0</v>
      </c>
      <c r="R51" s="224"/>
      <c r="S51" s="224"/>
      <c r="T51" s="225">
        <v>5</v>
      </c>
      <c r="U51" s="224">
        <f>ROUND(E51*T51,2)</f>
        <v>5</v>
      </c>
      <c r="V51" s="214"/>
      <c r="W51" s="214"/>
      <c r="X51" s="214"/>
      <c r="Y51" s="214"/>
      <c r="Z51" s="214"/>
      <c r="AA51" s="214"/>
      <c r="AB51" s="214"/>
      <c r="AC51" s="214"/>
      <c r="AD51" s="214"/>
      <c r="AE51" s="214" t="s">
        <v>130</v>
      </c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ht="20.95" outlineLevel="1" x14ac:dyDescent="0.2">
      <c r="A52" s="215">
        <v>35</v>
      </c>
      <c r="B52" s="221" t="s">
        <v>203</v>
      </c>
      <c r="C52" s="264" t="s">
        <v>204</v>
      </c>
      <c r="D52" s="223" t="s">
        <v>165</v>
      </c>
      <c r="E52" s="229">
        <v>1</v>
      </c>
      <c r="F52" s="231"/>
      <c r="G52" s="232">
        <f>ROUND(E52*F52,2)</f>
        <v>0</v>
      </c>
      <c r="H52" s="231"/>
      <c r="I52" s="232">
        <f>ROUND(E52*H52,2)</f>
        <v>0</v>
      </c>
      <c r="J52" s="231"/>
      <c r="K52" s="232">
        <f>ROUND(E52*J52,2)</f>
        <v>0</v>
      </c>
      <c r="L52" s="232">
        <v>15</v>
      </c>
      <c r="M52" s="232">
        <f>G52*(1+L52/100)</f>
        <v>0</v>
      </c>
      <c r="N52" s="224">
        <v>3.6999999999999998E-2</v>
      </c>
      <c r="O52" s="224">
        <f>ROUND(E52*N52,5)</f>
        <v>3.6999999999999998E-2</v>
      </c>
      <c r="P52" s="224">
        <v>0</v>
      </c>
      <c r="Q52" s="224">
        <f>ROUND(E52*P52,5)</f>
        <v>0</v>
      </c>
      <c r="R52" s="224"/>
      <c r="S52" s="224"/>
      <c r="T52" s="225">
        <v>0</v>
      </c>
      <c r="U52" s="224">
        <f>ROUND(E52*T52,2)</f>
        <v>0</v>
      </c>
      <c r="V52" s="214"/>
      <c r="W52" s="214"/>
      <c r="X52" s="214"/>
      <c r="Y52" s="214"/>
      <c r="Z52" s="214"/>
      <c r="AA52" s="214"/>
      <c r="AB52" s="214"/>
      <c r="AC52" s="214"/>
      <c r="AD52" s="214"/>
      <c r="AE52" s="214" t="s">
        <v>205</v>
      </c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15">
        <v>36</v>
      </c>
      <c r="B53" s="221" t="s">
        <v>206</v>
      </c>
      <c r="C53" s="264" t="s">
        <v>207</v>
      </c>
      <c r="D53" s="223" t="s">
        <v>198</v>
      </c>
      <c r="E53" s="229">
        <v>1</v>
      </c>
      <c r="F53" s="231"/>
      <c r="G53" s="232">
        <f>ROUND(E53*F53,2)</f>
        <v>0</v>
      </c>
      <c r="H53" s="231"/>
      <c r="I53" s="232">
        <f>ROUND(E53*H53,2)</f>
        <v>0</v>
      </c>
      <c r="J53" s="231"/>
      <c r="K53" s="232">
        <f>ROUND(E53*J53,2)</f>
        <v>0</v>
      </c>
      <c r="L53" s="232">
        <v>15</v>
      </c>
      <c r="M53" s="232">
        <f>G53*(1+L53/100)</f>
        <v>0</v>
      </c>
      <c r="N53" s="224">
        <v>0</v>
      </c>
      <c r="O53" s="224">
        <f>ROUND(E53*N53,5)</f>
        <v>0</v>
      </c>
      <c r="P53" s="224">
        <v>1.933E-2</v>
      </c>
      <c r="Q53" s="224">
        <f>ROUND(E53*P53,5)</f>
        <v>1.933E-2</v>
      </c>
      <c r="R53" s="224"/>
      <c r="S53" s="224"/>
      <c r="T53" s="225">
        <v>0.59</v>
      </c>
      <c r="U53" s="224">
        <f>ROUND(E53*T53,2)</f>
        <v>0.59</v>
      </c>
      <c r="V53" s="214"/>
      <c r="W53" s="214"/>
      <c r="X53" s="214"/>
      <c r="Y53" s="214"/>
      <c r="Z53" s="214"/>
      <c r="AA53" s="214"/>
      <c r="AB53" s="214"/>
      <c r="AC53" s="214"/>
      <c r="AD53" s="214"/>
      <c r="AE53" s="214" t="s">
        <v>130</v>
      </c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15">
        <v>37</v>
      </c>
      <c r="B54" s="221" t="s">
        <v>208</v>
      </c>
      <c r="C54" s="264" t="s">
        <v>209</v>
      </c>
      <c r="D54" s="223" t="s">
        <v>198</v>
      </c>
      <c r="E54" s="229">
        <v>1</v>
      </c>
      <c r="F54" s="231"/>
      <c r="G54" s="232">
        <f>ROUND(E54*F54,2)</f>
        <v>0</v>
      </c>
      <c r="H54" s="231"/>
      <c r="I54" s="232">
        <f>ROUND(E54*H54,2)</f>
        <v>0</v>
      </c>
      <c r="J54" s="231"/>
      <c r="K54" s="232">
        <f>ROUND(E54*J54,2)</f>
        <v>0</v>
      </c>
      <c r="L54" s="232">
        <v>15</v>
      </c>
      <c r="M54" s="232">
        <f>G54*(1+L54/100)</f>
        <v>0</v>
      </c>
      <c r="N54" s="224">
        <v>0</v>
      </c>
      <c r="O54" s="224">
        <f>ROUND(E54*N54,5)</f>
        <v>0</v>
      </c>
      <c r="P54" s="224">
        <v>1.9460000000000002E-2</v>
      </c>
      <c r="Q54" s="224">
        <f>ROUND(E54*P54,5)</f>
        <v>1.9460000000000002E-2</v>
      </c>
      <c r="R54" s="224"/>
      <c r="S54" s="224"/>
      <c r="T54" s="225">
        <v>0.38200000000000001</v>
      </c>
      <c r="U54" s="224">
        <f>ROUND(E54*T54,2)</f>
        <v>0.38</v>
      </c>
      <c r="V54" s="214"/>
      <c r="W54" s="214"/>
      <c r="X54" s="214"/>
      <c r="Y54" s="214"/>
      <c r="Z54" s="214"/>
      <c r="AA54" s="214"/>
      <c r="AB54" s="214"/>
      <c r="AC54" s="214"/>
      <c r="AD54" s="214"/>
      <c r="AE54" s="214" t="s">
        <v>130</v>
      </c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15">
        <v>38</v>
      </c>
      <c r="B55" s="221" t="s">
        <v>210</v>
      </c>
      <c r="C55" s="264" t="s">
        <v>211</v>
      </c>
      <c r="D55" s="223" t="s">
        <v>198</v>
      </c>
      <c r="E55" s="229">
        <v>1</v>
      </c>
      <c r="F55" s="231"/>
      <c r="G55" s="232">
        <f>ROUND(E55*F55,2)</f>
        <v>0</v>
      </c>
      <c r="H55" s="231"/>
      <c r="I55" s="232">
        <f>ROUND(E55*H55,2)</f>
        <v>0</v>
      </c>
      <c r="J55" s="231"/>
      <c r="K55" s="232">
        <f>ROUND(E55*J55,2)</f>
        <v>0</v>
      </c>
      <c r="L55" s="232">
        <v>15</v>
      </c>
      <c r="M55" s="232">
        <f>G55*(1+L55/100)</f>
        <v>0</v>
      </c>
      <c r="N55" s="224">
        <v>0</v>
      </c>
      <c r="O55" s="224">
        <f>ROUND(E55*N55,5)</f>
        <v>0</v>
      </c>
      <c r="P55" s="224">
        <v>0.125</v>
      </c>
      <c r="Q55" s="224">
        <f>ROUND(E55*P55,5)</f>
        <v>0.125</v>
      </c>
      <c r="R55" s="224"/>
      <c r="S55" s="224"/>
      <c r="T55" s="225">
        <v>1.1499999999999999</v>
      </c>
      <c r="U55" s="224">
        <f>ROUND(E55*T55,2)</f>
        <v>1.1499999999999999</v>
      </c>
      <c r="V55" s="214"/>
      <c r="W55" s="214"/>
      <c r="X55" s="214"/>
      <c r="Y55" s="214"/>
      <c r="Z55" s="214"/>
      <c r="AA55" s="214"/>
      <c r="AB55" s="214"/>
      <c r="AC55" s="214"/>
      <c r="AD55" s="214"/>
      <c r="AE55" s="214" t="s">
        <v>130</v>
      </c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15">
        <v>39</v>
      </c>
      <c r="B56" s="221" t="s">
        <v>212</v>
      </c>
      <c r="C56" s="264" t="s">
        <v>213</v>
      </c>
      <c r="D56" s="223" t="s">
        <v>198</v>
      </c>
      <c r="E56" s="229">
        <v>1</v>
      </c>
      <c r="F56" s="231"/>
      <c r="G56" s="232">
        <f>ROUND(E56*F56,2)</f>
        <v>0</v>
      </c>
      <c r="H56" s="231"/>
      <c r="I56" s="232">
        <f>ROUND(E56*H56,2)</f>
        <v>0</v>
      </c>
      <c r="J56" s="231"/>
      <c r="K56" s="232">
        <f>ROUND(E56*J56,2)</f>
        <v>0</v>
      </c>
      <c r="L56" s="232">
        <v>15</v>
      </c>
      <c r="M56" s="232">
        <f>G56*(1+L56/100)</f>
        <v>0</v>
      </c>
      <c r="N56" s="224">
        <v>0</v>
      </c>
      <c r="O56" s="224">
        <f>ROUND(E56*N56,5)</f>
        <v>0</v>
      </c>
      <c r="P56" s="224">
        <v>9.1999999999999998E-3</v>
      </c>
      <c r="Q56" s="224">
        <f>ROUND(E56*P56,5)</f>
        <v>9.1999999999999998E-3</v>
      </c>
      <c r="R56" s="224"/>
      <c r="S56" s="224"/>
      <c r="T56" s="225">
        <v>0.46500000000000002</v>
      </c>
      <c r="U56" s="224">
        <f>ROUND(E56*T56,2)</f>
        <v>0.47</v>
      </c>
      <c r="V56" s="214"/>
      <c r="W56" s="214"/>
      <c r="X56" s="214"/>
      <c r="Y56" s="214"/>
      <c r="Z56" s="214"/>
      <c r="AA56" s="214"/>
      <c r="AB56" s="214"/>
      <c r="AC56" s="214"/>
      <c r="AD56" s="214"/>
      <c r="AE56" s="214" t="s">
        <v>130</v>
      </c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15">
        <v>40</v>
      </c>
      <c r="B57" s="221" t="s">
        <v>214</v>
      </c>
      <c r="C57" s="264" t="s">
        <v>215</v>
      </c>
      <c r="D57" s="223" t="s">
        <v>198</v>
      </c>
      <c r="E57" s="229">
        <v>1</v>
      </c>
      <c r="F57" s="231"/>
      <c r="G57" s="232">
        <f>ROUND(E57*F57,2)</f>
        <v>0</v>
      </c>
      <c r="H57" s="231"/>
      <c r="I57" s="232">
        <f>ROUND(E57*H57,2)</f>
        <v>0</v>
      </c>
      <c r="J57" s="231"/>
      <c r="K57" s="232">
        <f>ROUND(E57*J57,2)</f>
        <v>0</v>
      </c>
      <c r="L57" s="232">
        <v>15</v>
      </c>
      <c r="M57" s="232">
        <f>G57*(1+L57/100)</f>
        <v>0</v>
      </c>
      <c r="N57" s="224">
        <v>0</v>
      </c>
      <c r="O57" s="224">
        <f>ROUND(E57*N57,5)</f>
        <v>0</v>
      </c>
      <c r="P57" s="224">
        <v>1.56E-3</v>
      </c>
      <c r="Q57" s="224">
        <f>ROUND(E57*P57,5)</f>
        <v>1.56E-3</v>
      </c>
      <c r="R57" s="224"/>
      <c r="S57" s="224"/>
      <c r="T57" s="225">
        <v>0.217</v>
      </c>
      <c r="U57" s="224">
        <f>ROUND(E57*T57,2)</f>
        <v>0.22</v>
      </c>
      <c r="V57" s="214"/>
      <c r="W57" s="214"/>
      <c r="X57" s="214"/>
      <c r="Y57" s="214"/>
      <c r="Z57" s="214"/>
      <c r="AA57" s="214"/>
      <c r="AB57" s="214"/>
      <c r="AC57" s="214"/>
      <c r="AD57" s="214"/>
      <c r="AE57" s="214" t="s">
        <v>130</v>
      </c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20.95" outlineLevel="1" x14ac:dyDescent="0.2">
      <c r="A58" s="215">
        <v>41</v>
      </c>
      <c r="B58" s="221" t="s">
        <v>216</v>
      </c>
      <c r="C58" s="264" t="s">
        <v>217</v>
      </c>
      <c r="D58" s="223" t="s">
        <v>165</v>
      </c>
      <c r="E58" s="229">
        <v>1</v>
      </c>
      <c r="F58" s="231"/>
      <c r="G58" s="232">
        <f>ROUND(E58*F58,2)</f>
        <v>0</v>
      </c>
      <c r="H58" s="231"/>
      <c r="I58" s="232">
        <f>ROUND(E58*H58,2)</f>
        <v>0</v>
      </c>
      <c r="J58" s="231"/>
      <c r="K58" s="232">
        <f>ROUND(E58*J58,2)</f>
        <v>0</v>
      </c>
      <c r="L58" s="232">
        <v>15</v>
      </c>
      <c r="M58" s="232">
        <f>G58*(1+L58/100)</f>
        <v>0</v>
      </c>
      <c r="N58" s="224">
        <v>1.0399999999999999E-3</v>
      </c>
      <c r="O58" s="224">
        <f>ROUND(E58*N58,5)</f>
        <v>1.0399999999999999E-3</v>
      </c>
      <c r="P58" s="224">
        <v>0</v>
      </c>
      <c r="Q58" s="224">
        <f>ROUND(E58*P58,5)</f>
        <v>0</v>
      </c>
      <c r="R58" s="224"/>
      <c r="S58" s="224"/>
      <c r="T58" s="225">
        <v>0.44500000000000001</v>
      </c>
      <c r="U58" s="224">
        <f>ROUND(E58*T58,2)</f>
        <v>0.45</v>
      </c>
      <c r="V58" s="214"/>
      <c r="W58" s="214"/>
      <c r="X58" s="214"/>
      <c r="Y58" s="214"/>
      <c r="Z58" s="214"/>
      <c r="AA58" s="214"/>
      <c r="AB58" s="214"/>
      <c r="AC58" s="214"/>
      <c r="AD58" s="214"/>
      <c r="AE58" s="214" t="s">
        <v>130</v>
      </c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15">
        <v>42</v>
      </c>
      <c r="B59" s="221" t="s">
        <v>218</v>
      </c>
      <c r="C59" s="264" t="s">
        <v>219</v>
      </c>
      <c r="D59" s="223" t="s">
        <v>168</v>
      </c>
      <c r="E59" s="229">
        <v>0.2545</v>
      </c>
      <c r="F59" s="231"/>
      <c r="G59" s="232">
        <f>ROUND(E59*F59,2)</f>
        <v>0</v>
      </c>
      <c r="H59" s="231"/>
      <c r="I59" s="232">
        <f>ROUND(E59*H59,2)</f>
        <v>0</v>
      </c>
      <c r="J59" s="231"/>
      <c r="K59" s="232">
        <f>ROUND(E59*J59,2)</f>
        <v>0</v>
      </c>
      <c r="L59" s="232">
        <v>15</v>
      </c>
      <c r="M59" s="232">
        <f>G59*(1+L59/100)</f>
        <v>0</v>
      </c>
      <c r="N59" s="224">
        <v>0</v>
      </c>
      <c r="O59" s="224">
        <f>ROUND(E59*N59,5)</f>
        <v>0</v>
      </c>
      <c r="P59" s="224">
        <v>0</v>
      </c>
      <c r="Q59" s="224">
        <f>ROUND(E59*P59,5)</f>
        <v>0</v>
      </c>
      <c r="R59" s="224"/>
      <c r="S59" s="224"/>
      <c r="T59" s="225">
        <v>1.5169999999999999</v>
      </c>
      <c r="U59" s="224">
        <f>ROUND(E59*T59,2)</f>
        <v>0.39</v>
      </c>
      <c r="V59" s="214"/>
      <c r="W59" s="214"/>
      <c r="X59" s="214"/>
      <c r="Y59" s="214"/>
      <c r="Z59" s="214"/>
      <c r="AA59" s="214"/>
      <c r="AB59" s="214"/>
      <c r="AC59" s="214"/>
      <c r="AD59" s="214"/>
      <c r="AE59" s="214" t="s">
        <v>130</v>
      </c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x14ac:dyDescent="0.2">
      <c r="A60" s="216" t="s">
        <v>125</v>
      </c>
      <c r="B60" s="222" t="s">
        <v>80</v>
      </c>
      <c r="C60" s="265" t="s">
        <v>81</v>
      </c>
      <c r="D60" s="226"/>
      <c r="E60" s="230"/>
      <c r="F60" s="233"/>
      <c r="G60" s="233">
        <f>SUMIF(AE61:AE68,"&lt;&gt;NOR",G61:G68)</f>
        <v>0</v>
      </c>
      <c r="H60" s="233"/>
      <c r="I60" s="233">
        <f>SUM(I61:I68)</f>
        <v>0</v>
      </c>
      <c r="J60" s="233"/>
      <c r="K60" s="233">
        <f>SUM(K61:K68)</f>
        <v>0</v>
      </c>
      <c r="L60" s="233"/>
      <c r="M60" s="233">
        <f>SUM(M61:M68)</f>
        <v>0</v>
      </c>
      <c r="N60" s="227"/>
      <c r="O60" s="227">
        <f>SUM(O61:O68)</f>
        <v>0.11204999999999998</v>
      </c>
      <c r="P60" s="227"/>
      <c r="Q60" s="227">
        <f>SUM(Q61:Q68)</f>
        <v>0.28439999999999999</v>
      </c>
      <c r="R60" s="227"/>
      <c r="S60" s="227"/>
      <c r="T60" s="228"/>
      <c r="U60" s="227">
        <f>SUM(U61:U68)</f>
        <v>14.83</v>
      </c>
      <c r="AE60" t="s">
        <v>126</v>
      </c>
    </row>
    <row r="61" spans="1:60" outlineLevel="1" x14ac:dyDescent="0.2">
      <c r="A61" s="215">
        <v>43</v>
      </c>
      <c r="B61" s="221" t="s">
        <v>220</v>
      </c>
      <c r="C61" s="264" t="s">
        <v>221</v>
      </c>
      <c r="D61" s="223" t="s">
        <v>165</v>
      </c>
      <c r="E61" s="229">
        <v>1</v>
      </c>
      <c r="F61" s="231"/>
      <c r="G61" s="232">
        <f>ROUND(E61*F61,2)</f>
        <v>0</v>
      </c>
      <c r="H61" s="231"/>
      <c r="I61" s="232">
        <f>ROUND(E61*H61,2)</f>
        <v>0</v>
      </c>
      <c r="J61" s="231"/>
      <c r="K61" s="232">
        <f>ROUND(E61*J61,2)</f>
        <v>0</v>
      </c>
      <c r="L61" s="232">
        <v>15</v>
      </c>
      <c r="M61" s="232">
        <f>G61*(1+L61/100)</f>
        <v>0</v>
      </c>
      <c r="N61" s="224">
        <v>0</v>
      </c>
      <c r="O61" s="224">
        <f>ROUND(E61*N61,5)</f>
        <v>0</v>
      </c>
      <c r="P61" s="224">
        <v>0.17399999999999999</v>
      </c>
      <c r="Q61" s="224">
        <f>ROUND(E61*P61,5)</f>
        <v>0.17399999999999999</v>
      </c>
      <c r="R61" s="224"/>
      <c r="S61" s="224"/>
      <c r="T61" s="225">
        <v>0.95</v>
      </c>
      <c r="U61" s="224">
        <f>ROUND(E61*T61,2)</f>
        <v>0.95</v>
      </c>
      <c r="V61" s="214"/>
      <c r="W61" s="214"/>
      <c r="X61" s="214"/>
      <c r="Y61" s="214"/>
      <c r="Z61" s="214"/>
      <c r="AA61" s="214"/>
      <c r="AB61" s="214"/>
      <c r="AC61" s="214"/>
      <c r="AD61" s="214"/>
      <c r="AE61" s="214" t="s">
        <v>130</v>
      </c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15">
        <v>44</v>
      </c>
      <c r="B62" s="221" t="s">
        <v>222</v>
      </c>
      <c r="C62" s="264" t="s">
        <v>223</v>
      </c>
      <c r="D62" s="223" t="s">
        <v>165</v>
      </c>
      <c r="E62" s="229">
        <v>1</v>
      </c>
      <c r="F62" s="231"/>
      <c r="G62" s="232">
        <f>ROUND(E62*F62,2)</f>
        <v>0</v>
      </c>
      <c r="H62" s="231"/>
      <c r="I62" s="232">
        <f>ROUND(E62*H62,2)</f>
        <v>0</v>
      </c>
      <c r="J62" s="231"/>
      <c r="K62" s="232">
        <f>ROUND(E62*J62,2)</f>
        <v>0</v>
      </c>
      <c r="L62" s="232">
        <v>15</v>
      </c>
      <c r="M62" s="232">
        <f>G62*(1+L62/100)</f>
        <v>0</v>
      </c>
      <c r="N62" s="224">
        <v>0</v>
      </c>
      <c r="O62" s="224">
        <f>ROUND(E62*N62,5)</f>
        <v>0</v>
      </c>
      <c r="P62" s="224">
        <v>0.1104</v>
      </c>
      <c r="Q62" s="224">
        <f>ROUND(E62*P62,5)</f>
        <v>0.1104</v>
      </c>
      <c r="R62" s="224"/>
      <c r="S62" s="224"/>
      <c r="T62" s="225">
        <v>0.46</v>
      </c>
      <c r="U62" s="224">
        <f>ROUND(E62*T62,2)</f>
        <v>0.46</v>
      </c>
      <c r="V62" s="214"/>
      <c r="W62" s="214"/>
      <c r="X62" s="214"/>
      <c r="Y62" s="214"/>
      <c r="Z62" s="214"/>
      <c r="AA62" s="214"/>
      <c r="AB62" s="214"/>
      <c r="AC62" s="214"/>
      <c r="AD62" s="214"/>
      <c r="AE62" s="214" t="s">
        <v>130</v>
      </c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15">
        <v>45</v>
      </c>
      <c r="B63" s="221" t="s">
        <v>224</v>
      </c>
      <c r="C63" s="264" t="s">
        <v>225</v>
      </c>
      <c r="D63" s="223" t="s">
        <v>165</v>
      </c>
      <c r="E63" s="229">
        <v>5</v>
      </c>
      <c r="F63" s="231"/>
      <c r="G63" s="232">
        <f>ROUND(E63*F63,2)</f>
        <v>0</v>
      </c>
      <c r="H63" s="231"/>
      <c r="I63" s="232">
        <f>ROUND(E63*H63,2)</f>
        <v>0</v>
      </c>
      <c r="J63" s="231"/>
      <c r="K63" s="232">
        <f>ROUND(E63*J63,2)</f>
        <v>0</v>
      </c>
      <c r="L63" s="232">
        <v>15</v>
      </c>
      <c r="M63" s="232">
        <f>G63*(1+L63/100)</f>
        <v>0</v>
      </c>
      <c r="N63" s="224">
        <v>0</v>
      </c>
      <c r="O63" s="224">
        <f>ROUND(E63*N63,5)</f>
        <v>0</v>
      </c>
      <c r="P63" s="224">
        <v>0</v>
      </c>
      <c r="Q63" s="224">
        <f>ROUND(E63*P63,5)</f>
        <v>0</v>
      </c>
      <c r="R63" s="224"/>
      <c r="S63" s="224"/>
      <c r="T63" s="225">
        <v>1.45</v>
      </c>
      <c r="U63" s="224">
        <f>ROUND(E63*T63,2)</f>
        <v>7.25</v>
      </c>
      <c r="V63" s="214"/>
      <c r="W63" s="214"/>
      <c r="X63" s="214"/>
      <c r="Y63" s="214"/>
      <c r="Z63" s="214"/>
      <c r="AA63" s="214"/>
      <c r="AB63" s="214"/>
      <c r="AC63" s="214"/>
      <c r="AD63" s="214"/>
      <c r="AE63" s="214" t="s">
        <v>130</v>
      </c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ht="20.95" outlineLevel="1" x14ac:dyDescent="0.2">
      <c r="A64" s="215">
        <v>46</v>
      </c>
      <c r="B64" s="221" t="s">
        <v>226</v>
      </c>
      <c r="C64" s="264" t="s">
        <v>227</v>
      </c>
      <c r="D64" s="223" t="s">
        <v>165</v>
      </c>
      <c r="E64" s="229">
        <v>2</v>
      </c>
      <c r="F64" s="231"/>
      <c r="G64" s="232">
        <f>ROUND(E64*F64,2)</f>
        <v>0</v>
      </c>
      <c r="H64" s="231"/>
      <c r="I64" s="232">
        <f>ROUND(E64*H64,2)</f>
        <v>0</v>
      </c>
      <c r="J64" s="231"/>
      <c r="K64" s="232">
        <f>ROUND(E64*J64,2)</f>
        <v>0</v>
      </c>
      <c r="L64" s="232">
        <v>15</v>
      </c>
      <c r="M64" s="232">
        <f>G64*(1+L64/100)</f>
        <v>0</v>
      </c>
      <c r="N64" s="224">
        <v>2.5999999999999999E-2</v>
      </c>
      <c r="O64" s="224">
        <f>ROUND(E64*N64,5)</f>
        <v>5.1999999999999998E-2</v>
      </c>
      <c r="P64" s="224">
        <v>0</v>
      </c>
      <c r="Q64" s="224">
        <f>ROUND(E64*P64,5)</f>
        <v>0</v>
      </c>
      <c r="R64" s="224"/>
      <c r="S64" s="224"/>
      <c r="T64" s="225">
        <v>0</v>
      </c>
      <c r="U64" s="224">
        <f>ROUND(E64*T64,2)</f>
        <v>0</v>
      </c>
      <c r="V64" s="214"/>
      <c r="W64" s="214"/>
      <c r="X64" s="214"/>
      <c r="Y64" s="214"/>
      <c r="Z64" s="214"/>
      <c r="AA64" s="214"/>
      <c r="AB64" s="214"/>
      <c r="AC64" s="214"/>
      <c r="AD64" s="214"/>
      <c r="AE64" s="214" t="s">
        <v>205</v>
      </c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15">
        <v>47</v>
      </c>
      <c r="B65" s="221" t="s">
        <v>228</v>
      </c>
      <c r="C65" s="264" t="s">
        <v>229</v>
      </c>
      <c r="D65" s="223" t="s">
        <v>165</v>
      </c>
      <c r="E65" s="229">
        <v>3</v>
      </c>
      <c r="F65" s="231"/>
      <c r="G65" s="232">
        <f>ROUND(E65*F65,2)</f>
        <v>0</v>
      </c>
      <c r="H65" s="231"/>
      <c r="I65" s="232">
        <f>ROUND(E65*H65,2)</f>
        <v>0</v>
      </c>
      <c r="J65" s="231"/>
      <c r="K65" s="232">
        <f>ROUND(E65*J65,2)</f>
        <v>0</v>
      </c>
      <c r="L65" s="232">
        <v>15</v>
      </c>
      <c r="M65" s="232">
        <f>G65*(1+L65/100)</f>
        <v>0</v>
      </c>
      <c r="N65" s="224">
        <v>0.02</v>
      </c>
      <c r="O65" s="224">
        <f>ROUND(E65*N65,5)</f>
        <v>0.06</v>
      </c>
      <c r="P65" s="224">
        <v>0</v>
      </c>
      <c r="Q65" s="224">
        <f>ROUND(E65*P65,5)</f>
        <v>0</v>
      </c>
      <c r="R65" s="224"/>
      <c r="S65" s="224"/>
      <c r="T65" s="225">
        <v>0</v>
      </c>
      <c r="U65" s="224">
        <f>ROUND(E65*T65,2)</f>
        <v>0</v>
      </c>
      <c r="V65" s="214"/>
      <c r="W65" s="214"/>
      <c r="X65" s="214"/>
      <c r="Y65" s="214"/>
      <c r="Z65" s="214"/>
      <c r="AA65" s="214"/>
      <c r="AB65" s="214"/>
      <c r="AC65" s="214"/>
      <c r="AD65" s="214"/>
      <c r="AE65" s="214" t="s">
        <v>205</v>
      </c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15">
        <v>48</v>
      </c>
      <c r="B66" s="221" t="s">
        <v>230</v>
      </c>
      <c r="C66" s="264" t="s">
        <v>231</v>
      </c>
      <c r="D66" s="223" t="s">
        <v>165</v>
      </c>
      <c r="E66" s="229">
        <v>5</v>
      </c>
      <c r="F66" s="231"/>
      <c r="G66" s="232">
        <f>ROUND(E66*F66,2)</f>
        <v>0</v>
      </c>
      <c r="H66" s="231"/>
      <c r="I66" s="232">
        <f>ROUND(E66*H66,2)</f>
        <v>0</v>
      </c>
      <c r="J66" s="231"/>
      <c r="K66" s="232">
        <f>ROUND(E66*J66,2)</f>
        <v>0</v>
      </c>
      <c r="L66" s="232">
        <v>15</v>
      </c>
      <c r="M66" s="232">
        <f>G66*(1+L66/100)</f>
        <v>0</v>
      </c>
      <c r="N66" s="224">
        <v>0</v>
      </c>
      <c r="O66" s="224">
        <f>ROUND(E66*N66,5)</f>
        <v>0</v>
      </c>
      <c r="P66" s="224">
        <v>0</v>
      </c>
      <c r="Q66" s="224">
        <f>ROUND(E66*P66,5)</f>
        <v>0</v>
      </c>
      <c r="R66" s="224"/>
      <c r="S66" s="224"/>
      <c r="T66" s="225">
        <v>0.77500000000000002</v>
      </c>
      <c r="U66" s="224">
        <f>ROUND(E66*T66,2)</f>
        <v>3.88</v>
      </c>
      <c r="V66" s="214"/>
      <c r="W66" s="214"/>
      <c r="X66" s="214"/>
      <c r="Y66" s="214"/>
      <c r="Z66" s="214"/>
      <c r="AA66" s="214"/>
      <c r="AB66" s="214"/>
      <c r="AC66" s="214"/>
      <c r="AD66" s="214"/>
      <c r="AE66" s="214" t="s">
        <v>130</v>
      </c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15">
        <v>49</v>
      </c>
      <c r="B67" s="221" t="s">
        <v>232</v>
      </c>
      <c r="C67" s="264" t="s">
        <v>233</v>
      </c>
      <c r="D67" s="223" t="s">
        <v>165</v>
      </c>
      <c r="E67" s="229">
        <v>5</v>
      </c>
      <c r="F67" s="231"/>
      <c r="G67" s="232">
        <f>ROUND(E67*F67,2)</f>
        <v>0</v>
      </c>
      <c r="H67" s="231"/>
      <c r="I67" s="232">
        <f>ROUND(E67*H67,2)</f>
        <v>0</v>
      </c>
      <c r="J67" s="231"/>
      <c r="K67" s="232">
        <f>ROUND(E67*J67,2)</f>
        <v>0</v>
      </c>
      <c r="L67" s="232">
        <v>15</v>
      </c>
      <c r="M67" s="232">
        <f>G67*(1+L67/100)</f>
        <v>0</v>
      </c>
      <c r="N67" s="224">
        <v>1.0000000000000001E-5</v>
      </c>
      <c r="O67" s="224">
        <f>ROUND(E67*N67,5)</f>
        <v>5.0000000000000002E-5</v>
      </c>
      <c r="P67" s="224">
        <v>0</v>
      </c>
      <c r="Q67" s="224">
        <f>ROUND(E67*P67,5)</f>
        <v>0</v>
      </c>
      <c r="R67" s="224"/>
      <c r="S67" s="224"/>
      <c r="T67" s="225">
        <v>0.28000000000000003</v>
      </c>
      <c r="U67" s="224">
        <f>ROUND(E67*T67,2)</f>
        <v>1.4</v>
      </c>
      <c r="V67" s="214"/>
      <c r="W67" s="214"/>
      <c r="X67" s="214"/>
      <c r="Y67" s="214"/>
      <c r="Z67" s="214"/>
      <c r="AA67" s="214"/>
      <c r="AB67" s="214"/>
      <c r="AC67" s="214"/>
      <c r="AD67" s="214"/>
      <c r="AE67" s="214" t="s">
        <v>130</v>
      </c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15">
        <v>50</v>
      </c>
      <c r="B68" s="221" t="s">
        <v>234</v>
      </c>
      <c r="C68" s="264" t="s">
        <v>235</v>
      </c>
      <c r="D68" s="223" t="s">
        <v>168</v>
      </c>
      <c r="E68" s="229">
        <v>0.39639999999999997</v>
      </c>
      <c r="F68" s="231"/>
      <c r="G68" s="232">
        <f>ROUND(E68*F68,2)</f>
        <v>0</v>
      </c>
      <c r="H68" s="231"/>
      <c r="I68" s="232">
        <f>ROUND(E68*H68,2)</f>
        <v>0</v>
      </c>
      <c r="J68" s="231"/>
      <c r="K68" s="232">
        <f>ROUND(E68*J68,2)</f>
        <v>0</v>
      </c>
      <c r="L68" s="232">
        <v>15</v>
      </c>
      <c r="M68" s="232">
        <f>G68*(1+L68/100)</f>
        <v>0</v>
      </c>
      <c r="N68" s="224">
        <v>0</v>
      </c>
      <c r="O68" s="224">
        <f>ROUND(E68*N68,5)</f>
        <v>0</v>
      </c>
      <c r="P68" s="224">
        <v>0</v>
      </c>
      <c r="Q68" s="224">
        <f>ROUND(E68*P68,5)</f>
        <v>0</v>
      </c>
      <c r="R68" s="224"/>
      <c r="S68" s="224"/>
      <c r="T68" s="225">
        <v>2.2549999999999999</v>
      </c>
      <c r="U68" s="224">
        <f>ROUND(E68*T68,2)</f>
        <v>0.89</v>
      </c>
      <c r="V68" s="214"/>
      <c r="W68" s="214"/>
      <c r="X68" s="214"/>
      <c r="Y68" s="214"/>
      <c r="Z68" s="214"/>
      <c r="AA68" s="214"/>
      <c r="AB68" s="214"/>
      <c r="AC68" s="214"/>
      <c r="AD68" s="214"/>
      <c r="AE68" s="214" t="s">
        <v>130</v>
      </c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x14ac:dyDescent="0.2">
      <c r="A69" s="216" t="s">
        <v>125</v>
      </c>
      <c r="B69" s="222" t="s">
        <v>82</v>
      </c>
      <c r="C69" s="265" t="s">
        <v>83</v>
      </c>
      <c r="D69" s="226"/>
      <c r="E69" s="230"/>
      <c r="F69" s="233"/>
      <c r="G69" s="233">
        <f>SUMIF(AE70:AE76,"&lt;&gt;NOR",G70:G76)</f>
        <v>0</v>
      </c>
      <c r="H69" s="233"/>
      <c r="I69" s="233">
        <f>SUM(I70:I76)</f>
        <v>0</v>
      </c>
      <c r="J69" s="233"/>
      <c r="K69" s="233">
        <f>SUM(K70:K76)</f>
        <v>0</v>
      </c>
      <c r="L69" s="233"/>
      <c r="M69" s="233">
        <f>SUM(M70:M76)</f>
        <v>0</v>
      </c>
      <c r="N69" s="227"/>
      <c r="O69" s="227">
        <f>SUM(O70:O76)</f>
        <v>8.4799999999999997E-3</v>
      </c>
      <c r="P69" s="227"/>
      <c r="Q69" s="227">
        <f>SUM(Q70:Q76)</f>
        <v>0</v>
      </c>
      <c r="R69" s="227"/>
      <c r="S69" s="227"/>
      <c r="T69" s="228"/>
      <c r="U69" s="227">
        <f>SUM(U70:U76)</f>
        <v>3.31</v>
      </c>
      <c r="AE69" t="s">
        <v>126</v>
      </c>
    </row>
    <row r="70" spans="1:60" ht="20.95" outlineLevel="1" x14ac:dyDescent="0.2">
      <c r="A70" s="215">
        <v>51</v>
      </c>
      <c r="B70" s="221" t="s">
        <v>236</v>
      </c>
      <c r="C70" s="264" t="s">
        <v>237</v>
      </c>
      <c r="D70" s="223" t="s">
        <v>133</v>
      </c>
      <c r="E70" s="229">
        <v>2.21</v>
      </c>
      <c r="F70" s="231"/>
      <c r="G70" s="232">
        <f>ROUND(E70*F70,2)</f>
        <v>0</v>
      </c>
      <c r="H70" s="231"/>
      <c r="I70" s="232">
        <f>ROUND(E70*H70,2)</f>
        <v>0</v>
      </c>
      <c r="J70" s="231"/>
      <c r="K70" s="232">
        <f>ROUND(E70*J70,2)</f>
        <v>0</v>
      </c>
      <c r="L70" s="232">
        <v>15</v>
      </c>
      <c r="M70" s="232">
        <f>G70*(1+L70/100)</f>
        <v>0</v>
      </c>
      <c r="N70" s="224">
        <v>0</v>
      </c>
      <c r="O70" s="224">
        <f>ROUND(E70*N70,5)</f>
        <v>0</v>
      </c>
      <c r="P70" s="224">
        <v>0</v>
      </c>
      <c r="Q70" s="224">
        <f>ROUND(E70*P70,5)</f>
        <v>0</v>
      </c>
      <c r="R70" s="224"/>
      <c r="S70" s="224"/>
      <c r="T70" s="225">
        <v>1.6E-2</v>
      </c>
      <c r="U70" s="224">
        <f>ROUND(E70*T70,2)</f>
        <v>0.04</v>
      </c>
      <c r="V70" s="214"/>
      <c r="W70" s="214"/>
      <c r="X70" s="214"/>
      <c r="Y70" s="214"/>
      <c r="Z70" s="214"/>
      <c r="AA70" s="214"/>
      <c r="AB70" s="214"/>
      <c r="AC70" s="214"/>
      <c r="AD70" s="214"/>
      <c r="AE70" s="214" t="s">
        <v>130</v>
      </c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15">
        <v>52</v>
      </c>
      <c r="B71" s="221" t="s">
        <v>238</v>
      </c>
      <c r="C71" s="264" t="s">
        <v>239</v>
      </c>
      <c r="D71" s="223" t="s">
        <v>133</v>
      </c>
      <c r="E71" s="229">
        <v>2.21</v>
      </c>
      <c r="F71" s="231"/>
      <c r="G71" s="232">
        <f>ROUND(E71*F71,2)</f>
        <v>0</v>
      </c>
      <c r="H71" s="231"/>
      <c r="I71" s="232">
        <f>ROUND(E71*H71,2)</f>
        <v>0</v>
      </c>
      <c r="J71" s="231"/>
      <c r="K71" s="232">
        <f>ROUND(E71*J71,2)</f>
        <v>0</v>
      </c>
      <c r="L71" s="232">
        <v>15</v>
      </c>
      <c r="M71" s="232">
        <f>G71*(1+L71/100)</f>
        <v>0</v>
      </c>
      <c r="N71" s="224">
        <v>2.1000000000000001E-4</v>
      </c>
      <c r="O71" s="224">
        <f>ROUND(E71*N71,5)</f>
        <v>4.6000000000000001E-4</v>
      </c>
      <c r="P71" s="224">
        <v>0</v>
      </c>
      <c r="Q71" s="224">
        <f>ROUND(E71*P71,5)</f>
        <v>0</v>
      </c>
      <c r="R71" s="224"/>
      <c r="S71" s="224"/>
      <c r="T71" s="225">
        <v>0.05</v>
      </c>
      <c r="U71" s="224">
        <f>ROUND(E71*T71,2)</f>
        <v>0.11</v>
      </c>
      <c r="V71" s="214"/>
      <c r="W71" s="214"/>
      <c r="X71" s="214"/>
      <c r="Y71" s="214"/>
      <c r="Z71" s="214"/>
      <c r="AA71" s="214"/>
      <c r="AB71" s="214"/>
      <c r="AC71" s="214"/>
      <c r="AD71" s="214"/>
      <c r="AE71" s="214" t="s">
        <v>130</v>
      </c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ht="20.95" outlineLevel="1" x14ac:dyDescent="0.2">
      <c r="A72" s="215">
        <v>53</v>
      </c>
      <c r="B72" s="221" t="s">
        <v>240</v>
      </c>
      <c r="C72" s="264" t="s">
        <v>241</v>
      </c>
      <c r="D72" s="223" t="s">
        <v>133</v>
      </c>
      <c r="E72" s="229">
        <v>2.21</v>
      </c>
      <c r="F72" s="231"/>
      <c r="G72" s="232">
        <f>ROUND(E72*F72,2)</f>
        <v>0</v>
      </c>
      <c r="H72" s="231"/>
      <c r="I72" s="232">
        <f>ROUND(E72*H72,2)</f>
        <v>0</v>
      </c>
      <c r="J72" s="231"/>
      <c r="K72" s="232">
        <f>ROUND(E72*J72,2)</f>
        <v>0</v>
      </c>
      <c r="L72" s="232">
        <v>15</v>
      </c>
      <c r="M72" s="232">
        <f>G72*(1+L72/100)</f>
        <v>0</v>
      </c>
      <c r="N72" s="224">
        <v>3.5200000000000001E-3</v>
      </c>
      <c r="O72" s="224">
        <f>ROUND(E72*N72,5)</f>
        <v>7.7799999999999996E-3</v>
      </c>
      <c r="P72" s="224">
        <v>0</v>
      </c>
      <c r="Q72" s="224">
        <f>ROUND(E72*P72,5)</f>
        <v>0</v>
      </c>
      <c r="R72" s="224"/>
      <c r="S72" s="224"/>
      <c r="T72" s="225">
        <v>0.97</v>
      </c>
      <c r="U72" s="224">
        <f>ROUND(E72*T72,2)</f>
        <v>2.14</v>
      </c>
      <c r="V72" s="214"/>
      <c r="W72" s="214"/>
      <c r="X72" s="214"/>
      <c r="Y72" s="214"/>
      <c r="Z72" s="214"/>
      <c r="AA72" s="214"/>
      <c r="AB72" s="214"/>
      <c r="AC72" s="214"/>
      <c r="AD72" s="214"/>
      <c r="AE72" s="214" t="s">
        <v>130</v>
      </c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15">
        <v>54</v>
      </c>
      <c r="B73" s="221" t="s">
        <v>242</v>
      </c>
      <c r="C73" s="264" t="s">
        <v>243</v>
      </c>
      <c r="D73" s="223" t="s">
        <v>133</v>
      </c>
      <c r="E73" s="229">
        <v>2.21</v>
      </c>
      <c r="F73" s="231"/>
      <c r="G73" s="232">
        <f>ROUND(E73*F73,2)</f>
        <v>0</v>
      </c>
      <c r="H73" s="231"/>
      <c r="I73" s="232">
        <f>ROUND(E73*H73,2)</f>
        <v>0</v>
      </c>
      <c r="J73" s="231"/>
      <c r="K73" s="232">
        <f>ROUND(E73*J73,2)</f>
        <v>0</v>
      </c>
      <c r="L73" s="232">
        <v>15</v>
      </c>
      <c r="M73" s="232">
        <f>G73*(1+L73/100)</f>
        <v>0</v>
      </c>
      <c r="N73" s="224">
        <v>0</v>
      </c>
      <c r="O73" s="224">
        <f>ROUND(E73*N73,5)</f>
        <v>0</v>
      </c>
      <c r="P73" s="224">
        <v>0</v>
      </c>
      <c r="Q73" s="224">
        <f>ROUND(E73*P73,5)</f>
        <v>0</v>
      </c>
      <c r="R73" s="224"/>
      <c r="S73" s="224"/>
      <c r="T73" s="225">
        <v>0.03</v>
      </c>
      <c r="U73" s="224">
        <f>ROUND(E73*T73,2)</f>
        <v>7.0000000000000007E-2</v>
      </c>
      <c r="V73" s="214"/>
      <c r="W73" s="214"/>
      <c r="X73" s="214"/>
      <c r="Y73" s="214"/>
      <c r="Z73" s="214"/>
      <c r="AA73" s="214"/>
      <c r="AB73" s="214"/>
      <c r="AC73" s="214"/>
      <c r="AD73" s="214"/>
      <c r="AE73" s="214" t="s">
        <v>130</v>
      </c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15">
        <v>55</v>
      </c>
      <c r="B74" s="221" t="s">
        <v>244</v>
      </c>
      <c r="C74" s="264" t="s">
        <v>245</v>
      </c>
      <c r="D74" s="223" t="s">
        <v>133</v>
      </c>
      <c r="E74" s="229">
        <v>2.21</v>
      </c>
      <c r="F74" s="231"/>
      <c r="G74" s="232">
        <f>ROUND(E74*F74,2)</f>
        <v>0</v>
      </c>
      <c r="H74" s="231"/>
      <c r="I74" s="232">
        <f>ROUND(E74*H74,2)</f>
        <v>0</v>
      </c>
      <c r="J74" s="231"/>
      <c r="K74" s="232">
        <f>ROUND(E74*J74,2)</f>
        <v>0</v>
      </c>
      <c r="L74" s="232">
        <v>15</v>
      </c>
      <c r="M74" s="232">
        <f>G74*(1+L74/100)</f>
        <v>0</v>
      </c>
      <c r="N74" s="224">
        <v>0</v>
      </c>
      <c r="O74" s="224">
        <f>ROUND(E74*N74,5)</f>
        <v>0</v>
      </c>
      <c r="P74" s="224">
        <v>0</v>
      </c>
      <c r="Q74" s="224">
        <f>ROUND(E74*P74,5)</f>
        <v>0</v>
      </c>
      <c r="R74" s="224"/>
      <c r="S74" s="224"/>
      <c r="T74" s="225">
        <v>0.16600000000000001</v>
      </c>
      <c r="U74" s="224">
        <f>ROUND(E74*T74,2)</f>
        <v>0.37</v>
      </c>
      <c r="V74" s="214"/>
      <c r="W74" s="214"/>
      <c r="X74" s="214"/>
      <c r="Y74" s="214"/>
      <c r="Z74" s="214"/>
      <c r="AA74" s="214"/>
      <c r="AB74" s="214"/>
      <c r="AC74" s="214"/>
      <c r="AD74" s="214"/>
      <c r="AE74" s="214" t="s">
        <v>130</v>
      </c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15">
        <v>56</v>
      </c>
      <c r="B75" s="221" t="s">
        <v>246</v>
      </c>
      <c r="C75" s="264" t="s">
        <v>247</v>
      </c>
      <c r="D75" s="223" t="s">
        <v>129</v>
      </c>
      <c r="E75" s="229">
        <v>6</v>
      </c>
      <c r="F75" s="231"/>
      <c r="G75" s="232">
        <f>ROUND(E75*F75,2)</f>
        <v>0</v>
      </c>
      <c r="H75" s="231"/>
      <c r="I75" s="232">
        <f>ROUND(E75*H75,2)</f>
        <v>0</v>
      </c>
      <c r="J75" s="231"/>
      <c r="K75" s="232">
        <f>ROUND(E75*J75,2)</f>
        <v>0</v>
      </c>
      <c r="L75" s="232">
        <v>15</v>
      </c>
      <c r="M75" s="232">
        <f>G75*(1+L75/100)</f>
        <v>0</v>
      </c>
      <c r="N75" s="224">
        <v>4.0000000000000003E-5</v>
      </c>
      <c r="O75" s="224">
        <f>ROUND(E75*N75,5)</f>
        <v>2.4000000000000001E-4</v>
      </c>
      <c r="P75" s="224">
        <v>0</v>
      </c>
      <c r="Q75" s="224">
        <f>ROUND(E75*P75,5)</f>
        <v>0</v>
      </c>
      <c r="R75" s="224"/>
      <c r="S75" s="224"/>
      <c r="T75" s="225">
        <v>7.0000000000000007E-2</v>
      </c>
      <c r="U75" s="224">
        <f>ROUND(E75*T75,2)</f>
        <v>0.42</v>
      </c>
      <c r="V75" s="214"/>
      <c r="W75" s="214"/>
      <c r="X75" s="214"/>
      <c r="Y75" s="214"/>
      <c r="Z75" s="214"/>
      <c r="AA75" s="214"/>
      <c r="AB75" s="214"/>
      <c r="AC75" s="214"/>
      <c r="AD75" s="214"/>
      <c r="AE75" s="214" t="s">
        <v>130</v>
      </c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15">
        <v>57</v>
      </c>
      <c r="B76" s="221" t="s">
        <v>248</v>
      </c>
      <c r="C76" s="264" t="s">
        <v>249</v>
      </c>
      <c r="D76" s="223" t="s">
        <v>168</v>
      </c>
      <c r="E76" s="229">
        <v>0.1</v>
      </c>
      <c r="F76" s="231"/>
      <c r="G76" s="232">
        <f>ROUND(E76*F76,2)</f>
        <v>0</v>
      </c>
      <c r="H76" s="231"/>
      <c r="I76" s="232">
        <f>ROUND(E76*H76,2)</f>
        <v>0</v>
      </c>
      <c r="J76" s="231"/>
      <c r="K76" s="232">
        <f>ROUND(E76*J76,2)</f>
        <v>0</v>
      </c>
      <c r="L76" s="232">
        <v>15</v>
      </c>
      <c r="M76" s="232">
        <f>G76*(1+L76/100)</f>
        <v>0</v>
      </c>
      <c r="N76" s="224">
        <v>0</v>
      </c>
      <c r="O76" s="224">
        <f>ROUND(E76*N76,5)</f>
        <v>0</v>
      </c>
      <c r="P76" s="224">
        <v>0</v>
      </c>
      <c r="Q76" s="224">
        <f>ROUND(E76*P76,5)</f>
        <v>0</v>
      </c>
      <c r="R76" s="224"/>
      <c r="S76" s="224"/>
      <c r="T76" s="225">
        <v>1.5980000000000001</v>
      </c>
      <c r="U76" s="224">
        <f>ROUND(E76*T76,2)</f>
        <v>0.16</v>
      </c>
      <c r="V76" s="214"/>
      <c r="W76" s="214"/>
      <c r="X76" s="214"/>
      <c r="Y76" s="214"/>
      <c r="Z76" s="214"/>
      <c r="AA76" s="214"/>
      <c r="AB76" s="214"/>
      <c r="AC76" s="214"/>
      <c r="AD76" s="214"/>
      <c r="AE76" s="214" t="s">
        <v>130</v>
      </c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x14ac:dyDescent="0.2">
      <c r="A77" s="216" t="s">
        <v>125</v>
      </c>
      <c r="B77" s="222" t="s">
        <v>84</v>
      </c>
      <c r="C77" s="265" t="s">
        <v>85</v>
      </c>
      <c r="D77" s="226"/>
      <c r="E77" s="230"/>
      <c r="F77" s="233"/>
      <c r="G77" s="233">
        <f>SUMIF(AE78:AE84,"&lt;&gt;NOR",G78:G84)</f>
        <v>0</v>
      </c>
      <c r="H77" s="233"/>
      <c r="I77" s="233">
        <f>SUM(I78:I84)</f>
        <v>0</v>
      </c>
      <c r="J77" s="233"/>
      <c r="K77" s="233">
        <f>SUM(K78:K84)</f>
        <v>0</v>
      </c>
      <c r="L77" s="233"/>
      <c r="M77" s="233">
        <f>SUM(M78:M84)</f>
        <v>0</v>
      </c>
      <c r="N77" s="227"/>
      <c r="O77" s="227">
        <f>SUM(O78:O84)</f>
        <v>3.5610000000000003E-2</v>
      </c>
      <c r="P77" s="227"/>
      <c r="Q77" s="227">
        <f>SUM(Q78:Q84)</f>
        <v>3.2460000000000003E-2</v>
      </c>
      <c r="R77" s="227"/>
      <c r="S77" s="227"/>
      <c r="T77" s="228"/>
      <c r="U77" s="227">
        <f>SUM(U78:U84)</f>
        <v>34.449999999999996</v>
      </c>
      <c r="AE77" t="s">
        <v>126</v>
      </c>
    </row>
    <row r="78" spans="1:60" outlineLevel="1" x14ac:dyDescent="0.2">
      <c r="A78" s="215">
        <v>58</v>
      </c>
      <c r="B78" s="221" t="s">
        <v>250</v>
      </c>
      <c r="C78" s="264" t="s">
        <v>251</v>
      </c>
      <c r="D78" s="223" t="s">
        <v>133</v>
      </c>
      <c r="E78" s="229">
        <v>31.617000000000001</v>
      </c>
      <c r="F78" s="231"/>
      <c r="G78" s="232">
        <f>ROUND(E78*F78,2)</f>
        <v>0</v>
      </c>
      <c r="H78" s="231"/>
      <c r="I78" s="232">
        <f>ROUND(E78*H78,2)</f>
        <v>0</v>
      </c>
      <c r="J78" s="231"/>
      <c r="K78" s="232">
        <f>ROUND(E78*J78,2)</f>
        <v>0</v>
      </c>
      <c r="L78" s="232">
        <v>15</v>
      </c>
      <c r="M78" s="232">
        <f>G78*(1+L78/100)</f>
        <v>0</v>
      </c>
      <c r="N78" s="224">
        <v>0</v>
      </c>
      <c r="O78" s="224">
        <f>ROUND(E78*N78,5)</f>
        <v>0</v>
      </c>
      <c r="P78" s="224">
        <v>0</v>
      </c>
      <c r="Q78" s="224">
        <f>ROUND(E78*P78,5)</f>
        <v>0</v>
      </c>
      <c r="R78" s="224"/>
      <c r="S78" s="224"/>
      <c r="T78" s="225">
        <v>1.6E-2</v>
      </c>
      <c r="U78" s="224">
        <f>ROUND(E78*T78,2)</f>
        <v>0.51</v>
      </c>
      <c r="V78" s="214"/>
      <c r="W78" s="214"/>
      <c r="X78" s="214"/>
      <c r="Y78" s="214"/>
      <c r="Z78" s="214"/>
      <c r="AA78" s="214"/>
      <c r="AB78" s="214"/>
      <c r="AC78" s="214"/>
      <c r="AD78" s="214"/>
      <c r="AE78" s="214" t="s">
        <v>130</v>
      </c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15">
        <v>59</v>
      </c>
      <c r="B79" s="221" t="s">
        <v>252</v>
      </c>
      <c r="C79" s="264" t="s">
        <v>253</v>
      </c>
      <c r="D79" s="223" t="s">
        <v>129</v>
      </c>
      <c r="E79" s="229">
        <v>32.46</v>
      </c>
      <c r="F79" s="231"/>
      <c r="G79" s="232">
        <f>ROUND(E79*F79,2)</f>
        <v>0</v>
      </c>
      <c r="H79" s="231"/>
      <c r="I79" s="232">
        <f>ROUND(E79*H79,2)</f>
        <v>0</v>
      </c>
      <c r="J79" s="231"/>
      <c r="K79" s="232">
        <f>ROUND(E79*J79,2)</f>
        <v>0</v>
      </c>
      <c r="L79" s="232">
        <v>15</v>
      </c>
      <c r="M79" s="232">
        <f>G79*(1+L79/100)</f>
        <v>0</v>
      </c>
      <c r="N79" s="224">
        <v>0</v>
      </c>
      <c r="O79" s="224">
        <f>ROUND(E79*N79,5)</f>
        <v>0</v>
      </c>
      <c r="P79" s="224">
        <v>1E-3</v>
      </c>
      <c r="Q79" s="224">
        <f>ROUND(E79*P79,5)</f>
        <v>3.2460000000000003E-2</v>
      </c>
      <c r="R79" s="224"/>
      <c r="S79" s="224"/>
      <c r="T79" s="225">
        <v>0.03</v>
      </c>
      <c r="U79" s="224">
        <f>ROUND(E79*T79,2)</f>
        <v>0.97</v>
      </c>
      <c r="V79" s="214"/>
      <c r="W79" s="214"/>
      <c r="X79" s="214"/>
      <c r="Y79" s="214"/>
      <c r="Z79" s="214"/>
      <c r="AA79" s="214"/>
      <c r="AB79" s="214"/>
      <c r="AC79" s="214"/>
      <c r="AD79" s="214"/>
      <c r="AE79" s="214" t="s">
        <v>130</v>
      </c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15">
        <v>60</v>
      </c>
      <c r="B80" s="221" t="s">
        <v>254</v>
      </c>
      <c r="C80" s="264" t="s">
        <v>255</v>
      </c>
      <c r="D80" s="223" t="s">
        <v>129</v>
      </c>
      <c r="E80" s="229">
        <v>32.46</v>
      </c>
      <c r="F80" s="231"/>
      <c r="G80" s="232">
        <f>ROUND(E80*F80,2)</f>
        <v>0</v>
      </c>
      <c r="H80" s="231"/>
      <c r="I80" s="232">
        <f>ROUND(E80*H80,2)</f>
        <v>0</v>
      </c>
      <c r="J80" s="231"/>
      <c r="K80" s="232">
        <f>ROUND(E80*J80,2)</f>
        <v>0</v>
      </c>
      <c r="L80" s="232">
        <v>15</v>
      </c>
      <c r="M80" s="232">
        <f>G80*(1+L80/100)</f>
        <v>0</v>
      </c>
      <c r="N80" s="224">
        <v>1.7000000000000001E-4</v>
      </c>
      <c r="O80" s="224">
        <f>ROUND(E80*N80,5)</f>
        <v>5.5199999999999997E-3</v>
      </c>
      <c r="P80" s="224">
        <v>0</v>
      </c>
      <c r="Q80" s="224">
        <f>ROUND(E80*P80,5)</f>
        <v>0</v>
      </c>
      <c r="R80" s="224"/>
      <c r="S80" s="224"/>
      <c r="T80" s="225">
        <v>0.09</v>
      </c>
      <c r="U80" s="224">
        <f>ROUND(E80*T80,2)</f>
        <v>2.92</v>
      </c>
      <c r="V80" s="214"/>
      <c r="W80" s="214"/>
      <c r="X80" s="214"/>
      <c r="Y80" s="214"/>
      <c r="Z80" s="214"/>
      <c r="AA80" s="214"/>
      <c r="AB80" s="214"/>
      <c r="AC80" s="214"/>
      <c r="AD80" s="214"/>
      <c r="AE80" s="214" t="s">
        <v>130</v>
      </c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15">
        <v>61</v>
      </c>
      <c r="B81" s="221" t="s">
        <v>256</v>
      </c>
      <c r="C81" s="264" t="s">
        <v>257</v>
      </c>
      <c r="D81" s="223" t="s">
        <v>133</v>
      </c>
      <c r="E81" s="229">
        <v>31.67</v>
      </c>
      <c r="F81" s="231"/>
      <c r="G81" s="232">
        <f>ROUND(E81*F81,2)</f>
        <v>0</v>
      </c>
      <c r="H81" s="231"/>
      <c r="I81" s="232">
        <f>ROUND(E81*H81,2)</f>
        <v>0</v>
      </c>
      <c r="J81" s="231"/>
      <c r="K81" s="232">
        <f>ROUND(E81*J81,2)</f>
        <v>0</v>
      </c>
      <c r="L81" s="232">
        <v>15</v>
      </c>
      <c r="M81" s="232">
        <f>G81*(1+L81/100)</f>
        <v>0</v>
      </c>
      <c r="N81" s="224">
        <v>0</v>
      </c>
      <c r="O81" s="224">
        <f>ROUND(E81*N81,5)</f>
        <v>0</v>
      </c>
      <c r="P81" s="224">
        <v>0</v>
      </c>
      <c r="Q81" s="224">
        <f>ROUND(E81*P81,5)</f>
        <v>0</v>
      </c>
      <c r="R81" s="224"/>
      <c r="S81" s="224"/>
      <c r="T81" s="225">
        <v>0.09</v>
      </c>
      <c r="U81" s="224">
        <f>ROUND(E81*T81,2)</f>
        <v>2.85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 t="s">
        <v>130</v>
      </c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15">
        <v>62</v>
      </c>
      <c r="B82" s="221" t="s">
        <v>258</v>
      </c>
      <c r="C82" s="264" t="s">
        <v>259</v>
      </c>
      <c r="D82" s="223" t="s">
        <v>133</v>
      </c>
      <c r="E82" s="229">
        <v>31.67</v>
      </c>
      <c r="F82" s="231"/>
      <c r="G82" s="232">
        <f>ROUND(E82*F82,2)</f>
        <v>0</v>
      </c>
      <c r="H82" s="231"/>
      <c r="I82" s="232">
        <f>ROUND(E82*H82,2)</f>
        <v>0</v>
      </c>
      <c r="J82" s="231"/>
      <c r="K82" s="232">
        <f>ROUND(E82*J82,2)</f>
        <v>0</v>
      </c>
      <c r="L82" s="232">
        <v>15</v>
      </c>
      <c r="M82" s="232">
        <f>G82*(1+L82/100)</f>
        <v>0</v>
      </c>
      <c r="N82" s="224">
        <v>4.8999999999999998E-4</v>
      </c>
      <c r="O82" s="224">
        <f>ROUND(E82*N82,5)</f>
        <v>1.5520000000000001E-2</v>
      </c>
      <c r="P82" s="224">
        <v>0</v>
      </c>
      <c r="Q82" s="224">
        <f>ROUND(E82*P82,5)</f>
        <v>0</v>
      </c>
      <c r="R82" s="224"/>
      <c r="S82" s="224"/>
      <c r="T82" s="225">
        <v>0.13</v>
      </c>
      <c r="U82" s="224">
        <f>ROUND(E82*T82,2)</f>
        <v>4.12</v>
      </c>
      <c r="V82" s="214"/>
      <c r="W82" s="214"/>
      <c r="X82" s="214"/>
      <c r="Y82" s="214"/>
      <c r="Z82" s="214"/>
      <c r="AA82" s="214"/>
      <c r="AB82" s="214"/>
      <c r="AC82" s="214"/>
      <c r="AD82" s="214"/>
      <c r="AE82" s="214" t="s">
        <v>130</v>
      </c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15">
        <v>63</v>
      </c>
      <c r="B83" s="221" t="s">
        <v>260</v>
      </c>
      <c r="C83" s="264" t="s">
        <v>261</v>
      </c>
      <c r="D83" s="223" t="s">
        <v>133</v>
      </c>
      <c r="E83" s="229">
        <v>31.67</v>
      </c>
      <c r="F83" s="231"/>
      <c r="G83" s="232">
        <f>ROUND(E83*F83,2)</f>
        <v>0</v>
      </c>
      <c r="H83" s="231"/>
      <c r="I83" s="232">
        <f>ROUND(E83*H83,2)</f>
        <v>0</v>
      </c>
      <c r="J83" s="231"/>
      <c r="K83" s="232">
        <f>ROUND(E83*J83,2)</f>
        <v>0</v>
      </c>
      <c r="L83" s="232">
        <v>15</v>
      </c>
      <c r="M83" s="232">
        <f>G83*(1+L83/100)</f>
        <v>0</v>
      </c>
      <c r="N83" s="224">
        <v>4.6000000000000001E-4</v>
      </c>
      <c r="O83" s="224">
        <f>ROUND(E83*N83,5)</f>
        <v>1.457E-2</v>
      </c>
      <c r="P83" s="224">
        <v>0</v>
      </c>
      <c r="Q83" s="224">
        <f>ROUND(E83*P83,5)</f>
        <v>0</v>
      </c>
      <c r="R83" s="224"/>
      <c r="S83" s="224"/>
      <c r="T83" s="225">
        <v>0.72499999999999998</v>
      </c>
      <c r="U83" s="224">
        <f>ROUND(E83*T83,2)</f>
        <v>22.96</v>
      </c>
      <c r="V83" s="214"/>
      <c r="W83" s="214"/>
      <c r="X83" s="214"/>
      <c r="Y83" s="214"/>
      <c r="Z83" s="214"/>
      <c r="AA83" s="214"/>
      <c r="AB83" s="214"/>
      <c r="AC83" s="214"/>
      <c r="AD83" s="214"/>
      <c r="AE83" s="214" t="s">
        <v>130</v>
      </c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15">
        <v>64</v>
      </c>
      <c r="B84" s="221" t="s">
        <v>262</v>
      </c>
      <c r="C84" s="264" t="s">
        <v>263</v>
      </c>
      <c r="D84" s="223" t="s">
        <v>168</v>
      </c>
      <c r="E84" s="229">
        <v>0.05</v>
      </c>
      <c r="F84" s="231"/>
      <c r="G84" s="232">
        <f>ROUND(E84*F84,2)</f>
        <v>0</v>
      </c>
      <c r="H84" s="231"/>
      <c r="I84" s="232">
        <f>ROUND(E84*H84,2)</f>
        <v>0</v>
      </c>
      <c r="J84" s="231"/>
      <c r="K84" s="232">
        <f>ROUND(E84*J84,2)</f>
        <v>0</v>
      </c>
      <c r="L84" s="232">
        <v>15</v>
      </c>
      <c r="M84" s="232">
        <f>G84*(1+L84/100)</f>
        <v>0</v>
      </c>
      <c r="N84" s="224">
        <v>0</v>
      </c>
      <c r="O84" s="224">
        <f>ROUND(E84*N84,5)</f>
        <v>0</v>
      </c>
      <c r="P84" s="224">
        <v>0</v>
      </c>
      <c r="Q84" s="224">
        <f>ROUND(E84*P84,5)</f>
        <v>0</v>
      </c>
      <c r="R84" s="224"/>
      <c r="S84" s="224"/>
      <c r="T84" s="225">
        <v>2.4009999999999998</v>
      </c>
      <c r="U84" s="224">
        <f>ROUND(E84*T84,2)</f>
        <v>0.12</v>
      </c>
      <c r="V84" s="214"/>
      <c r="W84" s="214"/>
      <c r="X84" s="214"/>
      <c r="Y84" s="214"/>
      <c r="Z84" s="214"/>
      <c r="AA84" s="214"/>
      <c r="AB84" s="214"/>
      <c r="AC84" s="214"/>
      <c r="AD84" s="214"/>
      <c r="AE84" s="214" t="s">
        <v>130</v>
      </c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x14ac:dyDescent="0.2">
      <c r="A85" s="216" t="s">
        <v>125</v>
      </c>
      <c r="B85" s="222" t="s">
        <v>86</v>
      </c>
      <c r="C85" s="265" t="s">
        <v>87</v>
      </c>
      <c r="D85" s="226"/>
      <c r="E85" s="230"/>
      <c r="F85" s="233"/>
      <c r="G85" s="233">
        <f>SUMIF(AE86:AE93,"&lt;&gt;NOR",G86:G93)</f>
        <v>0</v>
      </c>
      <c r="H85" s="233"/>
      <c r="I85" s="233">
        <f>SUM(I86:I93)</f>
        <v>0</v>
      </c>
      <c r="J85" s="233"/>
      <c r="K85" s="233">
        <f>SUM(K86:K93)</f>
        <v>0</v>
      </c>
      <c r="L85" s="233"/>
      <c r="M85" s="233">
        <f>SUM(M86:M93)</f>
        <v>0</v>
      </c>
      <c r="N85" s="227"/>
      <c r="O85" s="227">
        <f>SUM(O86:O93)</f>
        <v>7.603E-2</v>
      </c>
      <c r="P85" s="227"/>
      <c r="Q85" s="227">
        <f>SUM(Q86:Q93)</f>
        <v>1.5630000000000002E-2</v>
      </c>
      <c r="R85" s="227"/>
      <c r="S85" s="227"/>
      <c r="T85" s="228"/>
      <c r="U85" s="227">
        <f>SUM(U86:U93)</f>
        <v>19.149999999999999</v>
      </c>
      <c r="AE85" t="s">
        <v>126</v>
      </c>
    </row>
    <row r="86" spans="1:60" outlineLevel="1" x14ac:dyDescent="0.2">
      <c r="A86" s="215">
        <v>65</v>
      </c>
      <c r="B86" s="221" t="s">
        <v>264</v>
      </c>
      <c r="C86" s="264" t="s">
        <v>265</v>
      </c>
      <c r="D86" s="223" t="s">
        <v>129</v>
      </c>
      <c r="E86" s="229">
        <v>18.32</v>
      </c>
      <c r="F86" s="231"/>
      <c r="G86" s="232">
        <f>ROUND(E86*F86,2)</f>
        <v>0</v>
      </c>
      <c r="H86" s="231"/>
      <c r="I86" s="232">
        <f>ROUND(E86*H86,2)</f>
        <v>0</v>
      </c>
      <c r="J86" s="231"/>
      <c r="K86" s="232">
        <f>ROUND(E86*J86,2)</f>
        <v>0</v>
      </c>
      <c r="L86" s="232">
        <v>15</v>
      </c>
      <c r="M86" s="232">
        <f>G86*(1+L86/100)</f>
        <v>0</v>
      </c>
      <c r="N86" s="224">
        <v>0</v>
      </c>
      <c r="O86" s="224">
        <f>ROUND(E86*N86,5)</f>
        <v>0</v>
      </c>
      <c r="P86" s="224">
        <v>8.0000000000000007E-5</v>
      </c>
      <c r="Q86" s="224">
        <f>ROUND(E86*P86,5)</f>
        <v>1.47E-3</v>
      </c>
      <c r="R86" s="224"/>
      <c r="S86" s="224"/>
      <c r="T86" s="225">
        <v>3.5000000000000003E-2</v>
      </c>
      <c r="U86" s="224">
        <f>ROUND(E86*T86,2)</f>
        <v>0.64</v>
      </c>
      <c r="V86" s="214"/>
      <c r="W86" s="214"/>
      <c r="X86" s="214"/>
      <c r="Y86" s="214"/>
      <c r="Z86" s="214"/>
      <c r="AA86" s="214"/>
      <c r="AB86" s="214"/>
      <c r="AC86" s="214"/>
      <c r="AD86" s="214"/>
      <c r="AE86" s="214" t="s">
        <v>130</v>
      </c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ht="20.95" outlineLevel="1" x14ac:dyDescent="0.2">
      <c r="A87" s="215">
        <v>66</v>
      </c>
      <c r="B87" s="221" t="s">
        <v>266</v>
      </c>
      <c r="C87" s="264" t="s">
        <v>267</v>
      </c>
      <c r="D87" s="223" t="s">
        <v>133</v>
      </c>
      <c r="E87" s="229">
        <v>14.163</v>
      </c>
      <c r="F87" s="231"/>
      <c r="G87" s="232">
        <f>ROUND(E87*F87,2)</f>
        <v>0</v>
      </c>
      <c r="H87" s="231"/>
      <c r="I87" s="232">
        <f>ROUND(E87*H87,2)</f>
        <v>0</v>
      </c>
      <c r="J87" s="231"/>
      <c r="K87" s="232">
        <f>ROUND(E87*J87,2)</f>
        <v>0</v>
      </c>
      <c r="L87" s="232">
        <v>15</v>
      </c>
      <c r="M87" s="232">
        <f>G87*(1+L87/100)</f>
        <v>0</v>
      </c>
      <c r="N87" s="224">
        <v>0</v>
      </c>
      <c r="O87" s="224">
        <f>ROUND(E87*N87,5)</f>
        <v>0</v>
      </c>
      <c r="P87" s="224">
        <v>1E-3</v>
      </c>
      <c r="Q87" s="224">
        <f>ROUND(E87*P87,5)</f>
        <v>1.4160000000000001E-2</v>
      </c>
      <c r="R87" s="224"/>
      <c r="S87" s="224"/>
      <c r="T87" s="225">
        <v>0.26800000000000002</v>
      </c>
      <c r="U87" s="224">
        <f>ROUND(E87*T87,2)</f>
        <v>3.8</v>
      </c>
      <c r="V87" s="214"/>
      <c r="W87" s="214"/>
      <c r="X87" s="214"/>
      <c r="Y87" s="214"/>
      <c r="Z87" s="214"/>
      <c r="AA87" s="214"/>
      <c r="AB87" s="214"/>
      <c r="AC87" s="214"/>
      <c r="AD87" s="214"/>
      <c r="AE87" s="214" t="s">
        <v>130</v>
      </c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15">
        <v>67</v>
      </c>
      <c r="B88" s="221" t="s">
        <v>268</v>
      </c>
      <c r="C88" s="264" t="s">
        <v>269</v>
      </c>
      <c r="D88" s="223" t="s">
        <v>133</v>
      </c>
      <c r="E88" s="229">
        <v>14.163</v>
      </c>
      <c r="F88" s="231"/>
      <c r="G88" s="232">
        <f>ROUND(E88*F88,2)</f>
        <v>0</v>
      </c>
      <c r="H88" s="231"/>
      <c r="I88" s="232">
        <f>ROUND(E88*H88,2)</f>
        <v>0</v>
      </c>
      <c r="J88" s="231"/>
      <c r="K88" s="232">
        <f>ROUND(E88*J88,2)</f>
        <v>0</v>
      </c>
      <c r="L88" s="232">
        <v>15</v>
      </c>
      <c r="M88" s="232">
        <f>G88*(1+L88/100)</f>
        <v>0</v>
      </c>
      <c r="N88" s="224">
        <v>0</v>
      </c>
      <c r="O88" s="224">
        <f>ROUND(E88*N88,5)</f>
        <v>0</v>
      </c>
      <c r="P88" s="224">
        <v>0</v>
      </c>
      <c r="Q88" s="224">
        <f>ROUND(E88*P88,5)</f>
        <v>0</v>
      </c>
      <c r="R88" s="224"/>
      <c r="S88" s="224"/>
      <c r="T88" s="225">
        <v>1.6E-2</v>
      </c>
      <c r="U88" s="224">
        <f>ROUND(E88*T88,2)</f>
        <v>0.23</v>
      </c>
      <c r="V88" s="214"/>
      <c r="W88" s="214"/>
      <c r="X88" s="214"/>
      <c r="Y88" s="214"/>
      <c r="Z88" s="214"/>
      <c r="AA88" s="214"/>
      <c r="AB88" s="214"/>
      <c r="AC88" s="214"/>
      <c r="AD88" s="214"/>
      <c r="AE88" s="214" t="s">
        <v>130</v>
      </c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15">
        <v>68</v>
      </c>
      <c r="B89" s="221" t="s">
        <v>270</v>
      </c>
      <c r="C89" s="264" t="s">
        <v>271</v>
      </c>
      <c r="D89" s="223" t="s">
        <v>133</v>
      </c>
      <c r="E89" s="229">
        <v>14.163</v>
      </c>
      <c r="F89" s="231"/>
      <c r="G89" s="232">
        <f>ROUND(E89*F89,2)</f>
        <v>0</v>
      </c>
      <c r="H89" s="231"/>
      <c r="I89" s="232">
        <f>ROUND(E89*H89,2)</f>
        <v>0</v>
      </c>
      <c r="J89" s="231"/>
      <c r="K89" s="232">
        <f>ROUND(E89*J89,2)</f>
        <v>0</v>
      </c>
      <c r="L89" s="232">
        <v>15</v>
      </c>
      <c r="M89" s="232">
        <f>G89*(1+L89/100)</f>
        <v>0</v>
      </c>
      <c r="N89" s="224">
        <v>0</v>
      </c>
      <c r="O89" s="224">
        <f>ROUND(E89*N89,5)</f>
        <v>0</v>
      </c>
      <c r="P89" s="224">
        <v>0</v>
      </c>
      <c r="Q89" s="224">
        <f>ROUND(E89*P89,5)</f>
        <v>0</v>
      </c>
      <c r="R89" s="224"/>
      <c r="S89" s="224"/>
      <c r="T89" s="225">
        <v>4.5999999999999999E-2</v>
      </c>
      <c r="U89" s="224">
        <f>ROUND(E89*T89,2)</f>
        <v>0.65</v>
      </c>
      <c r="V89" s="214"/>
      <c r="W89" s="214"/>
      <c r="X89" s="214"/>
      <c r="Y89" s="214"/>
      <c r="Z89" s="214"/>
      <c r="AA89" s="214"/>
      <c r="AB89" s="214"/>
      <c r="AC89" s="214"/>
      <c r="AD89" s="214"/>
      <c r="AE89" s="214" t="s">
        <v>130</v>
      </c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15">
        <v>69</v>
      </c>
      <c r="B90" s="221" t="s">
        <v>272</v>
      </c>
      <c r="C90" s="264" t="s">
        <v>273</v>
      </c>
      <c r="D90" s="223" t="s">
        <v>133</v>
      </c>
      <c r="E90" s="229">
        <v>14.163</v>
      </c>
      <c r="F90" s="231"/>
      <c r="G90" s="232">
        <f>ROUND(E90*F90,2)</f>
        <v>0</v>
      </c>
      <c r="H90" s="231"/>
      <c r="I90" s="232">
        <f>ROUND(E90*H90,2)</f>
        <v>0</v>
      </c>
      <c r="J90" s="231"/>
      <c r="K90" s="232">
        <f>ROUND(E90*J90,2)</f>
        <v>0</v>
      </c>
      <c r="L90" s="232">
        <v>15</v>
      </c>
      <c r="M90" s="232">
        <f>G90*(1+L90/100)</f>
        <v>0</v>
      </c>
      <c r="N90" s="224">
        <v>0</v>
      </c>
      <c r="O90" s="224">
        <f>ROUND(E90*N90,5)</f>
        <v>0</v>
      </c>
      <c r="P90" s="224">
        <v>0</v>
      </c>
      <c r="Q90" s="224">
        <f>ROUND(E90*P90,5)</f>
        <v>0</v>
      </c>
      <c r="R90" s="224"/>
      <c r="S90" s="224"/>
      <c r="T90" s="225">
        <v>0.14699999999999999</v>
      </c>
      <c r="U90" s="224">
        <f>ROUND(E90*T90,2)</f>
        <v>2.08</v>
      </c>
      <c r="V90" s="214"/>
      <c r="W90" s="214"/>
      <c r="X90" s="214"/>
      <c r="Y90" s="214"/>
      <c r="Z90" s="214"/>
      <c r="AA90" s="214"/>
      <c r="AB90" s="214"/>
      <c r="AC90" s="214"/>
      <c r="AD90" s="214"/>
      <c r="AE90" s="214" t="s">
        <v>130</v>
      </c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ht="20.95" outlineLevel="1" x14ac:dyDescent="0.2">
      <c r="A91" s="215">
        <v>70</v>
      </c>
      <c r="B91" s="221" t="s">
        <v>274</v>
      </c>
      <c r="C91" s="264" t="s">
        <v>275</v>
      </c>
      <c r="D91" s="223" t="s">
        <v>129</v>
      </c>
      <c r="E91" s="229">
        <v>18.32</v>
      </c>
      <c r="F91" s="231"/>
      <c r="G91" s="232">
        <f>ROUND(E91*F91,2)</f>
        <v>0</v>
      </c>
      <c r="H91" s="231"/>
      <c r="I91" s="232">
        <f>ROUND(E91*H91,2)</f>
        <v>0</v>
      </c>
      <c r="J91" s="231"/>
      <c r="K91" s="232">
        <f>ROUND(E91*J91,2)</f>
        <v>0</v>
      </c>
      <c r="L91" s="232">
        <v>15</v>
      </c>
      <c r="M91" s="232">
        <f>G91*(1+L91/100)</f>
        <v>0</v>
      </c>
      <c r="N91" s="224">
        <v>8.0000000000000007E-5</v>
      </c>
      <c r="O91" s="224">
        <f>ROUND(E91*N91,5)</f>
        <v>1.47E-3</v>
      </c>
      <c r="P91" s="224">
        <v>0</v>
      </c>
      <c r="Q91" s="224">
        <f>ROUND(E91*P91,5)</f>
        <v>0</v>
      </c>
      <c r="R91" s="224"/>
      <c r="S91" s="224"/>
      <c r="T91" s="225">
        <v>0.13719999999999999</v>
      </c>
      <c r="U91" s="224">
        <f>ROUND(E91*T91,2)</f>
        <v>2.5099999999999998</v>
      </c>
      <c r="V91" s="214"/>
      <c r="W91" s="214"/>
      <c r="X91" s="214"/>
      <c r="Y91" s="214"/>
      <c r="Z91" s="214"/>
      <c r="AA91" s="214"/>
      <c r="AB91" s="214"/>
      <c r="AC91" s="214"/>
      <c r="AD91" s="214"/>
      <c r="AE91" s="214" t="s">
        <v>130</v>
      </c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ht="20.95" outlineLevel="1" x14ac:dyDescent="0.2">
      <c r="A92" s="215">
        <v>71</v>
      </c>
      <c r="B92" s="221" t="s">
        <v>276</v>
      </c>
      <c r="C92" s="264" t="s">
        <v>277</v>
      </c>
      <c r="D92" s="223" t="s">
        <v>133</v>
      </c>
      <c r="E92" s="229">
        <v>18.32</v>
      </c>
      <c r="F92" s="231"/>
      <c r="G92" s="232">
        <f>ROUND(E92*F92,2)</f>
        <v>0</v>
      </c>
      <c r="H92" s="231"/>
      <c r="I92" s="232">
        <f>ROUND(E92*H92,2)</f>
        <v>0</v>
      </c>
      <c r="J92" s="231"/>
      <c r="K92" s="232">
        <f>ROUND(E92*J92,2)</f>
        <v>0</v>
      </c>
      <c r="L92" s="232">
        <v>15</v>
      </c>
      <c r="M92" s="232">
        <f>G92*(1+L92/100)</f>
        <v>0</v>
      </c>
      <c r="N92" s="224">
        <v>4.0699999999999998E-3</v>
      </c>
      <c r="O92" s="224">
        <f>ROUND(E92*N92,5)</f>
        <v>7.4560000000000001E-2</v>
      </c>
      <c r="P92" s="224">
        <v>0</v>
      </c>
      <c r="Q92" s="224">
        <f>ROUND(E92*P92,5)</f>
        <v>0</v>
      </c>
      <c r="R92" s="224"/>
      <c r="S92" s="224"/>
      <c r="T92" s="225">
        <v>0.45</v>
      </c>
      <c r="U92" s="224">
        <f>ROUND(E92*T92,2)</f>
        <v>8.24</v>
      </c>
      <c r="V92" s="214"/>
      <c r="W92" s="214"/>
      <c r="X92" s="214"/>
      <c r="Y92" s="214"/>
      <c r="Z92" s="214"/>
      <c r="AA92" s="214"/>
      <c r="AB92" s="214"/>
      <c r="AC92" s="214"/>
      <c r="AD92" s="214"/>
      <c r="AE92" s="214" t="s">
        <v>130</v>
      </c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15">
        <v>72</v>
      </c>
      <c r="B93" s="221" t="s">
        <v>278</v>
      </c>
      <c r="C93" s="264" t="s">
        <v>279</v>
      </c>
      <c r="D93" s="223" t="s">
        <v>168</v>
      </c>
      <c r="E93" s="229">
        <v>0.91659999999999997</v>
      </c>
      <c r="F93" s="231"/>
      <c r="G93" s="232">
        <f>ROUND(E93*F93,2)</f>
        <v>0</v>
      </c>
      <c r="H93" s="231"/>
      <c r="I93" s="232">
        <f>ROUND(E93*H93,2)</f>
        <v>0</v>
      </c>
      <c r="J93" s="231"/>
      <c r="K93" s="232">
        <f>ROUND(E93*J93,2)</f>
        <v>0</v>
      </c>
      <c r="L93" s="232">
        <v>15</v>
      </c>
      <c r="M93" s="232">
        <f>G93*(1+L93/100)</f>
        <v>0</v>
      </c>
      <c r="N93" s="224">
        <v>0</v>
      </c>
      <c r="O93" s="224">
        <f>ROUND(E93*N93,5)</f>
        <v>0</v>
      </c>
      <c r="P93" s="224">
        <v>0</v>
      </c>
      <c r="Q93" s="224">
        <f>ROUND(E93*P93,5)</f>
        <v>0</v>
      </c>
      <c r="R93" s="224"/>
      <c r="S93" s="224"/>
      <c r="T93" s="225">
        <v>1.091</v>
      </c>
      <c r="U93" s="224">
        <f>ROUND(E93*T93,2)</f>
        <v>1</v>
      </c>
      <c r="V93" s="214"/>
      <c r="W93" s="214"/>
      <c r="X93" s="214"/>
      <c r="Y93" s="214"/>
      <c r="Z93" s="214"/>
      <c r="AA93" s="214"/>
      <c r="AB93" s="214"/>
      <c r="AC93" s="214"/>
      <c r="AD93" s="214"/>
      <c r="AE93" s="214" t="s">
        <v>130</v>
      </c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x14ac:dyDescent="0.2">
      <c r="A94" s="216" t="s">
        <v>125</v>
      </c>
      <c r="B94" s="222" t="s">
        <v>88</v>
      </c>
      <c r="C94" s="265" t="s">
        <v>89</v>
      </c>
      <c r="D94" s="226"/>
      <c r="E94" s="230"/>
      <c r="F94" s="233"/>
      <c r="G94" s="233">
        <f>SUMIF(AE95:AE98,"&lt;&gt;NOR",G95:G98)</f>
        <v>0</v>
      </c>
      <c r="H94" s="233"/>
      <c r="I94" s="233">
        <f>SUM(I95:I98)</f>
        <v>0</v>
      </c>
      <c r="J94" s="233"/>
      <c r="K94" s="233">
        <f>SUM(K95:K98)</f>
        <v>0</v>
      </c>
      <c r="L94" s="233"/>
      <c r="M94" s="233">
        <f>SUM(M95:M98)</f>
        <v>0</v>
      </c>
      <c r="N94" s="227"/>
      <c r="O94" s="227">
        <f>SUM(O95:O98)</f>
        <v>5.4009999999999996E-2</v>
      </c>
      <c r="P94" s="227"/>
      <c r="Q94" s="227">
        <f>SUM(Q95:Q98)</f>
        <v>0</v>
      </c>
      <c r="R94" s="227"/>
      <c r="S94" s="227"/>
      <c r="T94" s="228"/>
      <c r="U94" s="227">
        <f>SUM(U95:U98)</f>
        <v>16.059999999999999</v>
      </c>
      <c r="AE94" t="s">
        <v>126</v>
      </c>
    </row>
    <row r="95" spans="1:60" outlineLevel="1" x14ac:dyDescent="0.2">
      <c r="A95" s="215">
        <v>73</v>
      </c>
      <c r="B95" s="221" t="s">
        <v>280</v>
      </c>
      <c r="C95" s="264" t="s">
        <v>281</v>
      </c>
      <c r="D95" s="223" t="s">
        <v>133</v>
      </c>
      <c r="E95" s="229">
        <v>13.31</v>
      </c>
      <c r="F95" s="231"/>
      <c r="G95" s="232">
        <f>ROUND(E95*F95,2)</f>
        <v>0</v>
      </c>
      <c r="H95" s="231"/>
      <c r="I95" s="232">
        <f>ROUND(E95*H95,2)</f>
        <v>0</v>
      </c>
      <c r="J95" s="231"/>
      <c r="K95" s="232">
        <f>ROUND(E95*J95,2)</f>
        <v>0</v>
      </c>
      <c r="L95" s="232">
        <v>15</v>
      </c>
      <c r="M95" s="232">
        <f>G95*(1+L95/100)</f>
        <v>0</v>
      </c>
      <c r="N95" s="224">
        <v>0</v>
      </c>
      <c r="O95" s="224">
        <f>ROUND(E95*N95,5)</f>
        <v>0</v>
      </c>
      <c r="P95" s="224">
        <v>0</v>
      </c>
      <c r="Q95" s="224">
        <f>ROUND(E95*P95,5)</f>
        <v>0</v>
      </c>
      <c r="R95" s="224"/>
      <c r="S95" s="224"/>
      <c r="T95" s="225">
        <v>0.33</v>
      </c>
      <c r="U95" s="224">
        <f>ROUND(E95*T95,2)</f>
        <v>4.3899999999999997</v>
      </c>
      <c r="V95" s="214"/>
      <c r="W95" s="214"/>
      <c r="X95" s="214"/>
      <c r="Y95" s="214"/>
      <c r="Z95" s="214"/>
      <c r="AA95" s="214"/>
      <c r="AB95" s="214"/>
      <c r="AC95" s="214"/>
      <c r="AD95" s="214"/>
      <c r="AE95" s="214" t="s">
        <v>130</v>
      </c>
      <c r="AF95" s="214"/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15">
        <v>74</v>
      </c>
      <c r="B96" s="221" t="s">
        <v>282</v>
      </c>
      <c r="C96" s="264" t="s">
        <v>283</v>
      </c>
      <c r="D96" s="223" t="s">
        <v>133</v>
      </c>
      <c r="E96" s="229">
        <v>13.31</v>
      </c>
      <c r="F96" s="231"/>
      <c r="G96" s="232">
        <f>ROUND(E96*F96,2)</f>
        <v>0</v>
      </c>
      <c r="H96" s="231"/>
      <c r="I96" s="232">
        <f>ROUND(E96*H96,2)</f>
        <v>0</v>
      </c>
      <c r="J96" s="231"/>
      <c r="K96" s="232">
        <f>ROUND(E96*J96,2)</f>
        <v>0</v>
      </c>
      <c r="L96" s="232">
        <v>15</v>
      </c>
      <c r="M96" s="232">
        <f>G96*(1+L96/100)</f>
        <v>0</v>
      </c>
      <c r="N96" s="224">
        <v>2.1000000000000001E-4</v>
      </c>
      <c r="O96" s="224">
        <f>ROUND(E96*N96,5)</f>
        <v>2.8E-3</v>
      </c>
      <c r="P96" s="224">
        <v>0</v>
      </c>
      <c r="Q96" s="224">
        <f>ROUND(E96*P96,5)</f>
        <v>0</v>
      </c>
      <c r="R96" s="224"/>
      <c r="S96" s="224"/>
      <c r="T96" s="225">
        <v>0.05</v>
      </c>
      <c r="U96" s="224">
        <f>ROUND(E96*T96,2)</f>
        <v>0.67</v>
      </c>
      <c r="V96" s="214"/>
      <c r="W96" s="214"/>
      <c r="X96" s="214"/>
      <c r="Y96" s="214"/>
      <c r="Z96" s="214"/>
      <c r="AA96" s="214"/>
      <c r="AB96" s="214"/>
      <c r="AC96" s="214"/>
      <c r="AD96" s="214"/>
      <c r="AE96" s="214" t="s">
        <v>130</v>
      </c>
      <c r="AF96" s="214"/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15">
        <v>75</v>
      </c>
      <c r="B97" s="221" t="s">
        <v>284</v>
      </c>
      <c r="C97" s="264" t="s">
        <v>285</v>
      </c>
      <c r="D97" s="223" t="s">
        <v>133</v>
      </c>
      <c r="E97" s="229">
        <v>10.43</v>
      </c>
      <c r="F97" s="231"/>
      <c r="G97" s="232">
        <f>ROUND(E97*F97,2)</f>
        <v>0</v>
      </c>
      <c r="H97" s="231"/>
      <c r="I97" s="232">
        <f>ROUND(E97*H97,2)</f>
        <v>0</v>
      </c>
      <c r="J97" s="231"/>
      <c r="K97" s="232">
        <f>ROUND(E97*J97,2)</f>
        <v>0</v>
      </c>
      <c r="L97" s="232">
        <v>15</v>
      </c>
      <c r="M97" s="232">
        <f>G97*(1+L97/100)</f>
        <v>0</v>
      </c>
      <c r="N97" s="224">
        <v>4.9100000000000003E-3</v>
      </c>
      <c r="O97" s="224">
        <f>ROUND(E97*N97,5)</f>
        <v>5.1209999999999999E-2</v>
      </c>
      <c r="P97" s="224">
        <v>0</v>
      </c>
      <c r="Q97" s="224">
        <f>ROUND(E97*P97,5)</f>
        <v>0</v>
      </c>
      <c r="R97" s="224"/>
      <c r="S97" s="224"/>
      <c r="T97" s="225">
        <v>1.0165</v>
      </c>
      <c r="U97" s="224">
        <f>ROUND(E97*T97,2)</f>
        <v>10.6</v>
      </c>
      <c r="V97" s="214"/>
      <c r="W97" s="214"/>
      <c r="X97" s="214"/>
      <c r="Y97" s="214"/>
      <c r="Z97" s="214"/>
      <c r="AA97" s="214"/>
      <c r="AB97" s="214"/>
      <c r="AC97" s="214"/>
      <c r="AD97" s="214"/>
      <c r="AE97" s="214" t="s">
        <v>130</v>
      </c>
      <c r="AF97" s="214"/>
      <c r="AG97" s="214"/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15">
        <v>76</v>
      </c>
      <c r="B98" s="221" t="s">
        <v>286</v>
      </c>
      <c r="C98" s="264" t="s">
        <v>287</v>
      </c>
      <c r="D98" s="223" t="s">
        <v>168</v>
      </c>
      <c r="E98" s="229">
        <v>0.25340000000000001</v>
      </c>
      <c r="F98" s="231"/>
      <c r="G98" s="232">
        <f>ROUND(E98*F98,2)</f>
        <v>0</v>
      </c>
      <c r="H98" s="231"/>
      <c r="I98" s="232">
        <f>ROUND(E98*H98,2)</f>
        <v>0</v>
      </c>
      <c r="J98" s="231"/>
      <c r="K98" s="232">
        <f>ROUND(E98*J98,2)</f>
        <v>0</v>
      </c>
      <c r="L98" s="232">
        <v>15</v>
      </c>
      <c r="M98" s="232">
        <f>G98*(1+L98/100)</f>
        <v>0</v>
      </c>
      <c r="N98" s="224">
        <v>0</v>
      </c>
      <c r="O98" s="224">
        <f>ROUND(E98*N98,5)</f>
        <v>0</v>
      </c>
      <c r="P98" s="224">
        <v>0</v>
      </c>
      <c r="Q98" s="224">
        <f>ROUND(E98*P98,5)</f>
        <v>0</v>
      </c>
      <c r="R98" s="224"/>
      <c r="S98" s="224"/>
      <c r="T98" s="225">
        <v>1.5980000000000001</v>
      </c>
      <c r="U98" s="224">
        <f>ROUND(E98*T98,2)</f>
        <v>0.4</v>
      </c>
      <c r="V98" s="214"/>
      <c r="W98" s="214"/>
      <c r="X98" s="214"/>
      <c r="Y98" s="214"/>
      <c r="Z98" s="214"/>
      <c r="AA98" s="214"/>
      <c r="AB98" s="214"/>
      <c r="AC98" s="214"/>
      <c r="AD98" s="214"/>
      <c r="AE98" s="214" t="s">
        <v>130</v>
      </c>
      <c r="AF98" s="214"/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x14ac:dyDescent="0.2">
      <c r="A99" s="216" t="s">
        <v>125</v>
      </c>
      <c r="B99" s="222" t="s">
        <v>90</v>
      </c>
      <c r="C99" s="265" t="s">
        <v>91</v>
      </c>
      <c r="D99" s="226"/>
      <c r="E99" s="230"/>
      <c r="F99" s="233"/>
      <c r="G99" s="233">
        <f>SUMIF(AE100:AE101,"&lt;&gt;NOR",G100:G101)</f>
        <v>0</v>
      </c>
      <c r="H99" s="233"/>
      <c r="I99" s="233">
        <f>SUM(I100:I101)</f>
        <v>0</v>
      </c>
      <c r="J99" s="233"/>
      <c r="K99" s="233">
        <f>SUM(K100:K101)</f>
        <v>0</v>
      </c>
      <c r="L99" s="233"/>
      <c r="M99" s="233">
        <f>SUM(M100:M101)</f>
        <v>0</v>
      </c>
      <c r="N99" s="227"/>
      <c r="O99" s="227">
        <f>SUM(O100:O101)</f>
        <v>8.6599999999999993E-3</v>
      </c>
      <c r="P99" s="227"/>
      <c r="Q99" s="227">
        <f>SUM(Q100:Q101)</f>
        <v>0</v>
      </c>
      <c r="R99" s="227"/>
      <c r="S99" s="227"/>
      <c r="T99" s="228"/>
      <c r="U99" s="227">
        <f>SUM(U100:U101)</f>
        <v>5.57</v>
      </c>
      <c r="AE99" t="s">
        <v>126</v>
      </c>
    </row>
    <row r="100" spans="1:60" ht="20.95" outlineLevel="1" x14ac:dyDescent="0.2">
      <c r="A100" s="215">
        <v>77</v>
      </c>
      <c r="B100" s="221" t="s">
        <v>288</v>
      </c>
      <c r="C100" s="264" t="s">
        <v>289</v>
      </c>
      <c r="D100" s="223" t="s">
        <v>133</v>
      </c>
      <c r="E100" s="229">
        <v>16.20496</v>
      </c>
      <c r="F100" s="231"/>
      <c r="G100" s="232">
        <f>ROUND(E100*F100,2)</f>
        <v>0</v>
      </c>
      <c r="H100" s="231"/>
      <c r="I100" s="232">
        <f>ROUND(E100*H100,2)</f>
        <v>0</v>
      </c>
      <c r="J100" s="231"/>
      <c r="K100" s="232">
        <f>ROUND(E100*J100,2)</f>
        <v>0</v>
      </c>
      <c r="L100" s="232">
        <v>15</v>
      </c>
      <c r="M100" s="232">
        <f>G100*(1+L100/100)</f>
        <v>0</v>
      </c>
      <c r="N100" s="224">
        <v>5.0000000000000001E-4</v>
      </c>
      <c r="O100" s="224">
        <f>ROUND(E100*N100,5)</f>
        <v>8.0999999999999996E-3</v>
      </c>
      <c r="P100" s="224">
        <v>0</v>
      </c>
      <c r="Q100" s="224">
        <f>ROUND(E100*P100,5)</f>
        <v>0</v>
      </c>
      <c r="R100" s="224"/>
      <c r="S100" s="224"/>
      <c r="T100" s="225">
        <v>0.30599999999999999</v>
      </c>
      <c r="U100" s="224">
        <f>ROUND(E100*T100,2)</f>
        <v>4.96</v>
      </c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 t="s">
        <v>130</v>
      </c>
      <c r="AF100" s="214"/>
      <c r="AG100" s="214"/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15">
        <v>78</v>
      </c>
      <c r="B101" s="221" t="s">
        <v>290</v>
      </c>
      <c r="C101" s="264" t="s">
        <v>291</v>
      </c>
      <c r="D101" s="223" t="s">
        <v>133</v>
      </c>
      <c r="E101" s="229">
        <v>1.2</v>
      </c>
      <c r="F101" s="231"/>
      <c r="G101" s="232">
        <f>ROUND(E101*F101,2)</f>
        <v>0</v>
      </c>
      <c r="H101" s="231"/>
      <c r="I101" s="232">
        <f>ROUND(E101*H101,2)</f>
        <v>0</v>
      </c>
      <c r="J101" s="231"/>
      <c r="K101" s="232">
        <f>ROUND(E101*J101,2)</f>
        <v>0</v>
      </c>
      <c r="L101" s="232">
        <v>15</v>
      </c>
      <c r="M101" s="232">
        <f>G101*(1+L101/100)</f>
        <v>0</v>
      </c>
      <c r="N101" s="224">
        <v>4.6999999999999999E-4</v>
      </c>
      <c r="O101" s="224">
        <f>ROUND(E101*N101,5)</f>
        <v>5.5999999999999995E-4</v>
      </c>
      <c r="P101" s="224">
        <v>0</v>
      </c>
      <c r="Q101" s="224">
        <f>ROUND(E101*P101,5)</f>
        <v>0</v>
      </c>
      <c r="R101" s="224"/>
      <c r="S101" s="224"/>
      <c r="T101" s="225">
        <v>0.50600000000000001</v>
      </c>
      <c r="U101" s="224">
        <f>ROUND(E101*T101,2)</f>
        <v>0.61</v>
      </c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 t="s">
        <v>130</v>
      </c>
      <c r="AF101" s="214"/>
      <c r="AG101" s="214"/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x14ac:dyDescent="0.2">
      <c r="A102" s="216" t="s">
        <v>125</v>
      </c>
      <c r="B102" s="222" t="s">
        <v>92</v>
      </c>
      <c r="C102" s="265" t="s">
        <v>93</v>
      </c>
      <c r="D102" s="226"/>
      <c r="E102" s="230"/>
      <c r="F102" s="233"/>
      <c r="G102" s="233">
        <f>SUMIF(AE103:AE104,"&lt;&gt;NOR",G103:G104)</f>
        <v>0</v>
      </c>
      <c r="H102" s="233"/>
      <c r="I102" s="233">
        <f>SUM(I103:I104)</f>
        <v>0</v>
      </c>
      <c r="J102" s="233"/>
      <c r="K102" s="233">
        <f>SUM(K103:K104)</f>
        <v>0</v>
      </c>
      <c r="L102" s="233"/>
      <c r="M102" s="233">
        <f>SUM(M103:M104)</f>
        <v>0</v>
      </c>
      <c r="N102" s="227"/>
      <c r="O102" s="227">
        <f>SUM(O103:O104)</f>
        <v>3.3E-3</v>
      </c>
      <c r="P102" s="227"/>
      <c r="Q102" s="227">
        <f>SUM(Q103:Q104)</f>
        <v>0</v>
      </c>
      <c r="R102" s="227"/>
      <c r="S102" s="227"/>
      <c r="T102" s="228"/>
      <c r="U102" s="227">
        <f>SUM(U103:U104)</f>
        <v>12.95</v>
      </c>
      <c r="AE102" t="s">
        <v>126</v>
      </c>
    </row>
    <row r="103" spans="1:60" outlineLevel="1" x14ac:dyDescent="0.2">
      <c r="A103" s="215">
        <v>79</v>
      </c>
      <c r="B103" s="221" t="s">
        <v>292</v>
      </c>
      <c r="C103" s="264" t="s">
        <v>293</v>
      </c>
      <c r="D103" s="223" t="s">
        <v>133</v>
      </c>
      <c r="E103" s="229">
        <v>160.488</v>
      </c>
      <c r="F103" s="231"/>
      <c r="G103" s="232">
        <f>ROUND(E103*F103,2)</f>
        <v>0</v>
      </c>
      <c r="H103" s="231"/>
      <c r="I103" s="232">
        <f>ROUND(E103*H103,2)</f>
        <v>0</v>
      </c>
      <c r="J103" s="231"/>
      <c r="K103" s="232">
        <f>ROUND(E103*J103,2)</f>
        <v>0</v>
      </c>
      <c r="L103" s="232">
        <v>15</v>
      </c>
      <c r="M103" s="232">
        <f>G103*(1+L103/100)</f>
        <v>0</v>
      </c>
      <c r="N103" s="224">
        <v>0</v>
      </c>
      <c r="O103" s="224">
        <f>ROUND(E103*N103,5)</f>
        <v>0</v>
      </c>
      <c r="P103" s="224">
        <v>0</v>
      </c>
      <c r="Q103" s="224">
        <f>ROUND(E103*P103,5)</f>
        <v>0</v>
      </c>
      <c r="R103" s="224"/>
      <c r="S103" s="224"/>
      <c r="T103" s="225">
        <v>6.9709999999999994E-2</v>
      </c>
      <c r="U103" s="224">
        <f>ROUND(E103*T103,2)</f>
        <v>11.19</v>
      </c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 t="s">
        <v>130</v>
      </c>
      <c r="AF103" s="214"/>
      <c r="AG103" s="214"/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15">
        <v>80</v>
      </c>
      <c r="B104" s="221" t="s">
        <v>294</v>
      </c>
      <c r="C104" s="264" t="s">
        <v>295</v>
      </c>
      <c r="D104" s="223" t="s">
        <v>133</v>
      </c>
      <c r="E104" s="229">
        <v>16.488</v>
      </c>
      <c r="F104" s="231"/>
      <c r="G104" s="232">
        <f>ROUND(E104*F104,2)</f>
        <v>0</v>
      </c>
      <c r="H104" s="231"/>
      <c r="I104" s="232">
        <f>ROUND(E104*H104,2)</f>
        <v>0</v>
      </c>
      <c r="J104" s="231"/>
      <c r="K104" s="232">
        <f>ROUND(E104*J104,2)</f>
        <v>0</v>
      </c>
      <c r="L104" s="232">
        <v>15</v>
      </c>
      <c r="M104" s="232">
        <f>G104*(1+L104/100)</f>
        <v>0</v>
      </c>
      <c r="N104" s="224">
        <v>2.0000000000000001E-4</v>
      </c>
      <c r="O104" s="224">
        <f>ROUND(E104*N104,5)</f>
        <v>3.3E-3</v>
      </c>
      <c r="P104" s="224">
        <v>0</v>
      </c>
      <c r="Q104" s="224">
        <f>ROUND(E104*P104,5)</f>
        <v>0</v>
      </c>
      <c r="R104" s="224"/>
      <c r="S104" s="224"/>
      <c r="T104" s="225">
        <v>0.10664999999999999</v>
      </c>
      <c r="U104" s="224">
        <f>ROUND(E104*T104,2)</f>
        <v>1.76</v>
      </c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 t="s">
        <v>130</v>
      </c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x14ac:dyDescent="0.2">
      <c r="A105" s="216" t="s">
        <v>125</v>
      </c>
      <c r="B105" s="222" t="s">
        <v>94</v>
      </c>
      <c r="C105" s="265" t="s">
        <v>95</v>
      </c>
      <c r="D105" s="226"/>
      <c r="E105" s="230"/>
      <c r="F105" s="233"/>
      <c r="G105" s="233">
        <f>SUMIF(AE106:AE106,"&lt;&gt;NOR",G106:G106)</f>
        <v>0</v>
      </c>
      <c r="H105" s="233"/>
      <c r="I105" s="233">
        <f>SUM(I106:I106)</f>
        <v>0</v>
      </c>
      <c r="J105" s="233"/>
      <c r="K105" s="233">
        <f>SUM(K106:K106)</f>
        <v>0</v>
      </c>
      <c r="L105" s="233"/>
      <c r="M105" s="233">
        <f>SUM(M106:M106)</f>
        <v>0</v>
      </c>
      <c r="N105" s="227"/>
      <c r="O105" s="227">
        <f>SUM(O106:O106)</f>
        <v>0</v>
      </c>
      <c r="P105" s="227"/>
      <c r="Q105" s="227">
        <f>SUM(Q106:Q106)</f>
        <v>0</v>
      </c>
      <c r="R105" s="227"/>
      <c r="S105" s="227"/>
      <c r="T105" s="228"/>
      <c r="U105" s="227">
        <f>SUM(U106:U106)</f>
        <v>1.62</v>
      </c>
      <c r="AE105" t="s">
        <v>126</v>
      </c>
    </row>
    <row r="106" spans="1:60" outlineLevel="1" x14ac:dyDescent="0.2">
      <c r="A106" s="215">
        <v>81</v>
      </c>
      <c r="B106" s="221" t="s">
        <v>296</v>
      </c>
      <c r="C106" s="264" t="s">
        <v>297</v>
      </c>
      <c r="D106" s="223" t="s">
        <v>133</v>
      </c>
      <c r="E106" s="229">
        <v>18.022500000000001</v>
      </c>
      <c r="F106" s="231"/>
      <c r="G106" s="232">
        <f>ROUND(E106*F106,2)</f>
        <v>0</v>
      </c>
      <c r="H106" s="231"/>
      <c r="I106" s="232">
        <f>ROUND(E106*H106,2)</f>
        <v>0</v>
      </c>
      <c r="J106" s="231"/>
      <c r="K106" s="232">
        <f>ROUND(E106*J106,2)</f>
        <v>0</v>
      </c>
      <c r="L106" s="232">
        <v>15</v>
      </c>
      <c r="M106" s="232">
        <f>G106*(1+L106/100)</f>
        <v>0</v>
      </c>
      <c r="N106" s="224">
        <v>0</v>
      </c>
      <c r="O106" s="224">
        <f>ROUND(E106*N106,5)</f>
        <v>0</v>
      </c>
      <c r="P106" s="224">
        <v>0</v>
      </c>
      <c r="Q106" s="224">
        <f>ROUND(E106*P106,5)</f>
        <v>0</v>
      </c>
      <c r="R106" s="224"/>
      <c r="S106" s="224"/>
      <c r="T106" s="225">
        <v>0.09</v>
      </c>
      <c r="U106" s="224">
        <f>ROUND(E106*T106,2)</f>
        <v>1.62</v>
      </c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 t="s">
        <v>130</v>
      </c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x14ac:dyDescent="0.2">
      <c r="A107" s="216" t="s">
        <v>125</v>
      </c>
      <c r="B107" s="222" t="s">
        <v>96</v>
      </c>
      <c r="C107" s="265" t="s">
        <v>97</v>
      </c>
      <c r="D107" s="226"/>
      <c r="E107" s="230"/>
      <c r="F107" s="233"/>
      <c r="G107" s="233">
        <f>SUMIF(AE108:AE108,"&lt;&gt;NOR",G108:G108)</f>
        <v>0</v>
      </c>
      <c r="H107" s="233"/>
      <c r="I107" s="233">
        <f>SUM(I108:I108)</f>
        <v>0</v>
      </c>
      <c r="J107" s="233"/>
      <c r="K107" s="233">
        <f>SUM(K108:K108)</f>
        <v>0</v>
      </c>
      <c r="L107" s="233"/>
      <c r="M107" s="233">
        <f>SUM(M108:M108)</f>
        <v>0</v>
      </c>
      <c r="N107" s="227"/>
      <c r="O107" s="227">
        <f>SUM(O108:O108)</f>
        <v>0</v>
      </c>
      <c r="P107" s="227"/>
      <c r="Q107" s="227">
        <f>SUM(Q108:Q108)</f>
        <v>0</v>
      </c>
      <c r="R107" s="227"/>
      <c r="S107" s="227"/>
      <c r="T107" s="228"/>
      <c r="U107" s="227">
        <f>SUM(U108:U108)</f>
        <v>0.51</v>
      </c>
      <c r="AE107" t="s">
        <v>126</v>
      </c>
    </row>
    <row r="108" spans="1:60" outlineLevel="1" x14ac:dyDescent="0.2">
      <c r="A108" s="215">
        <v>82</v>
      </c>
      <c r="B108" s="221" t="s">
        <v>298</v>
      </c>
      <c r="C108" s="264" t="s">
        <v>299</v>
      </c>
      <c r="D108" s="223" t="s">
        <v>198</v>
      </c>
      <c r="E108" s="229">
        <v>1</v>
      </c>
      <c r="F108" s="231"/>
      <c r="G108" s="232">
        <f>ROUND(E108*F108,2)</f>
        <v>0</v>
      </c>
      <c r="H108" s="231"/>
      <c r="I108" s="232">
        <f>ROUND(E108*H108,2)</f>
        <v>0</v>
      </c>
      <c r="J108" s="231"/>
      <c r="K108" s="232">
        <f>ROUND(E108*J108,2)</f>
        <v>0</v>
      </c>
      <c r="L108" s="232">
        <v>15</v>
      </c>
      <c r="M108" s="232">
        <f>G108*(1+L108/100)</f>
        <v>0</v>
      </c>
      <c r="N108" s="224">
        <v>0</v>
      </c>
      <c r="O108" s="224">
        <f>ROUND(E108*N108,5)</f>
        <v>0</v>
      </c>
      <c r="P108" s="224">
        <v>0</v>
      </c>
      <c r="Q108" s="224">
        <f>ROUND(E108*P108,5)</f>
        <v>0</v>
      </c>
      <c r="R108" s="224"/>
      <c r="S108" s="224"/>
      <c r="T108" s="225">
        <v>0.51</v>
      </c>
      <c r="U108" s="224">
        <f>ROUND(E108*T108,2)</f>
        <v>0.51</v>
      </c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 t="s">
        <v>130</v>
      </c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ht="15.05" outlineLevel="1" x14ac:dyDescent="0.2">
      <c r="A109" s="215"/>
      <c r="B109" s="221"/>
      <c r="C109" s="274" t="s">
        <v>307</v>
      </c>
      <c r="D109" s="223"/>
      <c r="E109" s="229"/>
      <c r="F109" s="231"/>
      <c r="G109" s="232"/>
      <c r="H109" s="231"/>
      <c r="I109" s="232"/>
      <c r="J109" s="231"/>
      <c r="K109" s="232"/>
      <c r="L109" s="232"/>
      <c r="M109" s="232"/>
      <c r="N109" s="224"/>
      <c r="O109" s="224"/>
      <c r="P109" s="224"/>
      <c r="Q109" s="224"/>
      <c r="R109" s="224"/>
      <c r="S109" s="224"/>
      <c r="T109" s="225"/>
      <c r="U109" s="22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ht="15.05" outlineLevel="1" x14ac:dyDescent="0.2">
      <c r="A110" s="215"/>
      <c r="B110" s="221"/>
      <c r="C110" s="274" t="s">
        <v>308</v>
      </c>
      <c r="D110" s="223"/>
      <c r="E110" s="229"/>
      <c r="F110" s="231"/>
      <c r="G110" s="232"/>
      <c r="H110" s="231"/>
      <c r="I110" s="232"/>
      <c r="J110" s="231"/>
      <c r="K110" s="232"/>
      <c r="L110" s="232"/>
      <c r="M110" s="232"/>
      <c r="N110" s="224"/>
      <c r="O110" s="224"/>
      <c r="P110" s="224"/>
      <c r="Q110" s="224"/>
      <c r="R110" s="224"/>
      <c r="S110" s="224"/>
      <c r="T110" s="225"/>
      <c r="U110" s="22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ht="15.05" outlineLevel="1" x14ac:dyDescent="0.3">
      <c r="A111" s="215"/>
      <c r="B111" s="221"/>
      <c r="C111" s="275" t="s">
        <v>309</v>
      </c>
      <c r="D111" s="223"/>
      <c r="E111" s="229"/>
      <c r="F111" s="231"/>
      <c r="G111" s="232"/>
      <c r="H111" s="231"/>
      <c r="I111" s="232"/>
      <c r="J111" s="231"/>
      <c r="K111" s="232"/>
      <c r="L111" s="232"/>
      <c r="M111" s="232"/>
      <c r="N111" s="224"/>
      <c r="O111" s="224"/>
      <c r="P111" s="224"/>
      <c r="Q111" s="224"/>
      <c r="R111" s="224"/>
      <c r="S111" s="224"/>
      <c r="T111" s="225"/>
      <c r="U111" s="22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x14ac:dyDescent="0.2">
      <c r="A112" s="216" t="s">
        <v>125</v>
      </c>
      <c r="B112" s="222" t="s">
        <v>98</v>
      </c>
      <c r="C112" s="265" t="s">
        <v>26</v>
      </c>
      <c r="D112" s="226"/>
      <c r="E112" s="230"/>
      <c r="F112" s="233"/>
      <c r="G112" s="233">
        <f>SUMIF(AE113:AE113,"&lt;&gt;NOR",G113:G113)</f>
        <v>0</v>
      </c>
      <c r="H112" s="233"/>
      <c r="I112" s="233">
        <f>SUM(I113:I113)</f>
        <v>0</v>
      </c>
      <c r="J112" s="233"/>
      <c r="K112" s="233">
        <f>SUM(K113:K113)</f>
        <v>0</v>
      </c>
      <c r="L112" s="233"/>
      <c r="M112" s="233">
        <f>SUM(M113:M113)</f>
        <v>0</v>
      </c>
      <c r="N112" s="227"/>
      <c r="O112" s="227">
        <f>SUM(O113:O113)</f>
        <v>0</v>
      </c>
      <c r="P112" s="227"/>
      <c r="Q112" s="227">
        <f>SUM(Q113:Q113)</f>
        <v>0</v>
      </c>
      <c r="R112" s="227"/>
      <c r="S112" s="227"/>
      <c r="T112" s="228"/>
      <c r="U112" s="227">
        <f>SUM(U113:U113)</f>
        <v>0</v>
      </c>
      <c r="AE112" t="s">
        <v>126</v>
      </c>
    </row>
    <row r="113" spans="1:60" outlineLevel="1" x14ac:dyDescent="0.2">
      <c r="A113" s="242">
        <v>83</v>
      </c>
      <c r="B113" s="243" t="s">
        <v>300</v>
      </c>
      <c r="C113" s="266" t="s">
        <v>301</v>
      </c>
      <c r="D113" s="244" t="s">
        <v>302</v>
      </c>
      <c r="E113" s="245">
        <v>1</v>
      </c>
      <c r="F113" s="246"/>
      <c r="G113" s="247">
        <f>ROUND(E113*F113,2)</f>
        <v>0</v>
      </c>
      <c r="H113" s="246"/>
      <c r="I113" s="247">
        <f>ROUND(E113*H113,2)</f>
        <v>0</v>
      </c>
      <c r="J113" s="246"/>
      <c r="K113" s="247">
        <f>ROUND(E113*J113,2)</f>
        <v>0</v>
      </c>
      <c r="L113" s="247">
        <v>15</v>
      </c>
      <c r="M113" s="247">
        <f>G113*(1+L113/100)</f>
        <v>0</v>
      </c>
      <c r="N113" s="248">
        <v>0</v>
      </c>
      <c r="O113" s="248">
        <f>ROUND(E113*N113,5)</f>
        <v>0</v>
      </c>
      <c r="P113" s="248">
        <v>0</v>
      </c>
      <c r="Q113" s="248">
        <f>ROUND(E113*P113,5)</f>
        <v>0</v>
      </c>
      <c r="R113" s="248"/>
      <c r="S113" s="248"/>
      <c r="T113" s="249">
        <v>0</v>
      </c>
      <c r="U113" s="248">
        <f>ROUND(E113*T113,2)</f>
        <v>0</v>
      </c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 t="s">
        <v>130</v>
      </c>
      <c r="AF113" s="214"/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x14ac:dyDescent="0.2">
      <c r="A114" s="6"/>
      <c r="B114" s="7" t="s">
        <v>303</v>
      </c>
      <c r="C114" s="267" t="s">
        <v>303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AC114">
        <v>15</v>
      </c>
      <c r="AD114">
        <v>21</v>
      </c>
    </row>
    <row r="115" spans="1:60" ht="13.1" x14ac:dyDescent="0.2">
      <c r="A115" s="250"/>
      <c r="B115" s="251">
        <v>26</v>
      </c>
      <c r="C115" s="268" t="s">
        <v>303</v>
      </c>
      <c r="D115" s="252"/>
      <c r="E115" s="252"/>
      <c r="F115" s="252"/>
      <c r="G115" s="263">
        <f>G8+G15+G17+G20+G25+G38+G40+G44+G46+G48+G60+G69+G77+G85+G94+G99+G102+G105+G107+G112</f>
        <v>0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AC115">
        <f>SUMIF(L7:L113,AC114,G7:G113)</f>
        <v>0</v>
      </c>
      <c r="AD115">
        <f>SUMIF(L7:L113,AD114,G7:G113)</f>
        <v>0</v>
      </c>
      <c r="AE115" t="s">
        <v>304</v>
      </c>
    </row>
    <row r="116" spans="1:60" x14ac:dyDescent="0.2">
      <c r="A116" s="6"/>
      <c r="B116" s="7" t="s">
        <v>303</v>
      </c>
      <c r="C116" s="267" t="s">
        <v>303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60" x14ac:dyDescent="0.2">
      <c r="A117" s="6"/>
      <c r="B117" s="7" t="s">
        <v>303</v>
      </c>
      <c r="C117" s="267" t="s">
        <v>303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60" x14ac:dyDescent="0.2">
      <c r="A118" s="253">
        <v>33</v>
      </c>
      <c r="B118" s="253"/>
      <c r="C118" s="269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60" x14ac:dyDescent="0.2">
      <c r="A119" s="254"/>
      <c r="B119" s="255"/>
      <c r="C119" s="270"/>
      <c r="D119" s="255"/>
      <c r="E119" s="255"/>
      <c r="F119" s="255"/>
      <c r="G119" s="25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AE119" t="s">
        <v>305</v>
      </c>
    </row>
    <row r="120" spans="1:60" x14ac:dyDescent="0.2">
      <c r="A120" s="257"/>
      <c r="B120" s="258"/>
      <c r="C120" s="271"/>
      <c r="D120" s="258"/>
      <c r="E120" s="258"/>
      <c r="F120" s="258"/>
      <c r="G120" s="259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60" x14ac:dyDescent="0.2">
      <c r="A121" s="257"/>
      <c r="B121" s="258"/>
      <c r="C121" s="271"/>
      <c r="D121" s="258"/>
      <c r="E121" s="258"/>
      <c r="F121" s="258"/>
      <c r="G121" s="259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60" x14ac:dyDescent="0.2">
      <c r="A122" s="257"/>
      <c r="B122" s="258"/>
      <c r="C122" s="271"/>
      <c r="D122" s="258"/>
      <c r="E122" s="258"/>
      <c r="F122" s="258"/>
      <c r="G122" s="259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60" x14ac:dyDescent="0.2">
      <c r="A123" s="260"/>
      <c r="B123" s="261"/>
      <c r="C123" s="272"/>
      <c r="D123" s="261"/>
      <c r="E123" s="261"/>
      <c r="F123" s="261"/>
      <c r="G123" s="262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60" x14ac:dyDescent="0.2">
      <c r="A124" s="6"/>
      <c r="B124" s="7" t="s">
        <v>303</v>
      </c>
      <c r="C124" s="267" t="s">
        <v>303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60" x14ac:dyDescent="0.2">
      <c r="C125" s="273"/>
      <c r="AE125" t="s">
        <v>306</v>
      </c>
    </row>
  </sheetData>
  <mergeCells count="6">
    <mergeCell ref="A1:G1"/>
    <mergeCell ref="C2:G2"/>
    <mergeCell ref="C3:G3"/>
    <mergeCell ref="C4:G4"/>
    <mergeCell ref="A118:C118"/>
    <mergeCell ref="A119:G123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</dc:creator>
  <cp:lastModifiedBy>kuda</cp:lastModifiedBy>
  <cp:lastPrinted>2014-02-28T09:52:57Z</cp:lastPrinted>
  <dcterms:created xsi:type="dcterms:W3CDTF">2009-04-08T07:15:50Z</dcterms:created>
  <dcterms:modified xsi:type="dcterms:W3CDTF">2021-08-27T16:41:27Z</dcterms:modified>
</cp:coreProperties>
</file>