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60" yWindow="525" windowWidth="23295" windowHeight="26085" tabRatio="500" activeTab="0"/>
  </bookViews>
  <sheets>
    <sheet name="Sheet1" sheetId="1" r:id="rId1"/>
  </sheets>
  <definedNames>
    <definedName name="_xlnm.Print_Area" localSheetId="0">'Sheet1'!$A$1:$G$29</definedName>
  </definedNames>
  <calcPr calcId="191029"/>
  <extLst/>
</workbook>
</file>

<file path=xl/sharedStrings.xml><?xml version="1.0" encoding="utf-8"?>
<sst xmlns="http://schemas.openxmlformats.org/spreadsheetml/2006/main" count="35" uniqueCount="35">
  <si>
    <t>popis</t>
  </si>
  <si>
    <t>Legenda</t>
  </si>
  <si>
    <t>Název nebo obchodní firma účastníka zadávacího řízení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</si>
  <si>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</si>
  <si>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takto označené buňky vyplní účastník zadávacího řízení</t>
  </si>
  <si>
    <t>................................................................................................................................................................</t>
  </si>
  <si>
    <t>V ........................................................................... dne ..................................... 2021</t>
  </si>
  <si>
    <t>vlastnoruční podpis osoby oprávněné jednat jménem či za účastníka zadávacího řízení</t>
  </si>
  <si>
    <t>tabulka číslo 2 s názvem "Krycí list nabídkové ceny"</t>
  </si>
  <si>
    <t>položka č.</t>
  </si>
  <si>
    <t>Účastník zadávacího řízení tímto prohlašuje, že veškeré jím výše uvedené údaje odpovídají skutečnosti ke dni podání nabídky účastníka zadávacího řízení a jsou pro dodavatele jako účastníka zadávacího řízení závazné pro realizaci předmětu této veřejné zakázky.</t>
  </si>
  <si>
    <t>Realizace služeb a činností v rámci uskutečňování veřejně prospěšných prací</t>
  </si>
  <si>
    <t>Nabízená výše jednotkové ceny v Kč bez DPH</t>
  </si>
  <si>
    <t>za jeden rok</t>
  </si>
  <si>
    <t xml:space="preserve"> za 48 měsíců trvání SMLOUVY</t>
  </si>
  <si>
    <t>Celková výše nabídkové ceny v Kč bez DPH</t>
  </si>
  <si>
    <t>Poskytování pracovního nářadí a pomůcek, ochranných pracovních oděvů a pomůcek a hygienických potřeb pro 70 osob</t>
  </si>
  <si>
    <t>Celková výše nabídkové ceny účastníka zadávacího řízení  v Kč bez DPH  za 48 měsíců trvání SMLOUVY</t>
  </si>
  <si>
    <t>Přeprava</t>
  </si>
  <si>
    <t xml:space="preserve">Údaje účastníka zadávacího řízení k nabídkové ceně </t>
  </si>
  <si>
    <r>
      <t xml:space="preserve">Jednotková cena za 1 km přepravy sebraného odpadu z místa nakládky do místa jeho likvidace </t>
    </r>
    <r>
      <rPr>
        <sz val="12"/>
        <rFont val="Times New Roman"/>
        <family val="1"/>
      </rPr>
      <t xml:space="preserve">- zadavatelem předpokládaný počet ujetých kilometrů je 14 462 km/rok </t>
    </r>
  </si>
  <si>
    <r>
      <t>Jednotková cena za jeden kus pracovních montérek</t>
    </r>
    <r>
      <rPr>
        <sz val="12"/>
        <color theme="1"/>
        <rFont val="Times New Roman"/>
        <family val="1"/>
      </rPr>
      <t xml:space="preserve"> a pracovní blůzy - zadavatelem předpokládaný počet je 70 kusů /rok </t>
    </r>
  </si>
  <si>
    <r>
      <t>Jednotková cena za jeden kus pracovní reflexní vesty</t>
    </r>
    <r>
      <rPr>
        <sz val="12"/>
        <color theme="1"/>
        <rFont val="Times New Roman"/>
        <family val="1"/>
      </rPr>
      <t xml:space="preserve"> - zadavatelem předpokládaný počet je 70 kusů /rok </t>
    </r>
  </si>
  <si>
    <r>
      <t>Jednotková cena za jeden pár pracovních bot</t>
    </r>
    <r>
      <rPr>
        <sz val="12"/>
        <color theme="1"/>
        <rFont val="Times New Roman"/>
        <family val="1"/>
      </rPr>
      <t xml:space="preserve"> - zadavatelem předpokládaný počet je 70 párů /rok </t>
    </r>
  </si>
  <si>
    <r>
      <t>Jednotková cena za jeden kus reflexní pracovní bundy zimní</t>
    </r>
    <r>
      <rPr>
        <sz val="12"/>
        <color theme="1"/>
        <rFont val="Times New Roman"/>
        <family val="1"/>
      </rPr>
      <t xml:space="preserve"> - zadavatelem předpokládaný počet je 70 kusů /rok </t>
    </r>
  </si>
  <si>
    <r>
      <t>Jednotková cena za jeden pár pracovních rukavic letních</t>
    </r>
    <r>
      <rPr>
        <sz val="12"/>
        <color theme="1"/>
        <rFont val="Times New Roman"/>
        <family val="1"/>
      </rPr>
      <t xml:space="preserve"> - zadavatelem předpokládaný počet je 240 párů /rok </t>
    </r>
  </si>
  <si>
    <r>
      <t>Jednotková cena za jeden pár pracovních rukavic zimních</t>
    </r>
    <r>
      <rPr>
        <sz val="12"/>
        <color theme="1"/>
        <rFont val="Times New Roman"/>
        <family val="1"/>
      </rPr>
      <t xml:space="preserve"> - zadavatelem předpokládaný počet je 70 párů /rok </t>
    </r>
  </si>
  <si>
    <r>
      <t>Jednotková cena za jeden kus koštěte na zemetání smetků</t>
    </r>
    <r>
      <rPr>
        <sz val="12"/>
        <color theme="1"/>
        <rFont val="Times New Roman"/>
        <family val="1"/>
      </rPr>
      <t xml:space="preserve"> - zadavatelem předpokládaný počet je 140 kusů /rok </t>
    </r>
  </si>
  <si>
    <r>
      <t>Jednotková cena za jeden kus lopatky pro nakládání smetků</t>
    </r>
    <r>
      <rPr>
        <sz val="12"/>
        <color theme="1"/>
        <rFont val="Times New Roman"/>
        <family val="1"/>
      </rPr>
      <t xml:space="preserve"> - zadavatelem předpokládaný počet je 140 kusů /rok </t>
    </r>
  </si>
  <si>
    <r>
      <t>Jednotková cena za jeden kus krabice s 10 rolemi po 15 pytlech o objemu á 120 litrů</t>
    </r>
    <r>
      <rPr>
        <sz val="12"/>
        <color theme="1"/>
        <rFont val="Times New Roman"/>
        <family val="1"/>
      </rPr>
      <t xml:space="preserve"> - zadavatelem předpokládaný počet je 170 krabic /rok </t>
    </r>
  </si>
  <si>
    <r>
      <t xml:space="preserve">Jednotková cena za jednu nakládku prováděnou v pracovních dnech v době od 8 do 16 hodin  </t>
    </r>
    <r>
      <rPr>
        <sz val="12"/>
        <color theme="1"/>
        <rFont val="Times New Roman"/>
        <family val="1"/>
      </rPr>
      <t xml:space="preserve">(v trvání ¼ hodiny - na jednom místě je k naložení v průměru 3-4 ks pytlů o objemu á 120 litrů) </t>
    </r>
    <r>
      <rPr>
        <b/>
        <sz val="12"/>
        <color theme="1"/>
        <rFont val="Times New Roman"/>
        <family val="1"/>
      </rPr>
      <t>- zadavatelem předpokládaný počet nakládek  je 3500 /rok</t>
    </r>
  </si>
  <si>
    <r>
      <t xml:space="preserve">Jednotková cena za jednu nakládku prováděnou v pracovních dnech v době od 16 do 8 hodin  </t>
    </r>
    <r>
      <rPr>
        <sz val="12"/>
        <color theme="1"/>
        <rFont val="Times New Roman"/>
        <family val="1"/>
      </rPr>
      <t xml:space="preserve">(v trvání ¼ hodiny - na jednom místě je k naložení v průměru 3-4 ks pytlů o objemu á 120 litrů) </t>
    </r>
    <r>
      <rPr>
        <b/>
        <sz val="12"/>
        <color theme="1"/>
        <rFont val="Times New Roman"/>
        <family val="1"/>
      </rPr>
      <t>- zadavatelem předpokládaný počet nakládek  je 507 /rok</t>
    </r>
  </si>
  <si>
    <r>
      <t xml:space="preserve">Jednotková cena za jednu nakládku prováděnou o víkendech a o svátcích v době od 8 do 16 hodin  </t>
    </r>
    <r>
      <rPr>
        <sz val="12"/>
        <color theme="1"/>
        <rFont val="Times New Roman"/>
        <family val="1"/>
      </rPr>
      <t xml:space="preserve">(v trvání ¼ hodiny - na jednom místě je k naložení v průměru 3-4 ks pytlů o objemu á 120 litrů) </t>
    </r>
    <r>
      <rPr>
        <b/>
        <sz val="12"/>
        <color theme="1"/>
        <rFont val="Times New Roman"/>
        <family val="1"/>
      </rPr>
      <t>- zadavatelem předpokládaný počet nakládek  je 10 /rok</t>
    </r>
  </si>
  <si>
    <r>
      <t xml:space="preserve">Jednotková cena za jednu nakládku prováděnou o víkendech a o svátcích v době od 16 do 8 hodin  </t>
    </r>
    <r>
      <rPr>
        <sz val="12"/>
        <color theme="1"/>
        <rFont val="Times New Roman"/>
        <family val="1"/>
      </rPr>
      <t xml:space="preserve">(v trvání ¼ hodiny - na jednom místě je k naložení v průměru 3-4 ks pytlů o objemu á 120 litrů) </t>
    </r>
    <r>
      <rPr>
        <b/>
        <sz val="12"/>
        <color theme="1"/>
        <rFont val="Times New Roman"/>
        <family val="1"/>
      </rPr>
      <t>- zadavatelem předpokládaný počet nakládek  je 3 /rok</t>
    </r>
  </si>
  <si>
    <t>Nakládka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</si>
</sst>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color rgb="FF0D50FF"/>
      <name val="Times New Roman"/>
      <family val="1"/>
    </font>
    <font>
      <b/>
      <sz val="20"/>
      <color theme="1"/>
      <name val="Times New Roman"/>
      <family val="1"/>
    </font>
    <font>
      <sz val="18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4" fontId="7" fillId="0" borderId="4" xfId="0" applyNumberFormat="1" applyFont="1" applyBorder="1" applyAlignment="1" applyProtection="1">
      <alignment horizontal="right" vertical="center" wrapText="1"/>
      <protection/>
    </xf>
    <xf numFmtId="4" fontId="7" fillId="0" borderId="5" xfId="0" applyNumberFormat="1" applyFont="1" applyBorder="1" applyAlignment="1" applyProtection="1">
      <alignment horizontal="right" vertical="center" wrapText="1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4" fontId="7" fillId="0" borderId="8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Protection="1">
      <protection/>
    </xf>
    <xf numFmtId="0" fontId="16" fillId="0" borderId="0" xfId="0" applyFont="1" applyAlignment="1" applyProtection="1">
      <alignment vertical="center"/>
      <protection/>
    </xf>
    <xf numFmtId="0" fontId="17" fillId="3" borderId="9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5" fillId="0" borderId="0" xfId="0" applyFont="1" applyFill="1" applyProtection="1"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4" fontId="12" fillId="3" borderId="10" xfId="0" applyNumberFormat="1" applyFont="1" applyFill="1" applyBorder="1" applyAlignment="1" applyProtection="1">
      <alignment horizontal="center" vertical="center"/>
      <protection locked="0"/>
    </xf>
    <xf numFmtId="4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 textRotation="90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12" fillId="3" borderId="15" xfId="0" applyNumberFormat="1" applyFont="1" applyFill="1" applyBorder="1" applyAlignment="1" applyProtection="1">
      <alignment horizontal="center" vertical="center"/>
      <protection locked="0"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12" fillId="3" borderId="18" xfId="0" applyNumberFormat="1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" fontId="12" fillId="3" borderId="9" xfId="0" applyNumberFormat="1" applyFont="1" applyFill="1" applyBorder="1" applyAlignment="1" applyProtection="1">
      <alignment horizontal="center" vertical="center"/>
      <protection locked="0"/>
    </xf>
    <xf numFmtId="4" fontId="12" fillId="3" borderId="20" xfId="0" applyNumberFormat="1" applyFont="1" applyFill="1" applyBorder="1" applyAlignment="1" applyProtection="1">
      <alignment horizontal="center" vertical="center"/>
      <protection locked="0"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4" fontId="18" fillId="0" borderId="8" xfId="0" applyNumberFormat="1" applyFont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8" fillId="0" borderId="23" xfId="0" applyFont="1" applyBorder="1" applyAlignment="1" applyProtection="1">
      <alignment horizontal="left" vertical="center" wrapText="1"/>
      <protection/>
    </xf>
    <xf numFmtId="0" fontId="18" fillId="0" borderId="24" xfId="0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 applyProtection="1">
      <alignment horizontal="left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textRotation="90"/>
      <protection/>
    </xf>
    <xf numFmtId="0" fontId="9" fillId="0" borderId="34" xfId="0" applyFont="1" applyBorder="1" applyAlignment="1" applyProtection="1">
      <alignment horizontal="center" vertical="center" textRotation="90"/>
      <protection/>
    </xf>
    <xf numFmtId="0" fontId="7" fillId="0" borderId="18" xfId="0" applyFont="1" applyBorder="1" applyAlignment="1" applyProtection="1">
      <alignment horizontal="center" vertical="center" textRotation="90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left" vertical="center" wrapText="1"/>
      <protection/>
    </xf>
    <xf numFmtId="0" fontId="22" fillId="0" borderId="40" xfId="0" applyFont="1" applyBorder="1" applyAlignment="1" applyProtection="1">
      <alignment horizontal="left" vertical="center" wrapText="1"/>
      <protection/>
    </xf>
    <xf numFmtId="0" fontId="22" fillId="0" borderId="41" xfId="0" applyFont="1" applyBorder="1" applyAlignment="1" applyProtection="1">
      <alignment horizontal="left" vertical="center" wrapText="1"/>
      <protection/>
    </xf>
    <xf numFmtId="0" fontId="22" fillId="0" borderId="42" xfId="0" applyFont="1" applyBorder="1" applyAlignment="1" applyProtection="1">
      <alignment horizontal="left" vertical="center" wrapText="1"/>
      <protection/>
    </xf>
    <xf numFmtId="0" fontId="5" fillId="3" borderId="0" xfId="0" applyFont="1" applyFill="1" applyAlignment="1" applyProtection="1">
      <alignment horizontal="center"/>
      <protection/>
    </xf>
    <xf numFmtId="0" fontId="22" fillId="0" borderId="43" xfId="0" applyFont="1" applyBorder="1" applyAlignment="1" applyProtection="1">
      <alignment horizontal="left" vertical="center" wrapText="1"/>
      <protection/>
    </xf>
    <xf numFmtId="0" fontId="22" fillId="0" borderId="44" xfId="0" applyFont="1" applyBorder="1" applyAlignment="1" applyProtection="1">
      <alignment horizontal="left" vertical="center" wrapText="1"/>
      <protection/>
    </xf>
    <xf numFmtId="0" fontId="14" fillId="2" borderId="0" xfId="0" applyFont="1" applyFill="1" applyAlignment="1" applyProtection="1">
      <alignment horizontal="left" wrapText="1"/>
      <protection/>
    </xf>
    <xf numFmtId="0" fontId="22" fillId="0" borderId="45" xfId="0" applyFont="1" applyBorder="1" applyAlignment="1" applyProtection="1">
      <alignment horizontal="left" vertical="center" wrapText="1"/>
      <protection/>
    </xf>
    <xf numFmtId="0" fontId="22" fillId="0" borderId="46" xfId="0" applyFont="1" applyBorder="1" applyAlignment="1" applyProtection="1">
      <alignment horizontal="left" vertical="center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1390650</xdr:colOff>
      <xdr:row>0</xdr:row>
      <xdr:rowOff>57150</xdr:rowOff>
    </xdr:from>
    <xdr:to>
      <xdr:col>6</xdr:col>
      <xdr:colOff>1428750</xdr:colOff>
      <xdr:row>1</xdr:row>
      <xdr:rowOff>76200</xdr:rowOff>
    </xdr:to>
    <xdr:pic>
      <xdr:nvPicPr>
        <xdr:cNvPr id="5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92125" y="57150"/>
          <a:ext cx="1628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2</xdr:col>
      <xdr:colOff>2124075</xdr:colOff>
      <xdr:row>1</xdr:row>
      <xdr:rowOff>495300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8575"/>
          <a:ext cx="2743200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0" zoomScaleNormal="80" zoomScalePageLayoutView="60" workbookViewId="0" topLeftCell="A3">
      <selection activeCell="E8" sqref="E8"/>
    </sheetView>
  </sheetViews>
  <sheetFormatPr defaultColWidth="10.875" defaultRowHeight="15.75"/>
  <cols>
    <col min="1" max="2" width="4.875" style="1" customWidth="1"/>
    <col min="3" max="3" width="103.375" style="1" customWidth="1"/>
    <col min="4" max="7" width="20.875" style="1" customWidth="1"/>
    <col min="8" max="16384" width="10.875" style="1" customWidth="1"/>
  </cols>
  <sheetData>
    <row r="1" spans="1:7" s="2" customFormat="1" ht="39.95" customHeight="1">
      <c r="A1" s="72" t="s">
        <v>11</v>
      </c>
      <c r="B1" s="72"/>
      <c r="C1" s="72"/>
      <c r="D1" s="72"/>
      <c r="E1" s="72"/>
      <c r="F1" s="72"/>
      <c r="G1" s="72"/>
    </row>
    <row r="2" spans="1:7" s="3" customFormat="1" ht="39.95" customHeight="1">
      <c r="A2" s="73" t="s">
        <v>8</v>
      </c>
      <c r="B2" s="74"/>
      <c r="C2" s="74"/>
      <c r="D2" s="74"/>
      <c r="E2" s="74"/>
      <c r="F2" s="74"/>
      <c r="G2" s="74"/>
    </row>
    <row r="3" s="3" customFormat="1" ht="60" customHeight="1" thickBot="1">
      <c r="A3" s="25" t="s">
        <v>2</v>
      </c>
    </row>
    <row r="4" spans="1:7" s="4" customFormat="1" ht="60" customHeight="1" thickBot="1">
      <c r="A4" s="61"/>
      <c r="B4" s="62"/>
      <c r="C4" s="62"/>
      <c r="D4" s="62"/>
      <c r="E4" s="62"/>
      <c r="F4" s="62"/>
      <c r="G4" s="63"/>
    </row>
    <row r="5" spans="1:7" s="5" customFormat="1" ht="60" customHeight="1" thickBot="1">
      <c r="A5" s="82" t="s">
        <v>19</v>
      </c>
      <c r="B5" s="82"/>
      <c r="C5" s="82"/>
      <c r="D5" s="82"/>
      <c r="E5" s="82"/>
      <c r="F5" s="82"/>
      <c r="G5" s="82"/>
    </row>
    <row r="6" spans="1:7" s="6" customFormat="1" ht="30" customHeight="1">
      <c r="A6" s="64" t="s">
        <v>9</v>
      </c>
      <c r="B6" s="52" t="s">
        <v>0</v>
      </c>
      <c r="C6" s="52"/>
      <c r="D6" s="53"/>
      <c r="E6" s="67" t="s">
        <v>12</v>
      </c>
      <c r="F6" s="69" t="s">
        <v>15</v>
      </c>
      <c r="G6" s="70"/>
    </row>
    <row r="7" spans="1:7" s="6" customFormat="1" ht="30" customHeight="1" thickBot="1">
      <c r="A7" s="65"/>
      <c r="B7" s="54"/>
      <c r="C7" s="54"/>
      <c r="D7" s="55"/>
      <c r="E7" s="68"/>
      <c r="F7" s="7" t="s">
        <v>13</v>
      </c>
      <c r="G7" s="8" t="s">
        <v>14</v>
      </c>
    </row>
    <row r="8" spans="1:7" s="9" customFormat="1" ht="60" customHeight="1" thickTop="1">
      <c r="A8" s="33">
        <v>1</v>
      </c>
      <c r="B8" s="66" t="s">
        <v>34</v>
      </c>
      <c r="C8" s="77" t="s">
        <v>30</v>
      </c>
      <c r="D8" s="78"/>
      <c r="E8" s="34"/>
      <c r="F8" s="40">
        <f>E8*3500</f>
        <v>0</v>
      </c>
      <c r="G8" s="35">
        <f>F8*4</f>
        <v>0</v>
      </c>
    </row>
    <row r="9" spans="1:7" s="9" customFormat="1" ht="60" customHeight="1">
      <c r="A9" s="10">
        <v>2</v>
      </c>
      <c r="B9" s="47"/>
      <c r="C9" s="56" t="s">
        <v>31</v>
      </c>
      <c r="D9" s="57"/>
      <c r="E9" s="36"/>
      <c r="F9" s="41">
        <f>E9*507</f>
        <v>0</v>
      </c>
      <c r="G9" s="11">
        <f>F9*4</f>
        <v>0</v>
      </c>
    </row>
    <row r="10" spans="1:7" s="9" customFormat="1" ht="60" customHeight="1">
      <c r="A10" s="28">
        <v>3</v>
      </c>
      <c r="B10" s="47"/>
      <c r="C10" s="56" t="s">
        <v>32</v>
      </c>
      <c r="D10" s="57"/>
      <c r="E10" s="36"/>
      <c r="F10" s="41">
        <f>E10*10</f>
        <v>0</v>
      </c>
      <c r="G10" s="11">
        <f>F10*4</f>
        <v>0</v>
      </c>
    </row>
    <row r="11" spans="1:7" s="9" customFormat="1" ht="60" customHeight="1" thickBot="1">
      <c r="A11" s="28">
        <v>4</v>
      </c>
      <c r="B11" s="47"/>
      <c r="C11" s="56" t="s">
        <v>33</v>
      </c>
      <c r="D11" s="57"/>
      <c r="E11" s="36"/>
      <c r="F11" s="41">
        <f>E11*3</f>
        <v>0</v>
      </c>
      <c r="G11" s="11">
        <f>F11*4</f>
        <v>0</v>
      </c>
    </row>
    <row r="12" spans="1:7" s="9" customFormat="1" ht="60" customHeight="1" thickBot="1">
      <c r="A12" s="14">
        <v>5</v>
      </c>
      <c r="B12" s="29" t="s">
        <v>18</v>
      </c>
      <c r="C12" s="59" t="s">
        <v>20</v>
      </c>
      <c r="D12" s="60"/>
      <c r="E12" s="27"/>
      <c r="F12" s="42">
        <f>E12*14462</f>
        <v>0</v>
      </c>
      <c r="G12" s="15">
        <f>F12*4</f>
        <v>0</v>
      </c>
    </row>
    <row r="13" spans="1:7" s="9" customFormat="1" ht="60" customHeight="1">
      <c r="A13" s="30">
        <f>A12+1</f>
        <v>6</v>
      </c>
      <c r="B13" s="46" t="s">
        <v>16</v>
      </c>
      <c r="C13" s="83" t="s">
        <v>21</v>
      </c>
      <c r="D13" s="84"/>
      <c r="E13" s="31"/>
      <c r="F13" s="43">
        <f>E13*70</f>
        <v>0</v>
      </c>
      <c r="G13" s="32">
        <f aca="true" t="shared" si="0" ref="G13:G15">E13+F13</f>
        <v>0</v>
      </c>
    </row>
    <row r="14" spans="1:7" s="9" customFormat="1" ht="60" customHeight="1">
      <c r="A14" s="13">
        <f aca="true" t="shared" si="1" ref="A14:A21">A13+1</f>
        <v>7</v>
      </c>
      <c r="B14" s="47"/>
      <c r="C14" s="80" t="s">
        <v>22</v>
      </c>
      <c r="D14" s="81"/>
      <c r="E14" s="26"/>
      <c r="F14" s="44">
        <f>E14*70</f>
        <v>0</v>
      </c>
      <c r="G14" s="12">
        <f t="shared" si="0"/>
        <v>0</v>
      </c>
    </row>
    <row r="15" spans="1:7" s="9" customFormat="1" ht="60" customHeight="1">
      <c r="A15" s="10">
        <f t="shared" si="1"/>
        <v>8</v>
      </c>
      <c r="B15" s="47"/>
      <c r="C15" s="56" t="s">
        <v>23</v>
      </c>
      <c r="D15" s="57"/>
      <c r="E15" s="26"/>
      <c r="F15" s="44">
        <f>E15*70</f>
        <v>0</v>
      </c>
      <c r="G15" s="11">
        <f t="shared" si="0"/>
        <v>0</v>
      </c>
    </row>
    <row r="16" spans="1:7" s="9" customFormat="1" ht="60" customHeight="1">
      <c r="A16" s="10">
        <f t="shared" si="1"/>
        <v>9</v>
      </c>
      <c r="B16" s="47"/>
      <c r="C16" s="56" t="s">
        <v>24</v>
      </c>
      <c r="D16" s="57"/>
      <c r="E16" s="26"/>
      <c r="F16" s="44">
        <f>E16*70</f>
        <v>0</v>
      </c>
      <c r="G16" s="11">
        <f aca="true" t="shared" si="2" ref="G16:G21">E16+F16</f>
        <v>0</v>
      </c>
    </row>
    <row r="17" spans="1:7" s="9" customFormat="1" ht="60" customHeight="1">
      <c r="A17" s="10">
        <f t="shared" si="1"/>
        <v>10</v>
      </c>
      <c r="B17" s="47"/>
      <c r="C17" s="56" t="s">
        <v>25</v>
      </c>
      <c r="D17" s="57"/>
      <c r="E17" s="26"/>
      <c r="F17" s="44">
        <f>E17*240</f>
        <v>0</v>
      </c>
      <c r="G17" s="11">
        <f t="shared" si="2"/>
        <v>0</v>
      </c>
    </row>
    <row r="18" spans="1:7" s="9" customFormat="1" ht="60" customHeight="1">
      <c r="A18" s="10">
        <f t="shared" si="1"/>
        <v>11</v>
      </c>
      <c r="B18" s="47"/>
      <c r="C18" s="56" t="s">
        <v>26</v>
      </c>
      <c r="D18" s="57"/>
      <c r="E18" s="26"/>
      <c r="F18" s="44">
        <f>E18*70</f>
        <v>0</v>
      </c>
      <c r="G18" s="11">
        <f t="shared" si="2"/>
        <v>0</v>
      </c>
    </row>
    <row r="19" spans="1:7" s="9" customFormat="1" ht="60" customHeight="1">
      <c r="A19" s="10">
        <f t="shared" si="1"/>
        <v>12</v>
      </c>
      <c r="B19" s="47"/>
      <c r="C19" s="56" t="s">
        <v>27</v>
      </c>
      <c r="D19" s="57"/>
      <c r="E19" s="26"/>
      <c r="F19" s="44">
        <f>E19*140</f>
        <v>0</v>
      </c>
      <c r="G19" s="11">
        <f t="shared" si="2"/>
        <v>0</v>
      </c>
    </row>
    <row r="20" spans="1:7" s="9" customFormat="1" ht="60" customHeight="1">
      <c r="A20" s="10">
        <f t="shared" si="1"/>
        <v>13</v>
      </c>
      <c r="B20" s="47"/>
      <c r="C20" s="56" t="s">
        <v>28</v>
      </c>
      <c r="D20" s="57"/>
      <c r="E20" s="26"/>
      <c r="F20" s="44">
        <f>E20*140</f>
        <v>0</v>
      </c>
      <c r="G20" s="11">
        <f t="shared" si="2"/>
        <v>0</v>
      </c>
    </row>
    <row r="21" spans="1:7" s="9" customFormat="1" ht="60" customHeight="1" thickBot="1">
      <c r="A21" s="28">
        <f t="shared" si="1"/>
        <v>14</v>
      </c>
      <c r="B21" s="47"/>
      <c r="C21" s="75" t="s">
        <v>29</v>
      </c>
      <c r="D21" s="76"/>
      <c r="E21" s="37"/>
      <c r="F21" s="45">
        <f>E21*170</f>
        <v>0</v>
      </c>
      <c r="G21" s="38">
        <f t="shared" si="2"/>
        <v>0</v>
      </c>
    </row>
    <row r="22" spans="1:7" s="9" customFormat="1" ht="60" customHeight="1" thickBot="1">
      <c r="A22" s="48" t="s">
        <v>17</v>
      </c>
      <c r="B22" s="49"/>
      <c r="C22" s="49"/>
      <c r="D22" s="49"/>
      <c r="E22" s="49"/>
      <c r="F22" s="50"/>
      <c r="G22" s="39">
        <f>SUM(G8:G21)</f>
        <v>0</v>
      </c>
    </row>
    <row r="23" spans="3:5" ht="30" customHeight="1">
      <c r="C23" s="16" t="s">
        <v>1</v>
      </c>
      <c r="D23" s="17"/>
      <c r="E23" s="17"/>
    </row>
    <row r="24" spans="3:5" ht="30" customHeight="1">
      <c r="C24" s="18"/>
      <c r="D24" s="19"/>
      <c r="E24" s="20" t="s">
        <v>4</v>
      </c>
    </row>
    <row r="25" spans="1:7" ht="30" customHeight="1">
      <c r="A25" s="21"/>
      <c r="B25" s="21"/>
      <c r="C25" s="22"/>
      <c r="D25" s="23"/>
      <c r="E25" s="24"/>
      <c r="F25" s="21"/>
      <c r="G25" s="21"/>
    </row>
    <row r="26" spans="1:7" ht="60" customHeight="1">
      <c r="A26" s="58" t="s">
        <v>10</v>
      </c>
      <c r="B26" s="58"/>
      <c r="C26" s="58"/>
      <c r="D26" s="58"/>
      <c r="E26" s="58"/>
      <c r="F26" s="58"/>
      <c r="G26" s="58"/>
    </row>
    <row r="27" spans="1:7" ht="60" customHeight="1">
      <c r="A27" s="58" t="s">
        <v>3</v>
      </c>
      <c r="B27" s="58"/>
      <c r="C27" s="58"/>
      <c r="D27" s="58"/>
      <c r="E27" s="58"/>
      <c r="F27" s="58"/>
      <c r="G27" s="58"/>
    </row>
    <row r="28" spans="2:7" ht="60" customHeight="1">
      <c r="B28" s="51" t="s">
        <v>6</v>
      </c>
      <c r="C28" s="51"/>
      <c r="E28" s="79" t="s">
        <v>5</v>
      </c>
      <c r="F28" s="79"/>
      <c r="G28" s="79"/>
    </row>
    <row r="29" spans="5:7" ht="39.95" customHeight="1">
      <c r="E29" s="71" t="s">
        <v>7</v>
      </c>
      <c r="F29" s="71"/>
      <c r="G29" s="71"/>
    </row>
  </sheetData>
  <sheetProtection algorithmName="SHA-512" hashValue="aQc8LsWC4JKIIXT7jpw0OgtDlDV8U41pK0mZ9OrcE7YZ/9FT7d3pPIFRJ0LgVTnY4MrA+sLOj2wazqNWGiKiEg==" saltValue="6Y7prNXFCv0qMVb7EXTOXQ==" spinCount="100000" sheet="1" objects="1" scenarios="1" formatCells="0" selectLockedCells="1"/>
  <mergeCells count="30">
    <mergeCell ref="E29:G29"/>
    <mergeCell ref="A1:G1"/>
    <mergeCell ref="A2:G2"/>
    <mergeCell ref="C17:D17"/>
    <mergeCell ref="C18:D18"/>
    <mergeCell ref="C19:D19"/>
    <mergeCell ref="C20:D20"/>
    <mergeCell ref="C21:D21"/>
    <mergeCell ref="C11:D11"/>
    <mergeCell ref="C8:D8"/>
    <mergeCell ref="E28:G28"/>
    <mergeCell ref="A27:G27"/>
    <mergeCell ref="C14:D14"/>
    <mergeCell ref="C15:D15"/>
    <mergeCell ref="A5:G5"/>
    <mergeCell ref="C13:D13"/>
    <mergeCell ref="A4:G4"/>
    <mergeCell ref="A6:A7"/>
    <mergeCell ref="C9:D9"/>
    <mergeCell ref="B8:B11"/>
    <mergeCell ref="E6:E7"/>
    <mergeCell ref="F6:G6"/>
    <mergeCell ref="B13:B21"/>
    <mergeCell ref="A22:F22"/>
    <mergeCell ref="B28:C28"/>
    <mergeCell ref="B6:D7"/>
    <mergeCell ref="C16:D16"/>
    <mergeCell ref="A26:G26"/>
    <mergeCell ref="C10:D10"/>
    <mergeCell ref="C12:D1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2021-11-29T12:37:05Z</cp:lastPrinted>
  <dcterms:created xsi:type="dcterms:W3CDTF">2015-03-11T12:23:43Z</dcterms:created>
  <dcterms:modified xsi:type="dcterms:W3CDTF">2021-11-30T08:36:27Z</dcterms:modified>
  <cp:category/>
  <cp:version/>
  <cp:contentType/>
  <cp:contentStatus/>
</cp:coreProperties>
</file>