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_Prace\intar\Macikova\"/>
    </mc:Choice>
  </mc:AlternateContent>
  <bookViews>
    <workbookView xWindow="0" yWindow="0" windowWidth="0" windowHeight="0"/>
  </bookViews>
  <sheets>
    <sheet name="Rekapitulace stavby" sheetId="1" r:id="rId1"/>
    <sheet name="B01 - Bourací práce" sheetId="2" r:id="rId2"/>
    <sheet name="A01 - Stavebně konstrukčn..." sheetId="3" r:id="rId3"/>
    <sheet name="EL - Elektroinstalace" sheetId="4" r:id="rId4"/>
    <sheet name="ZTI - Zdravotechnické ins..." sheetId="5" r:id="rId5"/>
    <sheet name="INT01 - Interier - část 1." sheetId="6" r:id="rId6"/>
    <sheet name="VON - Vedlejší a ostatní ..." sheetId="7" r:id="rId7"/>
  </sheets>
  <definedNames>
    <definedName name="_xlnm.Print_Area" localSheetId="0">'Rekapitulace stavby'!$D$4:$AO$76,'Rekapitulace stavby'!$C$82:$AQ$101</definedName>
    <definedName name="_xlnm.Print_Titles" localSheetId="0">'Rekapitulace stavby'!$92:$92</definedName>
    <definedName name="_xlnm._FilterDatabase" localSheetId="1" hidden="1">'B01 - Bourací práce'!$C$123:$K$193</definedName>
    <definedName name="_xlnm.Print_Area" localSheetId="1">'B01 - Bourací práce'!$C$4:$J$76,'B01 - Bourací práce'!$C$82:$J$105,'B01 - Bourací práce'!$C$111:$K$193</definedName>
    <definedName name="_xlnm.Print_Titles" localSheetId="1">'B01 - Bourací práce'!$123:$123</definedName>
    <definedName name="_xlnm._FilterDatabase" localSheetId="2" hidden="1">'A01 - Stavebně konstrukčn...'!$C$129:$K$347</definedName>
    <definedName name="_xlnm.Print_Area" localSheetId="2">'A01 - Stavebně konstrukčn...'!$C$4:$J$76,'A01 - Stavebně konstrukčn...'!$C$82:$J$111,'A01 - Stavebně konstrukčn...'!$C$117:$K$347</definedName>
    <definedName name="_xlnm.Print_Titles" localSheetId="2">'A01 - Stavebně konstrukčn...'!$129:$129</definedName>
    <definedName name="_xlnm._FilterDatabase" localSheetId="3" hidden="1">'EL - Elektroinstalace'!$C$127:$K$185</definedName>
    <definedName name="_xlnm.Print_Area" localSheetId="3">'EL - Elektroinstalace'!$C$4:$J$76,'EL - Elektroinstalace'!$C$82:$J$109,'EL - Elektroinstalace'!$C$115:$K$185</definedName>
    <definedName name="_xlnm.Print_Titles" localSheetId="3">'EL - Elektroinstalace'!$127:$127</definedName>
    <definedName name="_xlnm._FilterDatabase" localSheetId="4" hidden="1">'ZTI - Zdravotechnické ins...'!$C$121:$K$150</definedName>
    <definedName name="_xlnm.Print_Area" localSheetId="4">'ZTI - Zdravotechnické ins...'!$C$4:$J$76,'ZTI - Zdravotechnické ins...'!$C$82:$J$103,'ZTI - Zdravotechnické ins...'!$C$109:$K$150</definedName>
    <definedName name="_xlnm.Print_Titles" localSheetId="4">'ZTI - Zdravotechnické ins...'!$121:$121</definedName>
    <definedName name="_xlnm._FilterDatabase" localSheetId="5" hidden="1">'INT01 - Interier - část 1.'!$C$116:$K$127</definedName>
    <definedName name="_xlnm.Print_Area" localSheetId="5">'INT01 - Interier - část 1.'!$C$4:$J$76,'INT01 - Interier - část 1.'!$C$82:$J$98,'INT01 - Interier - část 1.'!$C$104:$K$127</definedName>
    <definedName name="_xlnm.Print_Titles" localSheetId="5">'INT01 - Interier - část 1.'!$116:$116</definedName>
    <definedName name="_xlnm._FilterDatabase" localSheetId="6" hidden="1">'VON - Vedlejší a ostatní ...'!$C$116:$K$124</definedName>
    <definedName name="_xlnm.Print_Area" localSheetId="6">'VON - Vedlejší a ostatní ...'!$C$4:$J$76,'VON - Vedlejší a ostatní ...'!$C$82:$J$98,'VON - Vedlejší a ostatní ...'!$C$104:$K$124</definedName>
    <definedName name="_xlnm.Print_Titles" localSheetId="6">'VON - Vedlejší a ostatní ...'!$116:$116</definedName>
  </definedNames>
  <calcPr/>
</workbook>
</file>

<file path=xl/calcChain.xml><?xml version="1.0" encoding="utf-8"?>
<calcChain xmlns="http://schemas.openxmlformats.org/spreadsheetml/2006/main">
  <c i="7" l="1" r="J37"/>
  <c r="J36"/>
  <c i="1" r="AY100"/>
  <c i="7" r="J35"/>
  <c i="1" r="AX100"/>
  <c i="7"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114"/>
  <c r="J23"/>
  <c r="J21"/>
  <c r="E21"/>
  <c r="J91"/>
  <c r="J20"/>
  <c r="J18"/>
  <c r="E18"/>
  <c r="F114"/>
  <c r="J17"/>
  <c r="J15"/>
  <c r="E15"/>
  <c r="F113"/>
  <c r="J14"/>
  <c r="J12"/>
  <c r="J111"/>
  <c r="E7"/>
  <c r="E107"/>
  <c i="6" r="J37"/>
  <c r="J36"/>
  <c i="1" r="AY99"/>
  <c i="6" r="J35"/>
  <c i="1" r="AX99"/>
  <c i="6"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92"/>
  <c r="J23"/>
  <c r="J21"/>
  <c r="E21"/>
  <c r="J91"/>
  <c r="J20"/>
  <c r="J18"/>
  <c r="E18"/>
  <c r="F114"/>
  <c r="J17"/>
  <c r="J15"/>
  <c r="E15"/>
  <c r="F113"/>
  <c r="J14"/>
  <c r="J12"/>
  <c r="J111"/>
  <c r="E7"/>
  <c r="E107"/>
  <c i="5" r="J37"/>
  <c r="J36"/>
  <c i="1" r="AY98"/>
  <c i="5" r="J35"/>
  <c i="1" r="AX98"/>
  <c i="5"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6"/>
  <c r="BH126"/>
  <c r="BG126"/>
  <c r="BF126"/>
  <c r="T126"/>
  <c r="R126"/>
  <c r="P126"/>
  <c r="BI125"/>
  <c r="BH125"/>
  <c r="BG125"/>
  <c r="BF125"/>
  <c r="T125"/>
  <c r="R125"/>
  <c r="P125"/>
  <c r="F116"/>
  <c r="E114"/>
  <c r="F89"/>
  <c r="E87"/>
  <c r="J24"/>
  <c r="E24"/>
  <c r="J92"/>
  <c r="J23"/>
  <c r="J21"/>
  <c r="E21"/>
  <c r="J91"/>
  <c r="J20"/>
  <c r="J18"/>
  <c r="E18"/>
  <c r="F119"/>
  <c r="J17"/>
  <c r="J15"/>
  <c r="E15"/>
  <c r="F118"/>
  <c r="J14"/>
  <c r="J12"/>
  <c r="J116"/>
  <c r="E7"/>
  <c r="E112"/>
  <c i="4" r="J37"/>
  <c r="J36"/>
  <c i="1" r="AY97"/>
  <c i="4" r="J35"/>
  <c i="1" r="AX97"/>
  <c i="4"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7"/>
  <c r="BH157"/>
  <c r="BG157"/>
  <c r="BF157"/>
  <c r="T157"/>
  <c r="R157"/>
  <c r="P157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T150"/>
  <c r="R151"/>
  <c r="R150"/>
  <c r="P151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2"/>
  <c r="BH142"/>
  <c r="BG142"/>
  <c r="BF142"/>
  <c r="T142"/>
  <c r="T141"/>
  <c r="R142"/>
  <c r="R141"/>
  <c r="P142"/>
  <c r="P141"/>
  <c r="BI140"/>
  <c r="BH140"/>
  <c r="BG140"/>
  <c r="BF140"/>
  <c r="T140"/>
  <c r="T139"/>
  <c r="R140"/>
  <c r="R139"/>
  <c r="P140"/>
  <c r="P139"/>
  <c r="BI138"/>
  <c r="BH138"/>
  <c r="BG138"/>
  <c r="BF138"/>
  <c r="T138"/>
  <c r="R138"/>
  <c r="P138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F122"/>
  <c r="E120"/>
  <c r="F89"/>
  <c r="E87"/>
  <c r="J24"/>
  <c r="E24"/>
  <c r="J125"/>
  <c r="J23"/>
  <c r="J21"/>
  <c r="E21"/>
  <c r="J124"/>
  <c r="J20"/>
  <c r="J18"/>
  <c r="E18"/>
  <c r="F92"/>
  <c r="J17"/>
  <c r="J15"/>
  <c r="E15"/>
  <c r="F124"/>
  <c r="J14"/>
  <c r="J12"/>
  <c r="J89"/>
  <c r="E7"/>
  <c r="E118"/>
  <c i="3" r="J37"/>
  <c r="J36"/>
  <c i="1" r="AY96"/>
  <c i="3" r="J35"/>
  <c i="1" r="AX96"/>
  <c i="3"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4"/>
  <c r="BH344"/>
  <c r="BG344"/>
  <c r="BF344"/>
  <c r="T344"/>
  <c r="R344"/>
  <c r="P344"/>
  <c r="BI343"/>
  <c r="BH343"/>
  <c r="BG343"/>
  <c r="BF343"/>
  <c r="T343"/>
  <c r="R343"/>
  <c r="P343"/>
  <c r="BI341"/>
  <c r="BH341"/>
  <c r="BG341"/>
  <c r="BF341"/>
  <c r="T341"/>
  <c r="R341"/>
  <c r="P341"/>
  <c r="BI327"/>
  <c r="BH327"/>
  <c r="BG327"/>
  <c r="BF327"/>
  <c r="T327"/>
  <c r="R327"/>
  <c r="P327"/>
  <c r="BI325"/>
  <c r="BH325"/>
  <c r="BG325"/>
  <c r="BF325"/>
  <c r="T325"/>
  <c r="R325"/>
  <c r="P325"/>
  <c r="BI324"/>
  <c r="BH324"/>
  <c r="BG324"/>
  <c r="BF324"/>
  <c r="T324"/>
  <c r="R324"/>
  <c r="P324"/>
  <c r="BI319"/>
  <c r="BH319"/>
  <c r="BG319"/>
  <c r="BF319"/>
  <c r="T319"/>
  <c r="R319"/>
  <c r="P319"/>
  <c r="BI318"/>
  <c r="BH318"/>
  <c r="BG318"/>
  <c r="BF318"/>
  <c r="T318"/>
  <c r="R318"/>
  <c r="P318"/>
  <c r="BI316"/>
  <c r="BH316"/>
  <c r="BG316"/>
  <c r="BF316"/>
  <c r="T316"/>
  <c r="R316"/>
  <c r="P316"/>
  <c r="BI315"/>
  <c r="BH315"/>
  <c r="BG315"/>
  <c r="BF315"/>
  <c r="T315"/>
  <c r="R315"/>
  <c r="P315"/>
  <c r="BI310"/>
  <c r="BH310"/>
  <c r="BG310"/>
  <c r="BF310"/>
  <c r="T310"/>
  <c r="R310"/>
  <c r="P310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299"/>
  <c r="BH299"/>
  <c r="BG299"/>
  <c r="BF299"/>
  <c r="T299"/>
  <c r="R299"/>
  <c r="P299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88"/>
  <c r="BH288"/>
  <c r="BG288"/>
  <c r="BF288"/>
  <c r="T288"/>
  <c r="R288"/>
  <c r="P288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2"/>
  <c r="BH282"/>
  <c r="BG282"/>
  <c r="BF282"/>
  <c r="T282"/>
  <c r="T281"/>
  <c r="R282"/>
  <c r="R281"/>
  <c r="P282"/>
  <c r="P281"/>
  <c r="BI280"/>
  <c r="BH280"/>
  <c r="BG280"/>
  <c r="BF280"/>
  <c r="T280"/>
  <c r="R280"/>
  <c r="P280"/>
  <c r="BI279"/>
  <c r="BH279"/>
  <c r="BG279"/>
  <c r="BF279"/>
  <c r="T279"/>
  <c r="R279"/>
  <c r="P279"/>
  <c r="BI272"/>
  <c r="BH272"/>
  <c r="BG272"/>
  <c r="BF272"/>
  <c r="T272"/>
  <c r="R272"/>
  <c r="P272"/>
  <c r="BI265"/>
  <c r="BH265"/>
  <c r="BG265"/>
  <c r="BF265"/>
  <c r="T265"/>
  <c r="R265"/>
  <c r="P265"/>
  <c r="BI257"/>
  <c r="BH257"/>
  <c r="BG257"/>
  <c r="BF257"/>
  <c r="T257"/>
  <c r="R257"/>
  <c r="P257"/>
  <c r="BI256"/>
  <c r="BH256"/>
  <c r="BG256"/>
  <c r="BF256"/>
  <c r="T256"/>
  <c r="R256"/>
  <c r="P256"/>
  <c r="BI248"/>
  <c r="BH248"/>
  <c r="BG248"/>
  <c r="BF248"/>
  <c r="T248"/>
  <c r="R248"/>
  <c r="P248"/>
  <c r="BI243"/>
  <c r="BH243"/>
  <c r="BG243"/>
  <c r="BF243"/>
  <c r="T243"/>
  <c r="R243"/>
  <c r="P243"/>
  <c r="BI238"/>
  <c r="BH238"/>
  <c r="BG238"/>
  <c r="BF238"/>
  <c r="T238"/>
  <c r="R238"/>
  <c r="P238"/>
  <c r="BI237"/>
  <c r="BH237"/>
  <c r="BG237"/>
  <c r="BF237"/>
  <c r="T237"/>
  <c r="R237"/>
  <c r="P237"/>
  <c r="BI230"/>
  <c r="BH230"/>
  <c r="BG230"/>
  <c r="BF230"/>
  <c r="T230"/>
  <c r="R230"/>
  <c r="P230"/>
  <c r="BI228"/>
  <c r="BH228"/>
  <c r="BG228"/>
  <c r="BF228"/>
  <c r="T228"/>
  <c r="R228"/>
  <c r="P228"/>
  <c r="BI227"/>
  <c r="BH227"/>
  <c r="BG227"/>
  <c r="BF227"/>
  <c r="T227"/>
  <c r="R227"/>
  <c r="P227"/>
  <c r="BI222"/>
  <c r="BH222"/>
  <c r="BG222"/>
  <c r="BF222"/>
  <c r="T222"/>
  <c r="R222"/>
  <c r="P222"/>
  <c r="BI215"/>
  <c r="BH215"/>
  <c r="BG215"/>
  <c r="BF215"/>
  <c r="T215"/>
  <c r="R215"/>
  <c r="P215"/>
  <c r="BI208"/>
  <c r="BH208"/>
  <c r="BG208"/>
  <c r="BF208"/>
  <c r="T208"/>
  <c r="R208"/>
  <c r="P208"/>
  <c r="BI201"/>
  <c r="BH201"/>
  <c r="BG201"/>
  <c r="BF201"/>
  <c r="T201"/>
  <c r="R201"/>
  <c r="P201"/>
  <c r="BI199"/>
  <c r="BH199"/>
  <c r="BG199"/>
  <c r="BF199"/>
  <c r="T199"/>
  <c r="R199"/>
  <c r="P199"/>
  <c r="BI198"/>
  <c r="BH198"/>
  <c r="BG198"/>
  <c r="BF198"/>
  <c r="T198"/>
  <c r="R198"/>
  <c r="P198"/>
  <c r="BI196"/>
  <c r="BH196"/>
  <c r="BG196"/>
  <c r="BF196"/>
  <c r="T196"/>
  <c r="R196"/>
  <c r="P196"/>
  <c r="BI189"/>
  <c r="BH189"/>
  <c r="BG189"/>
  <c r="BF189"/>
  <c r="T189"/>
  <c r="R189"/>
  <c r="P189"/>
  <c r="BI187"/>
  <c r="BH187"/>
  <c r="BG187"/>
  <c r="BF187"/>
  <c r="T187"/>
  <c r="R187"/>
  <c r="P187"/>
  <c r="BI180"/>
  <c r="BH180"/>
  <c r="BG180"/>
  <c r="BF180"/>
  <c r="T180"/>
  <c r="R180"/>
  <c r="P180"/>
  <c r="BI177"/>
  <c r="BH177"/>
  <c r="BG177"/>
  <c r="BF177"/>
  <c r="T177"/>
  <c r="T176"/>
  <c r="R177"/>
  <c r="R176"/>
  <c r="P177"/>
  <c r="P176"/>
  <c r="BI172"/>
  <c r="BH172"/>
  <c r="BG172"/>
  <c r="BF172"/>
  <c r="T172"/>
  <c r="R172"/>
  <c r="P172"/>
  <c r="BI165"/>
  <c r="BH165"/>
  <c r="BG165"/>
  <c r="BF165"/>
  <c r="T165"/>
  <c r="R165"/>
  <c r="P165"/>
  <c r="BI157"/>
  <c r="BH157"/>
  <c r="BG157"/>
  <c r="BF157"/>
  <c r="T157"/>
  <c r="R157"/>
  <c r="P157"/>
  <c r="BI152"/>
  <c r="BH152"/>
  <c r="BG152"/>
  <c r="BF152"/>
  <c r="T152"/>
  <c r="R152"/>
  <c r="P152"/>
  <c r="BI147"/>
  <c r="BH147"/>
  <c r="BG147"/>
  <c r="BF147"/>
  <c r="T147"/>
  <c r="R147"/>
  <c r="P147"/>
  <c r="BI142"/>
  <c r="BH142"/>
  <c r="BG142"/>
  <c r="BF142"/>
  <c r="T142"/>
  <c r="R142"/>
  <c r="P142"/>
  <c r="BI133"/>
  <c r="BH133"/>
  <c r="BG133"/>
  <c r="BF133"/>
  <c r="T133"/>
  <c r="R133"/>
  <c r="P133"/>
  <c r="F124"/>
  <c r="E122"/>
  <c r="F89"/>
  <c r="E87"/>
  <c r="J24"/>
  <c r="E24"/>
  <c r="J127"/>
  <c r="J23"/>
  <c r="J21"/>
  <c r="E21"/>
  <c r="J126"/>
  <c r="J20"/>
  <c r="J18"/>
  <c r="E18"/>
  <c r="F127"/>
  <c r="J17"/>
  <c r="J15"/>
  <c r="E15"/>
  <c r="F91"/>
  <c r="J14"/>
  <c r="J12"/>
  <c r="J124"/>
  <c r="E7"/>
  <c r="E120"/>
  <c i="2" r="J37"/>
  <c r="J36"/>
  <c i="1" r="AY95"/>
  <c i="2" r="J35"/>
  <c i="1" r="AX95"/>
  <c i="2" r="BI189"/>
  <c r="BH189"/>
  <c r="BG189"/>
  <c r="BF189"/>
  <c r="T189"/>
  <c r="T188"/>
  <c r="R189"/>
  <c r="R188"/>
  <c r="P189"/>
  <c r="P188"/>
  <c r="BI182"/>
  <c r="BH182"/>
  <c r="BG182"/>
  <c r="BF182"/>
  <c r="T182"/>
  <c r="T175"/>
  <c r="R182"/>
  <c r="R175"/>
  <c r="P182"/>
  <c r="P175"/>
  <c r="BI176"/>
  <c r="BH176"/>
  <c r="BG176"/>
  <c r="BF176"/>
  <c r="T176"/>
  <c r="R176"/>
  <c r="P176"/>
  <c r="BI170"/>
  <c r="BH170"/>
  <c r="BG170"/>
  <c r="BF170"/>
  <c r="T170"/>
  <c r="R170"/>
  <c r="P170"/>
  <c r="BI163"/>
  <c r="BH163"/>
  <c r="BG163"/>
  <c r="BF163"/>
  <c r="T163"/>
  <c r="R163"/>
  <c r="P163"/>
  <c r="BI158"/>
  <c r="BH158"/>
  <c r="BG158"/>
  <c r="BF158"/>
  <c r="T158"/>
  <c r="R158"/>
  <c r="P158"/>
  <c r="BI151"/>
  <c r="BH151"/>
  <c r="BG151"/>
  <c r="BF151"/>
  <c r="T151"/>
  <c r="T150"/>
  <c r="R151"/>
  <c r="R150"/>
  <c r="P151"/>
  <c r="P150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F118"/>
  <c r="E116"/>
  <c r="F89"/>
  <c r="E87"/>
  <c r="J24"/>
  <c r="E24"/>
  <c r="J92"/>
  <c r="J23"/>
  <c r="J21"/>
  <c r="E21"/>
  <c r="J91"/>
  <c r="J20"/>
  <c r="J18"/>
  <c r="E18"/>
  <c r="F121"/>
  <c r="J17"/>
  <c r="J15"/>
  <c r="E15"/>
  <c r="F120"/>
  <c r="J14"/>
  <c r="J12"/>
  <c r="J89"/>
  <c r="E7"/>
  <c r="E114"/>
  <c i="1" r="L90"/>
  <c r="AM90"/>
  <c r="AM89"/>
  <c r="L89"/>
  <c r="AM87"/>
  <c r="L87"/>
  <c r="L85"/>
  <c r="L84"/>
  <c i="2" r="BK189"/>
  <c r="BK176"/>
  <c r="J163"/>
  <c r="J151"/>
  <c r="J138"/>
  <c r="BK158"/>
  <c r="BK145"/>
  <c r="J133"/>
  <c i="3" r="BK344"/>
  <c r="BK327"/>
  <c r="BK308"/>
  <c r="J288"/>
  <c r="J272"/>
  <c r="BK243"/>
  <c r="BK227"/>
  <c r="J147"/>
  <c r="J308"/>
  <c r="BK285"/>
  <c r="BK256"/>
  <c r="J228"/>
  <c r="J199"/>
  <c r="J196"/>
  <c r="BK152"/>
  <c r="BK343"/>
  <c r="J307"/>
  <c r="BK296"/>
  <c r="BK284"/>
  <c r="J279"/>
  <c r="BK228"/>
  <c r="J215"/>
  <c r="BK198"/>
  <c r="BK172"/>
  <c r="J142"/>
  <c r="J347"/>
  <c r="BK345"/>
  <c r="J306"/>
  <c i="4" r="BK173"/>
  <c r="J162"/>
  <c r="J157"/>
  <c r="J140"/>
  <c r="BK184"/>
  <c r="J177"/>
  <c r="BK169"/>
  <c r="BK164"/>
  <c r="BK131"/>
  <c r="BK182"/>
  <c r="BK181"/>
  <c r="BK175"/>
  <c r="BK166"/>
  <c r="BK134"/>
  <c r="J182"/>
  <c r="BK165"/>
  <c r="BK154"/>
  <c r="BK149"/>
  <c r="J138"/>
  <c i="5" r="J147"/>
  <c r="J141"/>
  <c r="BK150"/>
  <c r="BK145"/>
  <c r="BK140"/>
  <c r="BK129"/>
  <c r="J150"/>
  <c r="J137"/>
  <c r="J145"/>
  <c r="J136"/>
  <c r="J129"/>
  <c i="6" r="BK127"/>
  <c r="BK121"/>
  <c i="7" r="BK119"/>
  <c r="J120"/>
  <c i="2" r="BK182"/>
  <c r="J176"/>
  <c r="BK148"/>
  <c r="J145"/>
  <c r="BK163"/>
  <c r="J146"/>
  <c i="1" r="AS94"/>
  <c i="3" r="J316"/>
  <c r="BK297"/>
  <c r="BK282"/>
  <c r="BK257"/>
  <c r="J238"/>
  <c r="BK189"/>
  <c r="J133"/>
  <c r="J318"/>
  <c r="J296"/>
  <c r="BK280"/>
  <c r="BK248"/>
  <c r="BK215"/>
  <c r="BK180"/>
  <c r="J165"/>
  <c r="BK133"/>
  <c r="J325"/>
  <c r="BK306"/>
  <c r="BK295"/>
  <c r="J282"/>
  <c r="J257"/>
  <c r="BK238"/>
  <c r="J222"/>
  <c r="BK199"/>
  <c r="J177"/>
  <c r="J152"/>
  <c r="J343"/>
  <c r="J319"/>
  <c i="4" r="J183"/>
  <c r="J175"/>
  <c r="J170"/>
  <c r="J142"/>
  <c r="BK176"/>
  <c r="J171"/>
  <c r="J165"/>
  <c r="J161"/>
  <c r="J149"/>
  <c r="BK180"/>
  <c r="BK174"/>
  <c r="BK153"/>
  <c r="BK185"/>
  <c r="BK177"/>
  <c r="J169"/>
  <c r="BK163"/>
  <c r="J148"/>
  <c r="BK142"/>
  <c i="5" r="J144"/>
  <c r="J135"/>
  <c r="J131"/>
  <c r="BK147"/>
  <c r="J140"/>
  <c r="J132"/>
  <c r="J146"/>
  <c r="BK137"/>
  <c r="BK131"/>
  <c r="BK126"/>
  <c i="6" r="BK120"/>
  <c r="BK119"/>
  <c r="BK124"/>
  <c r="J122"/>
  <c r="J120"/>
  <c r="J119"/>
  <c r="J127"/>
  <c r="BK126"/>
  <c r="J121"/>
  <c r="J126"/>
  <c r="J125"/>
  <c r="J123"/>
  <c r="BK122"/>
  <c i="7" r="J123"/>
  <c r="BK122"/>
  <c r="BK120"/>
  <c r="J122"/>
  <c i="2" r="J182"/>
  <c r="BK170"/>
  <c r="BK146"/>
  <c r="BK144"/>
  <c r="J127"/>
  <c r="J148"/>
  <c r="BK138"/>
  <c i="3" r="J345"/>
  <c r="BK319"/>
  <c r="BK318"/>
  <c r="BK307"/>
  <c r="BK286"/>
  <c r="J265"/>
  <c r="J230"/>
  <c r="J172"/>
  <c r="J327"/>
  <c r="J310"/>
  <c r="BK288"/>
  <c r="BK272"/>
  <c r="BK230"/>
  <c r="BK201"/>
  <c r="BK187"/>
  <c r="BK177"/>
  <c r="BK147"/>
  <c r="BK324"/>
  <c r="J299"/>
  <c r="J286"/>
  <c r="BK265"/>
  <c r="J256"/>
  <c r="J227"/>
  <c r="J201"/>
  <c r="J187"/>
  <c r="BK165"/>
  <c r="BK346"/>
  <c r="BK341"/>
  <c r="BK316"/>
  <c r="BK310"/>
  <c i="4" r="J176"/>
  <c r="BK138"/>
  <c r="J131"/>
  <c r="BK183"/>
  <c r="J172"/>
  <c r="J166"/>
  <c r="BK162"/>
  <c r="J134"/>
  <c r="J178"/>
  <c r="BK171"/>
  <c r="J154"/>
  <c r="J132"/>
  <c r="BK178"/>
  <c r="J174"/>
  <c r="J151"/>
  <c r="BK147"/>
  <c r="BK140"/>
  <c i="5" r="BK142"/>
  <c r="BK133"/>
  <c r="J130"/>
  <c r="BK144"/>
  <c r="BK139"/>
  <c r="J138"/>
  <c r="BK141"/>
  <c r="J133"/>
  <c r="J148"/>
  <c r="J142"/>
  <c r="BK130"/>
  <c r="BK125"/>
  <c i="6" r="J124"/>
  <c i="7" r="J124"/>
  <c r="BK124"/>
  <c r="BK121"/>
  <c i="2" r="J189"/>
  <c r="J170"/>
  <c r="J158"/>
  <c r="BK133"/>
  <c r="BK151"/>
  <c r="J144"/>
  <c r="BK127"/>
  <c i="3" r="J341"/>
  <c r="BK325"/>
  <c r="BK299"/>
  <c r="J284"/>
  <c r="J248"/>
  <c r="J237"/>
  <c r="BK222"/>
  <c r="BK142"/>
  <c r="J344"/>
  <c r="J295"/>
  <c r="BK279"/>
  <c r="BK237"/>
  <c r="BK208"/>
  <c r="J198"/>
  <c r="J189"/>
  <c r="J157"/>
  <c r="J346"/>
  <c r="J315"/>
  <c r="J297"/>
  <c r="J285"/>
  <c r="J280"/>
  <c r="J243"/>
  <c r="J208"/>
  <c r="BK196"/>
  <c r="J180"/>
  <c r="BK157"/>
  <c r="BK347"/>
  <c r="J324"/>
  <c r="BK315"/>
  <c i="4" r="J180"/>
  <c r="BK172"/>
  <c r="BK161"/>
  <c r="J147"/>
  <c r="J185"/>
  <c r="J173"/>
  <c r="J168"/>
  <c r="J163"/>
  <c r="BK151"/>
  <c r="J184"/>
  <c r="BK170"/>
  <c r="BK148"/>
  <c r="J181"/>
  <c r="BK168"/>
  <c r="J164"/>
  <c r="BK157"/>
  <c r="J153"/>
  <c r="BK132"/>
  <c i="5" r="BK146"/>
  <c r="J139"/>
  <c r="BK132"/>
  <c r="J125"/>
  <c r="J149"/>
  <c r="J126"/>
  <c r="BK148"/>
  <c r="BK136"/>
  <c r="BK149"/>
  <c r="BK138"/>
  <c r="BK135"/>
  <c i="6" r="BK125"/>
  <c r="BK123"/>
  <c i="7" r="J121"/>
  <c r="BK123"/>
  <c r="J119"/>
  <c i="2" l="1" r="BK126"/>
  <c r="J126"/>
  <c r="J98"/>
  <c r="BK143"/>
  <c r="J143"/>
  <c r="J99"/>
  <c r="BK157"/>
  <c r="J157"/>
  <c r="J102"/>
  <c i="3" r="BK132"/>
  <c r="J132"/>
  <c r="J98"/>
  <c r="T164"/>
  <c r="BK179"/>
  <c r="P200"/>
  <c r="BK229"/>
  <c r="J229"/>
  <c r="J104"/>
  <c r="BK283"/>
  <c r="J283"/>
  <c r="J106"/>
  <c r="P287"/>
  <c r="P309"/>
  <c r="T326"/>
  <c r="R342"/>
  <c i="4" r="BK130"/>
  <c r="J130"/>
  <c r="J98"/>
  <c r="R130"/>
  <c r="P133"/>
  <c r="R146"/>
  <c r="R152"/>
  <c r="BK156"/>
  <c r="J156"/>
  <c r="J106"/>
  <c r="R156"/>
  <c r="P167"/>
  <c r="BK179"/>
  <c r="J179"/>
  <c r="J108"/>
  <c r="P179"/>
  <c i="5" r="T124"/>
  <c r="T123"/>
  <c r="BK128"/>
  <c r="BK134"/>
  <c r="J134"/>
  <c r="J101"/>
  <c r="P143"/>
  <c i="6" r="P118"/>
  <c r="P117"/>
  <c i="1" r="AU99"/>
  <c i="2" r="T126"/>
  <c r="T125"/>
  <c r="T143"/>
  <c r="R157"/>
  <c r="R149"/>
  <c i="3" r="R132"/>
  <c r="R131"/>
  <c r="R164"/>
  <c r="P179"/>
  <c r="T200"/>
  <c r="R229"/>
  <c r="P283"/>
  <c r="BK287"/>
  <c r="J287"/>
  <c r="J107"/>
  <c r="T309"/>
  <c r="R326"/>
  <c r="T342"/>
  <c i="5" r="BK124"/>
  <c r="J124"/>
  <c r="J98"/>
  <c r="T128"/>
  <c r="T134"/>
  <c r="T143"/>
  <c i="6" r="R118"/>
  <c r="R117"/>
  <c i="7" r="P118"/>
  <c r="P117"/>
  <c i="1" r="AU100"/>
  <c i="2" r="R126"/>
  <c r="P143"/>
  <c r="T157"/>
  <c r="T149"/>
  <c i="3" r="P132"/>
  <c r="BK164"/>
  <c r="J164"/>
  <c r="J99"/>
  <c r="R179"/>
  <c r="BK200"/>
  <c r="J200"/>
  <c r="J103"/>
  <c r="T229"/>
  <c r="T283"/>
  <c r="R287"/>
  <c r="BK309"/>
  <c r="J309"/>
  <c r="J108"/>
  <c r="BK326"/>
  <c r="J326"/>
  <c r="J109"/>
  <c r="BK342"/>
  <c r="J342"/>
  <c r="J110"/>
  <c i="4" r="P130"/>
  <c r="BK133"/>
  <c r="J133"/>
  <c r="J99"/>
  <c r="T133"/>
  <c r="P146"/>
  <c r="P152"/>
  <c r="P156"/>
  <c r="P155"/>
  <c r="T156"/>
  <c r="T167"/>
  <c r="T179"/>
  <c i="5" r="R124"/>
  <c r="R123"/>
  <c r="P128"/>
  <c r="P134"/>
  <c r="BK143"/>
  <c r="J143"/>
  <c r="J102"/>
  <c i="6" r="T118"/>
  <c r="T117"/>
  <c i="7" r="R118"/>
  <c r="R117"/>
  <c i="2" r="P126"/>
  <c r="P125"/>
  <c r="R143"/>
  <c r="P157"/>
  <c r="P149"/>
  <c i="3" r="T132"/>
  <c r="T131"/>
  <c r="P164"/>
  <c r="T179"/>
  <c r="R200"/>
  <c r="P229"/>
  <c r="R283"/>
  <c r="T287"/>
  <c r="R309"/>
  <c r="P326"/>
  <c r="P342"/>
  <c i="4" r="T130"/>
  <c r="R133"/>
  <c r="BK146"/>
  <c r="J146"/>
  <c r="J102"/>
  <c r="T146"/>
  <c r="BK152"/>
  <c r="J152"/>
  <c r="J104"/>
  <c r="T152"/>
  <c r="BK167"/>
  <c r="J167"/>
  <c r="J107"/>
  <c r="R167"/>
  <c r="R179"/>
  <c i="5" r="P124"/>
  <c r="P123"/>
  <c r="R128"/>
  <c r="R134"/>
  <c r="R143"/>
  <c i="6" r="BK118"/>
  <c r="J118"/>
  <c r="J97"/>
  <c i="7" r="BK118"/>
  <c r="J118"/>
  <c r="J97"/>
  <c r="T118"/>
  <c r="T117"/>
  <c i="2" r="BK175"/>
  <c r="J175"/>
  <c r="J103"/>
  <c r="BK188"/>
  <c r="J188"/>
  <c r="J104"/>
  <c i="3" r="BK281"/>
  <c r="J281"/>
  <c r="J105"/>
  <c i="4" r="BK139"/>
  <c r="J139"/>
  <c r="J100"/>
  <c r="BK141"/>
  <c r="J141"/>
  <c r="J101"/>
  <c r="BK150"/>
  <c r="J150"/>
  <c r="J103"/>
  <c i="2" r="BK150"/>
  <c r="J150"/>
  <c r="J101"/>
  <c i="3" r="BK176"/>
  <c r="J176"/>
  <c r="J100"/>
  <c i="7" r="E85"/>
  <c r="F92"/>
  <c r="J113"/>
  <c r="J89"/>
  <c r="BE120"/>
  <c r="BE122"/>
  <c r="BE123"/>
  <c r="F91"/>
  <c r="J92"/>
  <c r="BE119"/>
  <c r="BE121"/>
  <c r="BE124"/>
  <c i="6" r="E85"/>
  <c r="F91"/>
  <c r="BE120"/>
  <c r="J89"/>
  <c r="F92"/>
  <c r="J113"/>
  <c r="BE123"/>
  <c r="BE126"/>
  <c r="BE127"/>
  <c i="5" r="J128"/>
  <c r="J100"/>
  <c i="6" r="J114"/>
  <c r="BE119"/>
  <c r="BE122"/>
  <c r="BE124"/>
  <c r="BE125"/>
  <c r="BE121"/>
  <c i="5" r="E85"/>
  <c r="J89"/>
  <c r="F92"/>
  <c r="J118"/>
  <c r="BE139"/>
  <c r="BE150"/>
  <c i="4" r="BK155"/>
  <c r="J155"/>
  <c r="J105"/>
  <c i="5" r="J119"/>
  <c r="BE126"/>
  <c r="BE129"/>
  <c r="BE131"/>
  <c r="BE138"/>
  <c r="BE142"/>
  <c r="BE146"/>
  <c r="BE148"/>
  <c r="BE149"/>
  <c r="F91"/>
  <c r="BE130"/>
  <c r="BE132"/>
  <c r="BE133"/>
  <c r="BE136"/>
  <c r="BE141"/>
  <c r="BE125"/>
  <c r="BE135"/>
  <c r="BE137"/>
  <c r="BE140"/>
  <c r="BE144"/>
  <c r="BE145"/>
  <c r="BE147"/>
  <c i="3" r="J179"/>
  <c r="J102"/>
  <c i="4" r="E85"/>
  <c r="F91"/>
  <c r="J92"/>
  <c r="F125"/>
  <c r="BE169"/>
  <c r="BE170"/>
  <c r="BE171"/>
  <c r="BE174"/>
  <c r="BE175"/>
  <c r="BE176"/>
  <c r="BE183"/>
  <c r="BE185"/>
  <c r="J91"/>
  <c r="J122"/>
  <c r="BE138"/>
  <c r="BE140"/>
  <c r="BE142"/>
  <c r="BE154"/>
  <c r="BE161"/>
  <c r="BE163"/>
  <c r="BE134"/>
  <c r="BE147"/>
  <c r="BE153"/>
  <c r="BE157"/>
  <c r="BE172"/>
  <c r="BE173"/>
  <c r="BE178"/>
  <c r="BE131"/>
  <c r="BE132"/>
  <c r="BE148"/>
  <c r="BE149"/>
  <c r="BE151"/>
  <c r="BE162"/>
  <c r="BE164"/>
  <c r="BE165"/>
  <c r="BE166"/>
  <c r="BE168"/>
  <c r="BE177"/>
  <c r="BE180"/>
  <c r="BE181"/>
  <c r="BE182"/>
  <c r="BE184"/>
  <c i="3" r="BE299"/>
  <c r="BE315"/>
  <c r="BE324"/>
  <c r="BE325"/>
  <c r="BE343"/>
  <c r="BE346"/>
  <c r="BE347"/>
  <c i="2" r="BK125"/>
  <c r="J125"/>
  <c r="J97"/>
  <c i="3" r="E85"/>
  <c r="BE133"/>
  <c r="BE152"/>
  <c r="BE157"/>
  <c r="BE189"/>
  <c r="BE199"/>
  <c r="BE208"/>
  <c r="BE215"/>
  <c r="BE222"/>
  <c r="BE237"/>
  <c r="BE238"/>
  <c r="BE248"/>
  <c r="BE272"/>
  <c r="BE282"/>
  <c r="BE297"/>
  <c r="BE306"/>
  <c r="BE307"/>
  <c r="BE308"/>
  <c r="BE310"/>
  <c r="BE316"/>
  <c r="BE344"/>
  <c r="J89"/>
  <c r="J91"/>
  <c r="J92"/>
  <c r="F126"/>
  <c r="BE142"/>
  <c r="BE147"/>
  <c r="BE172"/>
  <c r="BE177"/>
  <c r="BE196"/>
  <c r="BE198"/>
  <c r="BE201"/>
  <c r="BE227"/>
  <c r="BE228"/>
  <c r="BE230"/>
  <c r="BE243"/>
  <c r="BE257"/>
  <c r="BE265"/>
  <c r="BE279"/>
  <c r="BE284"/>
  <c r="BE286"/>
  <c r="BE318"/>
  <c r="BE319"/>
  <c r="BE327"/>
  <c r="BE345"/>
  <c r="F92"/>
  <c r="BE165"/>
  <c r="BE180"/>
  <c r="BE187"/>
  <c r="BE256"/>
  <c r="BE280"/>
  <c r="BE285"/>
  <c r="BE288"/>
  <c r="BE295"/>
  <c r="BE296"/>
  <c r="BE341"/>
  <c i="2" r="F91"/>
  <c r="F92"/>
  <c r="J118"/>
  <c r="J121"/>
  <c r="BE189"/>
  <c r="J120"/>
  <c r="BE138"/>
  <c r="BE127"/>
  <c r="BE144"/>
  <c r="BE145"/>
  <c r="BE148"/>
  <c r="BE151"/>
  <c r="E85"/>
  <c r="BE133"/>
  <c r="BE146"/>
  <c r="BE158"/>
  <c r="BE163"/>
  <c r="BE170"/>
  <c r="BE176"/>
  <c r="BE182"/>
  <c r="J34"/>
  <c i="1" r="AW95"/>
  <c i="2" r="F35"/>
  <c i="1" r="BB95"/>
  <c i="3" r="F34"/>
  <c i="1" r="BA96"/>
  <c i="3" r="F35"/>
  <c i="1" r="BB96"/>
  <c i="5" r="F34"/>
  <c i="1" r="BA98"/>
  <c i="6" r="F35"/>
  <c i="1" r="BB99"/>
  <c i="6" r="F34"/>
  <c i="1" r="BA99"/>
  <c i="7" r="F34"/>
  <c i="1" r="BA100"/>
  <c i="2" r="F37"/>
  <c i="1" r="BD95"/>
  <c i="3" r="J34"/>
  <c i="1" r="AW96"/>
  <c i="4" r="J34"/>
  <c i="1" r="AW97"/>
  <c i="4" r="F34"/>
  <c i="1" r="BA97"/>
  <c i="5" r="F37"/>
  <c i="1" r="BD98"/>
  <c i="5" r="F36"/>
  <c i="1" r="BC98"/>
  <c i="7" r="J34"/>
  <c i="1" r="AW100"/>
  <c i="2" r="F36"/>
  <c i="1" r="BC95"/>
  <c i="3" r="F37"/>
  <c i="1" r="BD96"/>
  <c i="4" r="F37"/>
  <c i="1" r="BD97"/>
  <c i="4" r="F36"/>
  <c i="1" r="BC97"/>
  <c i="6" r="F36"/>
  <c i="1" r="BC99"/>
  <c i="6" r="J34"/>
  <c i="1" r="AW99"/>
  <c i="7" r="F36"/>
  <c i="1" r="BC100"/>
  <c i="2" r="F34"/>
  <c i="1" r="BA95"/>
  <c i="3" r="F36"/>
  <c i="1" r="BC96"/>
  <c i="4" r="F35"/>
  <c i="1" r="BB97"/>
  <c i="5" r="J34"/>
  <c i="1" r="AW98"/>
  <c i="5" r="F35"/>
  <c i="1" r="BB98"/>
  <c i="6" r="F37"/>
  <c i="1" r="BD99"/>
  <c i="7" r="F35"/>
  <c i="1" r="BB100"/>
  <c i="7" r="F37"/>
  <c i="1" r="BD100"/>
  <c i="5" l="1" r="R127"/>
  <c r="R122"/>
  <c i="3" r="R178"/>
  <c r="R130"/>
  <c i="2" r="R125"/>
  <c r="R124"/>
  <c i="3" r="P131"/>
  <c r="P178"/>
  <c i="2" r="T124"/>
  <c i="4" r="R155"/>
  <c r="T129"/>
  <c i="5" r="P127"/>
  <c r="P122"/>
  <c i="1" r="AU98"/>
  <c i="4" r="P129"/>
  <c r="P128"/>
  <c i="1" r="AU97"/>
  <c i="5" r="T127"/>
  <c r="T122"/>
  <c r="BK127"/>
  <c r="J127"/>
  <c r="J99"/>
  <c i="4" r="R129"/>
  <c r="R128"/>
  <c i="3" r="T178"/>
  <c r="T130"/>
  <c i="2" r="P124"/>
  <c i="1" r="AU95"/>
  <c i="4" r="T155"/>
  <c i="3" r="BK178"/>
  <c i="6" r="BK117"/>
  <c r="J117"/>
  <c r="J96"/>
  <c i="2" r="BK149"/>
  <c r="J149"/>
  <c r="J100"/>
  <c i="3" r="BK131"/>
  <c r="J131"/>
  <c r="J97"/>
  <c i="7" r="BK117"/>
  <c r="J117"/>
  <c i="4" r="BK129"/>
  <c r="J129"/>
  <c r="J97"/>
  <c i="5" r="BK123"/>
  <c r="J123"/>
  <c r="J97"/>
  <c i="4" r="BK128"/>
  <c r="J128"/>
  <c r="J96"/>
  <c i="2" r="BK124"/>
  <c r="J124"/>
  <c i="7" r="J30"/>
  <c i="1" r="AG100"/>
  <c i="2" r="J30"/>
  <c i="1" r="AG95"/>
  <c i="3" r="J33"/>
  <c i="1" r="AV96"/>
  <c r="AT96"/>
  <c i="6" r="J33"/>
  <c i="1" r="AV99"/>
  <c r="AT99"/>
  <c i="6" r="F33"/>
  <c i="1" r="AZ99"/>
  <c r="BC94"/>
  <c r="W32"/>
  <c r="BD94"/>
  <c r="W33"/>
  <c i="2" r="F33"/>
  <c i="1" r="AZ95"/>
  <c i="4" r="J33"/>
  <c i="1" r="AV97"/>
  <c r="AT97"/>
  <c i="4" r="F33"/>
  <c i="1" r="AZ97"/>
  <c i="5" r="J33"/>
  <c i="1" r="AV98"/>
  <c r="AT98"/>
  <c r="BB94"/>
  <c r="W31"/>
  <c i="7" r="F33"/>
  <c i="1" r="AZ100"/>
  <c i="2" r="J33"/>
  <c i="1" r="AV95"/>
  <c r="AT95"/>
  <c i="3" r="F33"/>
  <c i="1" r="AZ96"/>
  <c i="5" r="F33"/>
  <c i="1" r="AZ98"/>
  <c i="7" r="J33"/>
  <c i="1" r="AV100"/>
  <c r="AT100"/>
  <c r="AN100"/>
  <c r="BA94"/>
  <c r="AW94"/>
  <c r="AK30"/>
  <c i="4" l="1" r="T128"/>
  <c i="3" r="P130"/>
  <c i="1" r="AU96"/>
  <c i="3" r="BK130"/>
  <c r="J130"/>
  <c r="J178"/>
  <c r="J101"/>
  <c i="5" r="BK122"/>
  <c r="J122"/>
  <c i="7" r="J96"/>
  <c r="J39"/>
  <c i="1" r="AN95"/>
  <c i="2" r="J96"/>
  <c r="J39"/>
  <c i="3" r="J30"/>
  <c i="1" r="AG96"/>
  <c i="5" r="J30"/>
  <c i="1" r="AG98"/>
  <c i="6" r="J30"/>
  <c i="1" r="AG99"/>
  <c i="4" r="J30"/>
  <c i="1" r="AG97"/>
  <c r="AX94"/>
  <c r="AU94"/>
  <c r="AZ94"/>
  <c r="W29"/>
  <c r="W30"/>
  <c r="AY94"/>
  <c i="3" l="1" r="J39"/>
  <c i="6" r="J39"/>
  <c i="5" r="J39"/>
  <c i="3" r="J96"/>
  <c i="5" r="J96"/>
  <c i="4" r="J39"/>
  <c i="1" r="AN97"/>
  <c r="AN96"/>
  <c r="AN99"/>
  <c r="AN98"/>
  <c r="AG94"/>
  <c r="AK26"/>
  <c r="AV94"/>
  <c r="AK29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<sst xmlns="http://schemas.openxmlformats.org/spreadsheetml/2006/main">
  <si>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</si>
  <si>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</si>
  <si>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</si>
  <si>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</si>
  <si>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</si>
  <si>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{58fc8a63-8122-42e1-a927-25453e30b14c}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</si>
  <si>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</si>
  <si>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</si>
  <si>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</si>
  <si>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</si>
  <si>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</si>
  <si>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</si>
  <si>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</si>
  <si>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</si>
  <si>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INT07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</si>
  <si>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</si>
  <si>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</si>
  <si>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ZŠ Husova</t>
  </si>
  <si>
    <t>KSO:</t>
  </si>
  <si>
    <t>CC-CZ:</t>
  </si>
  <si>
    <t>Místo:</t>
  </si>
  <si>
    <t xml:space="preserve"> </t>
  </si>
  <si>
    <t>Datum:</t>
  </si>
  <si>
    <t>30. 1. 2022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</si>
  <si>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</si>
  <si>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</si>
  <si>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</si>
  <si>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</si>
  <si>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</si>
  <si>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</si>
  <si>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</si>
  <si>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</si>
  <si>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</si>
  <si>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Položky označené D+M (dodávka + montáž) se oceňují včetně přesunu hmot. Ostatní vlastní položky jsou založeny na cenové soustavě URS. _x000d_
Veškeré prvky a konstrukce se oceňují jako kompletní, včetně detailů, pomocných prací (vysekání drážek, doklinkování, vysekání kapes, lože apod.). _x000d_
Jakýkoliv rozpor mezi PD a Soupisem prací je nutné na základě důsledné kontroly zhotovitelem neprodleně oznámit._x000d_
Od sádrokartonových příček jsou odečteny otvory, toto je nutno případně zohlednit v ceně.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</si>
  <si>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</si>
  <si>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</si>
  <si>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</si>
  <si>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</si>
  <si>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</si>
  <si>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</si>
  <si>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</si>
  <si>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</si>
  <si>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</si>
  <si>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</si>
  <si>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</si>
  <si>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</si>
  <si>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</si>
  <si>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</si>
  <si>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</si>
  <si>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</si>
  <si>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</si>
  <si>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</si>
  <si>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</si>
  <si>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</si>
  <si>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</si>
  <si>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</si>
  <si>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</si>
  <si>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</si>
  <si>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</si>
  <si>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</si>
  <si>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</si>
  <si>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</si>
  <si>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</si>
  <si>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</si>
  <si>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</si>
  <si>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</si>
  <si>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</si>
  <si>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</si>
  <si>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</si>
  <si>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</si>
  <si>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</si>
  <si>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</si>
  <si>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</si>
  <si>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</si>
  <si>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</si>
  <si>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</si>
  <si>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</si>
  <si>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</si>
  <si>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</si>
  <si>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B01</t>
  </si>
  <si>
    <t>Bourací práce</t>
  </si>
  <si>
    <t>STA</t>
  </si>
  <si>
    <t>1</t>
  </si>
  <si>
    <t>{9f312f67-cfef-410f-a9ff-324025cd6d4e}</t>
  </si>
  <si>
    <t>2</t>
  </si>
  <si>
    <t>A01</t>
  </si>
  <si>
    <t>Stavebně konstrukční část a PBŘ</t>
  </si>
  <si>
    <t>{56c0e622-ef90-4f88-ad89-bc20ddadc667}</t>
  </si>
  <si>
    <t>EL</t>
  </si>
  <si>
    <t>Elektroinstalace</t>
  </si>
  <si>
    <t>{3b657954-eff1-49d3-9e79-4643e8297848}</t>
  </si>
  <si>
    <t>ZTI</t>
  </si>
  <si>
    <t>Zdravotechnické instalace</t>
  </si>
  <si>
    <t>{0695090a-dc36-4896-b01e-5153c652c2b8}</t>
  </si>
  <si>
    <t>INT01</t>
  </si>
  <si>
    <t>Interier - část 1.</t>
  </si>
  <si>
    <t>{b188d5cc-f307-4924-95bb-9fe4d5fd2738}</t>
  </si>
  <si>
    <t>VON</t>
  </si>
  <si>
    <t>Vedlejší a ostatní náklady</t>
  </si>
  <si>
    <t>{3534611c-4565-4dcc-a9a0-b2ea3d64270f}</t>
  </si>
  <si>
    <t>KRYCÍ LIST SOUPISU PRACÍ</t>
  </si>
  <si>
    <t>Objekt:</t>
  </si>
  <si>
    <t>B01 - Bourací práce</t>
  </si>
  <si>
    <t xml:space="preserve">Položky označené D+M (dodávka + montáž) se oceňují včetně přesunu hmot. Ostatní vlastní položky jsou založeny na cenové soustavě URS.  Veškeré prvky a konstrukce se oceňují jako kompletní, včetně detailů, pomocných prací (vysekání drážek, doklinkování, vysekání kapes, lože apod.).  Jakýkoliv rozpor mezi PD a Soupisem prací je nutné na základě důsledné kontroly zhotovitelem neprodleně oznámit. Od sádrokartonových příček jsou odečteny otvory, toto je nutno případně zohlednit v ceně.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</si>
  <si>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</si>
  <si>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</si>
  <si>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</si>
  <si>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</si>
  <si>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</si>
  <si>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</si>
  <si>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</si>
  <si>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</si>
  <si>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</si>
  <si>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</si>
  <si>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766 - Konstrukce truhlářské</t>
  </si>
  <si>
    <t xml:space="preserve">    776 - Podlahy povlakové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</si>
  <si>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</si>
  <si>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</si>
  <si>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</si>
  <si>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</si>
  <si>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</si>
  <si>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</si>
  <si>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</si>
  <si>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</si>
  <si>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</si>
  <si>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</si>
  <si>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</si>
  <si>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</si>
  <si>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</si>
  <si>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</si>
  <si>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</si>
  <si>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</si>
  <si>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</si>
  <si>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</si>
  <si>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</si>
  <si>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</si>
  <si>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965082941</t>
  </si>
  <si>
    <t>Odstranění násypů pod podlahami tl přes 200 mm</t>
  </si>
  <si>
    <t>m3</t>
  </si>
  <si>
    <t>CS ÚRS 2022 01</t>
  </si>
  <si>
    <t>4</t>
  </si>
  <si>
    <t>1774293032</t>
  </si>
  <si>
    <t>VV</t>
  </si>
  <si>
    <t>Výkres č. 02</t>
  </si>
  <si>
    <t>Stavební podrobnost 5</t>
  </si>
  <si>
    <t>"m214" (5,8*7,7+(1,375*0,45+1*0,35+1,5*0,5*2))*0,24</t>
  </si>
  <si>
    <t>"m213" (4,25*7,7+(1*0,45+1,5*0,5*2))*0,24</t>
  </si>
  <si>
    <t>Součet</t>
  </si>
  <si>
    <t>968072455</t>
  </si>
  <si>
    <t>Vybourání kovových dveřních zárubní pl do 2 m2</t>
  </si>
  <si>
    <t>m2</t>
  </si>
  <si>
    <t>-1504232149</t>
  </si>
  <si>
    <t>Stavební podrobnost 3</t>
  </si>
  <si>
    <t>3</t>
  </si>
  <si>
    <t>978059541</t>
  </si>
  <si>
    <t>Odsekání a odebrání obkladů stěn z vnitřních obkládaček plochy přes 1 m2</t>
  </si>
  <si>
    <t>-744936257</t>
  </si>
  <si>
    <t>Stavební podrobnost 2</t>
  </si>
  <si>
    <t>(1,2+0,55)*1,4</t>
  </si>
  <si>
    <t>997</t>
  </si>
  <si>
    <t>Přesun sutě</t>
  </si>
  <si>
    <t>997013212</t>
  </si>
  <si>
    <t>Vnitrostaveništní doprava suti a vybouraných hmot pro budovy v přes 6 do 9 m ručně</t>
  </si>
  <si>
    <t>t</t>
  </si>
  <si>
    <t>1666597970</t>
  </si>
  <si>
    <t>5</t>
  </si>
  <si>
    <t>997013501</t>
  </si>
  <si>
    <t>Odvoz suti a vybouraných hmot na skládku nebo meziskládku do 1 km se složením</t>
  </si>
  <si>
    <t>CS ÚRS 2021 01</t>
  </si>
  <si>
    <t>308403534</t>
  </si>
  <si>
    <t>6</t>
  </si>
  <si>
    <t>997013509</t>
  </si>
  <si>
    <t>Příplatek k odvozu suti a vybouraných hmot na skládku ZKD 1 km přes 1 km</t>
  </si>
  <si>
    <t>-1791433408</t>
  </si>
  <si>
    <t>30,097*14 'Přepočtené koeficientem množství</t>
  </si>
  <si>
    <t>7</t>
  </si>
  <si>
    <t>997013609</t>
  </si>
  <si>
    <t>Poplatek za uložení na skládce (skládkovné) stavebního odpadu ze směsí nebo oddělených frakcí betonu, cihel a keramických výrobků kód odpadu 17 01 07</t>
  </si>
  <si>
    <t>1623035911</t>
  </si>
  <si>
    <t>PSV</t>
  </si>
  <si>
    <t>Práce a dodávky PSV</t>
  </si>
  <si>
    <t>762</t>
  </si>
  <si>
    <t>Konstrukce tesařské</t>
  </si>
  <si>
    <t>8</t>
  </si>
  <si>
    <t>762522811</t>
  </si>
  <si>
    <t>Demontáž podlah s polštáři z prken tloušťky do 32 mm</t>
  </si>
  <si>
    <t>16</t>
  </si>
  <si>
    <t>1106937052</t>
  </si>
  <si>
    <t>"m214" 5,8*7,7+(1,375*0,45+1*0,35+1,5*0,5*2)</t>
  </si>
  <si>
    <t>"m213" 4,25*7,7+(1*0,45+1,5*0,5*2)</t>
  </si>
  <si>
    <t>766</t>
  </si>
  <si>
    <t>Konstrukce truhlářské</t>
  </si>
  <si>
    <t>766111820</t>
  </si>
  <si>
    <t>Demontáž truhlářských stěn dřevěných plných</t>
  </si>
  <si>
    <t>-444062067</t>
  </si>
  <si>
    <t>Stavební podrobnost 1</t>
  </si>
  <si>
    <t>7,7*4,5</t>
  </si>
  <si>
    <t>10</t>
  </si>
  <si>
    <t>766691914</t>
  </si>
  <si>
    <t>Vyvěšení nebo zavěšení dřevěných křídel dveří pl do 2 m2</t>
  </si>
  <si>
    <t>kus</t>
  </si>
  <si>
    <t>-849480267</t>
  </si>
  <si>
    <t>11</t>
  </si>
  <si>
    <t>766_4</t>
  </si>
  <si>
    <t>D+M zajištění dveřního křídla v uzavřené poloze</t>
  </si>
  <si>
    <t>soubor</t>
  </si>
  <si>
    <t>871599326</t>
  </si>
  <si>
    <t>Stavební podrobnost 4</t>
  </si>
  <si>
    <t>776</t>
  </si>
  <si>
    <t>Podlahy povlakové</t>
  </si>
  <si>
    <t>12</t>
  </si>
  <si>
    <t>776201812</t>
  </si>
  <si>
    <t>Demontáž lepených povlakových podlah s podložkou ručně</t>
  </si>
  <si>
    <t>976912834</t>
  </si>
  <si>
    <t>13</t>
  </si>
  <si>
    <t>776410811</t>
  </si>
  <si>
    <t>Odstranění soklíků a lišt pryžových nebo plastových</t>
  </si>
  <si>
    <t>m</t>
  </si>
  <si>
    <t>-139065345</t>
  </si>
  <si>
    <t>"m214" 2*(5,8+7,7)</t>
  </si>
  <si>
    <t>"m213" 2*(4,25+7,7)</t>
  </si>
  <si>
    <t>HZS</t>
  </si>
  <si>
    <t>Hodinové zúčtovací sazby</t>
  </si>
  <si>
    <t>14</t>
  </si>
  <si>
    <t>HZS2492</t>
  </si>
  <si>
    <t>Hodinová zúčtovací sazba pomocný dělník PSV</t>
  </si>
  <si>
    <t>hod</t>
  </si>
  <si>
    <t>512</t>
  </si>
  <si>
    <t>-88194077</t>
  </si>
  <si>
    <t>Demontáže a zpětné montáže drobných konstrukcí - granyže, zrcadla apod.</t>
  </si>
  <si>
    <t>2*1*8</t>
  </si>
  <si>
    <t>Položku lze čerpat pouze se svolením investora, popř. jeho zástupců včetně důsledného zápisu do stavebního deníku.</t>
  </si>
  <si>
    <t>A01 - Stavebně konstrukční část a PBŘ</t>
  </si>
  <si>
    <t xml:space="preserve">    6 - Úpravy povrchů, podlahy a osazování výplní</t>
  </si>
  <si>
    <t xml:space="preserve">    998 - Přesun hmot</t>
  </si>
  <si>
    <t xml:space="preserve">    713 - Izolace tepelné</t>
  </si>
  <si>
    <t xml:space="preserve">    763 - Konstrukce suché výstavby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</si>
  <si>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</si>
  <si>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</si>
  <si>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</si>
  <si>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 xml:space="preserve">    799 - Sanitární vybavení</t>
  </si>
  <si>
    <t>Úpravy povrchů, podlahy a osazování výplní</t>
  </si>
  <si>
    <t>612325421</t>
  </si>
  <si>
    <t>Oprava vnitřní vápenocementové štukové omítky stěn v rozsahu plochy do 10 %</t>
  </si>
  <si>
    <t>-1813509139</t>
  </si>
  <si>
    <t>Výkres č. 03</t>
  </si>
  <si>
    <t>m214</t>
  </si>
  <si>
    <t>(5,6+7,7)*2*4,5</t>
  </si>
  <si>
    <t>-1,375*2+(1,375+2*2)*0,45</t>
  </si>
  <si>
    <t>m213</t>
  </si>
  <si>
    <t>(4,4+7,7)*2*4,5</t>
  </si>
  <si>
    <t>-1*2+(1+2*2)*0,45</t>
  </si>
  <si>
    <t>612321121</t>
  </si>
  <si>
    <t>Vápenocementová omítka hladká jednovrstvá vnitřních stěn nanášená ručně</t>
  </si>
  <si>
    <t>-991676188</t>
  </si>
  <si>
    <t>612325302</t>
  </si>
  <si>
    <t>Vápenocementová štuková omítka ostění nebo nadpraží</t>
  </si>
  <si>
    <t>-2123489940</t>
  </si>
  <si>
    <t>okolí dveří Z01</t>
  </si>
  <si>
    <t>(0,9+2*2)*0,75</t>
  </si>
  <si>
    <t>619995001</t>
  </si>
  <si>
    <t>Začištění omítek kolem oken, dveří, podlah nebo obkladů</t>
  </si>
  <si>
    <t>625399999</t>
  </si>
  <si>
    <t>(0,9+2*2)*2</t>
  </si>
  <si>
    <t>635211121</t>
  </si>
  <si>
    <t>Násyp pod podlahy z keramzitu</t>
  </si>
  <si>
    <t>-163734443</t>
  </si>
  <si>
    <t>5,6*7,7+(1,5*0,5*2+1,375*0,45)*0,16</t>
  </si>
  <si>
    <t>4,4*7,7+(1,5*0,5*3+1*0,45)*0,16</t>
  </si>
  <si>
    <t>949101111</t>
  </si>
  <si>
    <t>Lešení pomocné pro objekty pozemních staveb s lešeňovou podlahou v do 1,9 m zatížení do 150 kg/m2</t>
  </si>
  <si>
    <t>-2028959100</t>
  </si>
  <si>
    <t>Výkres číslo 03</t>
  </si>
  <si>
    <t>43,12</t>
  </si>
  <si>
    <t>33,8</t>
  </si>
  <si>
    <t>952901111</t>
  </si>
  <si>
    <t>Vyčištění budov bytové a občanské výstavby při výšce podlaží do 4 m</t>
  </si>
  <si>
    <t>1819673406</t>
  </si>
  <si>
    <t>11,35*9,1</t>
  </si>
  <si>
    <t>998</t>
  </si>
  <si>
    <t>Přesun hmot</t>
  </si>
  <si>
    <t>998018002</t>
  </si>
  <si>
    <t>Přesun hmot ruční pro budovy v přes 6 do 12 m</t>
  </si>
  <si>
    <t>1690339383</t>
  </si>
  <si>
    <t>713</t>
  </si>
  <si>
    <t>Izolace tepelné</t>
  </si>
  <si>
    <t>713121111</t>
  </si>
  <si>
    <t>Montáž izolace tepelné podlah volně kladenými rohožemi, pásy, dílci, deskami 1 vrstva</t>
  </si>
  <si>
    <t>-1537840466</t>
  </si>
  <si>
    <t>5,6*7,7+(1,5*0,5*2+1,375*0,45)</t>
  </si>
  <si>
    <t>4,4*7,7+(1,5*0,5*3+1*0,45)</t>
  </si>
  <si>
    <t>M</t>
  </si>
  <si>
    <t>63141430</t>
  </si>
  <si>
    <t>deska tepelně izolační minerální plovoucích podlah λ=0,033-0,035 tl 20mm</t>
  </si>
  <si>
    <t>32</t>
  </si>
  <si>
    <t>250909434</t>
  </si>
  <si>
    <t>81,819*1,02 'Přepočtené koeficientem množství</t>
  </si>
  <si>
    <t>713121211</t>
  </si>
  <si>
    <t>Montáž izolace tepelné podlah volně kladenými okrajovými pásky</t>
  </si>
  <si>
    <t>824859853</t>
  </si>
  <si>
    <t>(5,6+7,7)*2</t>
  </si>
  <si>
    <t>(4,4+7,7)*2</t>
  </si>
  <si>
    <t>63140274</t>
  </si>
  <si>
    <t>pásek okrajový izolační minerální plovoucích podlah š 120mm tl 12mm</t>
  </si>
  <si>
    <t>-1937609381</t>
  </si>
  <si>
    <t>50,8*1,1 'Přepočtené koeficientem množství</t>
  </si>
  <si>
    <t>998713102</t>
  </si>
  <si>
    <t>Přesun hmot tonážní pro izolace tepelné v objektech v přes 6 do 12 m</t>
  </si>
  <si>
    <t>1391826627</t>
  </si>
  <si>
    <t>998713181</t>
  </si>
  <si>
    <t>Příplatek k přesunu hmot tonážní 713 prováděný bez použití mechanizace</t>
  </si>
  <si>
    <t>2086214975</t>
  </si>
  <si>
    <t>762511284</t>
  </si>
  <si>
    <t>Podlahové kce podkladové dvouvrstvé z desek OSB tl 2x15 mm broušených na pero a drážku lepených</t>
  </si>
  <si>
    <t>-1360328687</t>
  </si>
  <si>
    <t>76252</t>
  </si>
  <si>
    <t>D+M detailu okraje podlahy - pásek z dřevovláknité desky + pásek z OSB desky , vč. pomocných prací, doplňků, dle PD</t>
  </si>
  <si>
    <t>-1430206288</t>
  </si>
  <si>
    <t>17</t>
  </si>
  <si>
    <t>76251</t>
  </si>
  <si>
    <t>D+M podlahový kanálek pro vedení instalace, vč, pomocných prací, doplňků, kotvení, dle PD</t>
  </si>
  <si>
    <t>-1030497007</t>
  </si>
  <si>
    <t>Výkres č. 04</t>
  </si>
  <si>
    <t>6,15</t>
  </si>
  <si>
    <t>18</t>
  </si>
  <si>
    <t>762822921</t>
  </si>
  <si>
    <t>Doplnění části stropního trámu z hranolů průřezové pl do 120 cm2 včetně materiálu</t>
  </si>
  <si>
    <t>-1864794591</t>
  </si>
  <si>
    <t>pod SDK příčkou, 100x120mm</t>
  </si>
  <si>
    <t>1,02*12</t>
  </si>
  <si>
    <t>19</t>
  </si>
  <si>
    <t>998762102</t>
  </si>
  <si>
    <t>Přesun hmot tonážní pro kce tesařské v objektech v přes 6 do 12 m</t>
  </si>
  <si>
    <t>-1234326906</t>
  </si>
  <si>
    <t>20</t>
  </si>
  <si>
    <t>998762181</t>
  </si>
  <si>
    <t>Příplatek k přesunu hmot tonážní 762 prováděný bez použití mechanizace</t>
  </si>
  <si>
    <t>1903250924</t>
  </si>
  <si>
    <t>763</t>
  </si>
  <si>
    <t>Konstrukce suché výstavby</t>
  </si>
  <si>
    <t>763111314</t>
  </si>
  <si>
    <t>SDK příčka tl 100 mm profil CW+UW 75 desky 1xA 12,5 s izolací EI 30 Rw do 45 dB</t>
  </si>
  <si>
    <t>-1578959449</t>
  </si>
  <si>
    <t>m214 / m213</t>
  </si>
  <si>
    <t>1*2</t>
  </si>
  <si>
    <t>22</t>
  </si>
  <si>
    <t>763111717</t>
  </si>
  <si>
    <t>SDK příčka základní penetrační nátěr (oboustranně)</t>
  </si>
  <si>
    <t>-1647036648</t>
  </si>
  <si>
    <t>23</t>
  </si>
  <si>
    <t>763181411</t>
  </si>
  <si>
    <t>Ztužující výplň otvoru pro dveře pro příčky do 2,75 m zátěž křídla do 25 kg</t>
  </si>
  <si>
    <t>-1894454037</t>
  </si>
  <si>
    <t>24</t>
  </si>
  <si>
    <t>7631731X1</t>
  </si>
  <si>
    <t>D+M výztuhy SDK konstrukce stěny pro zavěšení skříněk, zařizovacích předmětů apod., vč. pomocných prací, doplňků</t>
  </si>
  <si>
    <t>-445302235</t>
  </si>
  <si>
    <t>7,7</t>
  </si>
  <si>
    <t>25</t>
  </si>
  <si>
    <t>763131511</t>
  </si>
  <si>
    <t>SDK podhled deska 1xA 12,5 bez izolace jednovrstvá spodní kce profil CD+UD</t>
  </si>
  <si>
    <t>-116439755</t>
  </si>
  <si>
    <t>Výkres číslo 05</t>
  </si>
  <si>
    <t>Specifikace H2</t>
  </si>
  <si>
    <t>7,7*0,625+7,7*0,175+4,8*0,25*2</t>
  </si>
  <si>
    <t>7,7*0,4*2+3,6*0,25*2</t>
  </si>
  <si>
    <t>26</t>
  </si>
  <si>
    <t>763131714</t>
  </si>
  <si>
    <t>SDK podhled základní penetrační nátěr</t>
  </si>
  <si>
    <t>1008452068</t>
  </si>
  <si>
    <t>27</t>
  </si>
  <si>
    <t>763131761</t>
  </si>
  <si>
    <t>Příplatek k SDK podhledu za plochu do 3 m2 jednotlivě</t>
  </si>
  <si>
    <t>1800703486</t>
  </si>
  <si>
    <t>7,7*0,175+4,8*0,25*2</t>
  </si>
  <si>
    <t>28</t>
  </si>
  <si>
    <t>763131712</t>
  </si>
  <si>
    <t>SDK podhled napojení na jiný druh podhledu</t>
  </si>
  <si>
    <t>-1660773443</t>
  </si>
  <si>
    <t>7,7*2+4,8*2</t>
  </si>
  <si>
    <t>7,7*2+3,6*2</t>
  </si>
  <si>
    <t>29</t>
  </si>
  <si>
    <t>7634310X1</t>
  </si>
  <si>
    <t>D+M akustický rošt stropní s polozapuštěnou hranou, 600x600, 1200x600, vč. roštu, kotvení, pomocných prací doplňků, přesná specifikace dle PD (Výkres č. 05 - H1)</t>
  </si>
  <si>
    <t>1748037555</t>
  </si>
  <si>
    <t>Výkres č. 05</t>
  </si>
  <si>
    <t>4,8*7,2</t>
  </si>
  <si>
    <t>3,6*7,2</t>
  </si>
  <si>
    <t>30</t>
  </si>
  <si>
    <t>998763302</t>
  </si>
  <si>
    <t>Přesun hmot tonážní pro sádrokartonové konstrukce v objektech v přes 6 do 12 m</t>
  </si>
  <si>
    <t>1300007893</t>
  </si>
  <si>
    <t>31</t>
  </si>
  <si>
    <t>998763381</t>
  </si>
  <si>
    <t>Příplatek k přesunu hmot tonážní 763 SDK prováděný bez použití mechanizace</t>
  </si>
  <si>
    <t>1354164996</t>
  </si>
  <si>
    <t>766_T01</t>
  </si>
  <si>
    <t>D+M T01 dveře vnitřní 800x1970mm, vč. pomocných prací, kování, PÚ, doplňků, přesná specifikace dle PD (Výpis dveří)</t>
  </si>
  <si>
    <t>1710773500</t>
  </si>
  <si>
    <t>767</t>
  </si>
  <si>
    <t>Konstrukce zámečnické</t>
  </si>
  <si>
    <t>33</t>
  </si>
  <si>
    <t>767_Z01</t>
  </si>
  <si>
    <t>D+M Z01 dveřní zarážka, vč. kotvení, pomocných prací, přesná specifikace dle PD (Zámečnické výrobky)</t>
  </si>
  <si>
    <t>853003772</t>
  </si>
  <si>
    <t>34</t>
  </si>
  <si>
    <t>767_Z02</t>
  </si>
  <si>
    <t>D+M Z02 ocelová zárubeň 800/1970mm, vč. kotvení, povrchové úpravy, pomocných prací, přesná specifikace dle PD (Zámečnické výrobky)</t>
  </si>
  <si>
    <t>262161876</t>
  </si>
  <si>
    <t>35</t>
  </si>
  <si>
    <t>767_Z03</t>
  </si>
  <si>
    <t>D+M Z03 ocelová zárubeň 800/1970mm, vč. kotvení, povrchové úpravy, pomocných prací, přesná specifikace dle PD (Zámečnické výrobky)</t>
  </si>
  <si>
    <t>-1088348504</t>
  </si>
  <si>
    <t>36</t>
  </si>
  <si>
    <t>776111311</t>
  </si>
  <si>
    <t>Vysátí podkladu povlakových podlah</t>
  </si>
  <si>
    <t>489254088</t>
  </si>
  <si>
    <t>37</t>
  </si>
  <si>
    <t>776141121</t>
  </si>
  <si>
    <t>Vyrovnání podkladu povlakových podlah stěrkou pevnosti 30 MPa tl do 3 mm</t>
  </si>
  <si>
    <t>1896728377</t>
  </si>
  <si>
    <t>38</t>
  </si>
  <si>
    <t>776231111</t>
  </si>
  <si>
    <t>Lepení lamel a čtverců z vinylu standardním lepidlem</t>
  </si>
  <si>
    <t>858500298</t>
  </si>
  <si>
    <t>39</t>
  </si>
  <si>
    <t>28411151</t>
  </si>
  <si>
    <t xml:space="preserve">PVC vinyl heterogenní zátěžová tl 2.00mm nášlapná vrstva 0.70mm, hořlavost Bfl-s1, třída zátěže 34/43, útlum 4dB, bodová zátěž  ≤ 0.10mm, protiskluznost R10</t>
  </si>
  <si>
    <t>-697839329</t>
  </si>
  <si>
    <t>81,819*1,1 'Přepočtené koeficientem množství</t>
  </si>
  <si>
    <t>40</t>
  </si>
  <si>
    <t>7764211X1</t>
  </si>
  <si>
    <t>D+M obvodových lišt lepením dle výběru investora</t>
  </si>
  <si>
    <t>1105074341</t>
  </si>
  <si>
    <t>41</t>
  </si>
  <si>
    <t>7762311X1</t>
  </si>
  <si>
    <t xml:space="preserve">D+M kompletní zapravení podlahy v místě prvku Z01, vč. pomocných prací, doplňků </t>
  </si>
  <si>
    <t>kpl</t>
  </si>
  <si>
    <t>-1856685006</t>
  </si>
  <si>
    <t>42</t>
  </si>
  <si>
    <t>998776102</t>
  </si>
  <si>
    <t>Přesun hmot tonážní pro podlahy povlakové v objektech v přes 6 do 12 m</t>
  </si>
  <si>
    <t>492682820</t>
  </si>
  <si>
    <t>43</t>
  </si>
  <si>
    <t>998776181</t>
  </si>
  <si>
    <t>Příplatek k přesunu hmot tonážní 776 prováděný bez použití mechanizace</t>
  </si>
  <si>
    <t>-245677186</t>
  </si>
  <si>
    <t>781</t>
  </si>
  <si>
    <t>Dokončovací práce - obklady</t>
  </si>
  <si>
    <t>44</t>
  </si>
  <si>
    <t>781121011</t>
  </si>
  <si>
    <t>Nátěr penetrační na stěnu</t>
  </si>
  <si>
    <t>-2127489751</t>
  </si>
  <si>
    <t>45</t>
  </si>
  <si>
    <t>781474112</t>
  </si>
  <si>
    <t>Montáž obkladů vnitřních keramických hladkých přes 9 do 12 ks/m2 lepených flexibilním lepidlem</t>
  </si>
  <si>
    <t>-1824387625</t>
  </si>
  <si>
    <t>46</t>
  </si>
  <si>
    <t>59761026</t>
  </si>
  <si>
    <t>obklad keramický hladký do 12ks/m2</t>
  </si>
  <si>
    <t>-1647837242</t>
  </si>
  <si>
    <t>2,45*1,1 'Přepočtené koeficientem množství</t>
  </si>
  <si>
    <t>47</t>
  </si>
  <si>
    <t>781477111</t>
  </si>
  <si>
    <t>Příplatek k montáži obkladů vnitřních keramických hladkých za plochu do 10 m2</t>
  </si>
  <si>
    <t>-933224923</t>
  </si>
  <si>
    <t>48</t>
  </si>
  <si>
    <t>781495115</t>
  </si>
  <si>
    <t>Spárování vnitřních obkladů silikonem</t>
  </si>
  <si>
    <t>615967883</t>
  </si>
  <si>
    <t>1,4</t>
  </si>
  <si>
    <t>49</t>
  </si>
  <si>
    <t>998781102</t>
  </si>
  <si>
    <t>Přesun hmot tonážní pro obklady keramické v objektech v přes 6 do 12 m</t>
  </si>
  <si>
    <t>-1223319637</t>
  </si>
  <si>
    <t>50</t>
  </si>
  <si>
    <t>998781181</t>
  </si>
  <si>
    <t>Příplatek k přesunu hmot tonážní 781 prováděný bez použití mechanizace</t>
  </si>
  <si>
    <t>146058055</t>
  </si>
  <si>
    <t>784</t>
  </si>
  <si>
    <t>Dokončovací práce - malby a tapety</t>
  </si>
  <si>
    <t>51</t>
  </si>
  <si>
    <t>784181103</t>
  </si>
  <si>
    <t>Základní akrylátová jednonásobná bezbarvá penetrace podkladu v místnostech v přes 3,80 do 5,00 m</t>
  </si>
  <si>
    <t>1692994990</t>
  </si>
  <si>
    <t>SDK strop</t>
  </si>
  <si>
    <t>16,52</t>
  </si>
  <si>
    <t>52</t>
  </si>
  <si>
    <t>784221103</t>
  </si>
  <si>
    <t>Dvojnásobné bílé malby ze směsí za sucha dobře otěruvzdorných v místnostech přes 3,80 do 5,00 m</t>
  </si>
  <si>
    <t>-822560480</t>
  </si>
  <si>
    <t>799</t>
  </si>
  <si>
    <t>Sanitární vybavení</t>
  </si>
  <si>
    <t>53</t>
  </si>
  <si>
    <t>799_S1</t>
  </si>
  <si>
    <t>D+M zrcadlo 400x600mm, vč. kotvení, pomocných prací, doplňků, přesná specifikace dle PD (Výpis Sanitární vybavení)</t>
  </si>
  <si>
    <t>767379120</t>
  </si>
  <si>
    <t>54</t>
  </si>
  <si>
    <t>799_S2</t>
  </si>
  <si>
    <t>D+M zásobník na tekuté mýdlo, vysoce odolný plast, vč. kotvení, pomocných prací, doplňků, přesná specifikace dle PD (Výpis Sanitární vybavení)</t>
  </si>
  <si>
    <t>677275921</t>
  </si>
  <si>
    <t>55</t>
  </si>
  <si>
    <t>799_S3</t>
  </si>
  <si>
    <t>D+M odpadkový koš, nerez, pomocných prací, doplňků, přesná specifikace dle PD (Výpis Sanitární vybavení)</t>
  </si>
  <si>
    <t>-559774555</t>
  </si>
  <si>
    <t>56</t>
  </si>
  <si>
    <t>799_S4</t>
  </si>
  <si>
    <t>D+M zásobník skládaných papírových ručníků 260x140x300mm, vysoce odolný plast, vč. kotvení, pomocných prací, doplňků, přesná specifikace dle PD (Výpis Sanitární vybavení)</t>
  </si>
  <si>
    <t>-230991167</t>
  </si>
  <si>
    <t>57</t>
  </si>
  <si>
    <t>799_S5</t>
  </si>
  <si>
    <t>D+M dvojháček nerez, vč. kotvení, pomocných prací, doplňků, přesná specifikace dle PD (Výpis Sanitární vybavení)</t>
  </si>
  <si>
    <t>-1031894102</t>
  </si>
  <si>
    <t>EL - Elektroinstalace</t>
  </si>
  <si>
    <t>MAT - Materiál</t>
  </si>
  <si>
    <t xml:space="preserve">    D1 - Instalační krabice (CPV 284 220 00-6)</t>
  </si>
  <si>
    <t xml:space="preserve">    D2 - Nosné prvky </t>
  </si>
  <si>
    <t xml:space="preserve">    D3 - Nosné prvky pro uložení vodičů (CPV 284 223 00-9)</t>
  </si>
  <si>
    <t xml:space="preserve">    D4 - Svítidla (CPV 315 000 00-1)</t>
  </si>
  <si>
    <t xml:space="preserve">    D5 - Vodiče (CPV 313 000 00-9)</t>
  </si>
  <si>
    <t xml:space="preserve">    D6 - Vypínače (CPV 312 120 00-5)</t>
  </si>
  <si>
    <t xml:space="preserve">    D7 - Zásuvky (CPV 312 241 00-3)</t>
  </si>
  <si>
    <t>D8 - Montáž (CPV 453 100 00-3)</t>
  </si>
  <si>
    <t xml:space="preserve">    D9 - Hodinové zúčtovací sazby</t>
  </si>
  <si>
    <t xml:space="preserve">    D10 - Montáže</t>
  </si>
  <si>
    <t xml:space="preserve">    D11 - Stavební práce</t>
  </si>
  <si>
    <t>MAT</t>
  </si>
  <si>
    <t>Materiál</t>
  </si>
  <si>
    <t>D1</t>
  </si>
  <si>
    <t>Instalační krabice (CPV 284 220 00-6)</t>
  </si>
  <si>
    <t>KO KRABICE KU 68 - 1902</t>
  </si>
  <si>
    <t>KS</t>
  </si>
  <si>
    <t>256</t>
  </si>
  <si>
    <t>64</t>
  </si>
  <si>
    <t>Krabice elektroinstalační rozbočovací vč. svorek</t>
  </si>
  <si>
    <t>ks</t>
  </si>
  <si>
    <t>D2</t>
  </si>
  <si>
    <t xml:space="preserve">Nosné prvky </t>
  </si>
  <si>
    <t>podlahový kanál do bet. podlahy 48x350x2000</t>
  </si>
  <si>
    <t>kusová délka 2m</t>
  </si>
  <si>
    <t>Přechodový díl z podlahového žlabu do stěny</t>
  </si>
  <si>
    <t>D3</t>
  </si>
  <si>
    <t>Nosné prvky pro uložení vodičů (CPV 284 223 00-9)</t>
  </si>
  <si>
    <t>KO TRUBKA 2316 PVC</t>
  </si>
  <si>
    <t>D4</t>
  </si>
  <si>
    <t>Svítidla (CPV 315 000 00-1)</t>
  </si>
  <si>
    <t>A1- LED svítidlo 50W / vestavné,opál, teple bílá,IP 20</t>
  </si>
  <si>
    <t>typ OMS, AD GRACRUX PV1 OPAL vestavné 600x600</t>
  </si>
  <si>
    <t>D5</t>
  </si>
  <si>
    <t>Vodiče (CPV 313 000 00-9)</t>
  </si>
  <si>
    <t>KABEL CYKY 3C x 1.5</t>
  </si>
  <si>
    <t>KABEL CYKY 3C x 2.5</t>
  </si>
  <si>
    <t>KABEL CYKY 5C x 1.5</t>
  </si>
  <si>
    <t>D6</t>
  </si>
  <si>
    <t>Vypínače (CPV 312 120 00-5)</t>
  </si>
  <si>
    <t>Vypínač TANGO 05 (komplet) barva - bílá</t>
  </si>
  <si>
    <t>D7</t>
  </si>
  <si>
    <t>Zásuvky (CPV 312 241 00-3)</t>
  </si>
  <si>
    <t>JBT Z 5518A-A2349 B TANGO KOMPLET 1x</t>
  </si>
  <si>
    <t>Podlahová zásuvková krabice BETTERMANN pro 12 zás. modulů osazena 8ks zás.230V (kompelt)</t>
  </si>
  <si>
    <t>D8</t>
  </si>
  <si>
    <t>Montáž (CPV 453 100 00-3)</t>
  </si>
  <si>
    <t>D9</t>
  </si>
  <si>
    <t>Koordinace s profesemi</t>
  </si>
  <si>
    <t xml:space="preserve">- před dokončením kabeláže nutno prověřit a odsouhlasit s jednotlivými profesemi polohy vývodů a způsob ovládání dodávaných zařízení a technologií. </t>
  </si>
  <si>
    <t>Pomocné práce,kompletace</t>
  </si>
  <si>
    <t>Převzetí pracoviště</t>
  </si>
  <si>
    <t>Spolupráce s investorem</t>
  </si>
  <si>
    <t>Úprava stávající elektroinstalace</t>
  </si>
  <si>
    <t>Výchozí revize s vypracováním revizní zprávy</t>
  </si>
  <si>
    <t>Zakreslení skutečného provedení</t>
  </si>
  <si>
    <t>D10</t>
  </si>
  <si>
    <t>Montáže</t>
  </si>
  <si>
    <t>Montáž svítidla</t>
  </si>
  <si>
    <t>Demontáž stávající elektroinstalace včetně likvidace materiálu</t>
  </si>
  <si>
    <t>Montáž krabice odbočné (KR 97) kruh. vč.zap</t>
  </si>
  <si>
    <t>Montáž LED svítidla interierového, stropní / přisazené</t>
  </si>
  <si>
    <t>montáž podlahových krabic BETTERMANN</t>
  </si>
  <si>
    <t>Montáž přístrojové krabice bez zapojení</t>
  </si>
  <si>
    <t>Montáž trubky ohebná el.instalační (pod) typ 23 48mm</t>
  </si>
  <si>
    <t>Položení kabelu pevně</t>
  </si>
  <si>
    <t>Položení kabelu pod omítku</t>
  </si>
  <si>
    <t>Zapojení vypínače zapuštěného</t>
  </si>
  <si>
    <t>58</t>
  </si>
  <si>
    <t>Zapojení zásuvky polozap./zapuštěné 10/16A 250V 2P+Z</t>
  </si>
  <si>
    <t>60</t>
  </si>
  <si>
    <t>D11</t>
  </si>
  <si>
    <t>Stavební práce</t>
  </si>
  <si>
    <t>Malba</t>
  </si>
  <si>
    <t>62</t>
  </si>
  <si>
    <t>Oprava stávající štukové výzdoby po instalaci kabelů</t>
  </si>
  <si>
    <t>Sekání zdi cihlové, kapsy-krab.&lt;100x100x50mm</t>
  </si>
  <si>
    <t>66</t>
  </si>
  <si>
    <t>Štuková omítka</t>
  </si>
  <si>
    <t>68</t>
  </si>
  <si>
    <t>Vysekání rýhy do stěny, omítka váp.š.do 50mm</t>
  </si>
  <si>
    <t>70</t>
  </si>
  <si>
    <t>Vysekání rýhy do stěny, omítka-cem.š.do 30mm</t>
  </si>
  <si>
    <t>72</t>
  </si>
  <si>
    <t>ZTI - Zdravotechnické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</si>
  <si>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</si>
  <si>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</si>
  <si>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</si>
  <si>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Odvoz suti a vybouraných hmot na skládku nebo meziskládku se složením, na vzdálenost do 1 km</t>
  </si>
  <si>
    <t>Odvoz suti a vybouraných hmot na skládku nebo meziskládku se složením, na vzdálenost Příplatek k ceně za každý další i započatý 1 km přes 1 km</t>
  </si>
  <si>
    <t>721</t>
  </si>
  <si>
    <t>Zdravotechnika - vnitřní kanalizace</t>
  </si>
  <si>
    <t>721171803</t>
  </si>
  <si>
    <t>Demontáž potrubí z novodurových trub odpadních nebo připojovacích do D 75</t>
  </si>
  <si>
    <t>721174043</t>
  </si>
  <si>
    <t>Potrubí z trub polypropylenových připojovací DN 50</t>
  </si>
  <si>
    <t>721194104</t>
  </si>
  <si>
    <t>Vyměření přípojek na potrubí vyvedení a upevnění odpadních výpustek DN 40</t>
  </si>
  <si>
    <t>721290112</t>
  </si>
  <si>
    <t>Zkouška těsnosti kanalizace v objektech vodou DN 150 nebo DN 200</t>
  </si>
  <si>
    <t>998721202</t>
  </si>
  <si>
    <t>Přesun hmot pro vnitřní kanalizace stanovený procentní sazbou (%) z ceny vodorovná dopravní vzdálenost do 50 m v objektech výšky přes 6 do 12 m</t>
  </si>
  <si>
    <t>%</t>
  </si>
  <si>
    <t>722</t>
  </si>
  <si>
    <t>Zdravotechnika - vnitřní vodovod</t>
  </si>
  <si>
    <t>722130803</t>
  </si>
  <si>
    <t>Demontáž potrubí z ocelových trubek pozinkovaných závitových přes 40 do DN 50</t>
  </si>
  <si>
    <t>722175002</t>
  </si>
  <si>
    <t>Potrubí z plastových trubek z polypropylenu PP-RCT svařovaných polyfúzně D 20 x 2,8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</si>
  <si>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</si>
  <si>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</si>
  <si>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722181812</t>
  </si>
  <si>
    <t>Demontáž ochrany potrubí plstěných pásů z trub, průměru do 50 mm</t>
  </si>
  <si>
    <t>722220121</t>
  </si>
  <si>
    <t>Armatury s jedním závitem nástěnky pro baterii G 1/2"</t>
  </si>
  <si>
    <t>pár</t>
  </si>
  <si>
    <t>722290229</t>
  </si>
  <si>
    <t>Zkoušky, proplach a desinfekce vodovodního potrubí zkoušky těsnosti vodovodního potrubí závitového přes DN 50 do DN 100</t>
  </si>
  <si>
    <t>722290234</t>
  </si>
  <si>
    <t>Zkoušky, proplach a desinfekce vodovodního potrubí proplach a desinfekce vodovodního potrubí do DN 80</t>
  </si>
  <si>
    <t>998722202</t>
  </si>
  <si>
    <t>Přesun hmot pro vnitřní vodovod stanovený procentní sazbou (%) z ceny vodorovná dopravní vzdálenost do 50 m v objektech výšky přes 6 do 12 m</t>
  </si>
  <si>
    <t>725</t>
  </si>
  <si>
    <t>Zdravotechnika - zařizovací předměty</t>
  </si>
  <si>
    <t>725210821</t>
  </si>
  <si>
    <t>Demontáž umyvadel bez výtokových armatur umyvadel</t>
  </si>
  <si>
    <t>725211602</t>
  </si>
  <si>
    <t>Umyvadla keramická bílá bez výtokových armatur připevněná na stěnu šrouby bez sloupu nebo krytu na sifon, šířka umyvadla 550 mm</t>
  </si>
  <si>
    <t>55145686</t>
  </si>
  <si>
    <t>baterie umyvadlová stojánková páková</t>
  </si>
  <si>
    <t>725590812</t>
  </si>
  <si>
    <t>Vnitrostaveništní přemístění vybouraných (demontovaných) hmot zařizovacích předmětů vodorovně do 100 m v objektech výšky přes 6 do 12 m</t>
  </si>
  <si>
    <t>725813111</t>
  </si>
  <si>
    <t>Ventily rohové bez připojovací trubičky nebo flexi hadičky G 1/2"</t>
  </si>
  <si>
    <t>725820801</t>
  </si>
  <si>
    <t>Demontáž baterií nástěnných do G 3/4</t>
  </si>
  <si>
    <t>998725202</t>
  </si>
  <si>
    <t>Přesun hmot pro zařizovací předměty stanovený procentní sazbou (%) z ceny vodorovná dopravní vzdálenost do 50 m v objektech výšky přes 6 do 12 m</t>
  </si>
  <si>
    <t>INT01 - Interier - část 1.</t>
  </si>
  <si>
    <t>OST - Ostatní</t>
  </si>
  <si>
    <t>OST</t>
  </si>
  <si>
    <t>Ostatní</t>
  </si>
  <si>
    <t>OST_OZN. - 04</t>
  </si>
  <si>
    <t>D+M 04 Skříň s nástavcem - 800x750mm x 2580mm, přesná specifikace viz PD - vč. 07</t>
  </si>
  <si>
    <t>-1032805428</t>
  </si>
  <si>
    <t>OST_OZN. - 05</t>
  </si>
  <si>
    <t>D+M 05 Skříňky policové na šanony - 800x400mm x 740mm, přesná specifikace viz PD - vč. 07</t>
  </si>
  <si>
    <t>846540422</t>
  </si>
  <si>
    <t>OST_OZN. - 06</t>
  </si>
  <si>
    <t>D+M 06 Skříňky policové na šanony se spec. horní pracovní deskou - 800x400mm x 740mm, přesná specifikace viz PD - vč. 07</t>
  </si>
  <si>
    <t>-1661430574</t>
  </si>
  <si>
    <t>OST_OZN. - 07</t>
  </si>
  <si>
    <t>D+M 07 Šatní sestava - 1700x500mm x 1870mm, přesná specifikace viz PD - vč. 07</t>
  </si>
  <si>
    <t>62422549</t>
  </si>
  <si>
    <t>OST_OZN. - 08a</t>
  </si>
  <si>
    <t>D+M 08a Koutek na vaření kávy - spodní skříňka 800x425mm x 740mm, přesná specifikace viz PD - vč. 07</t>
  </si>
  <si>
    <t>28509935</t>
  </si>
  <si>
    <t>OST_OZN. - 08b</t>
  </si>
  <si>
    <t>D+M 08b Koutek na vaření kávy - horní skříňka 800x336mm x 370mm, přesná specifikace viz PD - vč. 07</t>
  </si>
  <si>
    <t>542792742</t>
  </si>
  <si>
    <t>OST_OZN. - 10</t>
  </si>
  <si>
    <t>D+M 10 Stojan na mapy - 1000x540mm x 860mm, přesná specifikace viz PD - vč. 07</t>
  </si>
  <si>
    <t>1451313890</t>
  </si>
  <si>
    <t>OST_OZN. - 11</t>
  </si>
  <si>
    <t>D+M 11 Schůdky, přesná specifikace viz PD - vč. 07</t>
  </si>
  <si>
    <t>1041846349</t>
  </si>
  <si>
    <t>OST_X12</t>
  </si>
  <si>
    <t>D+M Skříň na uskladnění chemikálií,1950x950x500 mm, ořesná specifikace viz PD</t>
  </si>
  <si>
    <t>1750521384</t>
  </si>
  <si>
    <t>VON - Vedlejší a ostatní náklady</t>
  </si>
  <si>
    <t>VRN - Vedlejší rozpočtové náklady</t>
  </si>
  <si>
    <t>VRN</t>
  </si>
  <si>
    <t>Vedlejší rozpočtové náklady</t>
  </si>
  <si>
    <t>011503000</t>
  </si>
  <si>
    <t>Stavební průzkum bez rozlišení</t>
  </si>
  <si>
    <t>1024</t>
  </si>
  <si>
    <t>-1304806194</t>
  </si>
  <si>
    <t>013254000</t>
  </si>
  <si>
    <t>Dokumentace skutečného provedení stavby</t>
  </si>
  <si>
    <t>730901981</t>
  </si>
  <si>
    <t>013274000</t>
  </si>
  <si>
    <t>Pasportizace objektu před započetím prací</t>
  </si>
  <si>
    <t>1416218723</t>
  </si>
  <si>
    <t>035103001</t>
  </si>
  <si>
    <t>Pronájem ploch</t>
  </si>
  <si>
    <t>soubro</t>
  </si>
  <si>
    <t>314816660</t>
  </si>
  <si>
    <t>071103000</t>
  </si>
  <si>
    <t>Provoz investora</t>
  </si>
  <si>
    <t>-1607257830</t>
  </si>
  <si>
    <t>094103000</t>
  </si>
  <si>
    <t>Náklady na plánované vyklizení objektu</t>
  </si>
  <si>
    <t>-1842005463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</si>
</sst>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71.25" customHeight="1">
      <c r="B23" s="21"/>
      <c r="C23" s="22"/>
      <c r="D23" s="22"/>
      <c r="E23" s="36" t="s">
        <v>33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INT07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ZŠ Husova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30. 1. 2022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'B01 - Bourací práce'!J30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'B01 - Bourací práce'!P124</f>
        <v>0</v>
      </c>
      <c r="AV95" s="128">
        <f>'B01 - Bourací práce'!J33</f>
        <v>0</v>
      </c>
      <c r="AW95" s="128">
        <f>'B01 - Bourací práce'!J34</f>
        <v>0</v>
      </c>
      <c r="AX95" s="128">
        <f>'B01 - Bourací práce'!J35</f>
        <v>0</v>
      </c>
      <c r="AY95" s="128">
        <f>'B01 - Bourací práce'!J36</f>
        <v>0</v>
      </c>
      <c r="AZ95" s="128">
        <f>'B01 - Bourací práce'!F33</f>
        <v>0</v>
      </c>
      <c r="BA95" s="128">
        <f>'B01 - Bourací práce'!F34</f>
        <v>0</v>
      </c>
      <c r="BB95" s="128">
        <f>'B01 - Bourací práce'!F35</f>
        <v>0</v>
      </c>
      <c r="BC95" s="128">
        <f>'B01 - Bourací práce'!F36</f>
        <v>0</v>
      </c>
      <c r="BD95" s="130">
        <f>'B01 - Bourací práce'!F37</f>
        <v>0</v>
      </c>
      <c r="BE95" s="7"/>
      <c r="BT95" s="131" t="s">
        <v>82</v>
      </c>
      <c r="BV95" s="131" t="s">
        <v>76</v>
      </c>
      <c r="BW95" s="131" t="s">
        <v>83</v>
      </c>
      <c r="BX95" s="131" t="s">
        <v>5</v>
      </c>
      <c r="CL95" s="131" t="s">
        <v>1</v>
      </c>
      <c r="CM95" s="131" t="s">
        <v>84</v>
      </c>
    </row>
    <row r="96" s="7" customFormat="1" ht="16.5" customHeight="1">
      <c r="A96" s="119" t="s">
        <v>78</v>
      </c>
      <c r="B96" s="120"/>
      <c r="C96" s="121"/>
      <c r="D96" s="122" t="s">
        <v>85</v>
      </c>
      <c r="E96" s="122"/>
      <c r="F96" s="122"/>
      <c r="G96" s="122"/>
      <c r="H96" s="122"/>
      <c r="I96" s="123"/>
      <c r="J96" s="122" t="s">
        <v>86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'A01 - Stavebně konstrukčn...'!J30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81</v>
      </c>
      <c r="AR96" s="126"/>
      <c r="AS96" s="127">
        <v>0</v>
      </c>
      <c r="AT96" s="128">
        <f>ROUND(SUM(AV96:AW96),2)</f>
        <v>0</v>
      </c>
      <c r="AU96" s="129">
        <f>'A01 - Stavebně konstrukčn...'!P130</f>
        <v>0</v>
      </c>
      <c r="AV96" s="128">
        <f>'A01 - Stavebně konstrukčn...'!J33</f>
        <v>0</v>
      </c>
      <c r="AW96" s="128">
        <f>'A01 - Stavebně konstrukčn...'!J34</f>
        <v>0</v>
      </c>
      <c r="AX96" s="128">
        <f>'A01 - Stavebně konstrukčn...'!J35</f>
        <v>0</v>
      </c>
      <c r="AY96" s="128">
        <f>'A01 - Stavebně konstrukčn...'!J36</f>
        <v>0</v>
      </c>
      <c r="AZ96" s="128">
        <f>'A01 - Stavebně konstrukčn...'!F33</f>
        <v>0</v>
      </c>
      <c r="BA96" s="128">
        <f>'A01 - Stavebně konstrukčn...'!F34</f>
        <v>0</v>
      </c>
      <c r="BB96" s="128">
        <f>'A01 - Stavebně konstrukčn...'!F35</f>
        <v>0</v>
      </c>
      <c r="BC96" s="128">
        <f>'A01 - Stavebně konstrukčn...'!F36</f>
        <v>0</v>
      </c>
      <c r="BD96" s="130">
        <f>'A01 - Stavebně konstrukčn...'!F37</f>
        <v>0</v>
      </c>
      <c r="BE96" s="7"/>
      <c r="BT96" s="131" t="s">
        <v>82</v>
      </c>
      <c r="BV96" s="131" t="s">
        <v>76</v>
      </c>
      <c r="BW96" s="131" t="s">
        <v>87</v>
      </c>
      <c r="BX96" s="131" t="s">
        <v>5</v>
      </c>
      <c r="CL96" s="131" t="s">
        <v>1</v>
      </c>
      <c r="CM96" s="131" t="s">
        <v>84</v>
      </c>
    </row>
    <row r="97" s="7" customFormat="1" ht="16.5" customHeight="1">
      <c r="A97" s="119" t="s">
        <v>78</v>
      </c>
      <c r="B97" s="120"/>
      <c r="C97" s="121"/>
      <c r="D97" s="122" t="s">
        <v>88</v>
      </c>
      <c r="E97" s="122"/>
      <c r="F97" s="122"/>
      <c r="G97" s="122"/>
      <c r="H97" s="122"/>
      <c r="I97" s="123"/>
      <c r="J97" s="122" t="s">
        <v>89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'EL - Elektroinstalace'!J30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81</v>
      </c>
      <c r="AR97" s="126"/>
      <c r="AS97" s="127">
        <v>0</v>
      </c>
      <c r="AT97" s="128">
        <f>ROUND(SUM(AV97:AW97),2)</f>
        <v>0</v>
      </c>
      <c r="AU97" s="129">
        <f>'EL - Elektroinstalace'!P128</f>
        <v>0</v>
      </c>
      <c r="AV97" s="128">
        <f>'EL - Elektroinstalace'!J33</f>
        <v>0</v>
      </c>
      <c r="AW97" s="128">
        <f>'EL - Elektroinstalace'!J34</f>
        <v>0</v>
      </c>
      <c r="AX97" s="128">
        <f>'EL - Elektroinstalace'!J35</f>
        <v>0</v>
      </c>
      <c r="AY97" s="128">
        <f>'EL - Elektroinstalace'!J36</f>
        <v>0</v>
      </c>
      <c r="AZ97" s="128">
        <f>'EL - Elektroinstalace'!F33</f>
        <v>0</v>
      </c>
      <c r="BA97" s="128">
        <f>'EL - Elektroinstalace'!F34</f>
        <v>0</v>
      </c>
      <c r="BB97" s="128">
        <f>'EL - Elektroinstalace'!F35</f>
        <v>0</v>
      </c>
      <c r="BC97" s="128">
        <f>'EL - Elektroinstalace'!F36</f>
        <v>0</v>
      </c>
      <c r="BD97" s="130">
        <f>'EL - Elektroinstalace'!F37</f>
        <v>0</v>
      </c>
      <c r="BE97" s="7"/>
      <c r="BT97" s="131" t="s">
        <v>82</v>
      </c>
      <c r="BV97" s="131" t="s">
        <v>76</v>
      </c>
      <c r="BW97" s="131" t="s">
        <v>90</v>
      </c>
      <c r="BX97" s="131" t="s">
        <v>5</v>
      </c>
      <c r="CL97" s="131" t="s">
        <v>1</v>
      </c>
      <c r="CM97" s="131" t="s">
        <v>84</v>
      </c>
    </row>
    <row r="98" s="7" customFormat="1" ht="16.5" customHeight="1">
      <c r="A98" s="119" t="s">
        <v>78</v>
      </c>
      <c r="B98" s="120"/>
      <c r="C98" s="121"/>
      <c r="D98" s="122" t="s">
        <v>91</v>
      </c>
      <c r="E98" s="122"/>
      <c r="F98" s="122"/>
      <c r="G98" s="122"/>
      <c r="H98" s="122"/>
      <c r="I98" s="123"/>
      <c r="J98" s="122" t="s">
        <v>92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'ZTI - Zdravotechnické ins...'!J30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81</v>
      </c>
      <c r="AR98" s="126"/>
      <c r="AS98" s="127">
        <v>0</v>
      </c>
      <c r="AT98" s="128">
        <f>ROUND(SUM(AV98:AW98),2)</f>
        <v>0</v>
      </c>
      <c r="AU98" s="129">
        <f>'ZTI - Zdravotechnické ins...'!P122</f>
        <v>0</v>
      </c>
      <c r="AV98" s="128">
        <f>'ZTI - Zdravotechnické ins...'!J33</f>
        <v>0</v>
      </c>
      <c r="AW98" s="128">
        <f>'ZTI - Zdravotechnické ins...'!J34</f>
        <v>0</v>
      </c>
      <c r="AX98" s="128">
        <f>'ZTI - Zdravotechnické ins...'!J35</f>
        <v>0</v>
      </c>
      <c r="AY98" s="128">
        <f>'ZTI - Zdravotechnické ins...'!J36</f>
        <v>0</v>
      </c>
      <c r="AZ98" s="128">
        <f>'ZTI - Zdravotechnické ins...'!F33</f>
        <v>0</v>
      </c>
      <c r="BA98" s="128">
        <f>'ZTI - Zdravotechnické ins...'!F34</f>
        <v>0</v>
      </c>
      <c r="BB98" s="128">
        <f>'ZTI - Zdravotechnické ins...'!F35</f>
        <v>0</v>
      </c>
      <c r="BC98" s="128">
        <f>'ZTI - Zdravotechnické ins...'!F36</f>
        <v>0</v>
      </c>
      <c r="BD98" s="130">
        <f>'ZTI - Zdravotechnické ins...'!F37</f>
        <v>0</v>
      </c>
      <c r="BE98" s="7"/>
      <c r="BT98" s="131" t="s">
        <v>82</v>
      </c>
      <c r="BV98" s="131" t="s">
        <v>76</v>
      </c>
      <c r="BW98" s="131" t="s">
        <v>93</v>
      </c>
      <c r="BX98" s="131" t="s">
        <v>5</v>
      </c>
      <c r="CL98" s="131" t="s">
        <v>1</v>
      </c>
      <c r="CM98" s="131" t="s">
        <v>84</v>
      </c>
    </row>
    <row r="99" s="7" customFormat="1" ht="16.5" customHeight="1">
      <c r="A99" s="119" t="s">
        <v>78</v>
      </c>
      <c r="B99" s="120"/>
      <c r="C99" s="121"/>
      <c r="D99" s="122" t="s">
        <v>94</v>
      </c>
      <c r="E99" s="122"/>
      <c r="F99" s="122"/>
      <c r="G99" s="122"/>
      <c r="H99" s="122"/>
      <c r="I99" s="123"/>
      <c r="J99" s="122" t="s">
        <v>95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'INT01 - Interier - část 1.'!J30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81</v>
      </c>
      <c r="AR99" s="126"/>
      <c r="AS99" s="127">
        <v>0</v>
      </c>
      <c r="AT99" s="128">
        <f>ROUND(SUM(AV99:AW99),2)</f>
        <v>0</v>
      </c>
      <c r="AU99" s="129">
        <f>'INT01 - Interier - část 1.'!P117</f>
        <v>0</v>
      </c>
      <c r="AV99" s="128">
        <f>'INT01 - Interier - část 1.'!J33</f>
        <v>0</v>
      </c>
      <c r="AW99" s="128">
        <f>'INT01 - Interier - část 1.'!J34</f>
        <v>0</v>
      </c>
      <c r="AX99" s="128">
        <f>'INT01 - Interier - část 1.'!J35</f>
        <v>0</v>
      </c>
      <c r="AY99" s="128">
        <f>'INT01 - Interier - část 1.'!J36</f>
        <v>0</v>
      </c>
      <c r="AZ99" s="128">
        <f>'INT01 - Interier - část 1.'!F33</f>
        <v>0</v>
      </c>
      <c r="BA99" s="128">
        <f>'INT01 - Interier - část 1.'!F34</f>
        <v>0</v>
      </c>
      <c r="BB99" s="128">
        <f>'INT01 - Interier - část 1.'!F35</f>
        <v>0</v>
      </c>
      <c r="BC99" s="128">
        <f>'INT01 - Interier - část 1.'!F36</f>
        <v>0</v>
      </c>
      <c r="BD99" s="130">
        <f>'INT01 - Interier - část 1.'!F37</f>
        <v>0</v>
      </c>
      <c r="BE99" s="7"/>
      <c r="BT99" s="131" t="s">
        <v>82</v>
      </c>
      <c r="BV99" s="131" t="s">
        <v>76</v>
      </c>
      <c r="BW99" s="131" t="s">
        <v>96</v>
      </c>
      <c r="BX99" s="131" t="s">
        <v>5</v>
      </c>
      <c r="CL99" s="131" t="s">
        <v>1</v>
      </c>
      <c r="CM99" s="131" t="s">
        <v>84</v>
      </c>
    </row>
    <row r="100" s="7" customFormat="1" ht="16.5" customHeight="1">
      <c r="A100" s="119" t="s">
        <v>78</v>
      </c>
      <c r="B100" s="120"/>
      <c r="C100" s="121"/>
      <c r="D100" s="122" t="s">
        <v>97</v>
      </c>
      <c r="E100" s="122"/>
      <c r="F100" s="122"/>
      <c r="G100" s="122"/>
      <c r="H100" s="122"/>
      <c r="I100" s="123"/>
      <c r="J100" s="122" t="s">
        <v>98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'VON - Vedlejší a ostatní 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81</v>
      </c>
      <c r="AR100" s="126"/>
      <c r="AS100" s="132">
        <v>0</v>
      </c>
      <c r="AT100" s="133">
        <f>ROUND(SUM(AV100:AW100),2)</f>
        <v>0</v>
      </c>
      <c r="AU100" s="134">
        <f>'VON - Vedlejší a ostatní ...'!P117</f>
        <v>0</v>
      </c>
      <c r="AV100" s="133">
        <f>'VON - Vedlejší a ostatní ...'!J33</f>
        <v>0</v>
      </c>
      <c r="AW100" s="133">
        <f>'VON - Vedlejší a ostatní ...'!J34</f>
        <v>0</v>
      </c>
      <c r="AX100" s="133">
        <f>'VON - Vedlejší a ostatní ...'!J35</f>
        <v>0</v>
      </c>
      <c r="AY100" s="133">
        <f>'VON - Vedlejší a ostatní ...'!J36</f>
        <v>0</v>
      </c>
      <c r="AZ100" s="133">
        <f>'VON - Vedlejší a ostatní ...'!F33</f>
        <v>0</v>
      </c>
      <c r="BA100" s="133">
        <f>'VON - Vedlejší a ostatní ...'!F34</f>
        <v>0</v>
      </c>
      <c r="BB100" s="133">
        <f>'VON - Vedlejší a ostatní ...'!F35</f>
        <v>0</v>
      </c>
      <c r="BC100" s="133">
        <f>'VON - Vedlejší a ostatní ...'!F36</f>
        <v>0</v>
      </c>
      <c r="BD100" s="135">
        <f>'VON - Vedlejší a ostatní ...'!F37</f>
        <v>0</v>
      </c>
      <c r="BE100" s="7"/>
      <c r="BT100" s="131" t="s">
        <v>82</v>
      </c>
      <c r="BV100" s="131" t="s">
        <v>76</v>
      </c>
      <c r="BW100" s="131" t="s">
        <v>99</v>
      </c>
      <c r="BX100" s="131" t="s">
        <v>5</v>
      </c>
      <c r="CL100" s="131" t="s">
        <v>1</v>
      </c>
      <c r="CM100" s="131" t="s">
        <v>84</v>
      </c>
    </row>
    <row r="101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sheet="1" formatColumns="0" formatRows="0" objects="1" scenarios="1" spinCount="100000" saltValue="fPq9G6n/BiKU4aQ9DNEK2iv8Kz64aRQzx475Oq2R3pEoEpIMtmO7NCSf+W9OngYK0fXWtu6SP5pRB8rJb6n5pQ==" hashValue="Femo0g7flmTgLMgSw/ZxFLcsOs5ja/9BzwihBjjx1NNbL3Ppm7Q6hKdT1rzkP6gK5hG+pxcRNeJLU1vbRmHVDQ==" algorithmName="SHA-512" password="D993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B01 - Bourací práce'!C2" display="/"/>
    <hyperlink ref="A96" location="'A01 - Stavebně konstrukčn...'!C2" display="/"/>
    <hyperlink ref="A97" location="'EL - Elektroinstalace'!C2" display="/"/>
    <hyperlink ref="A98" location="'ZTI - Zdravotechnické ins...'!C2" display="/"/>
    <hyperlink ref="A99" location="'INT01 - Interier - část 1.'!C2" display="/"/>
    <hyperlink ref="A100" location="'VON - Vedlejší a ostatní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100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ZŠ Husova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30. 1. 2022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83.25" customHeight="1">
      <c r="A27" s="145"/>
      <c r="B27" s="146"/>
      <c r="C27" s="145"/>
      <c r="D27" s="145"/>
      <c r="E27" s="147" t="s">
        <v>103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ROUND((SUM(BE124:BE193)),  2)</f>
        <v>0</v>
      </c>
      <c r="G33" s="38"/>
      <c r="H33" s="38"/>
      <c r="I33" s="155">
        <v>0.20999999999999999</v>
      </c>
      <c r="J33" s="154">
        <f>ROUND(((SUM(BE124:BE193))*I33),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ROUND((SUM(BF124:BF193)),  2)</f>
        <v>0</v>
      </c>
      <c r="G34" s="38"/>
      <c r="H34" s="38"/>
      <c r="I34" s="155">
        <v>0.14999999999999999</v>
      </c>
      <c r="J34" s="154">
        <f>ROUND(((SUM(BF124:BF193))*I34),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ROUND((SUM(BG124:BG193)),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ROUND((SUM(BH124:BH193)),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ROUND((SUM(BI124:BI193)),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ZŠ Husova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B01 - Bourací práce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J143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79"/>
      <c r="C100" s="180"/>
      <c r="D100" s="181" t="s">
        <v>112</v>
      </c>
      <c r="E100" s="182"/>
      <c r="F100" s="182"/>
      <c r="G100" s="182"/>
      <c r="H100" s="182"/>
      <c r="I100" s="182"/>
      <c r="J100" s="183">
        <f>J149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5"/>
      <c r="C101" s="186"/>
      <c r="D101" s="187" t="s">
        <v>113</v>
      </c>
      <c r="E101" s="188"/>
      <c r="F101" s="188"/>
      <c r="G101" s="188"/>
      <c r="H101" s="188"/>
      <c r="I101" s="188"/>
      <c r="J101" s="189">
        <f>J150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114</v>
      </c>
      <c r="E102" s="188"/>
      <c r="F102" s="188"/>
      <c r="G102" s="188"/>
      <c r="H102" s="188"/>
      <c r="I102" s="188"/>
      <c r="J102" s="189">
        <f>J157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115</v>
      </c>
      <c r="E103" s="188"/>
      <c r="F103" s="188"/>
      <c r="G103" s="188"/>
      <c r="H103" s="188"/>
      <c r="I103" s="188"/>
      <c r="J103" s="189">
        <f>J175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9"/>
      <c r="C104" s="180"/>
      <c r="D104" s="181" t="s">
        <v>116</v>
      </c>
      <c r="E104" s="182"/>
      <c r="F104" s="182"/>
      <c r="G104" s="182"/>
      <c r="H104" s="182"/>
      <c r="I104" s="182"/>
      <c r="J104" s="183">
        <f>J188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117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74" t="str">
        <f>E7</f>
        <v>ZŠ Husova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101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B01 - Bourací práce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 xml:space="preserve"> </v>
      </c>
      <c r="G118" s="40"/>
      <c r="H118" s="40"/>
      <c r="I118" s="32" t="s">
        <v>22</v>
      </c>
      <c r="J118" s="79" t="str">
        <f>IF(J12="","",J12)</f>
        <v>30. 1. 2022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29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32" t="s">
        <v>31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1"/>
      <c r="B123" s="192"/>
      <c r="C123" s="193" t="s">
        <v>118</v>
      </c>
      <c r="D123" s="194" t="s">
        <v>59</v>
      </c>
      <c r="E123" s="194" t="s">
        <v>55</v>
      </c>
      <c r="F123" s="194" t="s">
        <v>56</v>
      </c>
      <c r="G123" s="194" t="s">
        <v>119</v>
      </c>
      <c r="H123" s="194" t="s">
        <v>120</v>
      </c>
      <c r="I123" s="194" t="s">
        <v>121</v>
      </c>
      <c r="J123" s="194" t="s">
        <v>106</v>
      </c>
      <c r="K123" s="195" t="s">
        <v>122</v>
      </c>
      <c r="L123" s="196"/>
      <c r="M123" s="100" t="s">
        <v>1</v>
      </c>
      <c r="N123" s="101" t="s">
        <v>38</v>
      </c>
      <c r="O123" s="101" t="s">
        <v>123</v>
      </c>
      <c r="P123" s="101" t="s">
        <v>124</v>
      </c>
      <c r="Q123" s="101" t="s">
        <v>125</v>
      </c>
      <c r="R123" s="101" t="s">
        <v>126</v>
      </c>
      <c r="S123" s="101" t="s">
        <v>127</v>
      </c>
      <c r="T123" s="102" t="s">
        <v>128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="2" customFormat="1" ht="22.8" customHeight="1">
      <c r="A124" s="38"/>
      <c r="B124" s="39"/>
      <c r="C124" s="107" t="s">
        <v>129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P125+P149+P188</f>
        <v>0</v>
      </c>
      <c r="Q124" s="104"/>
      <c r="R124" s="199">
        <f>R125+R149+R188</f>
        <v>0</v>
      </c>
      <c r="S124" s="104"/>
      <c r="T124" s="200">
        <f>T125+T149+T188</f>
        <v>30.097271499999998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73</v>
      </c>
      <c r="AU124" s="17" t="s">
        <v>108</v>
      </c>
      <c r="BK124" s="201">
        <f>BK125+BK149+BK188</f>
        <v>0</v>
      </c>
    </row>
    <row r="125" s="12" customFormat="1" ht="25.92" customHeight="1">
      <c r="A125" s="12"/>
      <c r="B125" s="202"/>
      <c r="C125" s="203"/>
      <c r="D125" s="204" t="s">
        <v>73</v>
      </c>
      <c r="E125" s="205" t="s">
        <v>130</v>
      </c>
      <c r="F125" s="205" t="s">
        <v>131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P126+P143</f>
        <v>0</v>
      </c>
      <c r="Q125" s="210"/>
      <c r="R125" s="211">
        <f>R126+R143</f>
        <v>0</v>
      </c>
      <c r="S125" s="210"/>
      <c r="T125" s="212">
        <f>T126+T143</f>
        <v>27.728799999999996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82</v>
      </c>
      <c r="AT125" s="214" t="s">
        <v>73</v>
      </c>
      <c r="AU125" s="214" t="s">
        <v>74</v>
      </c>
      <c r="AY125" s="213" t="s">
        <v>132</v>
      </c>
      <c r="BK125" s="215">
        <f>BK126+BK143</f>
        <v>0</v>
      </c>
    </row>
    <row r="126" s="12" customFormat="1" ht="22.8" customHeight="1">
      <c r="A126" s="12"/>
      <c r="B126" s="202"/>
      <c r="C126" s="203"/>
      <c r="D126" s="204" t="s">
        <v>73</v>
      </c>
      <c r="E126" s="216" t="s">
        <v>133</v>
      </c>
      <c r="F126" s="216" t="s">
        <v>134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SUM(P127:P142)</f>
        <v>0</v>
      </c>
      <c r="Q126" s="210"/>
      <c r="R126" s="211">
        <f>SUM(R127:R142)</f>
        <v>0</v>
      </c>
      <c r="S126" s="210"/>
      <c r="T126" s="212">
        <f>SUM(T127:T142)</f>
        <v>27.728799999999996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82</v>
      </c>
      <c r="AT126" s="214" t="s">
        <v>73</v>
      </c>
      <c r="AU126" s="214" t="s">
        <v>82</v>
      </c>
      <c r="AY126" s="213" t="s">
        <v>132</v>
      </c>
      <c r="BK126" s="215">
        <f>SUM(BK127:BK142)</f>
        <v>0</v>
      </c>
    </row>
    <row r="127" s="2" customFormat="1" ht="21.75" customHeight="1">
      <c r="A127" s="38"/>
      <c r="B127" s="39"/>
      <c r="C127" s="218" t="s">
        <v>82</v>
      </c>
      <c r="D127" s="218" t="s">
        <v>135</v>
      </c>
      <c r="E127" s="219" t="s">
        <v>136</v>
      </c>
      <c r="F127" s="220" t="s">
        <v>137</v>
      </c>
      <c r="G127" s="221" t="s">
        <v>138</v>
      </c>
      <c r="H127" s="222">
        <v>19.632999999999999</v>
      </c>
      <c r="I127" s="223"/>
      <c r="J127" s="224">
        <f>ROUND(I127*H127,2)</f>
        <v>0</v>
      </c>
      <c r="K127" s="220" t="s">
        <v>139</v>
      </c>
      <c r="L127" s="44"/>
      <c r="M127" s="225" t="s">
        <v>1</v>
      </c>
      <c r="N127" s="226" t="s">
        <v>39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1.3999999999999999</v>
      </c>
      <c r="T127" s="228">
        <f>S127*H127</f>
        <v>27.486199999999997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140</v>
      </c>
      <c r="AT127" s="229" t="s">
        <v>135</v>
      </c>
      <c r="AU127" s="229" t="s">
        <v>84</v>
      </c>
      <c r="AY127" s="17" t="s">
        <v>132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82</v>
      </c>
      <c r="BK127" s="230">
        <f>ROUND(I127*H127,2)</f>
        <v>0</v>
      </c>
      <c r="BL127" s="17" t="s">
        <v>140</v>
      </c>
      <c r="BM127" s="229" t="s">
        <v>141</v>
      </c>
    </row>
    <row r="128" s="13" customFormat="1">
      <c r="A128" s="13"/>
      <c r="B128" s="231"/>
      <c r="C128" s="232"/>
      <c r="D128" s="233" t="s">
        <v>142</v>
      </c>
      <c r="E128" s="234" t="s">
        <v>1</v>
      </c>
      <c r="F128" s="235" t="s">
        <v>143</v>
      </c>
      <c r="G128" s="232"/>
      <c r="H128" s="234" t="s">
        <v>1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142</v>
      </c>
      <c r="AU128" s="241" t="s">
        <v>84</v>
      </c>
      <c r="AV128" s="13" t="s">
        <v>82</v>
      </c>
      <c r="AW128" s="13" t="s">
        <v>30</v>
      </c>
      <c r="AX128" s="13" t="s">
        <v>74</v>
      </c>
      <c r="AY128" s="241" t="s">
        <v>132</v>
      </c>
    </row>
    <row r="129" s="13" customFormat="1">
      <c r="A129" s="13"/>
      <c r="B129" s="231"/>
      <c r="C129" s="232"/>
      <c r="D129" s="233" t="s">
        <v>142</v>
      </c>
      <c r="E129" s="234" t="s">
        <v>1</v>
      </c>
      <c r="F129" s="235" t="s">
        <v>144</v>
      </c>
      <c r="G129" s="232"/>
      <c r="H129" s="234" t="s">
        <v>1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142</v>
      </c>
      <c r="AU129" s="241" t="s">
        <v>84</v>
      </c>
      <c r="AV129" s="13" t="s">
        <v>82</v>
      </c>
      <c r="AW129" s="13" t="s">
        <v>30</v>
      </c>
      <c r="AX129" s="13" t="s">
        <v>74</v>
      </c>
      <c r="AY129" s="241" t="s">
        <v>132</v>
      </c>
    </row>
    <row r="130" s="14" customFormat="1">
      <c r="A130" s="14"/>
      <c r="B130" s="242"/>
      <c r="C130" s="243"/>
      <c r="D130" s="233" t="s">
        <v>142</v>
      </c>
      <c r="E130" s="244" t="s">
        <v>1</v>
      </c>
      <c r="F130" s="245" t="s">
        <v>145</v>
      </c>
      <c r="G130" s="243"/>
      <c r="H130" s="246">
        <v>11.311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142</v>
      </c>
      <c r="AU130" s="252" t="s">
        <v>84</v>
      </c>
      <c r="AV130" s="14" t="s">
        <v>84</v>
      </c>
      <c r="AW130" s="14" t="s">
        <v>30</v>
      </c>
      <c r="AX130" s="14" t="s">
        <v>74</v>
      </c>
      <c r="AY130" s="252" t="s">
        <v>132</v>
      </c>
    </row>
    <row r="131" s="14" customFormat="1">
      <c r="A131" s="14"/>
      <c r="B131" s="242"/>
      <c r="C131" s="243"/>
      <c r="D131" s="233" t="s">
        <v>142</v>
      </c>
      <c r="E131" s="244" t="s">
        <v>1</v>
      </c>
      <c r="F131" s="245" t="s">
        <v>146</v>
      </c>
      <c r="G131" s="243"/>
      <c r="H131" s="246">
        <v>8.3219999999999992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142</v>
      </c>
      <c r="AU131" s="252" t="s">
        <v>84</v>
      </c>
      <c r="AV131" s="14" t="s">
        <v>84</v>
      </c>
      <c r="AW131" s="14" t="s">
        <v>30</v>
      </c>
      <c r="AX131" s="14" t="s">
        <v>74</v>
      </c>
      <c r="AY131" s="252" t="s">
        <v>132</v>
      </c>
    </row>
    <row r="132" s="15" customFormat="1">
      <c r="A132" s="15"/>
      <c r="B132" s="253"/>
      <c r="C132" s="254"/>
      <c r="D132" s="233" t="s">
        <v>142</v>
      </c>
      <c r="E132" s="255" t="s">
        <v>1</v>
      </c>
      <c r="F132" s="256" t="s">
        <v>147</v>
      </c>
      <c r="G132" s="254"/>
      <c r="H132" s="257">
        <v>19.632999999999999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3" t="s">
        <v>142</v>
      </c>
      <c r="AU132" s="263" t="s">
        <v>84</v>
      </c>
      <c r="AV132" s="15" t="s">
        <v>140</v>
      </c>
      <c r="AW132" s="15" t="s">
        <v>30</v>
      </c>
      <c r="AX132" s="15" t="s">
        <v>82</v>
      </c>
      <c r="AY132" s="263" t="s">
        <v>132</v>
      </c>
    </row>
    <row r="133" s="2" customFormat="1" ht="21.75" customHeight="1">
      <c r="A133" s="38"/>
      <c r="B133" s="39"/>
      <c r="C133" s="218" t="s">
        <v>84</v>
      </c>
      <c r="D133" s="218" t="s">
        <v>135</v>
      </c>
      <c r="E133" s="219" t="s">
        <v>148</v>
      </c>
      <c r="F133" s="220" t="s">
        <v>149</v>
      </c>
      <c r="G133" s="221" t="s">
        <v>150</v>
      </c>
      <c r="H133" s="222">
        <v>1</v>
      </c>
      <c r="I133" s="223"/>
      <c r="J133" s="224">
        <f>ROUND(I133*H133,2)</f>
        <v>0</v>
      </c>
      <c r="K133" s="220" t="s">
        <v>139</v>
      </c>
      <c r="L133" s="44"/>
      <c r="M133" s="225" t="s">
        <v>1</v>
      </c>
      <c r="N133" s="226" t="s">
        <v>39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0.075999999999999998</v>
      </c>
      <c r="T133" s="228">
        <f>S133*H133</f>
        <v>0.075999999999999998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140</v>
      </c>
      <c r="AT133" s="229" t="s">
        <v>135</v>
      </c>
      <c r="AU133" s="229" t="s">
        <v>84</v>
      </c>
      <c r="AY133" s="17" t="s">
        <v>132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82</v>
      </c>
      <c r="BK133" s="230">
        <f>ROUND(I133*H133,2)</f>
        <v>0</v>
      </c>
      <c r="BL133" s="17" t="s">
        <v>140</v>
      </c>
      <c r="BM133" s="229" t="s">
        <v>151</v>
      </c>
    </row>
    <row r="134" s="13" customFormat="1">
      <c r="A134" s="13"/>
      <c r="B134" s="231"/>
      <c r="C134" s="232"/>
      <c r="D134" s="233" t="s">
        <v>142</v>
      </c>
      <c r="E134" s="234" t="s">
        <v>1</v>
      </c>
      <c r="F134" s="235" t="s">
        <v>143</v>
      </c>
      <c r="G134" s="232"/>
      <c r="H134" s="234" t="s">
        <v>1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142</v>
      </c>
      <c r="AU134" s="241" t="s">
        <v>84</v>
      </c>
      <c r="AV134" s="13" t="s">
        <v>82</v>
      </c>
      <c r="AW134" s="13" t="s">
        <v>30</v>
      </c>
      <c r="AX134" s="13" t="s">
        <v>74</v>
      </c>
      <c r="AY134" s="241" t="s">
        <v>132</v>
      </c>
    </row>
    <row r="135" s="13" customFormat="1">
      <c r="A135" s="13"/>
      <c r="B135" s="231"/>
      <c r="C135" s="232"/>
      <c r="D135" s="233" t="s">
        <v>142</v>
      </c>
      <c r="E135" s="234" t="s">
        <v>1</v>
      </c>
      <c r="F135" s="235" t="s">
        <v>152</v>
      </c>
      <c r="G135" s="232"/>
      <c r="H135" s="234" t="s">
        <v>1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142</v>
      </c>
      <c r="AU135" s="241" t="s">
        <v>84</v>
      </c>
      <c r="AV135" s="13" t="s">
        <v>82</v>
      </c>
      <c r="AW135" s="13" t="s">
        <v>30</v>
      </c>
      <c r="AX135" s="13" t="s">
        <v>74</v>
      </c>
      <c r="AY135" s="241" t="s">
        <v>132</v>
      </c>
    </row>
    <row r="136" s="14" customFormat="1">
      <c r="A136" s="14"/>
      <c r="B136" s="242"/>
      <c r="C136" s="243"/>
      <c r="D136" s="233" t="s">
        <v>142</v>
      </c>
      <c r="E136" s="244" t="s">
        <v>1</v>
      </c>
      <c r="F136" s="245" t="s">
        <v>82</v>
      </c>
      <c r="G136" s="243"/>
      <c r="H136" s="246">
        <v>1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142</v>
      </c>
      <c r="AU136" s="252" t="s">
        <v>84</v>
      </c>
      <c r="AV136" s="14" t="s">
        <v>84</v>
      </c>
      <c r="AW136" s="14" t="s">
        <v>30</v>
      </c>
      <c r="AX136" s="14" t="s">
        <v>74</v>
      </c>
      <c r="AY136" s="252" t="s">
        <v>132</v>
      </c>
    </row>
    <row r="137" s="15" customFormat="1">
      <c r="A137" s="15"/>
      <c r="B137" s="253"/>
      <c r="C137" s="254"/>
      <c r="D137" s="233" t="s">
        <v>142</v>
      </c>
      <c r="E137" s="255" t="s">
        <v>1</v>
      </c>
      <c r="F137" s="256" t="s">
        <v>147</v>
      </c>
      <c r="G137" s="254"/>
      <c r="H137" s="257">
        <v>1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3" t="s">
        <v>142</v>
      </c>
      <c r="AU137" s="263" t="s">
        <v>84</v>
      </c>
      <c r="AV137" s="15" t="s">
        <v>140</v>
      </c>
      <c r="AW137" s="15" t="s">
        <v>30</v>
      </c>
      <c r="AX137" s="15" t="s">
        <v>82</v>
      </c>
      <c r="AY137" s="263" t="s">
        <v>132</v>
      </c>
    </row>
    <row r="138" s="2" customFormat="1" ht="24.15" customHeight="1">
      <c r="A138" s="38"/>
      <c r="B138" s="39"/>
      <c r="C138" s="218" t="s">
        <v>153</v>
      </c>
      <c r="D138" s="218" t="s">
        <v>135</v>
      </c>
      <c r="E138" s="219" t="s">
        <v>154</v>
      </c>
      <c r="F138" s="220" t="s">
        <v>155</v>
      </c>
      <c r="G138" s="221" t="s">
        <v>150</v>
      </c>
      <c r="H138" s="222">
        <v>2.4500000000000002</v>
      </c>
      <c r="I138" s="223"/>
      <c r="J138" s="224">
        <f>ROUND(I138*H138,2)</f>
        <v>0</v>
      </c>
      <c r="K138" s="220" t="s">
        <v>139</v>
      </c>
      <c r="L138" s="44"/>
      <c r="M138" s="225" t="s">
        <v>1</v>
      </c>
      <c r="N138" s="226" t="s">
        <v>39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0.068000000000000005</v>
      </c>
      <c r="T138" s="228">
        <f>S138*H138</f>
        <v>0.16660000000000003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140</v>
      </c>
      <c r="AT138" s="229" t="s">
        <v>135</v>
      </c>
      <c r="AU138" s="229" t="s">
        <v>84</v>
      </c>
      <c r="AY138" s="17" t="s">
        <v>132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82</v>
      </c>
      <c r="BK138" s="230">
        <f>ROUND(I138*H138,2)</f>
        <v>0</v>
      </c>
      <c r="BL138" s="17" t="s">
        <v>140</v>
      </c>
      <c r="BM138" s="229" t="s">
        <v>156</v>
      </c>
    </row>
    <row r="139" s="13" customFormat="1">
      <c r="A139" s="13"/>
      <c r="B139" s="231"/>
      <c r="C139" s="232"/>
      <c r="D139" s="233" t="s">
        <v>142</v>
      </c>
      <c r="E139" s="234" t="s">
        <v>1</v>
      </c>
      <c r="F139" s="235" t="s">
        <v>143</v>
      </c>
      <c r="G139" s="232"/>
      <c r="H139" s="234" t="s">
        <v>1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142</v>
      </c>
      <c r="AU139" s="241" t="s">
        <v>84</v>
      </c>
      <c r="AV139" s="13" t="s">
        <v>82</v>
      </c>
      <c r="AW139" s="13" t="s">
        <v>30</v>
      </c>
      <c r="AX139" s="13" t="s">
        <v>74</v>
      </c>
      <c r="AY139" s="241" t="s">
        <v>132</v>
      </c>
    </row>
    <row r="140" s="13" customFormat="1">
      <c r="A140" s="13"/>
      <c r="B140" s="231"/>
      <c r="C140" s="232"/>
      <c r="D140" s="233" t="s">
        <v>142</v>
      </c>
      <c r="E140" s="234" t="s">
        <v>1</v>
      </c>
      <c r="F140" s="235" t="s">
        <v>157</v>
      </c>
      <c r="G140" s="232"/>
      <c r="H140" s="234" t="s">
        <v>1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142</v>
      </c>
      <c r="AU140" s="241" t="s">
        <v>84</v>
      </c>
      <c r="AV140" s="13" t="s">
        <v>82</v>
      </c>
      <c r="AW140" s="13" t="s">
        <v>30</v>
      </c>
      <c r="AX140" s="13" t="s">
        <v>74</v>
      </c>
      <c r="AY140" s="241" t="s">
        <v>132</v>
      </c>
    </row>
    <row r="141" s="14" customFormat="1">
      <c r="A141" s="14"/>
      <c r="B141" s="242"/>
      <c r="C141" s="243"/>
      <c r="D141" s="233" t="s">
        <v>142</v>
      </c>
      <c r="E141" s="244" t="s">
        <v>1</v>
      </c>
      <c r="F141" s="245" t="s">
        <v>158</v>
      </c>
      <c r="G141" s="243"/>
      <c r="H141" s="246">
        <v>2.4500000000000002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142</v>
      </c>
      <c r="AU141" s="252" t="s">
        <v>84</v>
      </c>
      <c r="AV141" s="14" t="s">
        <v>84</v>
      </c>
      <c r="AW141" s="14" t="s">
        <v>30</v>
      </c>
      <c r="AX141" s="14" t="s">
        <v>74</v>
      </c>
      <c r="AY141" s="252" t="s">
        <v>132</v>
      </c>
    </row>
    <row r="142" s="15" customFormat="1">
      <c r="A142" s="15"/>
      <c r="B142" s="253"/>
      <c r="C142" s="254"/>
      <c r="D142" s="233" t="s">
        <v>142</v>
      </c>
      <c r="E142" s="255" t="s">
        <v>1</v>
      </c>
      <c r="F142" s="256" t="s">
        <v>147</v>
      </c>
      <c r="G142" s="254"/>
      <c r="H142" s="257">
        <v>2.4500000000000002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3" t="s">
        <v>142</v>
      </c>
      <c r="AU142" s="263" t="s">
        <v>84</v>
      </c>
      <c r="AV142" s="15" t="s">
        <v>140</v>
      </c>
      <c r="AW142" s="15" t="s">
        <v>30</v>
      </c>
      <c r="AX142" s="15" t="s">
        <v>82</v>
      </c>
      <c r="AY142" s="263" t="s">
        <v>132</v>
      </c>
    </row>
    <row r="143" s="12" customFormat="1" ht="22.8" customHeight="1">
      <c r="A143" s="12"/>
      <c r="B143" s="202"/>
      <c r="C143" s="203"/>
      <c r="D143" s="204" t="s">
        <v>73</v>
      </c>
      <c r="E143" s="216" t="s">
        <v>159</v>
      </c>
      <c r="F143" s="216" t="s">
        <v>160</v>
      </c>
      <c r="G143" s="203"/>
      <c r="H143" s="203"/>
      <c r="I143" s="206"/>
      <c r="J143" s="217">
        <f>BK143</f>
        <v>0</v>
      </c>
      <c r="K143" s="203"/>
      <c r="L143" s="208"/>
      <c r="M143" s="209"/>
      <c r="N143" s="210"/>
      <c r="O143" s="210"/>
      <c r="P143" s="211">
        <f>SUM(P144:P148)</f>
        <v>0</v>
      </c>
      <c r="Q143" s="210"/>
      <c r="R143" s="211">
        <f>SUM(R144:R148)</f>
        <v>0</v>
      </c>
      <c r="S143" s="210"/>
      <c r="T143" s="212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3" t="s">
        <v>82</v>
      </c>
      <c r="AT143" s="214" t="s">
        <v>73</v>
      </c>
      <c r="AU143" s="214" t="s">
        <v>82</v>
      </c>
      <c r="AY143" s="213" t="s">
        <v>132</v>
      </c>
      <c r="BK143" s="215">
        <f>SUM(BK144:BK148)</f>
        <v>0</v>
      </c>
    </row>
    <row r="144" s="2" customFormat="1" ht="24.15" customHeight="1">
      <c r="A144" s="38"/>
      <c r="B144" s="39"/>
      <c r="C144" s="218" t="s">
        <v>140</v>
      </c>
      <c r="D144" s="218" t="s">
        <v>135</v>
      </c>
      <c r="E144" s="219" t="s">
        <v>161</v>
      </c>
      <c r="F144" s="220" t="s">
        <v>162</v>
      </c>
      <c r="G144" s="221" t="s">
        <v>163</v>
      </c>
      <c r="H144" s="222">
        <v>30.097000000000001</v>
      </c>
      <c r="I144" s="223"/>
      <c r="J144" s="224">
        <f>ROUND(I144*H144,2)</f>
        <v>0</v>
      </c>
      <c r="K144" s="220" t="s">
        <v>139</v>
      </c>
      <c r="L144" s="44"/>
      <c r="M144" s="225" t="s">
        <v>1</v>
      </c>
      <c r="N144" s="226" t="s">
        <v>39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140</v>
      </c>
      <c r="AT144" s="229" t="s">
        <v>135</v>
      </c>
      <c r="AU144" s="229" t="s">
        <v>84</v>
      </c>
      <c r="AY144" s="17" t="s">
        <v>132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82</v>
      </c>
      <c r="BK144" s="230">
        <f>ROUND(I144*H144,2)</f>
        <v>0</v>
      </c>
      <c r="BL144" s="17" t="s">
        <v>140</v>
      </c>
      <c r="BM144" s="229" t="s">
        <v>164</v>
      </c>
    </row>
    <row r="145" s="2" customFormat="1" ht="24.15" customHeight="1">
      <c r="A145" s="38"/>
      <c r="B145" s="39"/>
      <c r="C145" s="218" t="s">
        <v>165</v>
      </c>
      <c r="D145" s="218" t="s">
        <v>135</v>
      </c>
      <c r="E145" s="219" t="s">
        <v>166</v>
      </c>
      <c r="F145" s="220" t="s">
        <v>167</v>
      </c>
      <c r="G145" s="221" t="s">
        <v>163</v>
      </c>
      <c r="H145" s="222">
        <v>30.097000000000001</v>
      </c>
      <c r="I145" s="223"/>
      <c r="J145" s="224">
        <f>ROUND(I145*H145,2)</f>
        <v>0</v>
      </c>
      <c r="K145" s="220" t="s">
        <v>168</v>
      </c>
      <c r="L145" s="44"/>
      <c r="M145" s="225" t="s">
        <v>1</v>
      </c>
      <c r="N145" s="226" t="s">
        <v>39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140</v>
      </c>
      <c r="AT145" s="229" t="s">
        <v>135</v>
      </c>
      <c r="AU145" s="229" t="s">
        <v>84</v>
      </c>
      <c r="AY145" s="17" t="s">
        <v>132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82</v>
      </c>
      <c r="BK145" s="230">
        <f>ROUND(I145*H145,2)</f>
        <v>0</v>
      </c>
      <c r="BL145" s="17" t="s">
        <v>140</v>
      </c>
      <c r="BM145" s="229" t="s">
        <v>169</v>
      </c>
    </row>
    <row r="146" s="2" customFormat="1" ht="24.15" customHeight="1">
      <c r="A146" s="38"/>
      <c r="B146" s="39"/>
      <c r="C146" s="218" t="s">
        <v>170</v>
      </c>
      <c r="D146" s="218" t="s">
        <v>135</v>
      </c>
      <c r="E146" s="219" t="s">
        <v>171</v>
      </c>
      <c r="F146" s="220" t="s">
        <v>172</v>
      </c>
      <c r="G146" s="221" t="s">
        <v>163</v>
      </c>
      <c r="H146" s="222">
        <v>421.358</v>
      </c>
      <c r="I146" s="223"/>
      <c r="J146" s="224">
        <f>ROUND(I146*H146,2)</f>
        <v>0</v>
      </c>
      <c r="K146" s="220" t="s">
        <v>168</v>
      </c>
      <c r="L146" s="44"/>
      <c r="M146" s="225" t="s">
        <v>1</v>
      </c>
      <c r="N146" s="226" t="s">
        <v>39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140</v>
      </c>
      <c r="AT146" s="229" t="s">
        <v>135</v>
      </c>
      <c r="AU146" s="229" t="s">
        <v>84</v>
      </c>
      <c r="AY146" s="17" t="s">
        <v>132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82</v>
      </c>
      <c r="BK146" s="230">
        <f>ROUND(I146*H146,2)</f>
        <v>0</v>
      </c>
      <c r="BL146" s="17" t="s">
        <v>140</v>
      </c>
      <c r="BM146" s="229" t="s">
        <v>173</v>
      </c>
    </row>
    <row r="147" s="14" customFormat="1">
      <c r="A147" s="14"/>
      <c r="B147" s="242"/>
      <c r="C147" s="243"/>
      <c r="D147" s="233" t="s">
        <v>142</v>
      </c>
      <c r="E147" s="243"/>
      <c r="F147" s="245" t="s">
        <v>174</v>
      </c>
      <c r="G147" s="243"/>
      <c r="H147" s="246">
        <v>421.358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142</v>
      </c>
      <c r="AU147" s="252" t="s">
        <v>84</v>
      </c>
      <c r="AV147" s="14" t="s">
        <v>84</v>
      </c>
      <c r="AW147" s="14" t="s">
        <v>4</v>
      </c>
      <c r="AX147" s="14" t="s">
        <v>82</v>
      </c>
      <c r="AY147" s="252" t="s">
        <v>132</v>
      </c>
    </row>
    <row r="148" s="2" customFormat="1" ht="49.05" customHeight="1">
      <c r="A148" s="38"/>
      <c r="B148" s="39"/>
      <c r="C148" s="218" t="s">
        <v>175</v>
      </c>
      <c r="D148" s="218" t="s">
        <v>135</v>
      </c>
      <c r="E148" s="219" t="s">
        <v>176</v>
      </c>
      <c r="F148" s="220" t="s">
        <v>177</v>
      </c>
      <c r="G148" s="221" t="s">
        <v>163</v>
      </c>
      <c r="H148" s="222">
        <v>30.097000000000001</v>
      </c>
      <c r="I148" s="223"/>
      <c r="J148" s="224">
        <f>ROUND(I148*H148,2)</f>
        <v>0</v>
      </c>
      <c r="K148" s="220" t="s">
        <v>168</v>
      </c>
      <c r="L148" s="44"/>
      <c r="M148" s="225" t="s">
        <v>1</v>
      </c>
      <c r="N148" s="226" t="s">
        <v>39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140</v>
      </c>
      <c r="AT148" s="229" t="s">
        <v>135</v>
      </c>
      <c r="AU148" s="229" t="s">
        <v>84</v>
      </c>
      <c r="AY148" s="17" t="s">
        <v>132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82</v>
      </c>
      <c r="BK148" s="230">
        <f>ROUND(I148*H148,2)</f>
        <v>0</v>
      </c>
      <c r="BL148" s="17" t="s">
        <v>140</v>
      </c>
      <c r="BM148" s="229" t="s">
        <v>178</v>
      </c>
    </row>
    <row r="149" s="12" customFormat="1" ht="25.92" customHeight="1">
      <c r="A149" s="12"/>
      <c r="B149" s="202"/>
      <c r="C149" s="203"/>
      <c r="D149" s="204" t="s">
        <v>73</v>
      </c>
      <c r="E149" s="205" t="s">
        <v>179</v>
      </c>
      <c r="F149" s="205" t="s">
        <v>180</v>
      </c>
      <c r="G149" s="203"/>
      <c r="H149" s="203"/>
      <c r="I149" s="206"/>
      <c r="J149" s="207">
        <f>BK149</f>
        <v>0</v>
      </c>
      <c r="K149" s="203"/>
      <c r="L149" s="208"/>
      <c r="M149" s="209"/>
      <c r="N149" s="210"/>
      <c r="O149" s="210"/>
      <c r="P149" s="211">
        <f>P150+P157+P175</f>
        <v>0</v>
      </c>
      <c r="Q149" s="210"/>
      <c r="R149" s="211">
        <f>R150+R157+R175</f>
        <v>0</v>
      </c>
      <c r="S149" s="210"/>
      <c r="T149" s="212">
        <f>T150+T157+T175</f>
        <v>2.3684715000000001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84</v>
      </c>
      <c r="AT149" s="214" t="s">
        <v>73</v>
      </c>
      <c r="AU149" s="214" t="s">
        <v>74</v>
      </c>
      <c r="AY149" s="213" t="s">
        <v>132</v>
      </c>
      <c r="BK149" s="215">
        <f>BK150+BK157+BK175</f>
        <v>0</v>
      </c>
    </row>
    <row r="150" s="12" customFormat="1" ht="22.8" customHeight="1">
      <c r="A150" s="12"/>
      <c r="B150" s="202"/>
      <c r="C150" s="203"/>
      <c r="D150" s="204" t="s">
        <v>73</v>
      </c>
      <c r="E150" s="216" t="s">
        <v>181</v>
      </c>
      <c r="F150" s="216" t="s">
        <v>182</v>
      </c>
      <c r="G150" s="203"/>
      <c r="H150" s="203"/>
      <c r="I150" s="206"/>
      <c r="J150" s="217">
        <f>BK150</f>
        <v>0</v>
      </c>
      <c r="K150" s="203"/>
      <c r="L150" s="208"/>
      <c r="M150" s="209"/>
      <c r="N150" s="210"/>
      <c r="O150" s="210"/>
      <c r="P150" s="211">
        <f>SUM(P151:P156)</f>
        <v>0</v>
      </c>
      <c r="Q150" s="210"/>
      <c r="R150" s="211">
        <f>SUM(R151:R156)</f>
        <v>0</v>
      </c>
      <c r="S150" s="210"/>
      <c r="T150" s="212">
        <f>SUM(T151:T156)</f>
        <v>1.472472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84</v>
      </c>
      <c r="AT150" s="214" t="s">
        <v>73</v>
      </c>
      <c r="AU150" s="214" t="s">
        <v>82</v>
      </c>
      <c r="AY150" s="213" t="s">
        <v>132</v>
      </c>
      <c r="BK150" s="215">
        <f>SUM(BK151:BK156)</f>
        <v>0</v>
      </c>
    </row>
    <row r="151" s="2" customFormat="1" ht="21.75" customHeight="1">
      <c r="A151" s="38"/>
      <c r="B151" s="39"/>
      <c r="C151" s="218" t="s">
        <v>183</v>
      </c>
      <c r="D151" s="218" t="s">
        <v>135</v>
      </c>
      <c r="E151" s="219" t="s">
        <v>184</v>
      </c>
      <c r="F151" s="220" t="s">
        <v>185</v>
      </c>
      <c r="G151" s="221" t="s">
        <v>150</v>
      </c>
      <c r="H151" s="222">
        <v>81.804000000000002</v>
      </c>
      <c r="I151" s="223"/>
      <c r="J151" s="224">
        <f>ROUND(I151*H151,2)</f>
        <v>0</v>
      </c>
      <c r="K151" s="220" t="s">
        <v>139</v>
      </c>
      <c r="L151" s="44"/>
      <c r="M151" s="225" t="s">
        <v>1</v>
      </c>
      <c r="N151" s="226" t="s">
        <v>39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0.017999999999999999</v>
      </c>
      <c r="T151" s="228">
        <f>S151*H151</f>
        <v>1.472472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186</v>
      </c>
      <c r="AT151" s="229" t="s">
        <v>135</v>
      </c>
      <c r="AU151" s="229" t="s">
        <v>84</v>
      </c>
      <c r="AY151" s="17" t="s">
        <v>132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82</v>
      </c>
      <c r="BK151" s="230">
        <f>ROUND(I151*H151,2)</f>
        <v>0</v>
      </c>
      <c r="BL151" s="17" t="s">
        <v>186</v>
      </c>
      <c r="BM151" s="229" t="s">
        <v>187</v>
      </c>
    </row>
    <row r="152" s="13" customFormat="1">
      <c r="A152" s="13"/>
      <c r="B152" s="231"/>
      <c r="C152" s="232"/>
      <c r="D152" s="233" t="s">
        <v>142</v>
      </c>
      <c r="E152" s="234" t="s">
        <v>1</v>
      </c>
      <c r="F152" s="235" t="s">
        <v>143</v>
      </c>
      <c r="G152" s="232"/>
      <c r="H152" s="234" t="s">
        <v>1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142</v>
      </c>
      <c r="AU152" s="241" t="s">
        <v>84</v>
      </c>
      <c r="AV152" s="13" t="s">
        <v>82</v>
      </c>
      <c r="AW152" s="13" t="s">
        <v>30</v>
      </c>
      <c r="AX152" s="13" t="s">
        <v>74</v>
      </c>
      <c r="AY152" s="241" t="s">
        <v>132</v>
      </c>
    </row>
    <row r="153" s="13" customFormat="1">
      <c r="A153" s="13"/>
      <c r="B153" s="231"/>
      <c r="C153" s="232"/>
      <c r="D153" s="233" t="s">
        <v>142</v>
      </c>
      <c r="E153" s="234" t="s">
        <v>1</v>
      </c>
      <c r="F153" s="235" t="s">
        <v>144</v>
      </c>
      <c r="G153" s="232"/>
      <c r="H153" s="234" t="s">
        <v>1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142</v>
      </c>
      <c r="AU153" s="241" t="s">
        <v>84</v>
      </c>
      <c r="AV153" s="13" t="s">
        <v>82</v>
      </c>
      <c r="AW153" s="13" t="s">
        <v>30</v>
      </c>
      <c r="AX153" s="13" t="s">
        <v>74</v>
      </c>
      <c r="AY153" s="241" t="s">
        <v>132</v>
      </c>
    </row>
    <row r="154" s="14" customFormat="1">
      <c r="A154" s="14"/>
      <c r="B154" s="242"/>
      <c r="C154" s="243"/>
      <c r="D154" s="233" t="s">
        <v>142</v>
      </c>
      <c r="E154" s="244" t="s">
        <v>1</v>
      </c>
      <c r="F154" s="245" t="s">
        <v>188</v>
      </c>
      <c r="G154" s="243"/>
      <c r="H154" s="246">
        <v>47.128999999999998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142</v>
      </c>
      <c r="AU154" s="252" t="s">
        <v>84</v>
      </c>
      <c r="AV154" s="14" t="s">
        <v>84</v>
      </c>
      <c r="AW154" s="14" t="s">
        <v>30</v>
      </c>
      <c r="AX154" s="14" t="s">
        <v>74</v>
      </c>
      <c r="AY154" s="252" t="s">
        <v>132</v>
      </c>
    </row>
    <row r="155" s="14" customFormat="1">
      <c r="A155" s="14"/>
      <c r="B155" s="242"/>
      <c r="C155" s="243"/>
      <c r="D155" s="233" t="s">
        <v>142</v>
      </c>
      <c r="E155" s="244" t="s">
        <v>1</v>
      </c>
      <c r="F155" s="245" t="s">
        <v>189</v>
      </c>
      <c r="G155" s="243"/>
      <c r="H155" s="246">
        <v>34.674999999999997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142</v>
      </c>
      <c r="AU155" s="252" t="s">
        <v>84</v>
      </c>
      <c r="AV155" s="14" t="s">
        <v>84</v>
      </c>
      <c r="AW155" s="14" t="s">
        <v>30</v>
      </c>
      <c r="AX155" s="14" t="s">
        <v>74</v>
      </c>
      <c r="AY155" s="252" t="s">
        <v>132</v>
      </c>
    </row>
    <row r="156" s="15" customFormat="1">
      <c r="A156" s="15"/>
      <c r="B156" s="253"/>
      <c r="C156" s="254"/>
      <c r="D156" s="233" t="s">
        <v>142</v>
      </c>
      <c r="E156" s="255" t="s">
        <v>1</v>
      </c>
      <c r="F156" s="256" t="s">
        <v>147</v>
      </c>
      <c r="G156" s="254"/>
      <c r="H156" s="257">
        <v>81.804000000000002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3" t="s">
        <v>142</v>
      </c>
      <c r="AU156" s="263" t="s">
        <v>84</v>
      </c>
      <c r="AV156" s="15" t="s">
        <v>140</v>
      </c>
      <c r="AW156" s="15" t="s">
        <v>30</v>
      </c>
      <c r="AX156" s="15" t="s">
        <v>82</v>
      </c>
      <c r="AY156" s="263" t="s">
        <v>132</v>
      </c>
    </row>
    <row r="157" s="12" customFormat="1" ht="22.8" customHeight="1">
      <c r="A157" s="12"/>
      <c r="B157" s="202"/>
      <c r="C157" s="203"/>
      <c r="D157" s="204" t="s">
        <v>73</v>
      </c>
      <c r="E157" s="216" t="s">
        <v>190</v>
      </c>
      <c r="F157" s="216" t="s">
        <v>191</v>
      </c>
      <c r="G157" s="203"/>
      <c r="H157" s="203"/>
      <c r="I157" s="206"/>
      <c r="J157" s="217">
        <f>BK157</f>
        <v>0</v>
      </c>
      <c r="K157" s="203"/>
      <c r="L157" s="208"/>
      <c r="M157" s="209"/>
      <c r="N157" s="210"/>
      <c r="O157" s="210"/>
      <c r="P157" s="211">
        <f>SUM(P158:P174)</f>
        <v>0</v>
      </c>
      <c r="Q157" s="210"/>
      <c r="R157" s="211">
        <f>SUM(R158:R174)</f>
        <v>0</v>
      </c>
      <c r="S157" s="210"/>
      <c r="T157" s="212">
        <f>SUM(T158:T174)</f>
        <v>0.63531749999999998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3" t="s">
        <v>84</v>
      </c>
      <c r="AT157" s="214" t="s">
        <v>73</v>
      </c>
      <c r="AU157" s="214" t="s">
        <v>82</v>
      </c>
      <c r="AY157" s="213" t="s">
        <v>132</v>
      </c>
      <c r="BK157" s="215">
        <f>SUM(BK158:BK174)</f>
        <v>0</v>
      </c>
    </row>
    <row r="158" s="2" customFormat="1" ht="16.5" customHeight="1">
      <c r="A158" s="38"/>
      <c r="B158" s="39"/>
      <c r="C158" s="218" t="s">
        <v>133</v>
      </c>
      <c r="D158" s="218" t="s">
        <v>135</v>
      </c>
      <c r="E158" s="219" t="s">
        <v>192</v>
      </c>
      <c r="F158" s="220" t="s">
        <v>193</v>
      </c>
      <c r="G158" s="221" t="s">
        <v>150</v>
      </c>
      <c r="H158" s="222">
        <v>34.649999999999999</v>
      </c>
      <c r="I158" s="223"/>
      <c r="J158" s="224">
        <f>ROUND(I158*H158,2)</f>
        <v>0</v>
      </c>
      <c r="K158" s="220" t="s">
        <v>139</v>
      </c>
      <c r="L158" s="44"/>
      <c r="M158" s="225" t="s">
        <v>1</v>
      </c>
      <c r="N158" s="226" t="s">
        <v>39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0.01695</v>
      </c>
      <c r="T158" s="228">
        <f>S158*H158</f>
        <v>0.58731749999999994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186</v>
      </c>
      <c r="AT158" s="229" t="s">
        <v>135</v>
      </c>
      <c r="AU158" s="229" t="s">
        <v>84</v>
      </c>
      <c r="AY158" s="17" t="s">
        <v>132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82</v>
      </c>
      <c r="BK158" s="230">
        <f>ROUND(I158*H158,2)</f>
        <v>0</v>
      </c>
      <c r="BL158" s="17" t="s">
        <v>186</v>
      </c>
      <c r="BM158" s="229" t="s">
        <v>194</v>
      </c>
    </row>
    <row r="159" s="13" customFormat="1">
      <c r="A159" s="13"/>
      <c r="B159" s="231"/>
      <c r="C159" s="232"/>
      <c r="D159" s="233" t="s">
        <v>142</v>
      </c>
      <c r="E159" s="234" t="s">
        <v>1</v>
      </c>
      <c r="F159" s="235" t="s">
        <v>143</v>
      </c>
      <c r="G159" s="232"/>
      <c r="H159" s="234" t="s">
        <v>1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142</v>
      </c>
      <c r="AU159" s="241" t="s">
        <v>84</v>
      </c>
      <c r="AV159" s="13" t="s">
        <v>82</v>
      </c>
      <c r="AW159" s="13" t="s">
        <v>30</v>
      </c>
      <c r="AX159" s="13" t="s">
        <v>74</v>
      </c>
      <c r="AY159" s="241" t="s">
        <v>132</v>
      </c>
    </row>
    <row r="160" s="13" customFormat="1">
      <c r="A160" s="13"/>
      <c r="B160" s="231"/>
      <c r="C160" s="232"/>
      <c r="D160" s="233" t="s">
        <v>142</v>
      </c>
      <c r="E160" s="234" t="s">
        <v>1</v>
      </c>
      <c r="F160" s="235" t="s">
        <v>195</v>
      </c>
      <c r="G160" s="232"/>
      <c r="H160" s="234" t="s">
        <v>1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142</v>
      </c>
      <c r="AU160" s="241" t="s">
        <v>84</v>
      </c>
      <c r="AV160" s="13" t="s">
        <v>82</v>
      </c>
      <c r="AW160" s="13" t="s">
        <v>30</v>
      </c>
      <c r="AX160" s="13" t="s">
        <v>74</v>
      </c>
      <c r="AY160" s="241" t="s">
        <v>132</v>
      </c>
    </row>
    <row r="161" s="14" customFormat="1">
      <c r="A161" s="14"/>
      <c r="B161" s="242"/>
      <c r="C161" s="243"/>
      <c r="D161" s="233" t="s">
        <v>142</v>
      </c>
      <c r="E161" s="244" t="s">
        <v>1</v>
      </c>
      <c r="F161" s="245" t="s">
        <v>196</v>
      </c>
      <c r="G161" s="243"/>
      <c r="H161" s="246">
        <v>34.649999999999999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142</v>
      </c>
      <c r="AU161" s="252" t="s">
        <v>84</v>
      </c>
      <c r="AV161" s="14" t="s">
        <v>84</v>
      </c>
      <c r="AW161" s="14" t="s">
        <v>30</v>
      </c>
      <c r="AX161" s="14" t="s">
        <v>74</v>
      </c>
      <c r="AY161" s="252" t="s">
        <v>132</v>
      </c>
    </row>
    <row r="162" s="15" customFormat="1">
      <c r="A162" s="15"/>
      <c r="B162" s="253"/>
      <c r="C162" s="254"/>
      <c r="D162" s="233" t="s">
        <v>142</v>
      </c>
      <c r="E162" s="255" t="s">
        <v>1</v>
      </c>
      <c r="F162" s="256" t="s">
        <v>147</v>
      </c>
      <c r="G162" s="254"/>
      <c r="H162" s="257">
        <v>34.649999999999999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3" t="s">
        <v>142</v>
      </c>
      <c r="AU162" s="263" t="s">
        <v>84</v>
      </c>
      <c r="AV162" s="15" t="s">
        <v>140</v>
      </c>
      <c r="AW162" s="15" t="s">
        <v>30</v>
      </c>
      <c r="AX162" s="15" t="s">
        <v>82</v>
      </c>
      <c r="AY162" s="263" t="s">
        <v>132</v>
      </c>
    </row>
    <row r="163" s="2" customFormat="1" ht="24.15" customHeight="1">
      <c r="A163" s="38"/>
      <c r="B163" s="39"/>
      <c r="C163" s="218" t="s">
        <v>197</v>
      </c>
      <c r="D163" s="218" t="s">
        <v>135</v>
      </c>
      <c r="E163" s="219" t="s">
        <v>198</v>
      </c>
      <c r="F163" s="220" t="s">
        <v>199</v>
      </c>
      <c r="G163" s="221" t="s">
        <v>200</v>
      </c>
      <c r="H163" s="222">
        <v>2</v>
      </c>
      <c r="I163" s="223"/>
      <c r="J163" s="224">
        <f>ROUND(I163*H163,2)</f>
        <v>0</v>
      </c>
      <c r="K163" s="220" t="s">
        <v>139</v>
      </c>
      <c r="L163" s="44"/>
      <c r="M163" s="225" t="s">
        <v>1</v>
      </c>
      <c r="N163" s="226" t="s">
        <v>39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0.024</v>
      </c>
      <c r="T163" s="228">
        <f>S163*H163</f>
        <v>0.048000000000000001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186</v>
      </c>
      <c r="AT163" s="229" t="s">
        <v>135</v>
      </c>
      <c r="AU163" s="229" t="s">
        <v>84</v>
      </c>
      <c r="AY163" s="17" t="s">
        <v>132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82</v>
      </c>
      <c r="BK163" s="230">
        <f>ROUND(I163*H163,2)</f>
        <v>0</v>
      </c>
      <c r="BL163" s="17" t="s">
        <v>186</v>
      </c>
      <c r="BM163" s="229" t="s">
        <v>201</v>
      </c>
    </row>
    <row r="164" s="13" customFormat="1">
      <c r="A164" s="13"/>
      <c r="B164" s="231"/>
      <c r="C164" s="232"/>
      <c r="D164" s="233" t="s">
        <v>142</v>
      </c>
      <c r="E164" s="234" t="s">
        <v>1</v>
      </c>
      <c r="F164" s="235" t="s">
        <v>143</v>
      </c>
      <c r="G164" s="232"/>
      <c r="H164" s="234" t="s">
        <v>1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142</v>
      </c>
      <c r="AU164" s="241" t="s">
        <v>84</v>
      </c>
      <c r="AV164" s="13" t="s">
        <v>82</v>
      </c>
      <c r="AW164" s="13" t="s">
        <v>30</v>
      </c>
      <c r="AX164" s="13" t="s">
        <v>74</v>
      </c>
      <c r="AY164" s="241" t="s">
        <v>132</v>
      </c>
    </row>
    <row r="165" s="13" customFormat="1">
      <c r="A165" s="13"/>
      <c r="B165" s="231"/>
      <c r="C165" s="232"/>
      <c r="D165" s="233" t="s">
        <v>142</v>
      </c>
      <c r="E165" s="234" t="s">
        <v>1</v>
      </c>
      <c r="F165" s="235" t="s">
        <v>195</v>
      </c>
      <c r="G165" s="232"/>
      <c r="H165" s="234" t="s">
        <v>1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142</v>
      </c>
      <c r="AU165" s="241" t="s">
        <v>84</v>
      </c>
      <c r="AV165" s="13" t="s">
        <v>82</v>
      </c>
      <c r="AW165" s="13" t="s">
        <v>30</v>
      </c>
      <c r="AX165" s="13" t="s">
        <v>74</v>
      </c>
      <c r="AY165" s="241" t="s">
        <v>132</v>
      </c>
    </row>
    <row r="166" s="14" customFormat="1">
      <c r="A166" s="14"/>
      <c r="B166" s="242"/>
      <c r="C166" s="243"/>
      <c r="D166" s="233" t="s">
        <v>142</v>
      </c>
      <c r="E166" s="244" t="s">
        <v>1</v>
      </c>
      <c r="F166" s="245" t="s">
        <v>82</v>
      </c>
      <c r="G166" s="243"/>
      <c r="H166" s="246">
        <v>1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142</v>
      </c>
      <c r="AU166" s="252" t="s">
        <v>84</v>
      </c>
      <c r="AV166" s="14" t="s">
        <v>84</v>
      </c>
      <c r="AW166" s="14" t="s">
        <v>30</v>
      </c>
      <c r="AX166" s="14" t="s">
        <v>74</v>
      </c>
      <c r="AY166" s="252" t="s">
        <v>132</v>
      </c>
    </row>
    <row r="167" s="13" customFormat="1">
      <c r="A167" s="13"/>
      <c r="B167" s="231"/>
      <c r="C167" s="232"/>
      <c r="D167" s="233" t="s">
        <v>142</v>
      </c>
      <c r="E167" s="234" t="s">
        <v>1</v>
      </c>
      <c r="F167" s="235" t="s">
        <v>152</v>
      </c>
      <c r="G167" s="232"/>
      <c r="H167" s="234" t="s">
        <v>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142</v>
      </c>
      <c r="AU167" s="241" t="s">
        <v>84</v>
      </c>
      <c r="AV167" s="13" t="s">
        <v>82</v>
      </c>
      <c r="AW167" s="13" t="s">
        <v>30</v>
      </c>
      <c r="AX167" s="13" t="s">
        <v>74</v>
      </c>
      <c r="AY167" s="241" t="s">
        <v>132</v>
      </c>
    </row>
    <row r="168" s="14" customFormat="1">
      <c r="A168" s="14"/>
      <c r="B168" s="242"/>
      <c r="C168" s="243"/>
      <c r="D168" s="233" t="s">
        <v>142</v>
      </c>
      <c r="E168" s="244" t="s">
        <v>1</v>
      </c>
      <c r="F168" s="245" t="s">
        <v>82</v>
      </c>
      <c r="G168" s="243"/>
      <c r="H168" s="246">
        <v>1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142</v>
      </c>
      <c r="AU168" s="252" t="s">
        <v>84</v>
      </c>
      <c r="AV168" s="14" t="s">
        <v>84</v>
      </c>
      <c r="AW168" s="14" t="s">
        <v>30</v>
      </c>
      <c r="AX168" s="14" t="s">
        <v>74</v>
      </c>
      <c r="AY168" s="252" t="s">
        <v>132</v>
      </c>
    </row>
    <row r="169" s="15" customFormat="1">
      <c r="A169" s="15"/>
      <c r="B169" s="253"/>
      <c r="C169" s="254"/>
      <c r="D169" s="233" t="s">
        <v>142</v>
      </c>
      <c r="E169" s="255" t="s">
        <v>1</v>
      </c>
      <c r="F169" s="256" t="s">
        <v>147</v>
      </c>
      <c r="G169" s="254"/>
      <c r="H169" s="257">
        <v>2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3" t="s">
        <v>142</v>
      </c>
      <c r="AU169" s="263" t="s">
        <v>84</v>
      </c>
      <c r="AV169" s="15" t="s">
        <v>140</v>
      </c>
      <c r="AW169" s="15" t="s">
        <v>30</v>
      </c>
      <c r="AX169" s="15" t="s">
        <v>82</v>
      </c>
      <c r="AY169" s="263" t="s">
        <v>132</v>
      </c>
    </row>
    <row r="170" s="2" customFormat="1" ht="16.5" customHeight="1">
      <c r="A170" s="38"/>
      <c r="B170" s="39"/>
      <c r="C170" s="218" t="s">
        <v>202</v>
      </c>
      <c r="D170" s="218" t="s">
        <v>135</v>
      </c>
      <c r="E170" s="219" t="s">
        <v>203</v>
      </c>
      <c r="F170" s="220" t="s">
        <v>204</v>
      </c>
      <c r="G170" s="221" t="s">
        <v>205</v>
      </c>
      <c r="H170" s="222">
        <v>1</v>
      </c>
      <c r="I170" s="223"/>
      <c r="J170" s="224">
        <f>ROUND(I170*H170,2)</f>
        <v>0</v>
      </c>
      <c r="K170" s="220" t="s">
        <v>1</v>
      </c>
      <c r="L170" s="44"/>
      <c r="M170" s="225" t="s">
        <v>1</v>
      </c>
      <c r="N170" s="226" t="s">
        <v>39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186</v>
      </c>
      <c r="AT170" s="229" t="s">
        <v>135</v>
      </c>
      <c r="AU170" s="229" t="s">
        <v>84</v>
      </c>
      <c r="AY170" s="17" t="s">
        <v>132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82</v>
      </c>
      <c r="BK170" s="230">
        <f>ROUND(I170*H170,2)</f>
        <v>0</v>
      </c>
      <c r="BL170" s="17" t="s">
        <v>186</v>
      </c>
      <c r="BM170" s="229" t="s">
        <v>206</v>
      </c>
    </row>
    <row r="171" s="13" customFormat="1">
      <c r="A171" s="13"/>
      <c r="B171" s="231"/>
      <c r="C171" s="232"/>
      <c r="D171" s="233" t="s">
        <v>142</v>
      </c>
      <c r="E171" s="234" t="s">
        <v>1</v>
      </c>
      <c r="F171" s="235" t="s">
        <v>143</v>
      </c>
      <c r="G171" s="232"/>
      <c r="H171" s="234" t="s">
        <v>1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142</v>
      </c>
      <c r="AU171" s="241" t="s">
        <v>84</v>
      </c>
      <c r="AV171" s="13" t="s">
        <v>82</v>
      </c>
      <c r="AW171" s="13" t="s">
        <v>30</v>
      </c>
      <c r="AX171" s="13" t="s">
        <v>74</v>
      </c>
      <c r="AY171" s="241" t="s">
        <v>132</v>
      </c>
    </row>
    <row r="172" s="13" customFormat="1">
      <c r="A172" s="13"/>
      <c r="B172" s="231"/>
      <c r="C172" s="232"/>
      <c r="D172" s="233" t="s">
        <v>142</v>
      </c>
      <c r="E172" s="234" t="s">
        <v>1</v>
      </c>
      <c r="F172" s="235" t="s">
        <v>207</v>
      </c>
      <c r="G172" s="232"/>
      <c r="H172" s="234" t="s">
        <v>1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142</v>
      </c>
      <c r="AU172" s="241" t="s">
        <v>84</v>
      </c>
      <c r="AV172" s="13" t="s">
        <v>82</v>
      </c>
      <c r="AW172" s="13" t="s">
        <v>30</v>
      </c>
      <c r="AX172" s="13" t="s">
        <v>74</v>
      </c>
      <c r="AY172" s="241" t="s">
        <v>132</v>
      </c>
    </row>
    <row r="173" s="14" customFormat="1">
      <c r="A173" s="14"/>
      <c r="B173" s="242"/>
      <c r="C173" s="243"/>
      <c r="D173" s="233" t="s">
        <v>142</v>
      </c>
      <c r="E173" s="244" t="s">
        <v>1</v>
      </c>
      <c r="F173" s="245" t="s">
        <v>82</v>
      </c>
      <c r="G173" s="243"/>
      <c r="H173" s="246">
        <v>1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142</v>
      </c>
      <c r="AU173" s="252" t="s">
        <v>84</v>
      </c>
      <c r="AV173" s="14" t="s">
        <v>84</v>
      </c>
      <c r="AW173" s="14" t="s">
        <v>30</v>
      </c>
      <c r="AX173" s="14" t="s">
        <v>74</v>
      </c>
      <c r="AY173" s="252" t="s">
        <v>132</v>
      </c>
    </row>
    <row r="174" s="15" customFormat="1">
      <c r="A174" s="15"/>
      <c r="B174" s="253"/>
      <c r="C174" s="254"/>
      <c r="D174" s="233" t="s">
        <v>142</v>
      </c>
      <c r="E174" s="255" t="s">
        <v>1</v>
      </c>
      <c r="F174" s="256" t="s">
        <v>147</v>
      </c>
      <c r="G174" s="254"/>
      <c r="H174" s="257">
        <v>1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3" t="s">
        <v>142</v>
      </c>
      <c r="AU174" s="263" t="s">
        <v>84</v>
      </c>
      <c r="AV174" s="15" t="s">
        <v>140</v>
      </c>
      <c r="AW174" s="15" t="s">
        <v>30</v>
      </c>
      <c r="AX174" s="15" t="s">
        <v>82</v>
      </c>
      <c r="AY174" s="263" t="s">
        <v>132</v>
      </c>
    </row>
    <row r="175" s="12" customFormat="1" ht="22.8" customHeight="1">
      <c r="A175" s="12"/>
      <c r="B175" s="202"/>
      <c r="C175" s="203"/>
      <c r="D175" s="204" t="s">
        <v>73</v>
      </c>
      <c r="E175" s="216" t="s">
        <v>208</v>
      </c>
      <c r="F175" s="216" t="s">
        <v>209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SUM(P176:P187)</f>
        <v>0</v>
      </c>
      <c r="Q175" s="210"/>
      <c r="R175" s="211">
        <f>SUM(R176:R187)</f>
        <v>0</v>
      </c>
      <c r="S175" s="210"/>
      <c r="T175" s="212">
        <f>SUM(T176:T187)</f>
        <v>0.26068200000000002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84</v>
      </c>
      <c r="AT175" s="214" t="s">
        <v>73</v>
      </c>
      <c r="AU175" s="214" t="s">
        <v>82</v>
      </c>
      <c r="AY175" s="213" t="s">
        <v>132</v>
      </c>
      <c r="BK175" s="215">
        <f>SUM(BK176:BK187)</f>
        <v>0</v>
      </c>
    </row>
    <row r="176" s="2" customFormat="1" ht="24.15" customHeight="1">
      <c r="A176" s="38"/>
      <c r="B176" s="39"/>
      <c r="C176" s="218" t="s">
        <v>210</v>
      </c>
      <c r="D176" s="218" t="s">
        <v>135</v>
      </c>
      <c r="E176" s="219" t="s">
        <v>211</v>
      </c>
      <c r="F176" s="220" t="s">
        <v>212</v>
      </c>
      <c r="G176" s="221" t="s">
        <v>150</v>
      </c>
      <c r="H176" s="222">
        <v>81.804000000000002</v>
      </c>
      <c r="I176" s="223"/>
      <c r="J176" s="224">
        <f>ROUND(I176*H176,2)</f>
        <v>0</v>
      </c>
      <c r="K176" s="220" t="s">
        <v>139</v>
      </c>
      <c r="L176" s="44"/>
      <c r="M176" s="225" t="s">
        <v>1</v>
      </c>
      <c r="N176" s="226" t="s">
        <v>39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0.0030000000000000001</v>
      </c>
      <c r="T176" s="228">
        <f>S176*H176</f>
        <v>0.24541200000000002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186</v>
      </c>
      <c r="AT176" s="229" t="s">
        <v>135</v>
      </c>
      <c r="AU176" s="229" t="s">
        <v>84</v>
      </c>
      <c r="AY176" s="17" t="s">
        <v>132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82</v>
      </c>
      <c r="BK176" s="230">
        <f>ROUND(I176*H176,2)</f>
        <v>0</v>
      </c>
      <c r="BL176" s="17" t="s">
        <v>186</v>
      </c>
      <c r="BM176" s="229" t="s">
        <v>213</v>
      </c>
    </row>
    <row r="177" s="13" customFormat="1">
      <c r="A177" s="13"/>
      <c r="B177" s="231"/>
      <c r="C177" s="232"/>
      <c r="D177" s="233" t="s">
        <v>142</v>
      </c>
      <c r="E177" s="234" t="s">
        <v>1</v>
      </c>
      <c r="F177" s="235" t="s">
        <v>143</v>
      </c>
      <c r="G177" s="232"/>
      <c r="H177" s="234" t="s">
        <v>1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142</v>
      </c>
      <c r="AU177" s="241" t="s">
        <v>84</v>
      </c>
      <c r="AV177" s="13" t="s">
        <v>82</v>
      </c>
      <c r="AW177" s="13" t="s">
        <v>30</v>
      </c>
      <c r="AX177" s="13" t="s">
        <v>74</v>
      </c>
      <c r="AY177" s="241" t="s">
        <v>132</v>
      </c>
    </row>
    <row r="178" s="13" customFormat="1">
      <c r="A178" s="13"/>
      <c r="B178" s="231"/>
      <c r="C178" s="232"/>
      <c r="D178" s="233" t="s">
        <v>142</v>
      </c>
      <c r="E178" s="234" t="s">
        <v>1</v>
      </c>
      <c r="F178" s="235" t="s">
        <v>144</v>
      </c>
      <c r="G178" s="232"/>
      <c r="H178" s="234" t="s">
        <v>1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142</v>
      </c>
      <c r="AU178" s="241" t="s">
        <v>84</v>
      </c>
      <c r="AV178" s="13" t="s">
        <v>82</v>
      </c>
      <c r="AW178" s="13" t="s">
        <v>30</v>
      </c>
      <c r="AX178" s="13" t="s">
        <v>74</v>
      </c>
      <c r="AY178" s="241" t="s">
        <v>132</v>
      </c>
    </row>
    <row r="179" s="14" customFormat="1">
      <c r="A179" s="14"/>
      <c r="B179" s="242"/>
      <c r="C179" s="243"/>
      <c r="D179" s="233" t="s">
        <v>142</v>
      </c>
      <c r="E179" s="244" t="s">
        <v>1</v>
      </c>
      <c r="F179" s="245" t="s">
        <v>188</v>
      </c>
      <c r="G179" s="243"/>
      <c r="H179" s="246">
        <v>47.128999999999998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142</v>
      </c>
      <c r="AU179" s="252" t="s">
        <v>84</v>
      </c>
      <c r="AV179" s="14" t="s">
        <v>84</v>
      </c>
      <c r="AW179" s="14" t="s">
        <v>30</v>
      </c>
      <c r="AX179" s="14" t="s">
        <v>74</v>
      </c>
      <c r="AY179" s="252" t="s">
        <v>132</v>
      </c>
    </row>
    <row r="180" s="14" customFormat="1">
      <c r="A180" s="14"/>
      <c r="B180" s="242"/>
      <c r="C180" s="243"/>
      <c r="D180" s="233" t="s">
        <v>142</v>
      </c>
      <c r="E180" s="244" t="s">
        <v>1</v>
      </c>
      <c r="F180" s="245" t="s">
        <v>189</v>
      </c>
      <c r="G180" s="243"/>
      <c r="H180" s="246">
        <v>34.674999999999997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142</v>
      </c>
      <c r="AU180" s="252" t="s">
        <v>84</v>
      </c>
      <c r="AV180" s="14" t="s">
        <v>84</v>
      </c>
      <c r="AW180" s="14" t="s">
        <v>30</v>
      </c>
      <c r="AX180" s="14" t="s">
        <v>74</v>
      </c>
      <c r="AY180" s="252" t="s">
        <v>132</v>
      </c>
    </row>
    <row r="181" s="15" customFormat="1">
      <c r="A181" s="15"/>
      <c r="B181" s="253"/>
      <c r="C181" s="254"/>
      <c r="D181" s="233" t="s">
        <v>142</v>
      </c>
      <c r="E181" s="255" t="s">
        <v>1</v>
      </c>
      <c r="F181" s="256" t="s">
        <v>147</v>
      </c>
      <c r="G181" s="254"/>
      <c r="H181" s="257">
        <v>81.804000000000002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3" t="s">
        <v>142</v>
      </c>
      <c r="AU181" s="263" t="s">
        <v>84</v>
      </c>
      <c r="AV181" s="15" t="s">
        <v>140</v>
      </c>
      <c r="AW181" s="15" t="s">
        <v>30</v>
      </c>
      <c r="AX181" s="15" t="s">
        <v>82</v>
      </c>
      <c r="AY181" s="263" t="s">
        <v>132</v>
      </c>
    </row>
    <row r="182" s="2" customFormat="1" ht="21.75" customHeight="1">
      <c r="A182" s="38"/>
      <c r="B182" s="39"/>
      <c r="C182" s="218" t="s">
        <v>214</v>
      </c>
      <c r="D182" s="218" t="s">
        <v>135</v>
      </c>
      <c r="E182" s="219" t="s">
        <v>215</v>
      </c>
      <c r="F182" s="220" t="s">
        <v>216</v>
      </c>
      <c r="G182" s="221" t="s">
        <v>217</v>
      </c>
      <c r="H182" s="222">
        <v>50.899999999999999</v>
      </c>
      <c r="I182" s="223"/>
      <c r="J182" s="224">
        <f>ROUND(I182*H182,2)</f>
        <v>0</v>
      </c>
      <c r="K182" s="220" t="s">
        <v>139</v>
      </c>
      <c r="L182" s="44"/>
      <c r="M182" s="225" t="s">
        <v>1</v>
      </c>
      <c r="N182" s="226" t="s">
        <v>39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0.00029999999999999997</v>
      </c>
      <c r="T182" s="228">
        <f>S182*H182</f>
        <v>0.015269999999999999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186</v>
      </c>
      <c r="AT182" s="229" t="s">
        <v>135</v>
      </c>
      <c r="AU182" s="229" t="s">
        <v>84</v>
      </c>
      <c r="AY182" s="17" t="s">
        <v>132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82</v>
      </c>
      <c r="BK182" s="230">
        <f>ROUND(I182*H182,2)</f>
        <v>0</v>
      </c>
      <c r="BL182" s="17" t="s">
        <v>186</v>
      </c>
      <c r="BM182" s="229" t="s">
        <v>218</v>
      </c>
    </row>
    <row r="183" s="13" customFormat="1">
      <c r="A183" s="13"/>
      <c r="B183" s="231"/>
      <c r="C183" s="232"/>
      <c r="D183" s="233" t="s">
        <v>142</v>
      </c>
      <c r="E183" s="234" t="s">
        <v>1</v>
      </c>
      <c r="F183" s="235" t="s">
        <v>143</v>
      </c>
      <c r="G183" s="232"/>
      <c r="H183" s="234" t="s">
        <v>1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142</v>
      </c>
      <c r="AU183" s="241" t="s">
        <v>84</v>
      </c>
      <c r="AV183" s="13" t="s">
        <v>82</v>
      </c>
      <c r="AW183" s="13" t="s">
        <v>30</v>
      </c>
      <c r="AX183" s="13" t="s">
        <v>74</v>
      </c>
      <c r="AY183" s="241" t="s">
        <v>132</v>
      </c>
    </row>
    <row r="184" s="13" customFormat="1">
      <c r="A184" s="13"/>
      <c r="B184" s="231"/>
      <c r="C184" s="232"/>
      <c r="D184" s="233" t="s">
        <v>142</v>
      </c>
      <c r="E184" s="234" t="s">
        <v>1</v>
      </c>
      <c r="F184" s="235" t="s">
        <v>144</v>
      </c>
      <c r="G184" s="232"/>
      <c r="H184" s="234" t="s">
        <v>1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142</v>
      </c>
      <c r="AU184" s="241" t="s">
        <v>84</v>
      </c>
      <c r="AV184" s="13" t="s">
        <v>82</v>
      </c>
      <c r="AW184" s="13" t="s">
        <v>30</v>
      </c>
      <c r="AX184" s="13" t="s">
        <v>74</v>
      </c>
      <c r="AY184" s="241" t="s">
        <v>132</v>
      </c>
    </row>
    <row r="185" s="14" customFormat="1">
      <c r="A185" s="14"/>
      <c r="B185" s="242"/>
      <c r="C185" s="243"/>
      <c r="D185" s="233" t="s">
        <v>142</v>
      </c>
      <c r="E185" s="244" t="s">
        <v>1</v>
      </c>
      <c r="F185" s="245" t="s">
        <v>219</v>
      </c>
      <c r="G185" s="243"/>
      <c r="H185" s="246">
        <v>27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142</v>
      </c>
      <c r="AU185" s="252" t="s">
        <v>84</v>
      </c>
      <c r="AV185" s="14" t="s">
        <v>84</v>
      </c>
      <c r="AW185" s="14" t="s">
        <v>30</v>
      </c>
      <c r="AX185" s="14" t="s">
        <v>74</v>
      </c>
      <c r="AY185" s="252" t="s">
        <v>132</v>
      </c>
    </row>
    <row r="186" s="14" customFormat="1">
      <c r="A186" s="14"/>
      <c r="B186" s="242"/>
      <c r="C186" s="243"/>
      <c r="D186" s="233" t="s">
        <v>142</v>
      </c>
      <c r="E186" s="244" t="s">
        <v>1</v>
      </c>
      <c r="F186" s="245" t="s">
        <v>220</v>
      </c>
      <c r="G186" s="243"/>
      <c r="H186" s="246">
        <v>23.899999999999999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2" t="s">
        <v>142</v>
      </c>
      <c r="AU186" s="252" t="s">
        <v>84</v>
      </c>
      <c r="AV186" s="14" t="s">
        <v>84</v>
      </c>
      <c r="AW186" s="14" t="s">
        <v>30</v>
      </c>
      <c r="AX186" s="14" t="s">
        <v>74</v>
      </c>
      <c r="AY186" s="252" t="s">
        <v>132</v>
      </c>
    </row>
    <row r="187" s="15" customFormat="1">
      <c r="A187" s="15"/>
      <c r="B187" s="253"/>
      <c r="C187" s="254"/>
      <c r="D187" s="233" t="s">
        <v>142</v>
      </c>
      <c r="E187" s="255" t="s">
        <v>1</v>
      </c>
      <c r="F187" s="256" t="s">
        <v>147</v>
      </c>
      <c r="G187" s="254"/>
      <c r="H187" s="257">
        <v>50.899999999999999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3" t="s">
        <v>142</v>
      </c>
      <c r="AU187" s="263" t="s">
        <v>84</v>
      </c>
      <c r="AV187" s="15" t="s">
        <v>140</v>
      </c>
      <c r="AW187" s="15" t="s">
        <v>30</v>
      </c>
      <c r="AX187" s="15" t="s">
        <v>82</v>
      </c>
      <c r="AY187" s="263" t="s">
        <v>132</v>
      </c>
    </row>
    <row r="188" s="12" customFormat="1" ht="25.92" customHeight="1">
      <c r="A188" s="12"/>
      <c r="B188" s="202"/>
      <c r="C188" s="203"/>
      <c r="D188" s="204" t="s">
        <v>73</v>
      </c>
      <c r="E188" s="205" t="s">
        <v>221</v>
      </c>
      <c r="F188" s="205" t="s">
        <v>222</v>
      </c>
      <c r="G188" s="203"/>
      <c r="H188" s="203"/>
      <c r="I188" s="206"/>
      <c r="J188" s="207">
        <f>BK188</f>
        <v>0</v>
      </c>
      <c r="K188" s="203"/>
      <c r="L188" s="208"/>
      <c r="M188" s="209"/>
      <c r="N188" s="210"/>
      <c r="O188" s="210"/>
      <c r="P188" s="211">
        <f>SUM(P189:P193)</f>
        <v>0</v>
      </c>
      <c r="Q188" s="210"/>
      <c r="R188" s="211">
        <f>SUM(R189:R193)</f>
        <v>0</v>
      </c>
      <c r="S188" s="210"/>
      <c r="T188" s="212">
        <f>SUM(T189:T193)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3" t="s">
        <v>140</v>
      </c>
      <c r="AT188" s="214" t="s">
        <v>73</v>
      </c>
      <c r="AU188" s="214" t="s">
        <v>74</v>
      </c>
      <c r="AY188" s="213" t="s">
        <v>132</v>
      </c>
      <c r="BK188" s="215">
        <f>SUM(BK189:BK193)</f>
        <v>0</v>
      </c>
    </row>
    <row r="189" s="2" customFormat="1" ht="16.5" customHeight="1">
      <c r="A189" s="38"/>
      <c r="B189" s="39"/>
      <c r="C189" s="218" t="s">
        <v>223</v>
      </c>
      <c r="D189" s="218" t="s">
        <v>135</v>
      </c>
      <c r="E189" s="219" t="s">
        <v>224</v>
      </c>
      <c r="F189" s="220" t="s">
        <v>225</v>
      </c>
      <c r="G189" s="221" t="s">
        <v>226</v>
      </c>
      <c r="H189" s="222">
        <v>16</v>
      </c>
      <c r="I189" s="223"/>
      <c r="J189" s="224">
        <f>ROUND(I189*H189,2)</f>
        <v>0</v>
      </c>
      <c r="K189" s="220" t="s">
        <v>139</v>
      </c>
      <c r="L189" s="44"/>
      <c r="M189" s="225" t="s">
        <v>1</v>
      </c>
      <c r="N189" s="226" t="s">
        <v>39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227</v>
      </c>
      <c r="AT189" s="229" t="s">
        <v>135</v>
      </c>
      <c r="AU189" s="229" t="s">
        <v>82</v>
      </c>
      <c r="AY189" s="17" t="s">
        <v>132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82</v>
      </c>
      <c r="BK189" s="230">
        <f>ROUND(I189*H189,2)</f>
        <v>0</v>
      </c>
      <c r="BL189" s="17" t="s">
        <v>227</v>
      </c>
      <c r="BM189" s="229" t="s">
        <v>228</v>
      </c>
    </row>
    <row r="190" s="13" customFormat="1">
      <c r="A190" s="13"/>
      <c r="B190" s="231"/>
      <c r="C190" s="232"/>
      <c r="D190" s="233" t="s">
        <v>142</v>
      </c>
      <c r="E190" s="234" t="s">
        <v>1</v>
      </c>
      <c r="F190" s="235" t="s">
        <v>229</v>
      </c>
      <c r="G190" s="232"/>
      <c r="H190" s="234" t="s">
        <v>1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142</v>
      </c>
      <c r="AU190" s="241" t="s">
        <v>82</v>
      </c>
      <c r="AV190" s="13" t="s">
        <v>82</v>
      </c>
      <c r="AW190" s="13" t="s">
        <v>30</v>
      </c>
      <c r="AX190" s="13" t="s">
        <v>74</v>
      </c>
      <c r="AY190" s="241" t="s">
        <v>132</v>
      </c>
    </row>
    <row r="191" s="14" customFormat="1">
      <c r="A191" s="14"/>
      <c r="B191" s="242"/>
      <c r="C191" s="243"/>
      <c r="D191" s="233" t="s">
        <v>142</v>
      </c>
      <c r="E191" s="244" t="s">
        <v>1</v>
      </c>
      <c r="F191" s="245" t="s">
        <v>230</v>
      </c>
      <c r="G191" s="243"/>
      <c r="H191" s="246">
        <v>16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142</v>
      </c>
      <c r="AU191" s="252" t="s">
        <v>82</v>
      </c>
      <c r="AV191" s="14" t="s">
        <v>84</v>
      </c>
      <c r="AW191" s="14" t="s">
        <v>30</v>
      </c>
      <c r="AX191" s="14" t="s">
        <v>74</v>
      </c>
      <c r="AY191" s="252" t="s">
        <v>132</v>
      </c>
    </row>
    <row r="192" s="13" customFormat="1">
      <c r="A192" s="13"/>
      <c r="B192" s="231"/>
      <c r="C192" s="232"/>
      <c r="D192" s="233" t="s">
        <v>142</v>
      </c>
      <c r="E192" s="234" t="s">
        <v>1</v>
      </c>
      <c r="F192" s="235" t="s">
        <v>231</v>
      </c>
      <c r="G192" s="232"/>
      <c r="H192" s="234" t="s">
        <v>1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142</v>
      </c>
      <c r="AU192" s="241" t="s">
        <v>82</v>
      </c>
      <c r="AV192" s="13" t="s">
        <v>82</v>
      </c>
      <c r="AW192" s="13" t="s">
        <v>30</v>
      </c>
      <c r="AX192" s="13" t="s">
        <v>74</v>
      </c>
      <c r="AY192" s="241" t="s">
        <v>132</v>
      </c>
    </row>
    <row r="193" s="15" customFormat="1">
      <c r="A193" s="15"/>
      <c r="B193" s="253"/>
      <c r="C193" s="254"/>
      <c r="D193" s="233" t="s">
        <v>142</v>
      </c>
      <c r="E193" s="255" t="s">
        <v>1</v>
      </c>
      <c r="F193" s="256" t="s">
        <v>147</v>
      </c>
      <c r="G193" s="254"/>
      <c r="H193" s="257">
        <v>16</v>
      </c>
      <c r="I193" s="258"/>
      <c r="J193" s="254"/>
      <c r="K193" s="254"/>
      <c r="L193" s="259"/>
      <c r="M193" s="264"/>
      <c r="N193" s="265"/>
      <c r="O193" s="265"/>
      <c r="P193" s="265"/>
      <c r="Q193" s="265"/>
      <c r="R193" s="265"/>
      <c r="S193" s="265"/>
      <c r="T193" s="26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3" t="s">
        <v>142</v>
      </c>
      <c r="AU193" s="263" t="s">
        <v>82</v>
      </c>
      <c r="AV193" s="15" t="s">
        <v>140</v>
      </c>
      <c r="AW193" s="15" t="s">
        <v>30</v>
      </c>
      <c r="AX193" s="15" t="s">
        <v>82</v>
      </c>
      <c r="AY193" s="263" t="s">
        <v>132</v>
      </c>
    </row>
    <row r="194" s="2" customFormat="1" ht="6.96" customHeight="1">
      <c r="A194" s="38"/>
      <c r="B194" s="66"/>
      <c r="C194" s="67"/>
      <c r="D194" s="67"/>
      <c r="E194" s="67"/>
      <c r="F194" s="67"/>
      <c r="G194" s="67"/>
      <c r="H194" s="67"/>
      <c r="I194" s="67"/>
      <c r="J194" s="67"/>
      <c r="K194" s="67"/>
      <c r="L194" s="44"/>
      <c r="M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</row>
  </sheetData>
  <sheetProtection sheet="1" autoFilter="0" formatColumns="0" formatRows="0" objects="1" scenarios="1" spinCount="100000" saltValue="oVjVZXonlnHSbWLl6j7HwulDn6L/6mVQwcqK1zkMqpi+g1Xy9fwgEEoF8TKDzvAc0Egy9wOiai4GJ1BTLqPKCA==" hashValue="FC8CTPaVMru0UhOZJmYFKpDznXlGqMWU6YdW34NPXjqqnCuBxzKM4K9yrb9OR7eRwZzNfaLkaaAjaDVFS3983g==" algorithmName="SHA-512" password="D993"/>
  <autoFilter ref="C123:K19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100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ZŠ Husova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232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30. 1. 2022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83.25" customHeight="1">
      <c r="A27" s="145"/>
      <c r="B27" s="146"/>
      <c r="C27" s="145"/>
      <c r="D27" s="145"/>
      <c r="E27" s="147" t="s">
        <v>103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ROUND(J130,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ROUND((SUM(BE130:BE347)),  2)</f>
        <v>0</v>
      </c>
      <c r="G33" s="38"/>
      <c r="H33" s="38"/>
      <c r="I33" s="155">
        <v>0.20999999999999999</v>
      </c>
      <c r="J33" s="154">
        <f>ROUND(((SUM(BE130:BE347))*I33),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ROUND((SUM(BF130:BF347)),  2)</f>
        <v>0</v>
      </c>
      <c r="G34" s="38"/>
      <c r="H34" s="38"/>
      <c r="I34" s="155">
        <v>0.14999999999999999</v>
      </c>
      <c r="J34" s="154">
        <f>ROUND(((SUM(BF130:BF347))*I34),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ROUND((SUM(BG130:BG347)),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ROUND((SUM(BH130:BH347)),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ROUND((SUM(BI130:BI347)),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ZŠ Husova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A01 - Stavebně konstrukční část a PBŘ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J131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233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110</v>
      </c>
      <c r="E99" s="188"/>
      <c r="F99" s="188"/>
      <c r="G99" s="188"/>
      <c r="H99" s="188"/>
      <c r="I99" s="188"/>
      <c r="J99" s="189">
        <f>J164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234</v>
      </c>
      <c r="E100" s="188"/>
      <c r="F100" s="188"/>
      <c r="G100" s="188"/>
      <c r="H100" s="188"/>
      <c r="I100" s="188"/>
      <c r="J100" s="189">
        <f>J176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9"/>
      <c r="C101" s="180"/>
      <c r="D101" s="181" t="s">
        <v>112</v>
      </c>
      <c r="E101" s="182"/>
      <c r="F101" s="182"/>
      <c r="G101" s="182"/>
      <c r="H101" s="182"/>
      <c r="I101" s="182"/>
      <c r="J101" s="183">
        <f>J178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5"/>
      <c r="C102" s="186"/>
      <c r="D102" s="187" t="s">
        <v>235</v>
      </c>
      <c r="E102" s="188"/>
      <c r="F102" s="188"/>
      <c r="G102" s="188"/>
      <c r="H102" s="188"/>
      <c r="I102" s="188"/>
      <c r="J102" s="189">
        <f>J179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113</v>
      </c>
      <c r="E103" s="188"/>
      <c r="F103" s="188"/>
      <c r="G103" s="188"/>
      <c r="H103" s="188"/>
      <c r="I103" s="188"/>
      <c r="J103" s="189">
        <f>J200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236</v>
      </c>
      <c r="E104" s="188"/>
      <c r="F104" s="188"/>
      <c r="G104" s="188"/>
      <c r="H104" s="188"/>
      <c r="I104" s="188"/>
      <c r="J104" s="189">
        <f>J229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5"/>
      <c r="C105" s="186"/>
      <c r="D105" s="187" t="s">
        <v>114</v>
      </c>
      <c r="E105" s="188"/>
      <c r="F105" s="188"/>
      <c r="G105" s="188"/>
      <c r="H105" s="188"/>
      <c r="I105" s="188"/>
      <c r="J105" s="189">
        <f>J281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5"/>
      <c r="C106" s="186"/>
      <c r="D106" s="187" t="s">
        <v>237</v>
      </c>
      <c r="E106" s="188"/>
      <c r="F106" s="188"/>
      <c r="G106" s="188"/>
      <c r="H106" s="188"/>
      <c r="I106" s="188"/>
      <c r="J106" s="189">
        <f>J283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5"/>
      <c r="C107" s="186"/>
      <c r="D107" s="187" t="s">
        <v>115</v>
      </c>
      <c r="E107" s="188"/>
      <c r="F107" s="188"/>
      <c r="G107" s="188"/>
      <c r="H107" s="188"/>
      <c r="I107" s="188"/>
      <c r="J107" s="189">
        <f>J287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5"/>
      <c r="C108" s="186"/>
      <c r="D108" s="187" t="s">
        <v>238</v>
      </c>
      <c r="E108" s="188"/>
      <c r="F108" s="188"/>
      <c r="G108" s="188"/>
      <c r="H108" s="188"/>
      <c r="I108" s="188"/>
      <c r="J108" s="189">
        <f>J309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5"/>
      <c r="C109" s="186"/>
      <c r="D109" s="187" t="s">
        <v>239</v>
      </c>
      <c r="E109" s="188"/>
      <c r="F109" s="188"/>
      <c r="G109" s="188"/>
      <c r="H109" s="188"/>
      <c r="I109" s="188"/>
      <c r="J109" s="189">
        <f>J326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5"/>
      <c r="C110" s="186"/>
      <c r="D110" s="187" t="s">
        <v>240</v>
      </c>
      <c r="E110" s="188"/>
      <c r="F110" s="188"/>
      <c r="G110" s="188"/>
      <c r="H110" s="188"/>
      <c r="I110" s="188"/>
      <c r="J110" s="189">
        <f>J342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="2" customFormat="1" ht="6.96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4.96" customHeight="1">
      <c r="A117" s="38"/>
      <c r="B117" s="39"/>
      <c r="C117" s="23" t="s">
        <v>117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174" t="str">
        <f>E7</f>
        <v>ZŠ Husova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101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6.5" customHeight="1">
      <c r="A122" s="38"/>
      <c r="B122" s="39"/>
      <c r="C122" s="40"/>
      <c r="D122" s="40"/>
      <c r="E122" s="76" t="str">
        <f>E9</f>
        <v>A01 - Stavebně konstrukční část a PBŘ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 xml:space="preserve"> </v>
      </c>
      <c r="G124" s="40"/>
      <c r="H124" s="40"/>
      <c r="I124" s="32" t="s">
        <v>22</v>
      </c>
      <c r="J124" s="79" t="str">
        <f>IF(J12="","",J12)</f>
        <v>30. 1. 2022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 xml:space="preserve"> </v>
      </c>
      <c r="G126" s="40"/>
      <c r="H126" s="40"/>
      <c r="I126" s="32" t="s">
        <v>29</v>
      </c>
      <c r="J126" s="36" t="str">
        <f>E21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27</v>
      </c>
      <c r="D127" s="40"/>
      <c r="E127" s="40"/>
      <c r="F127" s="27" t="str">
        <f>IF(E18="","",E18)</f>
        <v>Vyplň údaj</v>
      </c>
      <c r="G127" s="40"/>
      <c r="H127" s="40"/>
      <c r="I127" s="32" t="s">
        <v>31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0.32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11" customFormat="1" ht="29.28" customHeight="1">
      <c r="A129" s="191"/>
      <c r="B129" s="192"/>
      <c r="C129" s="193" t="s">
        <v>118</v>
      </c>
      <c r="D129" s="194" t="s">
        <v>59</v>
      </c>
      <c r="E129" s="194" t="s">
        <v>55</v>
      </c>
      <c r="F129" s="194" t="s">
        <v>56</v>
      </c>
      <c r="G129" s="194" t="s">
        <v>119</v>
      </c>
      <c r="H129" s="194" t="s">
        <v>120</v>
      </c>
      <c r="I129" s="194" t="s">
        <v>121</v>
      </c>
      <c r="J129" s="194" t="s">
        <v>106</v>
      </c>
      <c r="K129" s="195" t="s">
        <v>122</v>
      </c>
      <c r="L129" s="196"/>
      <c r="M129" s="100" t="s">
        <v>1</v>
      </c>
      <c r="N129" s="101" t="s">
        <v>38</v>
      </c>
      <c r="O129" s="101" t="s">
        <v>123</v>
      </c>
      <c r="P129" s="101" t="s">
        <v>124</v>
      </c>
      <c r="Q129" s="101" t="s">
        <v>125</v>
      </c>
      <c r="R129" s="101" t="s">
        <v>126</v>
      </c>
      <c r="S129" s="101" t="s">
        <v>127</v>
      </c>
      <c r="T129" s="102" t="s">
        <v>128</v>
      </c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</row>
    <row r="130" s="2" customFormat="1" ht="22.8" customHeight="1">
      <c r="A130" s="38"/>
      <c r="B130" s="39"/>
      <c r="C130" s="107" t="s">
        <v>129</v>
      </c>
      <c r="D130" s="40"/>
      <c r="E130" s="40"/>
      <c r="F130" s="40"/>
      <c r="G130" s="40"/>
      <c r="H130" s="40"/>
      <c r="I130" s="40"/>
      <c r="J130" s="197">
        <f>BK130</f>
        <v>0</v>
      </c>
      <c r="K130" s="40"/>
      <c r="L130" s="44"/>
      <c r="M130" s="103"/>
      <c r="N130" s="198"/>
      <c r="O130" s="104"/>
      <c r="P130" s="199">
        <f>P131+P178</f>
        <v>0</v>
      </c>
      <c r="Q130" s="104"/>
      <c r="R130" s="199">
        <f>R131+R178</f>
        <v>38.034282400000002</v>
      </c>
      <c r="S130" s="104"/>
      <c r="T130" s="200">
        <f>T131+T178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73</v>
      </c>
      <c r="AU130" s="17" t="s">
        <v>108</v>
      </c>
      <c r="BK130" s="201">
        <f>BK131+BK178</f>
        <v>0</v>
      </c>
    </row>
    <row r="131" s="12" customFormat="1" ht="25.92" customHeight="1">
      <c r="A131" s="12"/>
      <c r="B131" s="202"/>
      <c r="C131" s="203"/>
      <c r="D131" s="204" t="s">
        <v>73</v>
      </c>
      <c r="E131" s="205" t="s">
        <v>130</v>
      </c>
      <c r="F131" s="205" t="s">
        <v>131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P132+P164+P176</f>
        <v>0</v>
      </c>
      <c r="Q131" s="210"/>
      <c r="R131" s="211">
        <f>R132+R164+R176</f>
        <v>34.156345800000004</v>
      </c>
      <c r="S131" s="210"/>
      <c r="T131" s="212">
        <f>T132+T164+T176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82</v>
      </c>
      <c r="AT131" s="214" t="s">
        <v>73</v>
      </c>
      <c r="AU131" s="214" t="s">
        <v>74</v>
      </c>
      <c r="AY131" s="213" t="s">
        <v>132</v>
      </c>
      <c r="BK131" s="215">
        <f>BK132+BK164+BK176</f>
        <v>0</v>
      </c>
    </row>
    <row r="132" s="12" customFormat="1" ht="22.8" customHeight="1">
      <c r="A132" s="12"/>
      <c r="B132" s="202"/>
      <c r="C132" s="203"/>
      <c r="D132" s="204" t="s">
        <v>73</v>
      </c>
      <c r="E132" s="216" t="s">
        <v>170</v>
      </c>
      <c r="F132" s="216" t="s">
        <v>241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SUM(P133:P163)</f>
        <v>0</v>
      </c>
      <c r="Q132" s="210"/>
      <c r="R132" s="211">
        <f>SUM(R133:R163)</f>
        <v>34.142214800000005</v>
      </c>
      <c r="S132" s="210"/>
      <c r="T132" s="212">
        <f>SUM(T133:T163)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82</v>
      </c>
      <c r="AT132" s="214" t="s">
        <v>73</v>
      </c>
      <c r="AU132" s="214" t="s">
        <v>82</v>
      </c>
      <c r="AY132" s="213" t="s">
        <v>132</v>
      </c>
      <c r="BK132" s="215">
        <f>SUM(BK133:BK163)</f>
        <v>0</v>
      </c>
    </row>
    <row r="133" s="2" customFormat="1" ht="24.15" customHeight="1">
      <c r="A133" s="38"/>
      <c r="B133" s="39"/>
      <c r="C133" s="218" t="s">
        <v>82</v>
      </c>
      <c r="D133" s="218" t="s">
        <v>135</v>
      </c>
      <c r="E133" s="219" t="s">
        <v>242</v>
      </c>
      <c r="F133" s="220" t="s">
        <v>243</v>
      </c>
      <c r="G133" s="221" t="s">
        <v>150</v>
      </c>
      <c r="H133" s="222">
        <v>228.51900000000001</v>
      </c>
      <c r="I133" s="223"/>
      <c r="J133" s="224">
        <f>ROUND(I133*H133,2)</f>
        <v>0</v>
      </c>
      <c r="K133" s="220" t="s">
        <v>139</v>
      </c>
      <c r="L133" s="44"/>
      <c r="M133" s="225" t="s">
        <v>1</v>
      </c>
      <c r="N133" s="226" t="s">
        <v>39</v>
      </c>
      <c r="O133" s="91"/>
      <c r="P133" s="227">
        <f>O133*H133</f>
        <v>0</v>
      </c>
      <c r="Q133" s="227">
        <v>0.0057000000000000002</v>
      </c>
      <c r="R133" s="227">
        <f>Q133*H133</f>
        <v>1.3025583000000001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140</v>
      </c>
      <c r="AT133" s="229" t="s">
        <v>135</v>
      </c>
      <c r="AU133" s="229" t="s">
        <v>84</v>
      </c>
      <c r="AY133" s="17" t="s">
        <v>132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82</v>
      </c>
      <c r="BK133" s="230">
        <f>ROUND(I133*H133,2)</f>
        <v>0</v>
      </c>
      <c r="BL133" s="17" t="s">
        <v>140</v>
      </c>
      <c r="BM133" s="229" t="s">
        <v>244</v>
      </c>
    </row>
    <row r="134" s="13" customFormat="1">
      <c r="A134" s="13"/>
      <c r="B134" s="231"/>
      <c r="C134" s="232"/>
      <c r="D134" s="233" t="s">
        <v>142</v>
      </c>
      <c r="E134" s="234" t="s">
        <v>1</v>
      </c>
      <c r="F134" s="235" t="s">
        <v>245</v>
      </c>
      <c r="G134" s="232"/>
      <c r="H134" s="234" t="s">
        <v>1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142</v>
      </c>
      <c r="AU134" s="241" t="s">
        <v>84</v>
      </c>
      <c r="AV134" s="13" t="s">
        <v>82</v>
      </c>
      <c r="AW134" s="13" t="s">
        <v>30</v>
      </c>
      <c r="AX134" s="13" t="s">
        <v>74</v>
      </c>
      <c r="AY134" s="241" t="s">
        <v>132</v>
      </c>
    </row>
    <row r="135" s="13" customFormat="1">
      <c r="A135" s="13"/>
      <c r="B135" s="231"/>
      <c r="C135" s="232"/>
      <c r="D135" s="233" t="s">
        <v>142</v>
      </c>
      <c r="E135" s="234" t="s">
        <v>1</v>
      </c>
      <c r="F135" s="235" t="s">
        <v>246</v>
      </c>
      <c r="G135" s="232"/>
      <c r="H135" s="234" t="s">
        <v>1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142</v>
      </c>
      <c r="AU135" s="241" t="s">
        <v>84</v>
      </c>
      <c r="AV135" s="13" t="s">
        <v>82</v>
      </c>
      <c r="AW135" s="13" t="s">
        <v>30</v>
      </c>
      <c r="AX135" s="13" t="s">
        <v>74</v>
      </c>
      <c r="AY135" s="241" t="s">
        <v>132</v>
      </c>
    </row>
    <row r="136" s="14" customFormat="1">
      <c r="A136" s="14"/>
      <c r="B136" s="242"/>
      <c r="C136" s="243"/>
      <c r="D136" s="233" t="s">
        <v>142</v>
      </c>
      <c r="E136" s="244" t="s">
        <v>1</v>
      </c>
      <c r="F136" s="245" t="s">
        <v>247</v>
      </c>
      <c r="G136" s="243"/>
      <c r="H136" s="246">
        <v>119.7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142</v>
      </c>
      <c r="AU136" s="252" t="s">
        <v>84</v>
      </c>
      <c r="AV136" s="14" t="s">
        <v>84</v>
      </c>
      <c r="AW136" s="14" t="s">
        <v>30</v>
      </c>
      <c r="AX136" s="14" t="s">
        <v>74</v>
      </c>
      <c r="AY136" s="252" t="s">
        <v>132</v>
      </c>
    </row>
    <row r="137" s="14" customFormat="1">
      <c r="A137" s="14"/>
      <c r="B137" s="242"/>
      <c r="C137" s="243"/>
      <c r="D137" s="233" t="s">
        <v>142</v>
      </c>
      <c r="E137" s="244" t="s">
        <v>1</v>
      </c>
      <c r="F137" s="245" t="s">
        <v>248</v>
      </c>
      <c r="G137" s="243"/>
      <c r="H137" s="246">
        <v>-0.33100000000000002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142</v>
      </c>
      <c r="AU137" s="252" t="s">
        <v>84</v>
      </c>
      <c r="AV137" s="14" t="s">
        <v>84</v>
      </c>
      <c r="AW137" s="14" t="s">
        <v>30</v>
      </c>
      <c r="AX137" s="14" t="s">
        <v>74</v>
      </c>
      <c r="AY137" s="252" t="s">
        <v>132</v>
      </c>
    </row>
    <row r="138" s="13" customFormat="1">
      <c r="A138" s="13"/>
      <c r="B138" s="231"/>
      <c r="C138" s="232"/>
      <c r="D138" s="233" t="s">
        <v>142</v>
      </c>
      <c r="E138" s="234" t="s">
        <v>1</v>
      </c>
      <c r="F138" s="235" t="s">
        <v>249</v>
      </c>
      <c r="G138" s="232"/>
      <c r="H138" s="234" t="s">
        <v>1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142</v>
      </c>
      <c r="AU138" s="241" t="s">
        <v>84</v>
      </c>
      <c r="AV138" s="13" t="s">
        <v>82</v>
      </c>
      <c r="AW138" s="13" t="s">
        <v>30</v>
      </c>
      <c r="AX138" s="13" t="s">
        <v>74</v>
      </c>
      <c r="AY138" s="241" t="s">
        <v>132</v>
      </c>
    </row>
    <row r="139" s="14" customFormat="1">
      <c r="A139" s="14"/>
      <c r="B139" s="242"/>
      <c r="C139" s="243"/>
      <c r="D139" s="233" t="s">
        <v>142</v>
      </c>
      <c r="E139" s="244" t="s">
        <v>1</v>
      </c>
      <c r="F139" s="245" t="s">
        <v>250</v>
      </c>
      <c r="G139" s="243"/>
      <c r="H139" s="246">
        <v>108.90000000000001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142</v>
      </c>
      <c r="AU139" s="252" t="s">
        <v>84</v>
      </c>
      <c r="AV139" s="14" t="s">
        <v>84</v>
      </c>
      <c r="AW139" s="14" t="s">
        <v>30</v>
      </c>
      <c r="AX139" s="14" t="s">
        <v>74</v>
      </c>
      <c r="AY139" s="252" t="s">
        <v>132</v>
      </c>
    </row>
    <row r="140" s="14" customFormat="1">
      <c r="A140" s="14"/>
      <c r="B140" s="242"/>
      <c r="C140" s="243"/>
      <c r="D140" s="233" t="s">
        <v>142</v>
      </c>
      <c r="E140" s="244" t="s">
        <v>1</v>
      </c>
      <c r="F140" s="245" t="s">
        <v>251</v>
      </c>
      <c r="G140" s="243"/>
      <c r="H140" s="246">
        <v>0.25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142</v>
      </c>
      <c r="AU140" s="252" t="s">
        <v>84</v>
      </c>
      <c r="AV140" s="14" t="s">
        <v>84</v>
      </c>
      <c r="AW140" s="14" t="s">
        <v>30</v>
      </c>
      <c r="AX140" s="14" t="s">
        <v>74</v>
      </c>
      <c r="AY140" s="252" t="s">
        <v>132</v>
      </c>
    </row>
    <row r="141" s="15" customFormat="1">
      <c r="A141" s="15"/>
      <c r="B141" s="253"/>
      <c r="C141" s="254"/>
      <c r="D141" s="233" t="s">
        <v>142</v>
      </c>
      <c r="E141" s="255" t="s">
        <v>1</v>
      </c>
      <c r="F141" s="256" t="s">
        <v>147</v>
      </c>
      <c r="G141" s="254"/>
      <c r="H141" s="257">
        <v>228.51900000000001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3" t="s">
        <v>142</v>
      </c>
      <c r="AU141" s="263" t="s">
        <v>84</v>
      </c>
      <c r="AV141" s="15" t="s">
        <v>140</v>
      </c>
      <c r="AW141" s="15" t="s">
        <v>30</v>
      </c>
      <c r="AX141" s="15" t="s">
        <v>82</v>
      </c>
      <c r="AY141" s="263" t="s">
        <v>132</v>
      </c>
    </row>
    <row r="142" s="2" customFormat="1" ht="24.15" customHeight="1">
      <c r="A142" s="38"/>
      <c r="B142" s="39"/>
      <c r="C142" s="218" t="s">
        <v>84</v>
      </c>
      <c r="D142" s="218" t="s">
        <v>135</v>
      </c>
      <c r="E142" s="219" t="s">
        <v>252</v>
      </c>
      <c r="F142" s="220" t="s">
        <v>253</v>
      </c>
      <c r="G142" s="221" t="s">
        <v>150</v>
      </c>
      <c r="H142" s="222">
        <v>2.4500000000000002</v>
      </c>
      <c r="I142" s="223"/>
      <c r="J142" s="224">
        <f>ROUND(I142*H142,2)</f>
        <v>0</v>
      </c>
      <c r="K142" s="220" t="s">
        <v>139</v>
      </c>
      <c r="L142" s="44"/>
      <c r="M142" s="225" t="s">
        <v>1</v>
      </c>
      <c r="N142" s="226" t="s">
        <v>39</v>
      </c>
      <c r="O142" s="91"/>
      <c r="P142" s="227">
        <f>O142*H142</f>
        <v>0</v>
      </c>
      <c r="Q142" s="227">
        <v>0.015400000000000001</v>
      </c>
      <c r="R142" s="227">
        <f>Q142*H142</f>
        <v>0.037730000000000007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140</v>
      </c>
      <c r="AT142" s="229" t="s">
        <v>135</v>
      </c>
      <c r="AU142" s="229" t="s">
        <v>84</v>
      </c>
      <c r="AY142" s="17" t="s">
        <v>132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82</v>
      </c>
      <c r="BK142" s="230">
        <f>ROUND(I142*H142,2)</f>
        <v>0</v>
      </c>
      <c r="BL142" s="17" t="s">
        <v>140</v>
      </c>
      <c r="BM142" s="229" t="s">
        <v>254</v>
      </c>
    </row>
    <row r="143" s="13" customFormat="1">
      <c r="A143" s="13"/>
      <c r="B143" s="231"/>
      <c r="C143" s="232"/>
      <c r="D143" s="233" t="s">
        <v>142</v>
      </c>
      <c r="E143" s="234" t="s">
        <v>1</v>
      </c>
      <c r="F143" s="235" t="s">
        <v>143</v>
      </c>
      <c r="G143" s="232"/>
      <c r="H143" s="234" t="s">
        <v>1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142</v>
      </c>
      <c r="AU143" s="241" t="s">
        <v>84</v>
      </c>
      <c r="AV143" s="13" t="s">
        <v>82</v>
      </c>
      <c r="AW143" s="13" t="s">
        <v>30</v>
      </c>
      <c r="AX143" s="13" t="s">
        <v>74</v>
      </c>
      <c r="AY143" s="241" t="s">
        <v>132</v>
      </c>
    </row>
    <row r="144" s="13" customFormat="1">
      <c r="A144" s="13"/>
      <c r="B144" s="231"/>
      <c r="C144" s="232"/>
      <c r="D144" s="233" t="s">
        <v>142</v>
      </c>
      <c r="E144" s="234" t="s">
        <v>1</v>
      </c>
      <c r="F144" s="235" t="s">
        <v>157</v>
      </c>
      <c r="G144" s="232"/>
      <c r="H144" s="234" t="s">
        <v>1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142</v>
      </c>
      <c r="AU144" s="241" t="s">
        <v>84</v>
      </c>
      <c r="AV144" s="13" t="s">
        <v>82</v>
      </c>
      <c r="AW144" s="13" t="s">
        <v>30</v>
      </c>
      <c r="AX144" s="13" t="s">
        <v>74</v>
      </c>
      <c r="AY144" s="241" t="s">
        <v>132</v>
      </c>
    </row>
    <row r="145" s="14" customFormat="1">
      <c r="A145" s="14"/>
      <c r="B145" s="242"/>
      <c r="C145" s="243"/>
      <c r="D145" s="233" t="s">
        <v>142</v>
      </c>
      <c r="E145" s="244" t="s">
        <v>1</v>
      </c>
      <c r="F145" s="245" t="s">
        <v>158</v>
      </c>
      <c r="G145" s="243"/>
      <c r="H145" s="246">
        <v>2.4500000000000002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142</v>
      </c>
      <c r="AU145" s="252" t="s">
        <v>84</v>
      </c>
      <c r="AV145" s="14" t="s">
        <v>84</v>
      </c>
      <c r="AW145" s="14" t="s">
        <v>30</v>
      </c>
      <c r="AX145" s="14" t="s">
        <v>74</v>
      </c>
      <c r="AY145" s="252" t="s">
        <v>132</v>
      </c>
    </row>
    <row r="146" s="15" customFormat="1">
      <c r="A146" s="15"/>
      <c r="B146" s="253"/>
      <c r="C146" s="254"/>
      <c r="D146" s="233" t="s">
        <v>142</v>
      </c>
      <c r="E146" s="255" t="s">
        <v>1</v>
      </c>
      <c r="F146" s="256" t="s">
        <v>147</v>
      </c>
      <c r="G146" s="254"/>
      <c r="H146" s="257">
        <v>2.4500000000000002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3" t="s">
        <v>142</v>
      </c>
      <c r="AU146" s="263" t="s">
        <v>84</v>
      </c>
      <c r="AV146" s="15" t="s">
        <v>140</v>
      </c>
      <c r="AW146" s="15" t="s">
        <v>30</v>
      </c>
      <c r="AX146" s="15" t="s">
        <v>82</v>
      </c>
      <c r="AY146" s="263" t="s">
        <v>132</v>
      </c>
    </row>
    <row r="147" s="2" customFormat="1" ht="24.15" customHeight="1">
      <c r="A147" s="38"/>
      <c r="B147" s="39"/>
      <c r="C147" s="218" t="s">
        <v>153</v>
      </c>
      <c r="D147" s="218" t="s">
        <v>135</v>
      </c>
      <c r="E147" s="219" t="s">
        <v>255</v>
      </c>
      <c r="F147" s="220" t="s">
        <v>256</v>
      </c>
      <c r="G147" s="221" t="s">
        <v>150</v>
      </c>
      <c r="H147" s="222">
        <v>3.6749999999999998</v>
      </c>
      <c r="I147" s="223"/>
      <c r="J147" s="224">
        <f>ROUND(I147*H147,2)</f>
        <v>0</v>
      </c>
      <c r="K147" s="220" t="s">
        <v>139</v>
      </c>
      <c r="L147" s="44"/>
      <c r="M147" s="225" t="s">
        <v>1</v>
      </c>
      <c r="N147" s="226" t="s">
        <v>39</v>
      </c>
      <c r="O147" s="91"/>
      <c r="P147" s="227">
        <f>O147*H147</f>
        <v>0</v>
      </c>
      <c r="Q147" s="227">
        <v>0.033579999999999999</v>
      </c>
      <c r="R147" s="227">
        <f>Q147*H147</f>
        <v>0.12340649999999999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140</v>
      </c>
      <c r="AT147" s="229" t="s">
        <v>135</v>
      </c>
      <c r="AU147" s="229" t="s">
        <v>84</v>
      </c>
      <c r="AY147" s="17" t="s">
        <v>132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82</v>
      </c>
      <c r="BK147" s="230">
        <f>ROUND(I147*H147,2)</f>
        <v>0</v>
      </c>
      <c r="BL147" s="17" t="s">
        <v>140</v>
      </c>
      <c r="BM147" s="229" t="s">
        <v>257</v>
      </c>
    </row>
    <row r="148" s="13" customFormat="1">
      <c r="A148" s="13"/>
      <c r="B148" s="231"/>
      <c r="C148" s="232"/>
      <c r="D148" s="233" t="s">
        <v>142</v>
      </c>
      <c r="E148" s="234" t="s">
        <v>1</v>
      </c>
      <c r="F148" s="235" t="s">
        <v>245</v>
      </c>
      <c r="G148" s="232"/>
      <c r="H148" s="234" t="s">
        <v>1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142</v>
      </c>
      <c r="AU148" s="241" t="s">
        <v>84</v>
      </c>
      <c r="AV148" s="13" t="s">
        <v>82</v>
      </c>
      <c r="AW148" s="13" t="s">
        <v>30</v>
      </c>
      <c r="AX148" s="13" t="s">
        <v>74</v>
      </c>
      <c r="AY148" s="241" t="s">
        <v>132</v>
      </c>
    </row>
    <row r="149" s="13" customFormat="1">
      <c r="A149" s="13"/>
      <c r="B149" s="231"/>
      <c r="C149" s="232"/>
      <c r="D149" s="233" t="s">
        <v>142</v>
      </c>
      <c r="E149" s="234" t="s">
        <v>1</v>
      </c>
      <c r="F149" s="235" t="s">
        <v>258</v>
      </c>
      <c r="G149" s="232"/>
      <c r="H149" s="234" t="s">
        <v>1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142</v>
      </c>
      <c r="AU149" s="241" t="s">
        <v>84</v>
      </c>
      <c r="AV149" s="13" t="s">
        <v>82</v>
      </c>
      <c r="AW149" s="13" t="s">
        <v>30</v>
      </c>
      <c r="AX149" s="13" t="s">
        <v>74</v>
      </c>
      <c r="AY149" s="241" t="s">
        <v>132</v>
      </c>
    </row>
    <row r="150" s="14" customFormat="1">
      <c r="A150" s="14"/>
      <c r="B150" s="242"/>
      <c r="C150" s="243"/>
      <c r="D150" s="233" t="s">
        <v>142</v>
      </c>
      <c r="E150" s="244" t="s">
        <v>1</v>
      </c>
      <c r="F150" s="245" t="s">
        <v>259</v>
      </c>
      <c r="G150" s="243"/>
      <c r="H150" s="246">
        <v>3.6749999999999998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142</v>
      </c>
      <c r="AU150" s="252" t="s">
        <v>84</v>
      </c>
      <c r="AV150" s="14" t="s">
        <v>84</v>
      </c>
      <c r="AW150" s="14" t="s">
        <v>30</v>
      </c>
      <c r="AX150" s="14" t="s">
        <v>74</v>
      </c>
      <c r="AY150" s="252" t="s">
        <v>132</v>
      </c>
    </row>
    <row r="151" s="15" customFormat="1">
      <c r="A151" s="15"/>
      <c r="B151" s="253"/>
      <c r="C151" s="254"/>
      <c r="D151" s="233" t="s">
        <v>142</v>
      </c>
      <c r="E151" s="255" t="s">
        <v>1</v>
      </c>
      <c r="F151" s="256" t="s">
        <v>147</v>
      </c>
      <c r="G151" s="254"/>
      <c r="H151" s="257">
        <v>3.6749999999999998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3" t="s">
        <v>142</v>
      </c>
      <c r="AU151" s="263" t="s">
        <v>84</v>
      </c>
      <c r="AV151" s="15" t="s">
        <v>140</v>
      </c>
      <c r="AW151" s="15" t="s">
        <v>30</v>
      </c>
      <c r="AX151" s="15" t="s">
        <v>82</v>
      </c>
      <c r="AY151" s="263" t="s">
        <v>132</v>
      </c>
    </row>
    <row r="152" s="2" customFormat="1" ht="24.15" customHeight="1">
      <c r="A152" s="38"/>
      <c r="B152" s="39"/>
      <c r="C152" s="218" t="s">
        <v>140</v>
      </c>
      <c r="D152" s="218" t="s">
        <v>135</v>
      </c>
      <c r="E152" s="219" t="s">
        <v>260</v>
      </c>
      <c r="F152" s="220" t="s">
        <v>261</v>
      </c>
      <c r="G152" s="221" t="s">
        <v>217</v>
      </c>
      <c r="H152" s="222">
        <v>9.8000000000000007</v>
      </c>
      <c r="I152" s="223"/>
      <c r="J152" s="224">
        <f>ROUND(I152*H152,2)</f>
        <v>0</v>
      </c>
      <c r="K152" s="220" t="s">
        <v>139</v>
      </c>
      <c r="L152" s="44"/>
      <c r="M152" s="225" t="s">
        <v>1</v>
      </c>
      <c r="N152" s="226" t="s">
        <v>39</v>
      </c>
      <c r="O152" s="91"/>
      <c r="P152" s="227">
        <f>O152*H152</f>
        <v>0</v>
      </c>
      <c r="Q152" s="227">
        <v>0.0015</v>
      </c>
      <c r="R152" s="227">
        <f>Q152*H152</f>
        <v>0.014700000000000001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140</v>
      </c>
      <c r="AT152" s="229" t="s">
        <v>135</v>
      </c>
      <c r="AU152" s="229" t="s">
        <v>84</v>
      </c>
      <c r="AY152" s="17" t="s">
        <v>132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82</v>
      </c>
      <c r="BK152" s="230">
        <f>ROUND(I152*H152,2)</f>
        <v>0</v>
      </c>
      <c r="BL152" s="17" t="s">
        <v>140</v>
      </c>
      <c r="BM152" s="229" t="s">
        <v>262</v>
      </c>
    </row>
    <row r="153" s="13" customFormat="1">
      <c r="A153" s="13"/>
      <c r="B153" s="231"/>
      <c r="C153" s="232"/>
      <c r="D153" s="233" t="s">
        <v>142</v>
      </c>
      <c r="E153" s="234" t="s">
        <v>1</v>
      </c>
      <c r="F153" s="235" t="s">
        <v>245</v>
      </c>
      <c r="G153" s="232"/>
      <c r="H153" s="234" t="s">
        <v>1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142</v>
      </c>
      <c r="AU153" s="241" t="s">
        <v>84</v>
      </c>
      <c r="AV153" s="13" t="s">
        <v>82</v>
      </c>
      <c r="AW153" s="13" t="s">
        <v>30</v>
      </c>
      <c r="AX153" s="13" t="s">
        <v>74</v>
      </c>
      <c r="AY153" s="241" t="s">
        <v>132</v>
      </c>
    </row>
    <row r="154" s="13" customFormat="1">
      <c r="A154" s="13"/>
      <c r="B154" s="231"/>
      <c r="C154" s="232"/>
      <c r="D154" s="233" t="s">
        <v>142</v>
      </c>
      <c r="E154" s="234" t="s">
        <v>1</v>
      </c>
      <c r="F154" s="235" t="s">
        <v>258</v>
      </c>
      <c r="G154" s="232"/>
      <c r="H154" s="234" t="s">
        <v>1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142</v>
      </c>
      <c r="AU154" s="241" t="s">
        <v>84</v>
      </c>
      <c r="AV154" s="13" t="s">
        <v>82</v>
      </c>
      <c r="AW154" s="13" t="s">
        <v>30</v>
      </c>
      <c r="AX154" s="13" t="s">
        <v>74</v>
      </c>
      <c r="AY154" s="241" t="s">
        <v>132</v>
      </c>
    </row>
    <row r="155" s="14" customFormat="1">
      <c r="A155" s="14"/>
      <c r="B155" s="242"/>
      <c r="C155" s="243"/>
      <c r="D155" s="233" t="s">
        <v>142</v>
      </c>
      <c r="E155" s="244" t="s">
        <v>1</v>
      </c>
      <c r="F155" s="245" t="s">
        <v>263</v>
      </c>
      <c r="G155" s="243"/>
      <c r="H155" s="246">
        <v>9.8000000000000007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142</v>
      </c>
      <c r="AU155" s="252" t="s">
        <v>84</v>
      </c>
      <c r="AV155" s="14" t="s">
        <v>84</v>
      </c>
      <c r="AW155" s="14" t="s">
        <v>30</v>
      </c>
      <c r="AX155" s="14" t="s">
        <v>74</v>
      </c>
      <c r="AY155" s="252" t="s">
        <v>132</v>
      </c>
    </row>
    <row r="156" s="15" customFormat="1">
      <c r="A156" s="15"/>
      <c r="B156" s="253"/>
      <c r="C156" s="254"/>
      <c r="D156" s="233" t="s">
        <v>142</v>
      </c>
      <c r="E156" s="255" t="s">
        <v>1</v>
      </c>
      <c r="F156" s="256" t="s">
        <v>147</v>
      </c>
      <c r="G156" s="254"/>
      <c r="H156" s="257">
        <v>9.8000000000000007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3" t="s">
        <v>142</v>
      </c>
      <c r="AU156" s="263" t="s">
        <v>84</v>
      </c>
      <c r="AV156" s="15" t="s">
        <v>140</v>
      </c>
      <c r="AW156" s="15" t="s">
        <v>30</v>
      </c>
      <c r="AX156" s="15" t="s">
        <v>82</v>
      </c>
      <c r="AY156" s="263" t="s">
        <v>132</v>
      </c>
    </row>
    <row r="157" s="2" customFormat="1" ht="16.5" customHeight="1">
      <c r="A157" s="38"/>
      <c r="B157" s="39"/>
      <c r="C157" s="218" t="s">
        <v>165</v>
      </c>
      <c r="D157" s="218" t="s">
        <v>135</v>
      </c>
      <c r="E157" s="219" t="s">
        <v>264</v>
      </c>
      <c r="F157" s="220" t="s">
        <v>265</v>
      </c>
      <c r="G157" s="221" t="s">
        <v>138</v>
      </c>
      <c r="H157" s="222">
        <v>77.771000000000001</v>
      </c>
      <c r="I157" s="223"/>
      <c r="J157" s="224">
        <f>ROUND(I157*H157,2)</f>
        <v>0</v>
      </c>
      <c r="K157" s="220" t="s">
        <v>139</v>
      </c>
      <c r="L157" s="44"/>
      <c r="M157" s="225" t="s">
        <v>1</v>
      </c>
      <c r="N157" s="226" t="s">
        <v>39</v>
      </c>
      <c r="O157" s="91"/>
      <c r="P157" s="227">
        <f>O157*H157</f>
        <v>0</v>
      </c>
      <c r="Q157" s="227">
        <v>0.41999999999999998</v>
      </c>
      <c r="R157" s="227">
        <f>Q157*H157</f>
        <v>32.663820000000001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140</v>
      </c>
      <c r="AT157" s="229" t="s">
        <v>135</v>
      </c>
      <c r="AU157" s="229" t="s">
        <v>84</v>
      </c>
      <c r="AY157" s="17" t="s">
        <v>132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82</v>
      </c>
      <c r="BK157" s="230">
        <f>ROUND(I157*H157,2)</f>
        <v>0</v>
      </c>
      <c r="BL157" s="17" t="s">
        <v>140</v>
      </c>
      <c r="BM157" s="229" t="s">
        <v>266</v>
      </c>
    </row>
    <row r="158" s="13" customFormat="1">
      <c r="A158" s="13"/>
      <c r="B158" s="231"/>
      <c r="C158" s="232"/>
      <c r="D158" s="233" t="s">
        <v>142</v>
      </c>
      <c r="E158" s="234" t="s">
        <v>1</v>
      </c>
      <c r="F158" s="235" t="s">
        <v>245</v>
      </c>
      <c r="G158" s="232"/>
      <c r="H158" s="234" t="s">
        <v>1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142</v>
      </c>
      <c r="AU158" s="241" t="s">
        <v>84</v>
      </c>
      <c r="AV158" s="13" t="s">
        <v>82</v>
      </c>
      <c r="AW158" s="13" t="s">
        <v>30</v>
      </c>
      <c r="AX158" s="13" t="s">
        <v>74</v>
      </c>
      <c r="AY158" s="241" t="s">
        <v>132</v>
      </c>
    </row>
    <row r="159" s="13" customFormat="1">
      <c r="A159" s="13"/>
      <c r="B159" s="231"/>
      <c r="C159" s="232"/>
      <c r="D159" s="233" t="s">
        <v>142</v>
      </c>
      <c r="E159" s="234" t="s">
        <v>1</v>
      </c>
      <c r="F159" s="235" t="s">
        <v>246</v>
      </c>
      <c r="G159" s="232"/>
      <c r="H159" s="234" t="s">
        <v>1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142</v>
      </c>
      <c r="AU159" s="241" t="s">
        <v>84</v>
      </c>
      <c r="AV159" s="13" t="s">
        <v>82</v>
      </c>
      <c r="AW159" s="13" t="s">
        <v>30</v>
      </c>
      <c r="AX159" s="13" t="s">
        <v>74</v>
      </c>
      <c r="AY159" s="241" t="s">
        <v>132</v>
      </c>
    </row>
    <row r="160" s="14" customFormat="1">
      <c r="A160" s="14"/>
      <c r="B160" s="242"/>
      <c r="C160" s="243"/>
      <c r="D160" s="233" t="s">
        <v>142</v>
      </c>
      <c r="E160" s="244" t="s">
        <v>1</v>
      </c>
      <c r="F160" s="245" t="s">
        <v>267</v>
      </c>
      <c r="G160" s="243"/>
      <c r="H160" s="246">
        <v>43.459000000000003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142</v>
      </c>
      <c r="AU160" s="252" t="s">
        <v>84</v>
      </c>
      <c r="AV160" s="14" t="s">
        <v>84</v>
      </c>
      <c r="AW160" s="14" t="s">
        <v>30</v>
      </c>
      <c r="AX160" s="14" t="s">
        <v>74</v>
      </c>
      <c r="AY160" s="252" t="s">
        <v>132</v>
      </c>
    </row>
    <row r="161" s="13" customFormat="1">
      <c r="A161" s="13"/>
      <c r="B161" s="231"/>
      <c r="C161" s="232"/>
      <c r="D161" s="233" t="s">
        <v>142</v>
      </c>
      <c r="E161" s="234" t="s">
        <v>1</v>
      </c>
      <c r="F161" s="235" t="s">
        <v>249</v>
      </c>
      <c r="G161" s="232"/>
      <c r="H161" s="234" t="s">
        <v>1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142</v>
      </c>
      <c r="AU161" s="241" t="s">
        <v>84</v>
      </c>
      <c r="AV161" s="13" t="s">
        <v>82</v>
      </c>
      <c r="AW161" s="13" t="s">
        <v>30</v>
      </c>
      <c r="AX161" s="13" t="s">
        <v>74</v>
      </c>
      <c r="AY161" s="241" t="s">
        <v>132</v>
      </c>
    </row>
    <row r="162" s="14" customFormat="1">
      <c r="A162" s="14"/>
      <c r="B162" s="242"/>
      <c r="C162" s="243"/>
      <c r="D162" s="233" t="s">
        <v>142</v>
      </c>
      <c r="E162" s="244" t="s">
        <v>1</v>
      </c>
      <c r="F162" s="245" t="s">
        <v>268</v>
      </c>
      <c r="G162" s="243"/>
      <c r="H162" s="246">
        <v>34.311999999999998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142</v>
      </c>
      <c r="AU162" s="252" t="s">
        <v>84</v>
      </c>
      <c r="AV162" s="14" t="s">
        <v>84</v>
      </c>
      <c r="AW162" s="14" t="s">
        <v>30</v>
      </c>
      <c r="AX162" s="14" t="s">
        <v>74</v>
      </c>
      <c r="AY162" s="252" t="s">
        <v>132</v>
      </c>
    </row>
    <row r="163" s="15" customFormat="1">
      <c r="A163" s="15"/>
      <c r="B163" s="253"/>
      <c r="C163" s="254"/>
      <c r="D163" s="233" t="s">
        <v>142</v>
      </c>
      <c r="E163" s="255" t="s">
        <v>1</v>
      </c>
      <c r="F163" s="256" t="s">
        <v>147</v>
      </c>
      <c r="G163" s="254"/>
      <c r="H163" s="257">
        <v>77.771000000000001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3" t="s">
        <v>142</v>
      </c>
      <c r="AU163" s="263" t="s">
        <v>84</v>
      </c>
      <c r="AV163" s="15" t="s">
        <v>140</v>
      </c>
      <c r="AW163" s="15" t="s">
        <v>30</v>
      </c>
      <c r="AX163" s="15" t="s">
        <v>82</v>
      </c>
      <c r="AY163" s="263" t="s">
        <v>132</v>
      </c>
    </row>
    <row r="164" s="12" customFormat="1" ht="22.8" customHeight="1">
      <c r="A164" s="12"/>
      <c r="B164" s="202"/>
      <c r="C164" s="203"/>
      <c r="D164" s="204" t="s">
        <v>73</v>
      </c>
      <c r="E164" s="216" t="s">
        <v>133</v>
      </c>
      <c r="F164" s="216" t="s">
        <v>134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SUM(P165:P175)</f>
        <v>0</v>
      </c>
      <c r="Q164" s="210"/>
      <c r="R164" s="211">
        <f>SUM(R165:R175)</f>
        <v>0.014131</v>
      </c>
      <c r="S164" s="210"/>
      <c r="T164" s="212">
        <f>SUM(T165:T175)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82</v>
      </c>
      <c r="AT164" s="214" t="s">
        <v>73</v>
      </c>
      <c r="AU164" s="214" t="s">
        <v>82</v>
      </c>
      <c r="AY164" s="213" t="s">
        <v>132</v>
      </c>
      <c r="BK164" s="215">
        <f>SUM(BK165:BK175)</f>
        <v>0</v>
      </c>
    </row>
    <row r="165" s="2" customFormat="1" ht="33" customHeight="1">
      <c r="A165" s="38"/>
      <c r="B165" s="39"/>
      <c r="C165" s="218" t="s">
        <v>170</v>
      </c>
      <c r="D165" s="218" t="s">
        <v>135</v>
      </c>
      <c r="E165" s="219" t="s">
        <v>269</v>
      </c>
      <c r="F165" s="220" t="s">
        <v>270</v>
      </c>
      <c r="G165" s="221" t="s">
        <v>150</v>
      </c>
      <c r="H165" s="222">
        <v>76.920000000000002</v>
      </c>
      <c r="I165" s="223"/>
      <c r="J165" s="224">
        <f>ROUND(I165*H165,2)</f>
        <v>0</v>
      </c>
      <c r="K165" s="220" t="s">
        <v>139</v>
      </c>
      <c r="L165" s="44"/>
      <c r="M165" s="225" t="s">
        <v>1</v>
      </c>
      <c r="N165" s="226" t="s">
        <v>39</v>
      </c>
      <c r="O165" s="91"/>
      <c r="P165" s="227">
        <f>O165*H165</f>
        <v>0</v>
      </c>
      <c r="Q165" s="227">
        <v>0.00012999999999999999</v>
      </c>
      <c r="R165" s="227">
        <f>Q165*H165</f>
        <v>0.0099995999999999991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140</v>
      </c>
      <c r="AT165" s="229" t="s">
        <v>135</v>
      </c>
      <c r="AU165" s="229" t="s">
        <v>84</v>
      </c>
      <c r="AY165" s="17" t="s">
        <v>132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82</v>
      </c>
      <c r="BK165" s="230">
        <f>ROUND(I165*H165,2)</f>
        <v>0</v>
      </c>
      <c r="BL165" s="17" t="s">
        <v>140</v>
      </c>
      <c r="BM165" s="229" t="s">
        <v>271</v>
      </c>
    </row>
    <row r="166" s="13" customFormat="1">
      <c r="A166" s="13"/>
      <c r="B166" s="231"/>
      <c r="C166" s="232"/>
      <c r="D166" s="233" t="s">
        <v>142</v>
      </c>
      <c r="E166" s="234" t="s">
        <v>1</v>
      </c>
      <c r="F166" s="235" t="s">
        <v>272</v>
      </c>
      <c r="G166" s="232"/>
      <c r="H166" s="234" t="s">
        <v>1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142</v>
      </c>
      <c r="AU166" s="241" t="s">
        <v>84</v>
      </c>
      <c r="AV166" s="13" t="s">
        <v>82</v>
      </c>
      <c r="AW166" s="13" t="s">
        <v>30</v>
      </c>
      <c r="AX166" s="13" t="s">
        <v>74</v>
      </c>
      <c r="AY166" s="241" t="s">
        <v>132</v>
      </c>
    </row>
    <row r="167" s="13" customFormat="1">
      <c r="A167" s="13"/>
      <c r="B167" s="231"/>
      <c r="C167" s="232"/>
      <c r="D167" s="233" t="s">
        <v>142</v>
      </c>
      <c r="E167" s="234" t="s">
        <v>1</v>
      </c>
      <c r="F167" s="235" t="s">
        <v>246</v>
      </c>
      <c r="G167" s="232"/>
      <c r="H167" s="234" t="s">
        <v>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142</v>
      </c>
      <c r="AU167" s="241" t="s">
        <v>84</v>
      </c>
      <c r="AV167" s="13" t="s">
        <v>82</v>
      </c>
      <c r="AW167" s="13" t="s">
        <v>30</v>
      </c>
      <c r="AX167" s="13" t="s">
        <v>74</v>
      </c>
      <c r="AY167" s="241" t="s">
        <v>132</v>
      </c>
    </row>
    <row r="168" s="14" customFormat="1">
      <c r="A168" s="14"/>
      <c r="B168" s="242"/>
      <c r="C168" s="243"/>
      <c r="D168" s="233" t="s">
        <v>142</v>
      </c>
      <c r="E168" s="244" t="s">
        <v>1</v>
      </c>
      <c r="F168" s="245" t="s">
        <v>273</v>
      </c>
      <c r="G168" s="243"/>
      <c r="H168" s="246">
        <v>43.119999999999997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142</v>
      </c>
      <c r="AU168" s="252" t="s">
        <v>84</v>
      </c>
      <c r="AV168" s="14" t="s">
        <v>84</v>
      </c>
      <c r="AW168" s="14" t="s">
        <v>30</v>
      </c>
      <c r="AX168" s="14" t="s">
        <v>74</v>
      </c>
      <c r="AY168" s="252" t="s">
        <v>132</v>
      </c>
    </row>
    <row r="169" s="13" customFormat="1">
      <c r="A169" s="13"/>
      <c r="B169" s="231"/>
      <c r="C169" s="232"/>
      <c r="D169" s="233" t="s">
        <v>142</v>
      </c>
      <c r="E169" s="234" t="s">
        <v>1</v>
      </c>
      <c r="F169" s="235" t="s">
        <v>249</v>
      </c>
      <c r="G169" s="232"/>
      <c r="H169" s="234" t="s">
        <v>1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142</v>
      </c>
      <c r="AU169" s="241" t="s">
        <v>84</v>
      </c>
      <c r="AV169" s="13" t="s">
        <v>82</v>
      </c>
      <c r="AW169" s="13" t="s">
        <v>30</v>
      </c>
      <c r="AX169" s="13" t="s">
        <v>74</v>
      </c>
      <c r="AY169" s="241" t="s">
        <v>132</v>
      </c>
    </row>
    <row r="170" s="14" customFormat="1">
      <c r="A170" s="14"/>
      <c r="B170" s="242"/>
      <c r="C170" s="243"/>
      <c r="D170" s="233" t="s">
        <v>142</v>
      </c>
      <c r="E170" s="244" t="s">
        <v>1</v>
      </c>
      <c r="F170" s="245" t="s">
        <v>274</v>
      </c>
      <c r="G170" s="243"/>
      <c r="H170" s="246">
        <v>33.799999999999997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142</v>
      </c>
      <c r="AU170" s="252" t="s">
        <v>84</v>
      </c>
      <c r="AV170" s="14" t="s">
        <v>84</v>
      </c>
      <c r="AW170" s="14" t="s">
        <v>30</v>
      </c>
      <c r="AX170" s="14" t="s">
        <v>74</v>
      </c>
      <c r="AY170" s="252" t="s">
        <v>132</v>
      </c>
    </row>
    <row r="171" s="15" customFormat="1">
      <c r="A171" s="15"/>
      <c r="B171" s="253"/>
      <c r="C171" s="254"/>
      <c r="D171" s="233" t="s">
        <v>142</v>
      </c>
      <c r="E171" s="255" t="s">
        <v>1</v>
      </c>
      <c r="F171" s="256" t="s">
        <v>147</v>
      </c>
      <c r="G171" s="254"/>
      <c r="H171" s="257">
        <v>76.919999999999987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3" t="s">
        <v>142</v>
      </c>
      <c r="AU171" s="263" t="s">
        <v>84</v>
      </c>
      <c r="AV171" s="15" t="s">
        <v>140</v>
      </c>
      <c r="AW171" s="15" t="s">
        <v>30</v>
      </c>
      <c r="AX171" s="15" t="s">
        <v>82</v>
      </c>
      <c r="AY171" s="263" t="s">
        <v>132</v>
      </c>
    </row>
    <row r="172" s="2" customFormat="1" ht="24.15" customHeight="1">
      <c r="A172" s="38"/>
      <c r="B172" s="39"/>
      <c r="C172" s="218" t="s">
        <v>175</v>
      </c>
      <c r="D172" s="218" t="s">
        <v>135</v>
      </c>
      <c r="E172" s="219" t="s">
        <v>275</v>
      </c>
      <c r="F172" s="220" t="s">
        <v>276</v>
      </c>
      <c r="G172" s="221" t="s">
        <v>150</v>
      </c>
      <c r="H172" s="222">
        <v>103.285</v>
      </c>
      <c r="I172" s="223"/>
      <c r="J172" s="224">
        <f>ROUND(I172*H172,2)</f>
        <v>0</v>
      </c>
      <c r="K172" s="220" t="s">
        <v>139</v>
      </c>
      <c r="L172" s="44"/>
      <c r="M172" s="225" t="s">
        <v>1</v>
      </c>
      <c r="N172" s="226" t="s">
        <v>39</v>
      </c>
      <c r="O172" s="91"/>
      <c r="P172" s="227">
        <f>O172*H172</f>
        <v>0</v>
      </c>
      <c r="Q172" s="227">
        <v>4.0000000000000003E-05</v>
      </c>
      <c r="R172" s="227">
        <f>Q172*H172</f>
        <v>0.0041314000000000004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140</v>
      </c>
      <c r="AT172" s="229" t="s">
        <v>135</v>
      </c>
      <c r="AU172" s="229" t="s">
        <v>84</v>
      </c>
      <c r="AY172" s="17" t="s">
        <v>132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82</v>
      </c>
      <c r="BK172" s="230">
        <f>ROUND(I172*H172,2)</f>
        <v>0</v>
      </c>
      <c r="BL172" s="17" t="s">
        <v>140</v>
      </c>
      <c r="BM172" s="229" t="s">
        <v>277</v>
      </c>
    </row>
    <row r="173" s="13" customFormat="1">
      <c r="A173" s="13"/>
      <c r="B173" s="231"/>
      <c r="C173" s="232"/>
      <c r="D173" s="233" t="s">
        <v>142</v>
      </c>
      <c r="E173" s="234" t="s">
        <v>1</v>
      </c>
      <c r="F173" s="235" t="s">
        <v>272</v>
      </c>
      <c r="G173" s="232"/>
      <c r="H173" s="234" t="s">
        <v>1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142</v>
      </c>
      <c r="AU173" s="241" t="s">
        <v>84</v>
      </c>
      <c r="AV173" s="13" t="s">
        <v>82</v>
      </c>
      <c r="AW173" s="13" t="s">
        <v>30</v>
      </c>
      <c r="AX173" s="13" t="s">
        <v>74</v>
      </c>
      <c r="AY173" s="241" t="s">
        <v>132</v>
      </c>
    </row>
    <row r="174" s="14" customFormat="1">
      <c r="A174" s="14"/>
      <c r="B174" s="242"/>
      <c r="C174" s="243"/>
      <c r="D174" s="233" t="s">
        <v>142</v>
      </c>
      <c r="E174" s="244" t="s">
        <v>1</v>
      </c>
      <c r="F174" s="245" t="s">
        <v>278</v>
      </c>
      <c r="G174" s="243"/>
      <c r="H174" s="246">
        <v>103.285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142</v>
      </c>
      <c r="AU174" s="252" t="s">
        <v>84</v>
      </c>
      <c r="AV174" s="14" t="s">
        <v>84</v>
      </c>
      <c r="AW174" s="14" t="s">
        <v>30</v>
      </c>
      <c r="AX174" s="14" t="s">
        <v>74</v>
      </c>
      <c r="AY174" s="252" t="s">
        <v>132</v>
      </c>
    </row>
    <row r="175" s="15" customFormat="1">
      <c r="A175" s="15"/>
      <c r="B175" s="253"/>
      <c r="C175" s="254"/>
      <c r="D175" s="233" t="s">
        <v>142</v>
      </c>
      <c r="E175" s="255" t="s">
        <v>1</v>
      </c>
      <c r="F175" s="256" t="s">
        <v>147</v>
      </c>
      <c r="G175" s="254"/>
      <c r="H175" s="257">
        <v>103.285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3" t="s">
        <v>142</v>
      </c>
      <c r="AU175" s="263" t="s">
        <v>84</v>
      </c>
      <c r="AV175" s="15" t="s">
        <v>140</v>
      </c>
      <c r="AW175" s="15" t="s">
        <v>30</v>
      </c>
      <c r="AX175" s="15" t="s">
        <v>82</v>
      </c>
      <c r="AY175" s="263" t="s">
        <v>132</v>
      </c>
    </row>
    <row r="176" s="12" customFormat="1" ht="22.8" customHeight="1">
      <c r="A176" s="12"/>
      <c r="B176" s="202"/>
      <c r="C176" s="203"/>
      <c r="D176" s="204" t="s">
        <v>73</v>
      </c>
      <c r="E176" s="216" t="s">
        <v>279</v>
      </c>
      <c r="F176" s="216" t="s">
        <v>280</v>
      </c>
      <c r="G176" s="203"/>
      <c r="H176" s="203"/>
      <c r="I176" s="206"/>
      <c r="J176" s="217">
        <f>BK176</f>
        <v>0</v>
      </c>
      <c r="K176" s="203"/>
      <c r="L176" s="208"/>
      <c r="M176" s="209"/>
      <c r="N176" s="210"/>
      <c r="O176" s="210"/>
      <c r="P176" s="211">
        <f>P177</f>
        <v>0</v>
      </c>
      <c r="Q176" s="210"/>
      <c r="R176" s="211">
        <f>R177</f>
        <v>0</v>
      </c>
      <c r="S176" s="210"/>
      <c r="T176" s="212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3" t="s">
        <v>82</v>
      </c>
      <c r="AT176" s="214" t="s">
        <v>73</v>
      </c>
      <c r="AU176" s="214" t="s">
        <v>82</v>
      </c>
      <c r="AY176" s="213" t="s">
        <v>132</v>
      </c>
      <c r="BK176" s="215">
        <f>BK177</f>
        <v>0</v>
      </c>
    </row>
    <row r="177" s="2" customFormat="1" ht="21.75" customHeight="1">
      <c r="A177" s="38"/>
      <c r="B177" s="39"/>
      <c r="C177" s="218" t="s">
        <v>183</v>
      </c>
      <c r="D177" s="218" t="s">
        <v>135</v>
      </c>
      <c r="E177" s="219" t="s">
        <v>281</v>
      </c>
      <c r="F177" s="220" t="s">
        <v>282</v>
      </c>
      <c r="G177" s="221" t="s">
        <v>163</v>
      </c>
      <c r="H177" s="222">
        <v>34.155999999999999</v>
      </c>
      <c r="I177" s="223"/>
      <c r="J177" s="224">
        <f>ROUND(I177*H177,2)</f>
        <v>0</v>
      </c>
      <c r="K177" s="220" t="s">
        <v>139</v>
      </c>
      <c r="L177" s="44"/>
      <c r="M177" s="225" t="s">
        <v>1</v>
      </c>
      <c r="N177" s="226" t="s">
        <v>39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140</v>
      </c>
      <c r="AT177" s="229" t="s">
        <v>135</v>
      </c>
      <c r="AU177" s="229" t="s">
        <v>84</v>
      </c>
      <c r="AY177" s="17" t="s">
        <v>132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82</v>
      </c>
      <c r="BK177" s="230">
        <f>ROUND(I177*H177,2)</f>
        <v>0</v>
      </c>
      <c r="BL177" s="17" t="s">
        <v>140</v>
      </c>
      <c r="BM177" s="229" t="s">
        <v>283</v>
      </c>
    </row>
    <row r="178" s="12" customFormat="1" ht="25.92" customHeight="1">
      <c r="A178" s="12"/>
      <c r="B178" s="202"/>
      <c r="C178" s="203"/>
      <c r="D178" s="204" t="s">
        <v>73</v>
      </c>
      <c r="E178" s="205" t="s">
        <v>179</v>
      </c>
      <c r="F178" s="205" t="s">
        <v>180</v>
      </c>
      <c r="G178" s="203"/>
      <c r="H178" s="203"/>
      <c r="I178" s="206"/>
      <c r="J178" s="207">
        <f>BK178</f>
        <v>0</v>
      </c>
      <c r="K178" s="203"/>
      <c r="L178" s="208"/>
      <c r="M178" s="209"/>
      <c r="N178" s="210"/>
      <c r="O178" s="210"/>
      <c r="P178" s="211">
        <f>P179+P200+P229+P281+P283+P287+P309+P326+P342</f>
        <v>0</v>
      </c>
      <c r="Q178" s="210"/>
      <c r="R178" s="211">
        <f>R179+R200+R229+R281+R283+R287+R309+R326+R342</f>
        <v>3.8779366</v>
      </c>
      <c r="S178" s="210"/>
      <c r="T178" s="212">
        <f>T179+T200+T229+T281+T283+T287+T309+T326+T342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84</v>
      </c>
      <c r="AT178" s="214" t="s">
        <v>73</v>
      </c>
      <c r="AU178" s="214" t="s">
        <v>74</v>
      </c>
      <c r="AY178" s="213" t="s">
        <v>132</v>
      </c>
      <c r="BK178" s="215">
        <f>BK179+BK200+BK229+BK281+BK283+BK287+BK309+BK326+BK342</f>
        <v>0</v>
      </c>
    </row>
    <row r="179" s="12" customFormat="1" ht="22.8" customHeight="1">
      <c r="A179" s="12"/>
      <c r="B179" s="202"/>
      <c r="C179" s="203"/>
      <c r="D179" s="204" t="s">
        <v>73</v>
      </c>
      <c r="E179" s="216" t="s">
        <v>284</v>
      </c>
      <c r="F179" s="216" t="s">
        <v>285</v>
      </c>
      <c r="G179" s="203"/>
      <c r="H179" s="203"/>
      <c r="I179" s="206"/>
      <c r="J179" s="217">
        <f>BK179</f>
        <v>0</v>
      </c>
      <c r="K179" s="203"/>
      <c r="L179" s="208"/>
      <c r="M179" s="209"/>
      <c r="N179" s="210"/>
      <c r="O179" s="210"/>
      <c r="P179" s="211">
        <f>SUM(P180:P199)</f>
        <v>0</v>
      </c>
      <c r="Q179" s="210"/>
      <c r="R179" s="211">
        <f>SUM(R180:R199)</f>
        <v>0.16970399999999999</v>
      </c>
      <c r="S179" s="210"/>
      <c r="T179" s="212">
        <f>SUM(T180:T199)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84</v>
      </c>
      <c r="AT179" s="214" t="s">
        <v>73</v>
      </c>
      <c r="AU179" s="214" t="s">
        <v>82</v>
      </c>
      <c r="AY179" s="213" t="s">
        <v>132</v>
      </c>
      <c r="BK179" s="215">
        <f>SUM(BK180:BK199)</f>
        <v>0</v>
      </c>
    </row>
    <row r="180" s="2" customFormat="1" ht="24.15" customHeight="1">
      <c r="A180" s="38"/>
      <c r="B180" s="39"/>
      <c r="C180" s="218" t="s">
        <v>133</v>
      </c>
      <c r="D180" s="218" t="s">
        <v>135</v>
      </c>
      <c r="E180" s="219" t="s">
        <v>286</v>
      </c>
      <c r="F180" s="220" t="s">
        <v>287</v>
      </c>
      <c r="G180" s="221" t="s">
        <v>150</v>
      </c>
      <c r="H180" s="222">
        <v>81.819000000000003</v>
      </c>
      <c r="I180" s="223"/>
      <c r="J180" s="224">
        <f>ROUND(I180*H180,2)</f>
        <v>0</v>
      </c>
      <c r="K180" s="220" t="s">
        <v>139</v>
      </c>
      <c r="L180" s="44"/>
      <c r="M180" s="225" t="s">
        <v>1</v>
      </c>
      <c r="N180" s="226" t="s">
        <v>39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186</v>
      </c>
      <c r="AT180" s="229" t="s">
        <v>135</v>
      </c>
      <c r="AU180" s="229" t="s">
        <v>84</v>
      </c>
      <c r="AY180" s="17" t="s">
        <v>132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82</v>
      </c>
      <c r="BK180" s="230">
        <f>ROUND(I180*H180,2)</f>
        <v>0</v>
      </c>
      <c r="BL180" s="17" t="s">
        <v>186</v>
      </c>
      <c r="BM180" s="229" t="s">
        <v>288</v>
      </c>
    </row>
    <row r="181" s="13" customFormat="1">
      <c r="A181" s="13"/>
      <c r="B181" s="231"/>
      <c r="C181" s="232"/>
      <c r="D181" s="233" t="s">
        <v>142</v>
      </c>
      <c r="E181" s="234" t="s">
        <v>1</v>
      </c>
      <c r="F181" s="235" t="s">
        <v>245</v>
      </c>
      <c r="G181" s="232"/>
      <c r="H181" s="234" t="s">
        <v>1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142</v>
      </c>
      <c r="AU181" s="241" t="s">
        <v>84</v>
      </c>
      <c r="AV181" s="13" t="s">
        <v>82</v>
      </c>
      <c r="AW181" s="13" t="s">
        <v>30</v>
      </c>
      <c r="AX181" s="13" t="s">
        <v>74</v>
      </c>
      <c r="AY181" s="241" t="s">
        <v>132</v>
      </c>
    </row>
    <row r="182" s="13" customFormat="1">
      <c r="A182" s="13"/>
      <c r="B182" s="231"/>
      <c r="C182" s="232"/>
      <c r="D182" s="233" t="s">
        <v>142</v>
      </c>
      <c r="E182" s="234" t="s">
        <v>1</v>
      </c>
      <c r="F182" s="235" t="s">
        <v>246</v>
      </c>
      <c r="G182" s="232"/>
      <c r="H182" s="234" t="s">
        <v>1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142</v>
      </c>
      <c r="AU182" s="241" t="s">
        <v>84</v>
      </c>
      <c r="AV182" s="13" t="s">
        <v>82</v>
      </c>
      <c r="AW182" s="13" t="s">
        <v>30</v>
      </c>
      <c r="AX182" s="13" t="s">
        <v>74</v>
      </c>
      <c r="AY182" s="241" t="s">
        <v>132</v>
      </c>
    </row>
    <row r="183" s="14" customFormat="1">
      <c r="A183" s="14"/>
      <c r="B183" s="242"/>
      <c r="C183" s="243"/>
      <c r="D183" s="233" t="s">
        <v>142</v>
      </c>
      <c r="E183" s="244" t="s">
        <v>1</v>
      </c>
      <c r="F183" s="245" t="s">
        <v>289</v>
      </c>
      <c r="G183" s="243"/>
      <c r="H183" s="246">
        <v>45.238999999999997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142</v>
      </c>
      <c r="AU183" s="252" t="s">
        <v>84</v>
      </c>
      <c r="AV183" s="14" t="s">
        <v>84</v>
      </c>
      <c r="AW183" s="14" t="s">
        <v>30</v>
      </c>
      <c r="AX183" s="14" t="s">
        <v>74</v>
      </c>
      <c r="AY183" s="252" t="s">
        <v>132</v>
      </c>
    </row>
    <row r="184" s="13" customFormat="1">
      <c r="A184" s="13"/>
      <c r="B184" s="231"/>
      <c r="C184" s="232"/>
      <c r="D184" s="233" t="s">
        <v>142</v>
      </c>
      <c r="E184" s="234" t="s">
        <v>1</v>
      </c>
      <c r="F184" s="235" t="s">
        <v>249</v>
      </c>
      <c r="G184" s="232"/>
      <c r="H184" s="234" t="s">
        <v>1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142</v>
      </c>
      <c r="AU184" s="241" t="s">
        <v>84</v>
      </c>
      <c r="AV184" s="13" t="s">
        <v>82</v>
      </c>
      <c r="AW184" s="13" t="s">
        <v>30</v>
      </c>
      <c r="AX184" s="13" t="s">
        <v>74</v>
      </c>
      <c r="AY184" s="241" t="s">
        <v>132</v>
      </c>
    </row>
    <row r="185" s="14" customFormat="1">
      <c r="A185" s="14"/>
      <c r="B185" s="242"/>
      <c r="C185" s="243"/>
      <c r="D185" s="233" t="s">
        <v>142</v>
      </c>
      <c r="E185" s="244" t="s">
        <v>1</v>
      </c>
      <c r="F185" s="245" t="s">
        <v>290</v>
      </c>
      <c r="G185" s="243"/>
      <c r="H185" s="246">
        <v>36.579999999999998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142</v>
      </c>
      <c r="AU185" s="252" t="s">
        <v>84</v>
      </c>
      <c r="AV185" s="14" t="s">
        <v>84</v>
      </c>
      <c r="AW185" s="14" t="s">
        <v>30</v>
      </c>
      <c r="AX185" s="14" t="s">
        <v>74</v>
      </c>
      <c r="AY185" s="252" t="s">
        <v>132</v>
      </c>
    </row>
    <row r="186" s="15" customFormat="1">
      <c r="A186" s="15"/>
      <c r="B186" s="253"/>
      <c r="C186" s="254"/>
      <c r="D186" s="233" t="s">
        <v>142</v>
      </c>
      <c r="E186" s="255" t="s">
        <v>1</v>
      </c>
      <c r="F186" s="256" t="s">
        <v>147</v>
      </c>
      <c r="G186" s="254"/>
      <c r="H186" s="257">
        <v>81.818999999999988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3" t="s">
        <v>142</v>
      </c>
      <c r="AU186" s="263" t="s">
        <v>84</v>
      </c>
      <c r="AV186" s="15" t="s">
        <v>140</v>
      </c>
      <c r="AW186" s="15" t="s">
        <v>30</v>
      </c>
      <c r="AX186" s="15" t="s">
        <v>82</v>
      </c>
      <c r="AY186" s="263" t="s">
        <v>132</v>
      </c>
    </row>
    <row r="187" s="2" customFormat="1" ht="24.15" customHeight="1">
      <c r="A187" s="38"/>
      <c r="B187" s="39"/>
      <c r="C187" s="267" t="s">
        <v>197</v>
      </c>
      <c r="D187" s="267" t="s">
        <v>291</v>
      </c>
      <c r="E187" s="268" t="s">
        <v>292</v>
      </c>
      <c r="F187" s="269" t="s">
        <v>293</v>
      </c>
      <c r="G187" s="270" t="s">
        <v>150</v>
      </c>
      <c r="H187" s="271">
        <v>83.454999999999998</v>
      </c>
      <c r="I187" s="272"/>
      <c r="J187" s="273">
        <f>ROUND(I187*H187,2)</f>
        <v>0</v>
      </c>
      <c r="K187" s="269" t="s">
        <v>139</v>
      </c>
      <c r="L187" s="274"/>
      <c r="M187" s="275" t="s">
        <v>1</v>
      </c>
      <c r="N187" s="276" t="s">
        <v>39</v>
      </c>
      <c r="O187" s="91"/>
      <c r="P187" s="227">
        <f>O187*H187</f>
        <v>0</v>
      </c>
      <c r="Q187" s="227">
        <v>0.002</v>
      </c>
      <c r="R187" s="227">
        <f>Q187*H187</f>
        <v>0.16691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294</v>
      </c>
      <c r="AT187" s="229" t="s">
        <v>291</v>
      </c>
      <c r="AU187" s="229" t="s">
        <v>84</v>
      </c>
      <c r="AY187" s="17" t="s">
        <v>132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82</v>
      </c>
      <c r="BK187" s="230">
        <f>ROUND(I187*H187,2)</f>
        <v>0</v>
      </c>
      <c r="BL187" s="17" t="s">
        <v>186</v>
      </c>
      <c r="BM187" s="229" t="s">
        <v>295</v>
      </c>
    </row>
    <row r="188" s="14" customFormat="1">
      <c r="A188" s="14"/>
      <c r="B188" s="242"/>
      <c r="C188" s="243"/>
      <c r="D188" s="233" t="s">
        <v>142</v>
      </c>
      <c r="E188" s="243"/>
      <c r="F188" s="245" t="s">
        <v>296</v>
      </c>
      <c r="G188" s="243"/>
      <c r="H188" s="246">
        <v>83.454999999999998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2" t="s">
        <v>142</v>
      </c>
      <c r="AU188" s="252" t="s">
        <v>84</v>
      </c>
      <c r="AV188" s="14" t="s">
        <v>84</v>
      </c>
      <c r="AW188" s="14" t="s">
        <v>4</v>
      </c>
      <c r="AX188" s="14" t="s">
        <v>82</v>
      </c>
      <c r="AY188" s="252" t="s">
        <v>132</v>
      </c>
    </row>
    <row r="189" s="2" customFormat="1" ht="24.15" customHeight="1">
      <c r="A189" s="38"/>
      <c r="B189" s="39"/>
      <c r="C189" s="218" t="s">
        <v>202</v>
      </c>
      <c r="D189" s="218" t="s">
        <v>135</v>
      </c>
      <c r="E189" s="219" t="s">
        <v>297</v>
      </c>
      <c r="F189" s="220" t="s">
        <v>298</v>
      </c>
      <c r="G189" s="221" t="s">
        <v>217</v>
      </c>
      <c r="H189" s="222">
        <v>50.799999999999997</v>
      </c>
      <c r="I189" s="223"/>
      <c r="J189" s="224">
        <f>ROUND(I189*H189,2)</f>
        <v>0</v>
      </c>
      <c r="K189" s="220" t="s">
        <v>139</v>
      </c>
      <c r="L189" s="44"/>
      <c r="M189" s="225" t="s">
        <v>1</v>
      </c>
      <c r="N189" s="226" t="s">
        <v>39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186</v>
      </c>
      <c r="AT189" s="229" t="s">
        <v>135</v>
      </c>
      <c r="AU189" s="229" t="s">
        <v>84</v>
      </c>
      <c r="AY189" s="17" t="s">
        <v>132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82</v>
      </c>
      <c r="BK189" s="230">
        <f>ROUND(I189*H189,2)</f>
        <v>0</v>
      </c>
      <c r="BL189" s="17" t="s">
        <v>186</v>
      </c>
      <c r="BM189" s="229" t="s">
        <v>299</v>
      </c>
    </row>
    <row r="190" s="13" customFormat="1">
      <c r="A190" s="13"/>
      <c r="B190" s="231"/>
      <c r="C190" s="232"/>
      <c r="D190" s="233" t="s">
        <v>142</v>
      </c>
      <c r="E190" s="234" t="s">
        <v>1</v>
      </c>
      <c r="F190" s="235" t="s">
        <v>245</v>
      </c>
      <c r="G190" s="232"/>
      <c r="H190" s="234" t="s">
        <v>1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142</v>
      </c>
      <c r="AU190" s="241" t="s">
        <v>84</v>
      </c>
      <c r="AV190" s="13" t="s">
        <v>82</v>
      </c>
      <c r="AW190" s="13" t="s">
        <v>30</v>
      </c>
      <c r="AX190" s="13" t="s">
        <v>74</v>
      </c>
      <c r="AY190" s="241" t="s">
        <v>132</v>
      </c>
    </row>
    <row r="191" s="13" customFormat="1">
      <c r="A191" s="13"/>
      <c r="B191" s="231"/>
      <c r="C191" s="232"/>
      <c r="D191" s="233" t="s">
        <v>142</v>
      </c>
      <c r="E191" s="234" t="s">
        <v>1</v>
      </c>
      <c r="F191" s="235" t="s">
        <v>246</v>
      </c>
      <c r="G191" s="232"/>
      <c r="H191" s="234" t="s">
        <v>1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142</v>
      </c>
      <c r="AU191" s="241" t="s">
        <v>84</v>
      </c>
      <c r="AV191" s="13" t="s">
        <v>82</v>
      </c>
      <c r="AW191" s="13" t="s">
        <v>30</v>
      </c>
      <c r="AX191" s="13" t="s">
        <v>74</v>
      </c>
      <c r="AY191" s="241" t="s">
        <v>132</v>
      </c>
    </row>
    <row r="192" s="14" customFormat="1">
      <c r="A192" s="14"/>
      <c r="B192" s="242"/>
      <c r="C192" s="243"/>
      <c r="D192" s="233" t="s">
        <v>142</v>
      </c>
      <c r="E192" s="244" t="s">
        <v>1</v>
      </c>
      <c r="F192" s="245" t="s">
        <v>300</v>
      </c>
      <c r="G192" s="243"/>
      <c r="H192" s="246">
        <v>26.600000000000001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2" t="s">
        <v>142</v>
      </c>
      <c r="AU192" s="252" t="s">
        <v>84</v>
      </c>
      <c r="AV192" s="14" t="s">
        <v>84</v>
      </c>
      <c r="AW192" s="14" t="s">
        <v>30</v>
      </c>
      <c r="AX192" s="14" t="s">
        <v>74</v>
      </c>
      <c r="AY192" s="252" t="s">
        <v>132</v>
      </c>
    </row>
    <row r="193" s="13" customFormat="1">
      <c r="A193" s="13"/>
      <c r="B193" s="231"/>
      <c r="C193" s="232"/>
      <c r="D193" s="233" t="s">
        <v>142</v>
      </c>
      <c r="E193" s="234" t="s">
        <v>1</v>
      </c>
      <c r="F193" s="235" t="s">
        <v>249</v>
      </c>
      <c r="G193" s="232"/>
      <c r="H193" s="234" t="s">
        <v>1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142</v>
      </c>
      <c r="AU193" s="241" t="s">
        <v>84</v>
      </c>
      <c r="AV193" s="13" t="s">
        <v>82</v>
      </c>
      <c r="AW193" s="13" t="s">
        <v>30</v>
      </c>
      <c r="AX193" s="13" t="s">
        <v>74</v>
      </c>
      <c r="AY193" s="241" t="s">
        <v>132</v>
      </c>
    </row>
    <row r="194" s="14" customFormat="1">
      <c r="A194" s="14"/>
      <c r="B194" s="242"/>
      <c r="C194" s="243"/>
      <c r="D194" s="233" t="s">
        <v>142</v>
      </c>
      <c r="E194" s="244" t="s">
        <v>1</v>
      </c>
      <c r="F194" s="245" t="s">
        <v>301</v>
      </c>
      <c r="G194" s="243"/>
      <c r="H194" s="246">
        <v>24.199999999999999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2" t="s">
        <v>142</v>
      </c>
      <c r="AU194" s="252" t="s">
        <v>84</v>
      </c>
      <c r="AV194" s="14" t="s">
        <v>84</v>
      </c>
      <c r="AW194" s="14" t="s">
        <v>30</v>
      </c>
      <c r="AX194" s="14" t="s">
        <v>74</v>
      </c>
      <c r="AY194" s="252" t="s">
        <v>132</v>
      </c>
    </row>
    <row r="195" s="15" customFormat="1">
      <c r="A195" s="15"/>
      <c r="B195" s="253"/>
      <c r="C195" s="254"/>
      <c r="D195" s="233" t="s">
        <v>142</v>
      </c>
      <c r="E195" s="255" t="s">
        <v>1</v>
      </c>
      <c r="F195" s="256" t="s">
        <v>147</v>
      </c>
      <c r="G195" s="254"/>
      <c r="H195" s="257">
        <v>50.799999999999997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3" t="s">
        <v>142</v>
      </c>
      <c r="AU195" s="263" t="s">
        <v>84</v>
      </c>
      <c r="AV195" s="15" t="s">
        <v>140</v>
      </c>
      <c r="AW195" s="15" t="s">
        <v>30</v>
      </c>
      <c r="AX195" s="15" t="s">
        <v>82</v>
      </c>
      <c r="AY195" s="263" t="s">
        <v>132</v>
      </c>
    </row>
    <row r="196" s="2" customFormat="1" ht="24.15" customHeight="1">
      <c r="A196" s="38"/>
      <c r="B196" s="39"/>
      <c r="C196" s="267" t="s">
        <v>210</v>
      </c>
      <c r="D196" s="267" t="s">
        <v>291</v>
      </c>
      <c r="E196" s="268" t="s">
        <v>302</v>
      </c>
      <c r="F196" s="269" t="s">
        <v>303</v>
      </c>
      <c r="G196" s="270" t="s">
        <v>217</v>
      </c>
      <c r="H196" s="271">
        <v>55.880000000000003</v>
      </c>
      <c r="I196" s="272"/>
      <c r="J196" s="273">
        <f>ROUND(I196*H196,2)</f>
        <v>0</v>
      </c>
      <c r="K196" s="269" t="s">
        <v>139</v>
      </c>
      <c r="L196" s="274"/>
      <c r="M196" s="275" t="s">
        <v>1</v>
      </c>
      <c r="N196" s="276" t="s">
        <v>39</v>
      </c>
      <c r="O196" s="91"/>
      <c r="P196" s="227">
        <f>O196*H196</f>
        <v>0</v>
      </c>
      <c r="Q196" s="227">
        <v>5.0000000000000002E-05</v>
      </c>
      <c r="R196" s="227">
        <f>Q196*H196</f>
        <v>0.0027940000000000005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294</v>
      </c>
      <c r="AT196" s="229" t="s">
        <v>291</v>
      </c>
      <c r="AU196" s="229" t="s">
        <v>84</v>
      </c>
      <c r="AY196" s="17" t="s">
        <v>132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82</v>
      </c>
      <c r="BK196" s="230">
        <f>ROUND(I196*H196,2)</f>
        <v>0</v>
      </c>
      <c r="BL196" s="17" t="s">
        <v>186</v>
      </c>
      <c r="BM196" s="229" t="s">
        <v>304</v>
      </c>
    </row>
    <row r="197" s="14" customFormat="1">
      <c r="A197" s="14"/>
      <c r="B197" s="242"/>
      <c r="C197" s="243"/>
      <c r="D197" s="233" t="s">
        <v>142</v>
      </c>
      <c r="E197" s="243"/>
      <c r="F197" s="245" t="s">
        <v>305</v>
      </c>
      <c r="G197" s="243"/>
      <c r="H197" s="246">
        <v>55.880000000000003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142</v>
      </c>
      <c r="AU197" s="252" t="s">
        <v>84</v>
      </c>
      <c r="AV197" s="14" t="s">
        <v>84</v>
      </c>
      <c r="AW197" s="14" t="s">
        <v>4</v>
      </c>
      <c r="AX197" s="14" t="s">
        <v>82</v>
      </c>
      <c r="AY197" s="252" t="s">
        <v>132</v>
      </c>
    </row>
    <row r="198" s="2" customFormat="1" ht="24.15" customHeight="1">
      <c r="A198" s="38"/>
      <c r="B198" s="39"/>
      <c r="C198" s="218" t="s">
        <v>214</v>
      </c>
      <c r="D198" s="218" t="s">
        <v>135</v>
      </c>
      <c r="E198" s="219" t="s">
        <v>306</v>
      </c>
      <c r="F198" s="220" t="s">
        <v>307</v>
      </c>
      <c r="G198" s="221" t="s">
        <v>163</v>
      </c>
      <c r="H198" s="222">
        <v>0.17000000000000001</v>
      </c>
      <c r="I198" s="223"/>
      <c r="J198" s="224">
        <f>ROUND(I198*H198,2)</f>
        <v>0</v>
      </c>
      <c r="K198" s="220" t="s">
        <v>139</v>
      </c>
      <c r="L198" s="44"/>
      <c r="M198" s="225" t="s">
        <v>1</v>
      </c>
      <c r="N198" s="226" t="s">
        <v>39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186</v>
      </c>
      <c r="AT198" s="229" t="s">
        <v>135</v>
      </c>
      <c r="AU198" s="229" t="s">
        <v>84</v>
      </c>
      <c r="AY198" s="17" t="s">
        <v>132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82</v>
      </c>
      <c r="BK198" s="230">
        <f>ROUND(I198*H198,2)</f>
        <v>0</v>
      </c>
      <c r="BL198" s="17" t="s">
        <v>186</v>
      </c>
      <c r="BM198" s="229" t="s">
        <v>308</v>
      </c>
    </row>
    <row r="199" s="2" customFormat="1" ht="24.15" customHeight="1">
      <c r="A199" s="38"/>
      <c r="B199" s="39"/>
      <c r="C199" s="218" t="s">
        <v>223</v>
      </c>
      <c r="D199" s="218" t="s">
        <v>135</v>
      </c>
      <c r="E199" s="219" t="s">
        <v>309</v>
      </c>
      <c r="F199" s="220" t="s">
        <v>310</v>
      </c>
      <c r="G199" s="221" t="s">
        <v>163</v>
      </c>
      <c r="H199" s="222">
        <v>0.17000000000000001</v>
      </c>
      <c r="I199" s="223"/>
      <c r="J199" s="224">
        <f>ROUND(I199*H199,2)</f>
        <v>0</v>
      </c>
      <c r="K199" s="220" t="s">
        <v>139</v>
      </c>
      <c r="L199" s="44"/>
      <c r="M199" s="225" t="s">
        <v>1</v>
      </c>
      <c r="N199" s="226" t="s">
        <v>39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186</v>
      </c>
      <c r="AT199" s="229" t="s">
        <v>135</v>
      </c>
      <c r="AU199" s="229" t="s">
        <v>84</v>
      </c>
      <c r="AY199" s="17" t="s">
        <v>132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82</v>
      </c>
      <c r="BK199" s="230">
        <f>ROUND(I199*H199,2)</f>
        <v>0</v>
      </c>
      <c r="BL199" s="17" t="s">
        <v>186</v>
      </c>
      <c r="BM199" s="229" t="s">
        <v>311</v>
      </c>
    </row>
    <row r="200" s="12" customFormat="1" ht="22.8" customHeight="1">
      <c r="A200" s="12"/>
      <c r="B200" s="202"/>
      <c r="C200" s="203"/>
      <c r="D200" s="204" t="s">
        <v>73</v>
      </c>
      <c r="E200" s="216" t="s">
        <v>181</v>
      </c>
      <c r="F200" s="216" t="s">
        <v>182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SUM(P201:P228)</f>
        <v>0</v>
      </c>
      <c r="Q200" s="210"/>
      <c r="R200" s="211">
        <f>SUM(R201:R228)</f>
        <v>1.6899764400000001</v>
      </c>
      <c r="S200" s="210"/>
      <c r="T200" s="212">
        <f>SUM(T201:T228)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84</v>
      </c>
      <c r="AT200" s="214" t="s">
        <v>73</v>
      </c>
      <c r="AU200" s="214" t="s">
        <v>82</v>
      </c>
      <c r="AY200" s="213" t="s">
        <v>132</v>
      </c>
      <c r="BK200" s="215">
        <f>SUM(BK201:BK228)</f>
        <v>0</v>
      </c>
    </row>
    <row r="201" s="2" customFormat="1" ht="33" customHeight="1">
      <c r="A201" s="38"/>
      <c r="B201" s="39"/>
      <c r="C201" s="218" t="s">
        <v>8</v>
      </c>
      <c r="D201" s="218" t="s">
        <v>135</v>
      </c>
      <c r="E201" s="219" t="s">
        <v>312</v>
      </c>
      <c r="F201" s="220" t="s">
        <v>313</v>
      </c>
      <c r="G201" s="221" t="s">
        <v>150</v>
      </c>
      <c r="H201" s="222">
        <v>81.819000000000003</v>
      </c>
      <c r="I201" s="223"/>
      <c r="J201" s="224">
        <f>ROUND(I201*H201,2)</f>
        <v>0</v>
      </c>
      <c r="K201" s="220" t="s">
        <v>139</v>
      </c>
      <c r="L201" s="44"/>
      <c r="M201" s="225" t="s">
        <v>1</v>
      </c>
      <c r="N201" s="226" t="s">
        <v>39</v>
      </c>
      <c r="O201" s="91"/>
      <c r="P201" s="227">
        <f>O201*H201</f>
        <v>0</v>
      </c>
      <c r="Q201" s="227">
        <v>0.019560000000000001</v>
      </c>
      <c r="R201" s="227">
        <f>Q201*H201</f>
        <v>1.6003796400000001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186</v>
      </c>
      <c r="AT201" s="229" t="s">
        <v>135</v>
      </c>
      <c r="AU201" s="229" t="s">
        <v>84</v>
      </c>
      <c r="AY201" s="17" t="s">
        <v>132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82</v>
      </c>
      <c r="BK201" s="230">
        <f>ROUND(I201*H201,2)</f>
        <v>0</v>
      </c>
      <c r="BL201" s="17" t="s">
        <v>186</v>
      </c>
      <c r="BM201" s="229" t="s">
        <v>314</v>
      </c>
    </row>
    <row r="202" s="13" customFormat="1">
      <c r="A202" s="13"/>
      <c r="B202" s="231"/>
      <c r="C202" s="232"/>
      <c r="D202" s="233" t="s">
        <v>142</v>
      </c>
      <c r="E202" s="234" t="s">
        <v>1</v>
      </c>
      <c r="F202" s="235" t="s">
        <v>245</v>
      </c>
      <c r="G202" s="232"/>
      <c r="H202" s="234" t="s">
        <v>1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142</v>
      </c>
      <c r="AU202" s="241" t="s">
        <v>84</v>
      </c>
      <c r="AV202" s="13" t="s">
        <v>82</v>
      </c>
      <c r="AW202" s="13" t="s">
        <v>30</v>
      </c>
      <c r="AX202" s="13" t="s">
        <v>74</v>
      </c>
      <c r="AY202" s="241" t="s">
        <v>132</v>
      </c>
    </row>
    <row r="203" s="13" customFormat="1">
      <c r="A203" s="13"/>
      <c r="B203" s="231"/>
      <c r="C203" s="232"/>
      <c r="D203" s="233" t="s">
        <v>142</v>
      </c>
      <c r="E203" s="234" t="s">
        <v>1</v>
      </c>
      <c r="F203" s="235" t="s">
        <v>246</v>
      </c>
      <c r="G203" s="232"/>
      <c r="H203" s="234" t="s">
        <v>1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142</v>
      </c>
      <c r="AU203" s="241" t="s">
        <v>84</v>
      </c>
      <c r="AV203" s="13" t="s">
        <v>82</v>
      </c>
      <c r="AW203" s="13" t="s">
        <v>30</v>
      </c>
      <c r="AX203" s="13" t="s">
        <v>74</v>
      </c>
      <c r="AY203" s="241" t="s">
        <v>132</v>
      </c>
    </row>
    <row r="204" s="14" customFormat="1">
      <c r="A204" s="14"/>
      <c r="B204" s="242"/>
      <c r="C204" s="243"/>
      <c r="D204" s="233" t="s">
        <v>142</v>
      </c>
      <c r="E204" s="244" t="s">
        <v>1</v>
      </c>
      <c r="F204" s="245" t="s">
        <v>289</v>
      </c>
      <c r="G204" s="243"/>
      <c r="H204" s="246">
        <v>45.238999999999997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142</v>
      </c>
      <c r="AU204" s="252" t="s">
        <v>84</v>
      </c>
      <c r="AV204" s="14" t="s">
        <v>84</v>
      </c>
      <c r="AW204" s="14" t="s">
        <v>30</v>
      </c>
      <c r="AX204" s="14" t="s">
        <v>74</v>
      </c>
      <c r="AY204" s="252" t="s">
        <v>132</v>
      </c>
    </row>
    <row r="205" s="13" customFormat="1">
      <c r="A205" s="13"/>
      <c r="B205" s="231"/>
      <c r="C205" s="232"/>
      <c r="D205" s="233" t="s">
        <v>142</v>
      </c>
      <c r="E205" s="234" t="s">
        <v>1</v>
      </c>
      <c r="F205" s="235" t="s">
        <v>249</v>
      </c>
      <c r="G205" s="232"/>
      <c r="H205" s="234" t="s">
        <v>1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142</v>
      </c>
      <c r="AU205" s="241" t="s">
        <v>84</v>
      </c>
      <c r="AV205" s="13" t="s">
        <v>82</v>
      </c>
      <c r="AW205" s="13" t="s">
        <v>30</v>
      </c>
      <c r="AX205" s="13" t="s">
        <v>74</v>
      </c>
      <c r="AY205" s="241" t="s">
        <v>132</v>
      </c>
    </row>
    <row r="206" s="14" customFormat="1">
      <c r="A206" s="14"/>
      <c r="B206" s="242"/>
      <c r="C206" s="243"/>
      <c r="D206" s="233" t="s">
        <v>142</v>
      </c>
      <c r="E206" s="244" t="s">
        <v>1</v>
      </c>
      <c r="F206" s="245" t="s">
        <v>290</v>
      </c>
      <c r="G206" s="243"/>
      <c r="H206" s="246">
        <v>36.579999999999998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2" t="s">
        <v>142</v>
      </c>
      <c r="AU206" s="252" t="s">
        <v>84</v>
      </c>
      <c r="AV206" s="14" t="s">
        <v>84</v>
      </c>
      <c r="AW206" s="14" t="s">
        <v>30</v>
      </c>
      <c r="AX206" s="14" t="s">
        <v>74</v>
      </c>
      <c r="AY206" s="252" t="s">
        <v>132</v>
      </c>
    </row>
    <row r="207" s="15" customFormat="1">
      <c r="A207" s="15"/>
      <c r="B207" s="253"/>
      <c r="C207" s="254"/>
      <c r="D207" s="233" t="s">
        <v>142</v>
      </c>
      <c r="E207" s="255" t="s">
        <v>1</v>
      </c>
      <c r="F207" s="256" t="s">
        <v>147</v>
      </c>
      <c r="G207" s="254"/>
      <c r="H207" s="257">
        <v>81.818999999999988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3" t="s">
        <v>142</v>
      </c>
      <c r="AU207" s="263" t="s">
        <v>84</v>
      </c>
      <c r="AV207" s="15" t="s">
        <v>140</v>
      </c>
      <c r="AW207" s="15" t="s">
        <v>30</v>
      </c>
      <c r="AX207" s="15" t="s">
        <v>82</v>
      </c>
      <c r="AY207" s="263" t="s">
        <v>132</v>
      </c>
    </row>
    <row r="208" s="2" customFormat="1" ht="37.8" customHeight="1">
      <c r="A208" s="38"/>
      <c r="B208" s="39"/>
      <c r="C208" s="218" t="s">
        <v>186</v>
      </c>
      <c r="D208" s="218" t="s">
        <v>135</v>
      </c>
      <c r="E208" s="219" t="s">
        <v>315</v>
      </c>
      <c r="F208" s="220" t="s">
        <v>316</v>
      </c>
      <c r="G208" s="221" t="s">
        <v>217</v>
      </c>
      <c r="H208" s="222">
        <v>50.799999999999997</v>
      </c>
      <c r="I208" s="223"/>
      <c r="J208" s="224">
        <f>ROUND(I208*H208,2)</f>
        <v>0</v>
      </c>
      <c r="K208" s="220" t="s">
        <v>1</v>
      </c>
      <c r="L208" s="44"/>
      <c r="M208" s="225" t="s">
        <v>1</v>
      </c>
      <c r="N208" s="226" t="s">
        <v>39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186</v>
      </c>
      <c r="AT208" s="229" t="s">
        <v>135</v>
      </c>
      <c r="AU208" s="229" t="s">
        <v>84</v>
      </c>
      <c r="AY208" s="17" t="s">
        <v>132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82</v>
      </c>
      <c r="BK208" s="230">
        <f>ROUND(I208*H208,2)</f>
        <v>0</v>
      </c>
      <c r="BL208" s="17" t="s">
        <v>186</v>
      </c>
      <c r="BM208" s="229" t="s">
        <v>317</v>
      </c>
    </row>
    <row r="209" s="13" customFormat="1">
      <c r="A209" s="13"/>
      <c r="B209" s="231"/>
      <c r="C209" s="232"/>
      <c r="D209" s="233" t="s">
        <v>142</v>
      </c>
      <c r="E209" s="234" t="s">
        <v>1</v>
      </c>
      <c r="F209" s="235" t="s">
        <v>245</v>
      </c>
      <c r="G209" s="232"/>
      <c r="H209" s="234" t="s">
        <v>1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142</v>
      </c>
      <c r="AU209" s="241" t="s">
        <v>84</v>
      </c>
      <c r="AV209" s="13" t="s">
        <v>82</v>
      </c>
      <c r="AW209" s="13" t="s">
        <v>30</v>
      </c>
      <c r="AX209" s="13" t="s">
        <v>74</v>
      </c>
      <c r="AY209" s="241" t="s">
        <v>132</v>
      </c>
    </row>
    <row r="210" s="13" customFormat="1">
      <c r="A210" s="13"/>
      <c r="B210" s="231"/>
      <c r="C210" s="232"/>
      <c r="D210" s="233" t="s">
        <v>142</v>
      </c>
      <c r="E210" s="234" t="s">
        <v>1</v>
      </c>
      <c r="F210" s="235" t="s">
        <v>246</v>
      </c>
      <c r="G210" s="232"/>
      <c r="H210" s="234" t="s">
        <v>1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142</v>
      </c>
      <c r="AU210" s="241" t="s">
        <v>84</v>
      </c>
      <c r="AV210" s="13" t="s">
        <v>82</v>
      </c>
      <c r="AW210" s="13" t="s">
        <v>30</v>
      </c>
      <c r="AX210" s="13" t="s">
        <v>74</v>
      </c>
      <c r="AY210" s="241" t="s">
        <v>132</v>
      </c>
    </row>
    <row r="211" s="14" customFormat="1">
      <c r="A211" s="14"/>
      <c r="B211" s="242"/>
      <c r="C211" s="243"/>
      <c r="D211" s="233" t="s">
        <v>142</v>
      </c>
      <c r="E211" s="244" t="s">
        <v>1</v>
      </c>
      <c r="F211" s="245" t="s">
        <v>300</v>
      </c>
      <c r="G211" s="243"/>
      <c r="H211" s="246">
        <v>26.600000000000001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142</v>
      </c>
      <c r="AU211" s="252" t="s">
        <v>84</v>
      </c>
      <c r="AV211" s="14" t="s">
        <v>84</v>
      </c>
      <c r="AW211" s="14" t="s">
        <v>30</v>
      </c>
      <c r="AX211" s="14" t="s">
        <v>74</v>
      </c>
      <c r="AY211" s="252" t="s">
        <v>132</v>
      </c>
    </row>
    <row r="212" s="13" customFormat="1">
      <c r="A212" s="13"/>
      <c r="B212" s="231"/>
      <c r="C212" s="232"/>
      <c r="D212" s="233" t="s">
        <v>142</v>
      </c>
      <c r="E212" s="234" t="s">
        <v>1</v>
      </c>
      <c r="F212" s="235" t="s">
        <v>249</v>
      </c>
      <c r="G212" s="232"/>
      <c r="H212" s="234" t="s">
        <v>1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142</v>
      </c>
      <c r="AU212" s="241" t="s">
        <v>84</v>
      </c>
      <c r="AV212" s="13" t="s">
        <v>82</v>
      </c>
      <c r="AW212" s="13" t="s">
        <v>30</v>
      </c>
      <c r="AX212" s="13" t="s">
        <v>74</v>
      </c>
      <c r="AY212" s="241" t="s">
        <v>132</v>
      </c>
    </row>
    <row r="213" s="14" customFormat="1">
      <c r="A213" s="14"/>
      <c r="B213" s="242"/>
      <c r="C213" s="243"/>
      <c r="D213" s="233" t="s">
        <v>142</v>
      </c>
      <c r="E213" s="244" t="s">
        <v>1</v>
      </c>
      <c r="F213" s="245" t="s">
        <v>301</v>
      </c>
      <c r="G213" s="243"/>
      <c r="H213" s="246">
        <v>24.199999999999999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142</v>
      </c>
      <c r="AU213" s="252" t="s">
        <v>84</v>
      </c>
      <c r="AV213" s="14" t="s">
        <v>84</v>
      </c>
      <c r="AW213" s="14" t="s">
        <v>30</v>
      </c>
      <c r="AX213" s="14" t="s">
        <v>74</v>
      </c>
      <c r="AY213" s="252" t="s">
        <v>132</v>
      </c>
    </row>
    <row r="214" s="15" customFormat="1">
      <c r="A214" s="15"/>
      <c r="B214" s="253"/>
      <c r="C214" s="254"/>
      <c r="D214" s="233" t="s">
        <v>142</v>
      </c>
      <c r="E214" s="255" t="s">
        <v>1</v>
      </c>
      <c r="F214" s="256" t="s">
        <v>147</v>
      </c>
      <c r="G214" s="254"/>
      <c r="H214" s="257">
        <v>50.799999999999997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3" t="s">
        <v>142</v>
      </c>
      <c r="AU214" s="263" t="s">
        <v>84</v>
      </c>
      <c r="AV214" s="15" t="s">
        <v>140</v>
      </c>
      <c r="AW214" s="15" t="s">
        <v>30</v>
      </c>
      <c r="AX214" s="15" t="s">
        <v>82</v>
      </c>
      <c r="AY214" s="263" t="s">
        <v>132</v>
      </c>
    </row>
    <row r="215" s="2" customFormat="1" ht="24.15" customHeight="1">
      <c r="A215" s="38"/>
      <c r="B215" s="39"/>
      <c r="C215" s="218" t="s">
        <v>318</v>
      </c>
      <c r="D215" s="218" t="s">
        <v>135</v>
      </c>
      <c r="E215" s="219" t="s">
        <v>319</v>
      </c>
      <c r="F215" s="220" t="s">
        <v>320</v>
      </c>
      <c r="G215" s="221" t="s">
        <v>217</v>
      </c>
      <c r="H215" s="222">
        <v>12.300000000000001</v>
      </c>
      <c r="I215" s="223"/>
      <c r="J215" s="224">
        <f>ROUND(I215*H215,2)</f>
        <v>0</v>
      </c>
      <c r="K215" s="220" t="s">
        <v>1</v>
      </c>
      <c r="L215" s="44"/>
      <c r="M215" s="225" t="s">
        <v>1</v>
      </c>
      <c r="N215" s="226" t="s">
        <v>39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186</v>
      </c>
      <c r="AT215" s="229" t="s">
        <v>135</v>
      </c>
      <c r="AU215" s="229" t="s">
        <v>84</v>
      </c>
      <c r="AY215" s="17" t="s">
        <v>132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82</v>
      </c>
      <c r="BK215" s="230">
        <f>ROUND(I215*H215,2)</f>
        <v>0</v>
      </c>
      <c r="BL215" s="17" t="s">
        <v>186</v>
      </c>
      <c r="BM215" s="229" t="s">
        <v>321</v>
      </c>
    </row>
    <row r="216" s="13" customFormat="1">
      <c r="A216" s="13"/>
      <c r="B216" s="231"/>
      <c r="C216" s="232"/>
      <c r="D216" s="233" t="s">
        <v>142</v>
      </c>
      <c r="E216" s="234" t="s">
        <v>1</v>
      </c>
      <c r="F216" s="235" t="s">
        <v>322</v>
      </c>
      <c r="G216" s="232"/>
      <c r="H216" s="234" t="s">
        <v>1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142</v>
      </c>
      <c r="AU216" s="241" t="s">
        <v>84</v>
      </c>
      <c r="AV216" s="13" t="s">
        <v>82</v>
      </c>
      <c r="AW216" s="13" t="s">
        <v>30</v>
      </c>
      <c r="AX216" s="13" t="s">
        <v>74</v>
      </c>
      <c r="AY216" s="241" t="s">
        <v>132</v>
      </c>
    </row>
    <row r="217" s="13" customFormat="1">
      <c r="A217" s="13"/>
      <c r="B217" s="231"/>
      <c r="C217" s="232"/>
      <c r="D217" s="233" t="s">
        <v>142</v>
      </c>
      <c r="E217" s="234" t="s">
        <v>1</v>
      </c>
      <c r="F217" s="235" t="s">
        <v>246</v>
      </c>
      <c r="G217" s="232"/>
      <c r="H217" s="234" t="s">
        <v>1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1" t="s">
        <v>142</v>
      </c>
      <c r="AU217" s="241" t="s">
        <v>84</v>
      </c>
      <c r="AV217" s="13" t="s">
        <v>82</v>
      </c>
      <c r="AW217" s="13" t="s">
        <v>30</v>
      </c>
      <c r="AX217" s="13" t="s">
        <v>74</v>
      </c>
      <c r="AY217" s="241" t="s">
        <v>132</v>
      </c>
    </row>
    <row r="218" s="14" customFormat="1">
      <c r="A218" s="14"/>
      <c r="B218" s="242"/>
      <c r="C218" s="243"/>
      <c r="D218" s="233" t="s">
        <v>142</v>
      </c>
      <c r="E218" s="244" t="s">
        <v>1</v>
      </c>
      <c r="F218" s="245" t="s">
        <v>323</v>
      </c>
      <c r="G218" s="243"/>
      <c r="H218" s="246">
        <v>6.1500000000000004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2" t="s">
        <v>142</v>
      </c>
      <c r="AU218" s="252" t="s">
        <v>84</v>
      </c>
      <c r="AV218" s="14" t="s">
        <v>84</v>
      </c>
      <c r="AW218" s="14" t="s">
        <v>30</v>
      </c>
      <c r="AX218" s="14" t="s">
        <v>74</v>
      </c>
      <c r="AY218" s="252" t="s">
        <v>132</v>
      </c>
    </row>
    <row r="219" s="13" customFormat="1">
      <c r="A219" s="13"/>
      <c r="B219" s="231"/>
      <c r="C219" s="232"/>
      <c r="D219" s="233" t="s">
        <v>142</v>
      </c>
      <c r="E219" s="234" t="s">
        <v>1</v>
      </c>
      <c r="F219" s="235" t="s">
        <v>249</v>
      </c>
      <c r="G219" s="232"/>
      <c r="H219" s="234" t="s">
        <v>1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142</v>
      </c>
      <c r="AU219" s="241" t="s">
        <v>84</v>
      </c>
      <c r="AV219" s="13" t="s">
        <v>82</v>
      </c>
      <c r="AW219" s="13" t="s">
        <v>30</v>
      </c>
      <c r="AX219" s="13" t="s">
        <v>74</v>
      </c>
      <c r="AY219" s="241" t="s">
        <v>132</v>
      </c>
    </row>
    <row r="220" s="14" customFormat="1">
      <c r="A220" s="14"/>
      <c r="B220" s="242"/>
      <c r="C220" s="243"/>
      <c r="D220" s="233" t="s">
        <v>142</v>
      </c>
      <c r="E220" s="244" t="s">
        <v>1</v>
      </c>
      <c r="F220" s="245" t="s">
        <v>323</v>
      </c>
      <c r="G220" s="243"/>
      <c r="H220" s="246">
        <v>6.1500000000000004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2" t="s">
        <v>142</v>
      </c>
      <c r="AU220" s="252" t="s">
        <v>84</v>
      </c>
      <c r="AV220" s="14" t="s">
        <v>84</v>
      </c>
      <c r="AW220" s="14" t="s">
        <v>30</v>
      </c>
      <c r="AX220" s="14" t="s">
        <v>74</v>
      </c>
      <c r="AY220" s="252" t="s">
        <v>132</v>
      </c>
    </row>
    <row r="221" s="15" customFormat="1">
      <c r="A221" s="15"/>
      <c r="B221" s="253"/>
      <c r="C221" s="254"/>
      <c r="D221" s="233" t="s">
        <v>142</v>
      </c>
      <c r="E221" s="255" t="s">
        <v>1</v>
      </c>
      <c r="F221" s="256" t="s">
        <v>147</v>
      </c>
      <c r="G221" s="254"/>
      <c r="H221" s="257">
        <v>12.300000000000001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3" t="s">
        <v>142</v>
      </c>
      <c r="AU221" s="263" t="s">
        <v>84</v>
      </c>
      <c r="AV221" s="15" t="s">
        <v>140</v>
      </c>
      <c r="AW221" s="15" t="s">
        <v>30</v>
      </c>
      <c r="AX221" s="15" t="s">
        <v>82</v>
      </c>
      <c r="AY221" s="263" t="s">
        <v>132</v>
      </c>
    </row>
    <row r="222" s="2" customFormat="1" ht="24.15" customHeight="1">
      <c r="A222" s="38"/>
      <c r="B222" s="39"/>
      <c r="C222" s="218" t="s">
        <v>324</v>
      </c>
      <c r="D222" s="218" t="s">
        <v>135</v>
      </c>
      <c r="E222" s="219" t="s">
        <v>325</v>
      </c>
      <c r="F222" s="220" t="s">
        <v>326</v>
      </c>
      <c r="G222" s="221" t="s">
        <v>217</v>
      </c>
      <c r="H222" s="222">
        <v>12.24</v>
      </c>
      <c r="I222" s="223"/>
      <c r="J222" s="224">
        <f>ROUND(I222*H222,2)</f>
        <v>0</v>
      </c>
      <c r="K222" s="220" t="s">
        <v>139</v>
      </c>
      <c r="L222" s="44"/>
      <c r="M222" s="225" t="s">
        <v>1</v>
      </c>
      <c r="N222" s="226" t="s">
        <v>39</v>
      </c>
      <c r="O222" s="91"/>
      <c r="P222" s="227">
        <f>O222*H222</f>
        <v>0</v>
      </c>
      <c r="Q222" s="227">
        <v>0.0073200000000000001</v>
      </c>
      <c r="R222" s="227">
        <f>Q222*H222</f>
        <v>0.089596800000000004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186</v>
      </c>
      <c r="AT222" s="229" t="s">
        <v>135</v>
      </c>
      <c r="AU222" s="229" t="s">
        <v>84</v>
      </c>
      <c r="AY222" s="17" t="s">
        <v>132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82</v>
      </c>
      <c r="BK222" s="230">
        <f>ROUND(I222*H222,2)</f>
        <v>0</v>
      </c>
      <c r="BL222" s="17" t="s">
        <v>186</v>
      </c>
      <c r="BM222" s="229" t="s">
        <v>327</v>
      </c>
    </row>
    <row r="223" s="13" customFormat="1">
      <c r="A223" s="13"/>
      <c r="B223" s="231"/>
      <c r="C223" s="232"/>
      <c r="D223" s="233" t="s">
        <v>142</v>
      </c>
      <c r="E223" s="234" t="s">
        <v>1</v>
      </c>
      <c r="F223" s="235" t="s">
        <v>245</v>
      </c>
      <c r="G223" s="232"/>
      <c r="H223" s="234" t="s">
        <v>1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1" t="s">
        <v>142</v>
      </c>
      <c r="AU223" s="241" t="s">
        <v>84</v>
      </c>
      <c r="AV223" s="13" t="s">
        <v>82</v>
      </c>
      <c r="AW223" s="13" t="s">
        <v>30</v>
      </c>
      <c r="AX223" s="13" t="s">
        <v>74</v>
      </c>
      <c r="AY223" s="241" t="s">
        <v>132</v>
      </c>
    </row>
    <row r="224" s="13" customFormat="1">
      <c r="A224" s="13"/>
      <c r="B224" s="231"/>
      <c r="C224" s="232"/>
      <c r="D224" s="233" t="s">
        <v>142</v>
      </c>
      <c r="E224" s="234" t="s">
        <v>1</v>
      </c>
      <c r="F224" s="235" t="s">
        <v>328</v>
      </c>
      <c r="G224" s="232"/>
      <c r="H224" s="234" t="s">
        <v>1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142</v>
      </c>
      <c r="AU224" s="241" t="s">
        <v>84</v>
      </c>
      <c r="AV224" s="13" t="s">
        <v>82</v>
      </c>
      <c r="AW224" s="13" t="s">
        <v>30</v>
      </c>
      <c r="AX224" s="13" t="s">
        <v>74</v>
      </c>
      <c r="AY224" s="241" t="s">
        <v>132</v>
      </c>
    </row>
    <row r="225" s="14" customFormat="1">
      <c r="A225" s="14"/>
      <c r="B225" s="242"/>
      <c r="C225" s="243"/>
      <c r="D225" s="233" t="s">
        <v>142</v>
      </c>
      <c r="E225" s="244" t="s">
        <v>1</v>
      </c>
      <c r="F225" s="245" t="s">
        <v>329</v>
      </c>
      <c r="G225" s="243"/>
      <c r="H225" s="246">
        <v>12.24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142</v>
      </c>
      <c r="AU225" s="252" t="s">
        <v>84</v>
      </c>
      <c r="AV225" s="14" t="s">
        <v>84</v>
      </c>
      <c r="AW225" s="14" t="s">
        <v>30</v>
      </c>
      <c r="AX225" s="14" t="s">
        <v>74</v>
      </c>
      <c r="AY225" s="252" t="s">
        <v>132</v>
      </c>
    </row>
    <row r="226" s="15" customFormat="1">
      <c r="A226" s="15"/>
      <c r="B226" s="253"/>
      <c r="C226" s="254"/>
      <c r="D226" s="233" t="s">
        <v>142</v>
      </c>
      <c r="E226" s="255" t="s">
        <v>1</v>
      </c>
      <c r="F226" s="256" t="s">
        <v>147</v>
      </c>
      <c r="G226" s="254"/>
      <c r="H226" s="257">
        <v>12.24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3" t="s">
        <v>142</v>
      </c>
      <c r="AU226" s="263" t="s">
        <v>84</v>
      </c>
      <c r="AV226" s="15" t="s">
        <v>140</v>
      </c>
      <c r="AW226" s="15" t="s">
        <v>30</v>
      </c>
      <c r="AX226" s="15" t="s">
        <v>82</v>
      </c>
      <c r="AY226" s="263" t="s">
        <v>132</v>
      </c>
    </row>
    <row r="227" s="2" customFormat="1" ht="24.15" customHeight="1">
      <c r="A227" s="38"/>
      <c r="B227" s="39"/>
      <c r="C227" s="218" t="s">
        <v>330</v>
      </c>
      <c r="D227" s="218" t="s">
        <v>135</v>
      </c>
      <c r="E227" s="219" t="s">
        <v>331</v>
      </c>
      <c r="F227" s="220" t="s">
        <v>332</v>
      </c>
      <c r="G227" s="221" t="s">
        <v>163</v>
      </c>
      <c r="H227" s="222">
        <v>1.69</v>
      </c>
      <c r="I227" s="223"/>
      <c r="J227" s="224">
        <f>ROUND(I227*H227,2)</f>
        <v>0</v>
      </c>
      <c r="K227" s="220" t="s">
        <v>139</v>
      </c>
      <c r="L227" s="44"/>
      <c r="M227" s="225" t="s">
        <v>1</v>
      </c>
      <c r="N227" s="226" t="s">
        <v>39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186</v>
      </c>
      <c r="AT227" s="229" t="s">
        <v>135</v>
      </c>
      <c r="AU227" s="229" t="s">
        <v>84</v>
      </c>
      <c r="AY227" s="17" t="s">
        <v>132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82</v>
      </c>
      <c r="BK227" s="230">
        <f>ROUND(I227*H227,2)</f>
        <v>0</v>
      </c>
      <c r="BL227" s="17" t="s">
        <v>186</v>
      </c>
      <c r="BM227" s="229" t="s">
        <v>333</v>
      </c>
    </row>
    <row r="228" s="2" customFormat="1" ht="24.15" customHeight="1">
      <c r="A228" s="38"/>
      <c r="B228" s="39"/>
      <c r="C228" s="218" t="s">
        <v>334</v>
      </c>
      <c r="D228" s="218" t="s">
        <v>135</v>
      </c>
      <c r="E228" s="219" t="s">
        <v>335</v>
      </c>
      <c r="F228" s="220" t="s">
        <v>336</v>
      </c>
      <c r="G228" s="221" t="s">
        <v>163</v>
      </c>
      <c r="H228" s="222">
        <v>1.69</v>
      </c>
      <c r="I228" s="223"/>
      <c r="J228" s="224">
        <f>ROUND(I228*H228,2)</f>
        <v>0</v>
      </c>
      <c r="K228" s="220" t="s">
        <v>139</v>
      </c>
      <c r="L228" s="44"/>
      <c r="M228" s="225" t="s">
        <v>1</v>
      </c>
      <c r="N228" s="226" t="s">
        <v>39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186</v>
      </c>
      <c r="AT228" s="229" t="s">
        <v>135</v>
      </c>
      <c r="AU228" s="229" t="s">
        <v>84</v>
      </c>
      <c r="AY228" s="17" t="s">
        <v>132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82</v>
      </c>
      <c r="BK228" s="230">
        <f>ROUND(I228*H228,2)</f>
        <v>0</v>
      </c>
      <c r="BL228" s="17" t="s">
        <v>186</v>
      </c>
      <c r="BM228" s="229" t="s">
        <v>337</v>
      </c>
    </row>
    <row r="229" s="12" customFormat="1" ht="22.8" customHeight="1">
      <c r="A229" s="12"/>
      <c r="B229" s="202"/>
      <c r="C229" s="203"/>
      <c r="D229" s="204" t="s">
        <v>73</v>
      </c>
      <c r="E229" s="216" t="s">
        <v>338</v>
      </c>
      <c r="F229" s="216" t="s">
        <v>339</v>
      </c>
      <c r="G229" s="203"/>
      <c r="H229" s="203"/>
      <c r="I229" s="206"/>
      <c r="J229" s="217">
        <f>BK229</f>
        <v>0</v>
      </c>
      <c r="K229" s="203"/>
      <c r="L229" s="208"/>
      <c r="M229" s="209"/>
      <c r="N229" s="210"/>
      <c r="O229" s="210"/>
      <c r="P229" s="211">
        <f>SUM(P230:P280)</f>
        <v>0</v>
      </c>
      <c r="Q229" s="210"/>
      <c r="R229" s="211">
        <f>SUM(R230:R280)</f>
        <v>1.2215665</v>
      </c>
      <c r="S229" s="210"/>
      <c r="T229" s="212">
        <f>SUM(T230:T280)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3" t="s">
        <v>84</v>
      </c>
      <c r="AT229" s="214" t="s">
        <v>73</v>
      </c>
      <c r="AU229" s="214" t="s">
        <v>82</v>
      </c>
      <c r="AY229" s="213" t="s">
        <v>132</v>
      </c>
      <c r="BK229" s="215">
        <f>SUM(BK230:BK280)</f>
        <v>0</v>
      </c>
    </row>
    <row r="230" s="2" customFormat="1" ht="24.15" customHeight="1">
      <c r="A230" s="38"/>
      <c r="B230" s="39"/>
      <c r="C230" s="218" t="s">
        <v>7</v>
      </c>
      <c r="D230" s="218" t="s">
        <v>135</v>
      </c>
      <c r="E230" s="219" t="s">
        <v>340</v>
      </c>
      <c r="F230" s="220" t="s">
        <v>341</v>
      </c>
      <c r="G230" s="221" t="s">
        <v>150</v>
      </c>
      <c r="H230" s="222">
        <v>36.649999999999999</v>
      </c>
      <c r="I230" s="223"/>
      <c r="J230" s="224">
        <f>ROUND(I230*H230,2)</f>
        <v>0</v>
      </c>
      <c r="K230" s="220" t="s">
        <v>139</v>
      </c>
      <c r="L230" s="44"/>
      <c r="M230" s="225" t="s">
        <v>1</v>
      </c>
      <c r="N230" s="226" t="s">
        <v>39</v>
      </c>
      <c r="O230" s="91"/>
      <c r="P230" s="227">
        <f>O230*H230</f>
        <v>0</v>
      </c>
      <c r="Q230" s="227">
        <v>0.025510000000000001</v>
      </c>
      <c r="R230" s="227">
        <f>Q230*H230</f>
        <v>0.93494149999999998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186</v>
      </c>
      <c r="AT230" s="229" t="s">
        <v>135</v>
      </c>
      <c r="AU230" s="229" t="s">
        <v>84</v>
      </c>
      <c r="AY230" s="17" t="s">
        <v>132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82</v>
      </c>
      <c r="BK230" s="230">
        <f>ROUND(I230*H230,2)</f>
        <v>0</v>
      </c>
      <c r="BL230" s="17" t="s">
        <v>186</v>
      </c>
      <c r="BM230" s="229" t="s">
        <v>342</v>
      </c>
    </row>
    <row r="231" s="13" customFormat="1">
      <c r="A231" s="13"/>
      <c r="B231" s="231"/>
      <c r="C231" s="232"/>
      <c r="D231" s="233" t="s">
        <v>142</v>
      </c>
      <c r="E231" s="234" t="s">
        <v>1</v>
      </c>
      <c r="F231" s="235" t="s">
        <v>245</v>
      </c>
      <c r="G231" s="232"/>
      <c r="H231" s="234" t="s">
        <v>1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1" t="s">
        <v>142</v>
      </c>
      <c r="AU231" s="241" t="s">
        <v>84</v>
      </c>
      <c r="AV231" s="13" t="s">
        <v>82</v>
      </c>
      <c r="AW231" s="13" t="s">
        <v>30</v>
      </c>
      <c r="AX231" s="13" t="s">
        <v>74</v>
      </c>
      <c r="AY231" s="241" t="s">
        <v>132</v>
      </c>
    </row>
    <row r="232" s="13" customFormat="1">
      <c r="A232" s="13"/>
      <c r="B232" s="231"/>
      <c r="C232" s="232"/>
      <c r="D232" s="233" t="s">
        <v>142</v>
      </c>
      <c r="E232" s="234" t="s">
        <v>1</v>
      </c>
      <c r="F232" s="235" t="s">
        <v>343</v>
      </c>
      <c r="G232" s="232"/>
      <c r="H232" s="234" t="s">
        <v>1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142</v>
      </c>
      <c r="AU232" s="241" t="s">
        <v>84</v>
      </c>
      <c r="AV232" s="13" t="s">
        <v>82</v>
      </c>
      <c r="AW232" s="13" t="s">
        <v>30</v>
      </c>
      <c r="AX232" s="13" t="s">
        <v>74</v>
      </c>
      <c r="AY232" s="241" t="s">
        <v>132</v>
      </c>
    </row>
    <row r="233" s="14" customFormat="1">
      <c r="A233" s="14"/>
      <c r="B233" s="242"/>
      <c r="C233" s="243"/>
      <c r="D233" s="233" t="s">
        <v>142</v>
      </c>
      <c r="E233" s="244" t="s">
        <v>1</v>
      </c>
      <c r="F233" s="245" t="s">
        <v>196</v>
      </c>
      <c r="G233" s="243"/>
      <c r="H233" s="246">
        <v>34.649999999999999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2" t="s">
        <v>142</v>
      </c>
      <c r="AU233" s="252" t="s">
        <v>84</v>
      </c>
      <c r="AV233" s="14" t="s">
        <v>84</v>
      </c>
      <c r="AW233" s="14" t="s">
        <v>30</v>
      </c>
      <c r="AX233" s="14" t="s">
        <v>74</v>
      </c>
      <c r="AY233" s="252" t="s">
        <v>132</v>
      </c>
    </row>
    <row r="234" s="13" customFormat="1">
      <c r="A234" s="13"/>
      <c r="B234" s="231"/>
      <c r="C234" s="232"/>
      <c r="D234" s="233" t="s">
        <v>142</v>
      </c>
      <c r="E234" s="234" t="s">
        <v>1</v>
      </c>
      <c r="F234" s="235" t="s">
        <v>246</v>
      </c>
      <c r="G234" s="232"/>
      <c r="H234" s="234" t="s">
        <v>1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142</v>
      </c>
      <c r="AU234" s="241" t="s">
        <v>84</v>
      </c>
      <c r="AV234" s="13" t="s">
        <v>82</v>
      </c>
      <c r="AW234" s="13" t="s">
        <v>30</v>
      </c>
      <c r="AX234" s="13" t="s">
        <v>74</v>
      </c>
      <c r="AY234" s="241" t="s">
        <v>132</v>
      </c>
    </row>
    <row r="235" s="14" customFormat="1">
      <c r="A235" s="14"/>
      <c r="B235" s="242"/>
      <c r="C235" s="243"/>
      <c r="D235" s="233" t="s">
        <v>142</v>
      </c>
      <c r="E235" s="244" t="s">
        <v>1</v>
      </c>
      <c r="F235" s="245" t="s">
        <v>344</v>
      </c>
      <c r="G235" s="243"/>
      <c r="H235" s="246">
        <v>2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2" t="s">
        <v>142</v>
      </c>
      <c r="AU235" s="252" t="s">
        <v>84</v>
      </c>
      <c r="AV235" s="14" t="s">
        <v>84</v>
      </c>
      <c r="AW235" s="14" t="s">
        <v>30</v>
      </c>
      <c r="AX235" s="14" t="s">
        <v>74</v>
      </c>
      <c r="AY235" s="252" t="s">
        <v>132</v>
      </c>
    </row>
    <row r="236" s="15" customFormat="1">
      <c r="A236" s="15"/>
      <c r="B236" s="253"/>
      <c r="C236" s="254"/>
      <c r="D236" s="233" t="s">
        <v>142</v>
      </c>
      <c r="E236" s="255" t="s">
        <v>1</v>
      </c>
      <c r="F236" s="256" t="s">
        <v>147</v>
      </c>
      <c r="G236" s="254"/>
      <c r="H236" s="257">
        <v>36.649999999999999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3" t="s">
        <v>142</v>
      </c>
      <c r="AU236" s="263" t="s">
        <v>84</v>
      </c>
      <c r="AV236" s="15" t="s">
        <v>140</v>
      </c>
      <c r="AW236" s="15" t="s">
        <v>30</v>
      </c>
      <c r="AX236" s="15" t="s">
        <v>82</v>
      </c>
      <c r="AY236" s="263" t="s">
        <v>132</v>
      </c>
    </row>
    <row r="237" s="2" customFormat="1" ht="21.75" customHeight="1">
      <c r="A237" s="38"/>
      <c r="B237" s="39"/>
      <c r="C237" s="218" t="s">
        <v>345</v>
      </c>
      <c r="D237" s="218" t="s">
        <v>135</v>
      </c>
      <c r="E237" s="219" t="s">
        <v>346</v>
      </c>
      <c r="F237" s="220" t="s">
        <v>347</v>
      </c>
      <c r="G237" s="221" t="s">
        <v>150</v>
      </c>
      <c r="H237" s="222">
        <v>36.649999999999999</v>
      </c>
      <c r="I237" s="223"/>
      <c r="J237" s="224">
        <f>ROUND(I237*H237,2)</f>
        <v>0</v>
      </c>
      <c r="K237" s="220" t="s">
        <v>139</v>
      </c>
      <c r="L237" s="44"/>
      <c r="M237" s="225" t="s">
        <v>1</v>
      </c>
      <c r="N237" s="226" t="s">
        <v>39</v>
      </c>
      <c r="O237" s="91"/>
      <c r="P237" s="227">
        <f>O237*H237</f>
        <v>0</v>
      </c>
      <c r="Q237" s="227">
        <v>0.00020000000000000001</v>
      </c>
      <c r="R237" s="227">
        <f>Q237*H237</f>
        <v>0.0073299999999999997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186</v>
      </c>
      <c r="AT237" s="229" t="s">
        <v>135</v>
      </c>
      <c r="AU237" s="229" t="s">
        <v>84</v>
      </c>
      <c r="AY237" s="17" t="s">
        <v>132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82</v>
      </c>
      <c r="BK237" s="230">
        <f>ROUND(I237*H237,2)</f>
        <v>0</v>
      </c>
      <c r="BL237" s="17" t="s">
        <v>186</v>
      </c>
      <c r="BM237" s="229" t="s">
        <v>348</v>
      </c>
    </row>
    <row r="238" s="2" customFormat="1" ht="24.15" customHeight="1">
      <c r="A238" s="38"/>
      <c r="B238" s="39"/>
      <c r="C238" s="218" t="s">
        <v>349</v>
      </c>
      <c r="D238" s="218" t="s">
        <v>135</v>
      </c>
      <c r="E238" s="219" t="s">
        <v>350</v>
      </c>
      <c r="F238" s="220" t="s">
        <v>351</v>
      </c>
      <c r="G238" s="221" t="s">
        <v>200</v>
      </c>
      <c r="H238" s="222">
        <v>1</v>
      </c>
      <c r="I238" s="223"/>
      <c r="J238" s="224">
        <f>ROUND(I238*H238,2)</f>
        <v>0</v>
      </c>
      <c r="K238" s="220" t="s">
        <v>139</v>
      </c>
      <c r="L238" s="44"/>
      <c r="M238" s="225" t="s">
        <v>1</v>
      </c>
      <c r="N238" s="226" t="s">
        <v>39</v>
      </c>
      <c r="O238" s="91"/>
      <c r="P238" s="227">
        <f>O238*H238</f>
        <v>0</v>
      </c>
      <c r="Q238" s="227">
        <v>0.00528</v>
      </c>
      <c r="R238" s="227">
        <f>Q238*H238</f>
        <v>0.00528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186</v>
      </c>
      <c r="AT238" s="229" t="s">
        <v>135</v>
      </c>
      <c r="AU238" s="229" t="s">
        <v>84</v>
      </c>
      <c r="AY238" s="17" t="s">
        <v>132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82</v>
      </c>
      <c r="BK238" s="230">
        <f>ROUND(I238*H238,2)</f>
        <v>0</v>
      </c>
      <c r="BL238" s="17" t="s">
        <v>186</v>
      </c>
      <c r="BM238" s="229" t="s">
        <v>352</v>
      </c>
    </row>
    <row r="239" s="13" customFormat="1">
      <c r="A239" s="13"/>
      <c r="B239" s="231"/>
      <c r="C239" s="232"/>
      <c r="D239" s="233" t="s">
        <v>142</v>
      </c>
      <c r="E239" s="234" t="s">
        <v>1</v>
      </c>
      <c r="F239" s="235" t="s">
        <v>245</v>
      </c>
      <c r="G239" s="232"/>
      <c r="H239" s="234" t="s">
        <v>1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142</v>
      </c>
      <c r="AU239" s="241" t="s">
        <v>84</v>
      </c>
      <c r="AV239" s="13" t="s">
        <v>82</v>
      </c>
      <c r="AW239" s="13" t="s">
        <v>30</v>
      </c>
      <c r="AX239" s="13" t="s">
        <v>74</v>
      </c>
      <c r="AY239" s="241" t="s">
        <v>132</v>
      </c>
    </row>
    <row r="240" s="13" customFormat="1">
      <c r="A240" s="13"/>
      <c r="B240" s="231"/>
      <c r="C240" s="232"/>
      <c r="D240" s="233" t="s">
        <v>142</v>
      </c>
      <c r="E240" s="234" t="s">
        <v>1</v>
      </c>
      <c r="F240" s="235" t="s">
        <v>343</v>
      </c>
      <c r="G240" s="232"/>
      <c r="H240" s="234" t="s">
        <v>1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1" t="s">
        <v>142</v>
      </c>
      <c r="AU240" s="241" t="s">
        <v>84</v>
      </c>
      <c r="AV240" s="13" t="s">
        <v>82</v>
      </c>
      <c r="AW240" s="13" t="s">
        <v>30</v>
      </c>
      <c r="AX240" s="13" t="s">
        <v>74</v>
      </c>
      <c r="AY240" s="241" t="s">
        <v>132</v>
      </c>
    </row>
    <row r="241" s="14" customFormat="1">
      <c r="A241" s="14"/>
      <c r="B241" s="242"/>
      <c r="C241" s="243"/>
      <c r="D241" s="233" t="s">
        <v>142</v>
      </c>
      <c r="E241" s="244" t="s">
        <v>1</v>
      </c>
      <c r="F241" s="245" t="s">
        <v>82</v>
      </c>
      <c r="G241" s="243"/>
      <c r="H241" s="246">
        <v>1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2" t="s">
        <v>142</v>
      </c>
      <c r="AU241" s="252" t="s">
        <v>84</v>
      </c>
      <c r="AV241" s="14" t="s">
        <v>84</v>
      </c>
      <c r="AW241" s="14" t="s">
        <v>30</v>
      </c>
      <c r="AX241" s="14" t="s">
        <v>74</v>
      </c>
      <c r="AY241" s="252" t="s">
        <v>132</v>
      </c>
    </row>
    <row r="242" s="15" customFormat="1">
      <c r="A242" s="15"/>
      <c r="B242" s="253"/>
      <c r="C242" s="254"/>
      <c r="D242" s="233" t="s">
        <v>142</v>
      </c>
      <c r="E242" s="255" t="s">
        <v>1</v>
      </c>
      <c r="F242" s="256" t="s">
        <v>147</v>
      </c>
      <c r="G242" s="254"/>
      <c r="H242" s="257">
        <v>1</v>
      </c>
      <c r="I242" s="258"/>
      <c r="J242" s="254"/>
      <c r="K242" s="254"/>
      <c r="L242" s="259"/>
      <c r="M242" s="260"/>
      <c r="N242" s="261"/>
      <c r="O242" s="261"/>
      <c r="P242" s="261"/>
      <c r="Q242" s="261"/>
      <c r="R242" s="261"/>
      <c r="S242" s="261"/>
      <c r="T242" s="262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3" t="s">
        <v>142</v>
      </c>
      <c r="AU242" s="263" t="s">
        <v>84</v>
      </c>
      <c r="AV242" s="15" t="s">
        <v>140</v>
      </c>
      <c r="AW242" s="15" t="s">
        <v>30</v>
      </c>
      <c r="AX242" s="15" t="s">
        <v>82</v>
      </c>
      <c r="AY242" s="263" t="s">
        <v>132</v>
      </c>
    </row>
    <row r="243" s="2" customFormat="1" ht="37.8" customHeight="1">
      <c r="A243" s="38"/>
      <c r="B243" s="39"/>
      <c r="C243" s="218" t="s">
        <v>353</v>
      </c>
      <c r="D243" s="218" t="s">
        <v>135</v>
      </c>
      <c r="E243" s="219" t="s">
        <v>354</v>
      </c>
      <c r="F243" s="220" t="s">
        <v>355</v>
      </c>
      <c r="G243" s="221" t="s">
        <v>217</v>
      </c>
      <c r="H243" s="222">
        <v>7.7000000000000002</v>
      </c>
      <c r="I243" s="223"/>
      <c r="J243" s="224">
        <f>ROUND(I243*H243,2)</f>
        <v>0</v>
      </c>
      <c r="K243" s="220" t="s">
        <v>1</v>
      </c>
      <c r="L243" s="44"/>
      <c r="M243" s="225" t="s">
        <v>1</v>
      </c>
      <c r="N243" s="226" t="s">
        <v>39</v>
      </c>
      <c r="O243" s="91"/>
      <c r="P243" s="227">
        <f>O243*H243</f>
        <v>0</v>
      </c>
      <c r="Q243" s="227">
        <v>1.0000000000000001E-05</v>
      </c>
      <c r="R243" s="227">
        <f>Q243*H243</f>
        <v>7.7000000000000001E-05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186</v>
      </c>
      <c r="AT243" s="229" t="s">
        <v>135</v>
      </c>
      <c r="AU243" s="229" t="s">
        <v>84</v>
      </c>
      <c r="AY243" s="17" t="s">
        <v>132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82</v>
      </c>
      <c r="BK243" s="230">
        <f>ROUND(I243*H243,2)</f>
        <v>0</v>
      </c>
      <c r="BL243" s="17" t="s">
        <v>186</v>
      </c>
      <c r="BM243" s="229" t="s">
        <v>356</v>
      </c>
    </row>
    <row r="244" s="13" customFormat="1">
      <c r="A244" s="13"/>
      <c r="B244" s="231"/>
      <c r="C244" s="232"/>
      <c r="D244" s="233" t="s">
        <v>142</v>
      </c>
      <c r="E244" s="234" t="s">
        <v>1</v>
      </c>
      <c r="F244" s="235" t="s">
        <v>245</v>
      </c>
      <c r="G244" s="232"/>
      <c r="H244" s="234" t="s">
        <v>1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142</v>
      </c>
      <c r="AU244" s="241" t="s">
        <v>84</v>
      </c>
      <c r="AV244" s="13" t="s">
        <v>82</v>
      </c>
      <c r="AW244" s="13" t="s">
        <v>30</v>
      </c>
      <c r="AX244" s="13" t="s">
        <v>74</v>
      </c>
      <c r="AY244" s="241" t="s">
        <v>132</v>
      </c>
    </row>
    <row r="245" s="13" customFormat="1">
      <c r="A245" s="13"/>
      <c r="B245" s="231"/>
      <c r="C245" s="232"/>
      <c r="D245" s="233" t="s">
        <v>142</v>
      </c>
      <c r="E245" s="234" t="s">
        <v>1</v>
      </c>
      <c r="F245" s="235" t="s">
        <v>343</v>
      </c>
      <c r="G245" s="232"/>
      <c r="H245" s="234" t="s">
        <v>1</v>
      </c>
      <c r="I245" s="236"/>
      <c r="J245" s="232"/>
      <c r="K245" s="232"/>
      <c r="L245" s="237"/>
      <c r="M245" s="238"/>
      <c r="N245" s="239"/>
      <c r="O245" s="239"/>
      <c r="P245" s="239"/>
      <c r="Q245" s="239"/>
      <c r="R245" s="239"/>
      <c r="S245" s="239"/>
      <c r="T245" s="24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1" t="s">
        <v>142</v>
      </c>
      <c r="AU245" s="241" t="s">
        <v>84</v>
      </c>
      <c r="AV245" s="13" t="s">
        <v>82</v>
      </c>
      <c r="AW245" s="13" t="s">
        <v>30</v>
      </c>
      <c r="AX245" s="13" t="s">
        <v>74</v>
      </c>
      <c r="AY245" s="241" t="s">
        <v>132</v>
      </c>
    </row>
    <row r="246" s="14" customFormat="1">
      <c r="A246" s="14"/>
      <c r="B246" s="242"/>
      <c r="C246" s="243"/>
      <c r="D246" s="233" t="s">
        <v>142</v>
      </c>
      <c r="E246" s="244" t="s">
        <v>1</v>
      </c>
      <c r="F246" s="245" t="s">
        <v>357</v>
      </c>
      <c r="G246" s="243"/>
      <c r="H246" s="246">
        <v>7.7000000000000002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2" t="s">
        <v>142</v>
      </c>
      <c r="AU246" s="252" t="s">
        <v>84</v>
      </c>
      <c r="AV246" s="14" t="s">
        <v>84</v>
      </c>
      <c r="AW246" s="14" t="s">
        <v>30</v>
      </c>
      <c r="AX246" s="14" t="s">
        <v>74</v>
      </c>
      <c r="AY246" s="252" t="s">
        <v>132</v>
      </c>
    </row>
    <row r="247" s="15" customFormat="1">
      <c r="A247" s="15"/>
      <c r="B247" s="253"/>
      <c r="C247" s="254"/>
      <c r="D247" s="233" t="s">
        <v>142</v>
      </c>
      <c r="E247" s="255" t="s">
        <v>1</v>
      </c>
      <c r="F247" s="256" t="s">
        <v>147</v>
      </c>
      <c r="G247" s="254"/>
      <c r="H247" s="257">
        <v>7.7000000000000002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3" t="s">
        <v>142</v>
      </c>
      <c r="AU247" s="263" t="s">
        <v>84</v>
      </c>
      <c r="AV247" s="15" t="s">
        <v>140</v>
      </c>
      <c r="AW247" s="15" t="s">
        <v>30</v>
      </c>
      <c r="AX247" s="15" t="s">
        <v>82</v>
      </c>
      <c r="AY247" s="263" t="s">
        <v>132</v>
      </c>
    </row>
    <row r="248" s="2" customFormat="1" ht="24.15" customHeight="1">
      <c r="A248" s="38"/>
      <c r="B248" s="39"/>
      <c r="C248" s="218" t="s">
        <v>358</v>
      </c>
      <c r="D248" s="218" t="s">
        <v>135</v>
      </c>
      <c r="E248" s="219" t="s">
        <v>359</v>
      </c>
      <c r="F248" s="220" t="s">
        <v>360</v>
      </c>
      <c r="G248" s="221" t="s">
        <v>150</v>
      </c>
      <c r="H248" s="222">
        <v>16.52</v>
      </c>
      <c r="I248" s="223"/>
      <c r="J248" s="224">
        <f>ROUND(I248*H248,2)</f>
        <v>0</v>
      </c>
      <c r="K248" s="220" t="s">
        <v>139</v>
      </c>
      <c r="L248" s="44"/>
      <c r="M248" s="225" t="s">
        <v>1</v>
      </c>
      <c r="N248" s="226" t="s">
        <v>39</v>
      </c>
      <c r="O248" s="91"/>
      <c r="P248" s="227">
        <f>O248*H248</f>
        <v>0</v>
      </c>
      <c r="Q248" s="227">
        <v>0.01217</v>
      </c>
      <c r="R248" s="227">
        <f>Q248*H248</f>
        <v>0.20104839999999999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186</v>
      </c>
      <c r="AT248" s="229" t="s">
        <v>135</v>
      </c>
      <c r="AU248" s="229" t="s">
        <v>84</v>
      </c>
      <c r="AY248" s="17" t="s">
        <v>132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82</v>
      </c>
      <c r="BK248" s="230">
        <f>ROUND(I248*H248,2)</f>
        <v>0</v>
      </c>
      <c r="BL248" s="17" t="s">
        <v>186</v>
      </c>
      <c r="BM248" s="229" t="s">
        <v>361</v>
      </c>
    </row>
    <row r="249" s="13" customFormat="1">
      <c r="A249" s="13"/>
      <c r="B249" s="231"/>
      <c r="C249" s="232"/>
      <c r="D249" s="233" t="s">
        <v>142</v>
      </c>
      <c r="E249" s="234" t="s">
        <v>1</v>
      </c>
      <c r="F249" s="235" t="s">
        <v>362</v>
      </c>
      <c r="G249" s="232"/>
      <c r="H249" s="234" t="s">
        <v>1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142</v>
      </c>
      <c r="AU249" s="241" t="s">
        <v>84</v>
      </c>
      <c r="AV249" s="13" t="s">
        <v>82</v>
      </c>
      <c r="AW249" s="13" t="s">
        <v>30</v>
      </c>
      <c r="AX249" s="13" t="s">
        <v>74</v>
      </c>
      <c r="AY249" s="241" t="s">
        <v>132</v>
      </c>
    </row>
    <row r="250" s="13" customFormat="1">
      <c r="A250" s="13"/>
      <c r="B250" s="231"/>
      <c r="C250" s="232"/>
      <c r="D250" s="233" t="s">
        <v>142</v>
      </c>
      <c r="E250" s="234" t="s">
        <v>1</v>
      </c>
      <c r="F250" s="235" t="s">
        <v>363</v>
      </c>
      <c r="G250" s="232"/>
      <c r="H250" s="234" t="s">
        <v>1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142</v>
      </c>
      <c r="AU250" s="241" t="s">
        <v>84</v>
      </c>
      <c r="AV250" s="13" t="s">
        <v>82</v>
      </c>
      <c r="AW250" s="13" t="s">
        <v>30</v>
      </c>
      <c r="AX250" s="13" t="s">
        <v>74</v>
      </c>
      <c r="AY250" s="241" t="s">
        <v>132</v>
      </c>
    </row>
    <row r="251" s="13" customFormat="1">
      <c r="A251" s="13"/>
      <c r="B251" s="231"/>
      <c r="C251" s="232"/>
      <c r="D251" s="233" t="s">
        <v>142</v>
      </c>
      <c r="E251" s="234" t="s">
        <v>1</v>
      </c>
      <c r="F251" s="235" t="s">
        <v>246</v>
      </c>
      <c r="G251" s="232"/>
      <c r="H251" s="234" t="s">
        <v>1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1" t="s">
        <v>142</v>
      </c>
      <c r="AU251" s="241" t="s">
        <v>84</v>
      </c>
      <c r="AV251" s="13" t="s">
        <v>82</v>
      </c>
      <c r="AW251" s="13" t="s">
        <v>30</v>
      </c>
      <c r="AX251" s="13" t="s">
        <v>74</v>
      </c>
      <c r="AY251" s="241" t="s">
        <v>132</v>
      </c>
    </row>
    <row r="252" s="14" customFormat="1">
      <c r="A252" s="14"/>
      <c r="B252" s="242"/>
      <c r="C252" s="243"/>
      <c r="D252" s="233" t="s">
        <v>142</v>
      </c>
      <c r="E252" s="244" t="s">
        <v>1</v>
      </c>
      <c r="F252" s="245" t="s">
        <v>364</v>
      </c>
      <c r="G252" s="243"/>
      <c r="H252" s="246">
        <v>8.5600000000000005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2" t="s">
        <v>142</v>
      </c>
      <c r="AU252" s="252" t="s">
        <v>84</v>
      </c>
      <c r="AV252" s="14" t="s">
        <v>84</v>
      </c>
      <c r="AW252" s="14" t="s">
        <v>30</v>
      </c>
      <c r="AX252" s="14" t="s">
        <v>74</v>
      </c>
      <c r="AY252" s="252" t="s">
        <v>132</v>
      </c>
    </row>
    <row r="253" s="13" customFormat="1">
      <c r="A253" s="13"/>
      <c r="B253" s="231"/>
      <c r="C253" s="232"/>
      <c r="D253" s="233" t="s">
        <v>142</v>
      </c>
      <c r="E253" s="234" t="s">
        <v>1</v>
      </c>
      <c r="F253" s="235" t="s">
        <v>249</v>
      </c>
      <c r="G253" s="232"/>
      <c r="H253" s="234" t="s">
        <v>1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142</v>
      </c>
      <c r="AU253" s="241" t="s">
        <v>84</v>
      </c>
      <c r="AV253" s="13" t="s">
        <v>82</v>
      </c>
      <c r="AW253" s="13" t="s">
        <v>30</v>
      </c>
      <c r="AX253" s="13" t="s">
        <v>74</v>
      </c>
      <c r="AY253" s="241" t="s">
        <v>132</v>
      </c>
    </row>
    <row r="254" s="14" customFormat="1">
      <c r="A254" s="14"/>
      <c r="B254" s="242"/>
      <c r="C254" s="243"/>
      <c r="D254" s="233" t="s">
        <v>142</v>
      </c>
      <c r="E254" s="244" t="s">
        <v>1</v>
      </c>
      <c r="F254" s="245" t="s">
        <v>365</v>
      </c>
      <c r="G254" s="243"/>
      <c r="H254" s="246">
        <v>7.96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2" t="s">
        <v>142</v>
      </c>
      <c r="AU254" s="252" t="s">
        <v>84</v>
      </c>
      <c r="AV254" s="14" t="s">
        <v>84</v>
      </c>
      <c r="AW254" s="14" t="s">
        <v>30</v>
      </c>
      <c r="AX254" s="14" t="s">
        <v>74</v>
      </c>
      <c r="AY254" s="252" t="s">
        <v>132</v>
      </c>
    </row>
    <row r="255" s="15" customFormat="1">
      <c r="A255" s="15"/>
      <c r="B255" s="253"/>
      <c r="C255" s="254"/>
      <c r="D255" s="233" t="s">
        <v>142</v>
      </c>
      <c r="E255" s="255" t="s">
        <v>1</v>
      </c>
      <c r="F255" s="256" t="s">
        <v>147</v>
      </c>
      <c r="G255" s="254"/>
      <c r="H255" s="257">
        <v>16.52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3" t="s">
        <v>142</v>
      </c>
      <c r="AU255" s="263" t="s">
        <v>84</v>
      </c>
      <c r="AV255" s="15" t="s">
        <v>140</v>
      </c>
      <c r="AW255" s="15" t="s">
        <v>30</v>
      </c>
      <c r="AX255" s="15" t="s">
        <v>82</v>
      </c>
      <c r="AY255" s="263" t="s">
        <v>132</v>
      </c>
    </row>
    <row r="256" s="2" customFormat="1" ht="16.5" customHeight="1">
      <c r="A256" s="38"/>
      <c r="B256" s="39"/>
      <c r="C256" s="218" t="s">
        <v>366</v>
      </c>
      <c r="D256" s="218" t="s">
        <v>135</v>
      </c>
      <c r="E256" s="219" t="s">
        <v>367</v>
      </c>
      <c r="F256" s="220" t="s">
        <v>368</v>
      </c>
      <c r="G256" s="221" t="s">
        <v>150</v>
      </c>
      <c r="H256" s="222">
        <v>16.52</v>
      </c>
      <c r="I256" s="223"/>
      <c r="J256" s="224">
        <f>ROUND(I256*H256,2)</f>
        <v>0</v>
      </c>
      <c r="K256" s="220" t="s">
        <v>139</v>
      </c>
      <c r="L256" s="44"/>
      <c r="M256" s="225" t="s">
        <v>1</v>
      </c>
      <c r="N256" s="226" t="s">
        <v>39</v>
      </c>
      <c r="O256" s="91"/>
      <c r="P256" s="227">
        <f>O256*H256</f>
        <v>0</v>
      </c>
      <c r="Q256" s="227">
        <v>0.00010000000000000001</v>
      </c>
      <c r="R256" s="227">
        <f>Q256*H256</f>
        <v>0.001652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186</v>
      </c>
      <c r="AT256" s="229" t="s">
        <v>135</v>
      </c>
      <c r="AU256" s="229" t="s">
        <v>84</v>
      </c>
      <c r="AY256" s="17" t="s">
        <v>132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82</v>
      </c>
      <c r="BK256" s="230">
        <f>ROUND(I256*H256,2)</f>
        <v>0</v>
      </c>
      <c r="BL256" s="17" t="s">
        <v>186</v>
      </c>
      <c r="BM256" s="229" t="s">
        <v>369</v>
      </c>
    </row>
    <row r="257" s="2" customFormat="1" ht="21.75" customHeight="1">
      <c r="A257" s="38"/>
      <c r="B257" s="39"/>
      <c r="C257" s="218" t="s">
        <v>370</v>
      </c>
      <c r="D257" s="218" t="s">
        <v>135</v>
      </c>
      <c r="E257" s="219" t="s">
        <v>371</v>
      </c>
      <c r="F257" s="220" t="s">
        <v>372</v>
      </c>
      <c r="G257" s="221" t="s">
        <v>150</v>
      </c>
      <c r="H257" s="222">
        <v>11.708</v>
      </c>
      <c r="I257" s="223"/>
      <c r="J257" s="224">
        <f>ROUND(I257*H257,2)</f>
        <v>0</v>
      </c>
      <c r="K257" s="220" t="s">
        <v>139</v>
      </c>
      <c r="L257" s="44"/>
      <c r="M257" s="225" t="s">
        <v>1</v>
      </c>
      <c r="N257" s="226" t="s">
        <v>39</v>
      </c>
      <c r="O257" s="91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186</v>
      </c>
      <c r="AT257" s="229" t="s">
        <v>135</v>
      </c>
      <c r="AU257" s="229" t="s">
        <v>84</v>
      </c>
      <c r="AY257" s="17" t="s">
        <v>132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82</v>
      </c>
      <c r="BK257" s="230">
        <f>ROUND(I257*H257,2)</f>
        <v>0</v>
      </c>
      <c r="BL257" s="17" t="s">
        <v>186</v>
      </c>
      <c r="BM257" s="229" t="s">
        <v>373</v>
      </c>
    </row>
    <row r="258" s="13" customFormat="1">
      <c r="A258" s="13"/>
      <c r="B258" s="231"/>
      <c r="C258" s="232"/>
      <c r="D258" s="233" t="s">
        <v>142</v>
      </c>
      <c r="E258" s="234" t="s">
        <v>1</v>
      </c>
      <c r="F258" s="235" t="s">
        <v>362</v>
      </c>
      <c r="G258" s="232"/>
      <c r="H258" s="234" t="s">
        <v>1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1" t="s">
        <v>142</v>
      </c>
      <c r="AU258" s="241" t="s">
        <v>84</v>
      </c>
      <c r="AV258" s="13" t="s">
        <v>82</v>
      </c>
      <c r="AW258" s="13" t="s">
        <v>30</v>
      </c>
      <c r="AX258" s="13" t="s">
        <v>74</v>
      </c>
      <c r="AY258" s="241" t="s">
        <v>132</v>
      </c>
    </row>
    <row r="259" s="13" customFormat="1">
      <c r="A259" s="13"/>
      <c r="B259" s="231"/>
      <c r="C259" s="232"/>
      <c r="D259" s="233" t="s">
        <v>142</v>
      </c>
      <c r="E259" s="234" t="s">
        <v>1</v>
      </c>
      <c r="F259" s="235" t="s">
        <v>363</v>
      </c>
      <c r="G259" s="232"/>
      <c r="H259" s="234" t="s">
        <v>1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1" t="s">
        <v>142</v>
      </c>
      <c r="AU259" s="241" t="s">
        <v>84</v>
      </c>
      <c r="AV259" s="13" t="s">
        <v>82</v>
      </c>
      <c r="AW259" s="13" t="s">
        <v>30</v>
      </c>
      <c r="AX259" s="13" t="s">
        <v>74</v>
      </c>
      <c r="AY259" s="241" t="s">
        <v>132</v>
      </c>
    </row>
    <row r="260" s="13" customFormat="1">
      <c r="A260" s="13"/>
      <c r="B260" s="231"/>
      <c r="C260" s="232"/>
      <c r="D260" s="233" t="s">
        <v>142</v>
      </c>
      <c r="E260" s="234" t="s">
        <v>1</v>
      </c>
      <c r="F260" s="235" t="s">
        <v>246</v>
      </c>
      <c r="G260" s="232"/>
      <c r="H260" s="234" t="s">
        <v>1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1" t="s">
        <v>142</v>
      </c>
      <c r="AU260" s="241" t="s">
        <v>84</v>
      </c>
      <c r="AV260" s="13" t="s">
        <v>82</v>
      </c>
      <c r="AW260" s="13" t="s">
        <v>30</v>
      </c>
      <c r="AX260" s="13" t="s">
        <v>74</v>
      </c>
      <c r="AY260" s="241" t="s">
        <v>132</v>
      </c>
    </row>
    <row r="261" s="14" customFormat="1">
      <c r="A261" s="14"/>
      <c r="B261" s="242"/>
      <c r="C261" s="243"/>
      <c r="D261" s="233" t="s">
        <v>142</v>
      </c>
      <c r="E261" s="244" t="s">
        <v>1</v>
      </c>
      <c r="F261" s="245" t="s">
        <v>374</v>
      </c>
      <c r="G261" s="243"/>
      <c r="H261" s="246">
        <v>3.7480000000000002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2" t="s">
        <v>142</v>
      </c>
      <c r="AU261" s="252" t="s">
        <v>84</v>
      </c>
      <c r="AV261" s="14" t="s">
        <v>84</v>
      </c>
      <c r="AW261" s="14" t="s">
        <v>30</v>
      </c>
      <c r="AX261" s="14" t="s">
        <v>74</v>
      </c>
      <c r="AY261" s="252" t="s">
        <v>132</v>
      </c>
    </row>
    <row r="262" s="13" customFormat="1">
      <c r="A262" s="13"/>
      <c r="B262" s="231"/>
      <c r="C262" s="232"/>
      <c r="D262" s="233" t="s">
        <v>142</v>
      </c>
      <c r="E262" s="234" t="s">
        <v>1</v>
      </c>
      <c r="F262" s="235" t="s">
        <v>249</v>
      </c>
      <c r="G262" s="232"/>
      <c r="H262" s="234" t="s">
        <v>1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142</v>
      </c>
      <c r="AU262" s="241" t="s">
        <v>84</v>
      </c>
      <c r="AV262" s="13" t="s">
        <v>82</v>
      </c>
      <c r="AW262" s="13" t="s">
        <v>30</v>
      </c>
      <c r="AX262" s="13" t="s">
        <v>74</v>
      </c>
      <c r="AY262" s="241" t="s">
        <v>132</v>
      </c>
    </row>
    <row r="263" s="14" customFormat="1">
      <c r="A263" s="14"/>
      <c r="B263" s="242"/>
      <c r="C263" s="243"/>
      <c r="D263" s="233" t="s">
        <v>142</v>
      </c>
      <c r="E263" s="244" t="s">
        <v>1</v>
      </c>
      <c r="F263" s="245" t="s">
        <v>365</v>
      </c>
      <c r="G263" s="243"/>
      <c r="H263" s="246">
        <v>7.96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2" t="s">
        <v>142</v>
      </c>
      <c r="AU263" s="252" t="s">
        <v>84</v>
      </c>
      <c r="AV263" s="14" t="s">
        <v>84</v>
      </c>
      <c r="AW263" s="14" t="s">
        <v>30</v>
      </c>
      <c r="AX263" s="14" t="s">
        <v>74</v>
      </c>
      <c r="AY263" s="252" t="s">
        <v>132</v>
      </c>
    </row>
    <row r="264" s="15" customFormat="1">
      <c r="A264" s="15"/>
      <c r="B264" s="253"/>
      <c r="C264" s="254"/>
      <c r="D264" s="233" t="s">
        <v>142</v>
      </c>
      <c r="E264" s="255" t="s">
        <v>1</v>
      </c>
      <c r="F264" s="256" t="s">
        <v>147</v>
      </c>
      <c r="G264" s="254"/>
      <c r="H264" s="257">
        <v>11.708</v>
      </c>
      <c r="I264" s="258"/>
      <c r="J264" s="254"/>
      <c r="K264" s="254"/>
      <c r="L264" s="259"/>
      <c r="M264" s="260"/>
      <c r="N264" s="261"/>
      <c r="O264" s="261"/>
      <c r="P264" s="261"/>
      <c r="Q264" s="261"/>
      <c r="R264" s="261"/>
      <c r="S264" s="261"/>
      <c r="T264" s="262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3" t="s">
        <v>142</v>
      </c>
      <c r="AU264" s="263" t="s">
        <v>84</v>
      </c>
      <c r="AV264" s="15" t="s">
        <v>140</v>
      </c>
      <c r="AW264" s="15" t="s">
        <v>30</v>
      </c>
      <c r="AX264" s="15" t="s">
        <v>82</v>
      </c>
      <c r="AY264" s="263" t="s">
        <v>132</v>
      </c>
    </row>
    <row r="265" s="2" customFormat="1" ht="16.5" customHeight="1">
      <c r="A265" s="38"/>
      <c r="B265" s="39"/>
      <c r="C265" s="218" t="s">
        <v>375</v>
      </c>
      <c r="D265" s="218" t="s">
        <v>135</v>
      </c>
      <c r="E265" s="219" t="s">
        <v>376</v>
      </c>
      <c r="F265" s="220" t="s">
        <v>377</v>
      </c>
      <c r="G265" s="221" t="s">
        <v>217</v>
      </c>
      <c r="H265" s="222">
        <v>47.600000000000001</v>
      </c>
      <c r="I265" s="223"/>
      <c r="J265" s="224">
        <f>ROUND(I265*H265,2)</f>
        <v>0</v>
      </c>
      <c r="K265" s="220" t="s">
        <v>139</v>
      </c>
      <c r="L265" s="44"/>
      <c r="M265" s="225" t="s">
        <v>1</v>
      </c>
      <c r="N265" s="226" t="s">
        <v>39</v>
      </c>
      <c r="O265" s="91"/>
      <c r="P265" s="227">
        <f>O265*H265</f>
        <v>0</v>
      </c>
      <c r="Q265" s="227">
        <v>1.0000000000000001E-05</v>
      </c>
      <c r="R265" s="227">
        <f>Q265*H265</f>
        <v>0.00047600000000000008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186</v>
      </c>
      <c r="AT265" s="229" t="s">
        <v>135</v>
      </c>
      <c r="AU265" s="229" t="s">
        <v>84</v>
      </c>
      <c r="AY265" s="17" t="s">
        <v>132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82</v>
      </c>
      <c r="BK265" s="230">
        <f>ROUND(I265*H265,2)</f>
        <v>0</v>
      </c>
      <c r="BL265" s="17" t="s">
        <v>186</v>
      </c>
      <c r="BM265" s="229" t="s">
        <v>378</v>
      </c>
    </row>
    <row r="266" s="13" customFormat="1">
      <c r="A266" s="13"/>
      <c r="B266" s="231"/>
      <c r="C266" s="232"/>
      <c r="D266" s="233" t="s">
        <v>142</v>
      </c>
      <c r="E266" s="234" t="s">
        <v>1</v>
      </c>
      <c r="F266" s="235" t="s">
        <v>362</v>
      </c>
      <c r="G266" s="232"/>
      <c r="H266" s="234" t="s">
        <v>1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142</v>
      </c>
      <c r="AU266" s="241" t="s">
        <v>84</v>
      </c>
      <c r="AV266" s="13" t="s">
        <v>82</v>
      </c>
      <c r="AW266" s="13" t="s">
        <v>30</v>
      </c>
      <c r="AX266" s="13" t="s">
        <v>74</v>
      </c>
      <c r="AY266" s="241" t="s">
        <v>132</v>
      </c>
    </row>
    <row r="267" s="13" customFormat="1">
      <c r="A267" s="13"/>
      <c r="B267" s="231"/>
      <c r="C267" s="232"/>
      <c r="D267" s="233" t="s">
        <v>142</v>
      </c>
      <c r="E267" s="234" t="s">
        <v>1</v>
      </c>
      <c r="F267" s="235" t="s">
        <v>246</v>
      </c>
      <c r="G267" s="232"/>
      <c r="H267" s="234" t="s">
        <v>1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1" t="s">
        <v>142</v>
      </c>
      <c r="AU267" s="241" t="s">
        <v>84</v>
      </c>
      <c r="AV267" s="13" t="s">
        <v>82</v>
      </c>
      <c r="AW267" s="13" t="s">
        <v>30</v>
      </c>
      <c r="AX267" s="13" t="s">
        <v>74</v>
      </c>
      <c r="AY267" s="241" t="s">
        <v>132</v>
      </c>
    </row>
    <row r="268" s="14" customFormat="1">
      <c r="A268" s="14"/>
      <c r="B268" s="242"/>
      <c r="C268" s="243"/>
      <c r="D268" s="233" t="s">
        <v>142</v>
      </c>
      <c r="E268" s="244" t="s">
        <v>1</v>
      </c>
      <c r="F268" s="245" t="s">
        <v>379</v>
      </c>
      <c r="G268" s="243"/>
      <c r="H268" s="246">
        <v>25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2" t="s">
        <v>142</v>
      </c>
      <c r="AU268" s="252" t="s">
        <v>84</v>
      </c>
      <c r="AV268" s="14" t="s">
        <v>84</v>
      </c>
      <c r="AW268" s="14" t="s">
        <v>30</v>
      </c>
      <c r="AX268" s="14" t="s">
        <v>74</v>
      </c>
      <c r="AY268" s="252" t="s">
        <v>132</v>
      </c>
    </row>
    <row r="269" s="13" customFormat="1">
      <c r="A269" s="13"/>
      <c r="B269" s="231"/>
      <c r="C269" s="232"/>
      <c r="D269" s="233" t="s">
        <v>142</v>
      </c>
      <c r="E269" s="234" t="s">
        <v>1</v>
      </c>
      <c r="F269" s="235" t="s">
        <v>249</v>
      </c>
      <c r="G269" s="232"/>
      <c r="H269" s="234" t="s">
        <v>1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1" t="s">
        <v>142</v>
      </c>
      <c r="AU269" s="241" t="s">
        <v>84</v>
      </c>
      <c r="AV269" s="13" t="s">
        <v>82</v>
      </c>
      <c r="AW269" s="13" t="s">
        <v>30</v>
      </c>
      <c r="AX269" s="13" t="s">
        <v>74</v>
      </c>
      <c r="AY269" s="241" t="s">
        <v>132</v>
      </c>
    </row>
    <row r="270" s="14" customFormat="1">
      <c r="A270" s="14"/>
      <c r="B270" s="242"/>
      <c r="C270" s="243"/>
      <c r="D270" s="233" t="s">
        <v>142</v>
      </c>
      <c r="E270" s="244" t="s">
        <v>1</v>
      </c>
      <c r="F270" s="245" t="s">
        <v>380</v>
      </c>
      <c r="G270" s="243"/>
      <c r="H270" s="246">
        <v>22.600000000000001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2" t="s">
        <v>142</v>
      </c>
      <c r="AU270" s="252" t="s">
        <v>84</v>
      </c>
      <c r="AV270" s="14" t="s">
        <v>84</v>
      </c>
      <c r="AW270" s="14" t="s">
        <v>30</v>
      </c>
      <c r="AX270" s="14" t="s">
        <v>74</v>
      </c>
      <c r="AY270" s="252" t="s">
        <v>132</v>
      </c>
    </row>
    <row r="271" s="15" customFormat="1">
      <c r="A271" s="15"/>
      <c r="B271" s="253"/>
      <c r="C271" s="254"/>
      <c r="D271" s="233" t="s">
        <v>142</v>
      </c>
      <c r="E271" s="255" t="s">
        <v>1</v>
      </c>
      <c r="F271" s="256" t="s">
        <v>147</v>
      </c>
      <c r="G271" s="254"/>
      <c r="H271" s="257">
        <v>47.600000000000001</v>
      </c>
      <c r="I271" s="258"/>
      <c r="J271" s="254"/>
      <c r="K271" s="254"/>
      <c r="L271" s="259"/>
      <c r="M271" s="260"/>
      <c r="N271" s="261"/>
      <c r="O271" s="261"/>
      <c r="P271" s="261"/>
      <c r="Q271" s="261"/>
      <c r="R271" s="261"/>
      <c r="S271" s="261"/>
      <c r="T271" s="262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3" t="s">
        <v>142</v>
      </c>
      <c r="AU271" s="263" t="s">
        <v>84</v>
      </c>
      <c r="AV271" s="15" t="s">
        <v>140</v>
      </c>
      <c r="AW271" s="15" t="s">
        <v>30</v>
      </c>
      <c r="AX271" s="15" t="s">
        <v>82</v>
      </c>
      <c r="AY271" s="263" t="s">
        <v>132</v>
      </c>
    </row>
    <row r="272" s="2" customFormat="1" ht="49.05" customHeight="1">
      <c r="A272" s="38"/>
      <c r="B272" s="39"/>
      <c r="C272" s="218" t="s">
        <v>381</v>
      </c>
      <c r="D272" s="218" t="s">
        <v>135</v>
      </c>
      <c r="E272" s="219" t="s">
        <v>382</v>
      </c>
      <c r="F272" s="220" t="s">
        <v>383</v>
      </c>
      <c r="G272" s="221" t="s">
        <v>150</v>
      </c>
      <c r="H272" s="222">
        <v>60.479999999999997</v>
      </c>
      <c r="I272" s="223"/>
      <c r="J272" s="224">
        <f>ROUND(I272*H272,2)</f>
        <v>0</v>
      </c>
      <c r="K272" s="220" t="s">
        <v>1</v>
      </c>
      <c r="L272" s="44"/>
      <c r="M272" s="225" t="s">
        <v>1</v>
      </c>
      <c r="N272" s="226" t="s">
        <v>39</v>
      </c>
      <c r="O272" s="91"/>
      <c r="P272" s="227">
        <f>O272*H272</f>
        <v>0</v>
      </c>
      <c r="Q272" s="227">
        <v>0.00117</v>
      </c>
      <c r="R272" s="227">
        <f>Q272*H272</f>
        <v>0.070761599999999994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186</v>
      </c>
      <c r="AT272" s="229" t="s">
        <v>135</v>
      </c>
      <c r="AU272" s="229" t="s">
        <v>84</v>
      </c>
      <c r="AY272" s="17" t="s">
        <v>132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82</v>
      </c>
      <c r="BK272" s="230">
        <f>ROUND(I272*H272,2)</f>
        <v>0</v>
      </c>
      <c r="BL272" s="17" t="s">
        <v>186</v>
      </c>
      <c r="BM272" s="229" t="s">
        <v>384</v>
      </c>
    </row>
    <row r="273" s="13" customFormat="1">
      <c r="A273" s="13"/>
      <c r="B273" s="231"/>
      <c r="C273" s="232"/>
      <c r="D273" s="233" t="s">
        <v>142</v>
      </c>
      <c r="E273" s="234" t="s">
        <v>1</v>
      </c>
      <c r="F273" s="235" t="s">
        <v>385</v>
      </c>
      <c r="G273" s="232"/>
      <c r="H273" s="234" t="s">
        <v>1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142</v>
      </c>
      <c r="AU273" s="241" t="s">
        <v>84</v>
      </c>
      <c r="AV273" s="13" t="s">
        <v>82</v>
      </c>
      <c r="AW273" s="13" t="s">
        <v>30</v>
      </c>
      <c r="AX273" s="13" t="s">
        <v>74</v>
      </c>
      <c r="AY273" s="241" t="s">
        <v>132</v>
      </c>
    </row>
    <row r="274" s="13" customFormat="1">
      <c r="A274" s="13"/>
      <c r="B274" s="231"/>
      <c r="C274" s="232"/>
      <c r="D274" s="233" t="s">
        <v>142</v>
      </c>
      <c r="E274" s="234" t="s">
        <v>1</v>
      </c>
      <c r="F274" s="235" t="s">
        <v>246</v>
      </c>
      <c r="G274" s="232"/>
      <c r="H274" s="234" t="s">
        <v>1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1" t="s">
        <v>142</v>
      </c>
      <c r="AU274" s="241" t="s">
        <v>84</v>
      </c>
      <c r="AV274" s="13" t="s">
        <v>82</v>
      </c>
      <c r="AW274" s="13" t="s">
        <v>30</v>
      </c>
      <c r="AX274" s="13" t="s">
        <v>74</v>
      </c>
      <c r="AY274" s="241" t="s">
        <v>132</v>
      </c>
    </row>
    <row r="275" s="14" customFormat="1">
      <c r="A275" s="14"/>
      <c r="B275" s="242"/>
      <c r="C275" s="243"/>
      <c r="D275" s="233" t="s">
        <v>142</v>
      </c>
      <c r="E275" s="244" t="s">
        <v>1</v>
      </c>
      <c r="F275" s="245" t="s">
        <v>386</v>
      </c>
      <c r="G275" s="243"/>
      <c r="H275" s="246">
        <v>34.560000000000002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2" t="s">
        <v>142</v>
      </c>
      <c r="AU275" s="252" t="s">
        <v>84</v>
      </c>
      <c r="AV275" s="14" t="s">
        <v>84</v>
      </c>
      <c r="AW275" s="14" t="s">
        <v>30</v>
      </c>
      <c r="AX275" s="14" t="s">
        <v>74</v>
      </c>
      <c r="AY275" s="252" t="s">
        <v>132</v>
      </c>
    </row>
    <row r="276" s="13" customFormat="1">
      <c r="A276" s="13"/>
      <c r="B276" s="231"/>
      <c r="C276" s="232"/>
      <c r="D276" s="233" t="s">
        <v>142</v>
      </c>
      <c r="E276" s="234" t="s">
        <v>1</v>
      </c>
      <c r="F276" s="235" t="s">
        <v>249</v>
      </c>
      <c r="G276" s="232"/>
      <c r="H276" s="234" t="s">
        <v>1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1" t="s">
        <v>142</v>
      </c>
      <c r="AU276" s="241" t="s">
        <v>84</v>
      </c>
      <c r="AV276" s="13" t="s">
        <v>82</v>
      </c>
      <c r="AW276" s="13" t="s">
        <v>30</v>
      </c>
      <c r="AX276" s="13" t="s">
        <v>74</v>
      </c>
      <c r="AY276" s="241" t="s">
        <v>132</v>
      </c>
    </row>
    <row r="277" s="14" customFormat="1">
      <c r="A277" s="14"/>
      <c r="B277" s="242"/>
      <c r="C277" s="243"/>
      <c r="D277" s="233" t="s">
        <v>142</v>
      </c>
      <c r="E277" s="244" t="s">
        <v>1</v>
      </c>
      <c r="F277" s="245" t="s">
        <v>387</v>
      </c>
      <c r="G277" s="243"/>
      <c r="H277" s="246">
        <v>25.920000000000002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2" t="s">
        <v>142</v>
      </c>
      <c r="AU277" s="252" t="s">
        <v>84</v>
      </c>
      <c r="AV277" s="14" t="s">
        <v>84</v>
      </c>
      <c r="AW277" s="14" t="s">
        <v>30</v>
      </c>
      <c r="AX277" s="14" t="s">
        <v>74</v>
      </c>
      <c r="AY277" s="252" t="s">
        <v>132</v>
      </c>
    </row>
    <row r="278" s="15" customFormat="1">
      <c r="A278" s="15"/>
      <c r="B278" s="253"/>
      <c r="C278" s="254"/>
      <c r="D278" s="233" t="s">
        <v>142</v>
      </c>
      <c r="E278" s="255" t="s">
        <v>1</v>
      </c>
      <c r="F278" s="256" t="s">
        <v>147</v>
      </c>
      <c r="G278" s="254"/>
      <c r="H278" s="257">
        <v>60.480000000000004</v>
      </c>
      <c r="I278" s="258"/>
      <c r="J278" s="254"/>
      <c r="K278" s="254"/>
      <c r="L278" s="259"/>
      <c r="M278" s="260"/>
      <c r="N278" s="261"/>
      <c r="O278" s="261"/>
      <c r="P278" s="261"/>
      <c r="Q278" s="261"/>
      <c r="R278" s="261"/>
      <c r="S278" s="261"/>
      <c r="T278" s="262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3" t="s">
        <v>142</v>
      </c>
      <c r="AU278" s="263" t="s">
        <v>84</v>
      </c>
      <c r="AV278" s="15" t="s">
        <v>140</v>
      </c>
      <c r="AW278" s="15" t="s">
        <v>30</v>
      </c>
      <c r="AX278" s="15" t="s">
        <v>82</v>
      </c>
      <c r="AY278" s="263" t="s">
        <v>132</v>
      </c>
    </row>
    <row r="279" s="2" customFormat="1" ht="24.15" customHeight="1">
      <c r="A279" s="38"/>
      <c r="B279" s="39"/>
      <c r="C279" s="218" t="s">
        <v>388</v>
      </c>
      <c r="D279" s="218" t="s">
        <v>135</v>
      </c>
      <c r="E279" s="219" t="s">
        <v>389</v>
      </c>
      <c r="F279" s="220" t="s">
        <v>390</v>
      </c>
      <c r="G279" s="221" t="s">
        <v>163</v>
      </c>
      <c r="H279" s="222">
        <v>1.222</v>
      </c>
      <c r="I279" s="223"/>
      <c r="J279" s="224">
        <f>ROUND(I279*H279,2)</f>
        <v>0</v>
      </c>
      <c r="K279" s="220" t="s">
        <v>139</v>
      </c>
      <c r="L279" s="44"/>
      <c r="M279" s="225" t="s">
        <v>1</v>
      </c>
      <c r="N279" s="226" t="s">
        <v>39</v>
      </c>
      <c r="O279" s="91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186</v>
      </c>
      <c r="AT279" s="229" t="s">
        <v>135</v>
      </c>
      <c r="AU279" s="229" t="s">
        <v>84</v>
      </c>
      <c r="AY279" s="17" t="s">
        <v>132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82</v>
      </c>
      <c r="BK279" s="230">
        <f>ROUND(I279*H279,2)</f>
        <v>0</v>
      </c>
      <c r="BL279" s="17" t="s">
        <v>186</v>
      </c>
      <c r="BM279" s="229" t="s">
        <v>391</v>
      </c>
    </row>
    <row r="280" s="2" customFormat="1" ht="24.15" customHeight="1">
      <c r="A280" s="38"/>
      <c r="B280" s="39"/>
      <c r="C280" s="218" t="s">
        <v>392</v>
      </c>
      <c r="D280" s="218" t="s">
        <v>135</v>
      </c>
      <c r="E280" s="219" t="s">
        <v>393</v>
      </c>
      <c r="F280" s="220" t="s">
        <v>394</v>
      </c>
      <c r="G280" s="221" t="s">
        <v>163</v>
      </c>
      <c r="H280" s="222">
        <v>1.222</v>
      </c>
      <c r="I280" s="223"/>
      <c r="J280" s="224">
        <f>ROUND(I280*H280,2)</f>
        <v>0</v>
      </c>
      <c r="K280" s="220" t="s">
        <v>139</v>
      </c>
      <c r="L280" s="44"/>
      <c r="M280" s="225" t="s">
        <v>1</v>
      </c>
      <c r="N280" s="226" t="s">
        <v>39</v>
      </c>
      <c r="O280" s="91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186</v>
      </c>
      <c r="AT280" s="229" t="s">
        <v>135</v>
      </c>
      <c r="AU280" s="229" t="s">
        <v>84</v>
      </c>
      <c r="AY280" s="17" t="s">
        <v>132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82</v>
      </c>
      <c r="BK280" s="230">
        <f>ROUND(I280*H280,2)</f>
        <v>0</v>
      </c>
      <c r="BL280" s="17" t="s">
        <v>186</v>
      </c>
      <c r="BM280" s="229" t="s">
        <v>395</v>
      </c>
    </row>
    <row r="281" s="12" customFormat="1" ht="22.8" customHeight="1">
      <c r="A281" s="12"/>
      <c r="B281" s="202"/>
      <c r="C281" s="203"/>
      <c r="D281" s="204" t="s">
        <v>73</v>
      </c>
      <c r="E281" s="216" t="s">
        <v>190</v>
      </c>
      <c r="F281" s="216" t="s">
        <v>191</v>
      </c>
      <c r="G281" s="203"/>
      <c r="H281" s="203"/>
      <c r="I281" s="206"/>
      <c r="J281" s="217">
        <f>BK281</f>
        <v>0</v>
      </c>
      <c r="K281" s="203"/>
      <c r="L281" s="208"/>
      <c r="M281" s="209"/>
      <c r="N281" s="210"/>
      <c r="O281" s="210"/>
      <c r="P281" s="211">
        <f>P282</f>
        <v>0</v>
      </c>
      <c r="Q281" s="210"/>
      <c r="R281" s="211">
        <f>R282</f>
        <v>0</v>
      </c>
      <c r="S281" s="210"/>
      <c r="T281" s="212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3" t="s">
        <v>84</v>
      </c>
      <c r="AT281" s="214" t="s">
        <v>73</v>
      </c>
      <c r="AU281" s="214" t="s">
        <v>82</v>
      </c>
      <c r="AY281" s="213" t="s">
        <v>132</v>
      </c>
      <c r="BK281" s="215">
        <f>BK282</f>
        <v>0</v>
      </c>
    </row>
    <row r="282" s="2" customFormat="1" ht="37.8" customHeight="1">
      <c r="A282" s="38"/>
      <c r="B282" s="39"/>
      <c r="C282" s="218" t="s">
        <v>294</v>
      </c>
      <c r="D282" s="218" t="s">
        <v>135</v>
      </c>
      <c r="E282" s="219" t="s">
        <v>396</v>
      </c>
      <c r="F282" s="220" t="s">
        <v>397</v>
      </c>
      <c r="G282" s="221" t="s">
        <v>205</v>
      </c>
      <c r="H282" s="222">
        <v>2</v>
      </c>
      <c r="I282" s="223"/>
      <c r="J282" s="224">
        <f>ROUND(I282*H282,2)</f>
        <v>0</v>
      </c>
      <c r="K282" s="220" t="s">
        <v>1</v>
      </c>
      <c r="L282" s="44"/>
      <c r="M282" s="225" t="s">
        <v>1</v>
      </c>
      <c r="N282" s="226" t="s">
        <v>39</v>
      </c>
      <c r="O282" s="91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186</v>
      </c>
      <c r="AT282" s="229" t="s">
        <v>135</v>
      </c>
      <c r="AU282" s="229" t="s">
        <v>84</v>
      </c>
      <c r="AY282" s="17" t="s">
        <v>132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82</v>
      </c>
      <c r="BK282" s="230">
        <f>ROUND(I282*H282,2)</f>
        <v>0</v>
      </c>
      <c r="BL282" s="17" t="s">
        <v>186</v>
      </c>
      <c r="BM282" s="229" t="s">
        <v>398</v>
      </c>
    </row>
    <row r="283" s="12" customFormat="1" ht="22.8" customHeight="1">
      <c r="A283" s="12"/>
      <c r="B283" s="202"/>
      <c r="C283" s="203"/>
      <c r="D283" s="204" t="s">
        <v>73</v>
      </c>
      <c r="E283" s="216" t="s">
        <v>399</v>
      </c>
      <c r="F283" s="216" t="s">
        <v>400</v>
      </c>
      <c r="G283" s="203"/>
      <c r="H283" s="203"/>
      <c r="I283" s="206"/>
      <c r="J283" s="217">
        <f>BK283</f>
        <v>0</v>
      </c>
      <c r="K283" s="203"/>
      <c r="L283" s="208"/>
      <c r="M283" s="209"/>
      <c r="N283" s="210"/>
      <c r="O283" s="210"/>
      <c r="P283" s="211">
        <f>SUM(P284:P286)</f>
        <v>0</v>
      </c>
      <c r="Q283" s="210"/>
      <c r="R283" s="211">
        <f>SUM(R284:R286)</f>
        <v>0</v>
      </c>
      <c r="S283" s="210"/>
      <c r="T283" s="212">
        <f>SUM(T284:T286)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3" t="s">
        <v>84</v>
      </c>
      <c r="AT283" s="214" t="s">
        <v>73</v>
      </c>
      <c r="AU283" s="214" t="s">
        <v>82</v>
      </c>
      <c r="AY283" s="213" t="s">
        <v>132</v>
      </c>
      <c r="BK283" s="215">
        <f>SUM(BK284:BK286)</f>
        <v>0</v>
      </c>
    </row>
    <row r="284" s="2" customFormat="1" ht="33" customHeight="1">
      <c r="A284" s="38"/>
      <c r="B284" s="39"/>
      <c r="C284" s="218" t="s">
        <v>401</v>
      </c>
      <c r="D284" s="218" t="s">
        <v>135</v>
      </c>
      <c r="E284" s="219" t="s">
        <v>402</v>
      </c>
      <c r="F284" s="220" t="s">
        <v>403</v>
      </c>
      <c r="G284" s="221" t="s">
        <v>205</v>
      </c>
      <c r="H284" s="222">
        <v>2</v>
      </c>
      <c r="I284" s="223"/>
      <c r="J284" s="224">
        <f>ROUND(I284*H284,2)</f>
        <v>0</v>
      </c>
      <c r="K284" s="220" t="s">
        <v>1</v>
      </c>
      <c r="L284" s="44"/>
      <c r="M284" s="225" t="s">
        <v>1</v>
      </c>
      <c r="N284" s="226" t="s">
        <v>39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186</v>
      </c>
      <c r="AT284" s="229" t="s">
        <v>135</v>
      </c>
      <c r="AU284" s="229" t="s">
        <v>84</v>
      </c>
      <c r="AY284" s="17" t="s">
        <v>132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82</v>
      </c>
      <c r="BK284" s="230">
        <f>ROUND(I284*H284,2)</f>
        <v>0</v>
      </c>
      <c r="BL284" s="17" t="s">
        <v>186</v>
      </c>
      <c r="BM284" s="229" t="s">
        <v>404</v>
      </c>
    </row>
    <row r="285" s="2" customFormat="1" ht="37.8" customHeight="1">
      <c r="A285" s="38"/>
      <c r="B285" s="39"/>
      <c r="C285" s="218" t="s">
        <v>405</v>
      </c>
      <c r="D285" s="218" t="s">
        <v>135</v>
      </c>
      <c r="E285" s="219" t="s">
        <v>406</v>
      </c>
      <c r="F285" s="220" t="s">
        <v>407</v>
      </c>
      <c r="G285" s="221" t="s">
        <v>205</v>
      </c>
      <c r="H285" s="222">
        <v>1</v>
      </c>
      <c r="I285" s="223"/>
      <c r="J285" s="224">
        <f>ROUND(I285*H285,2)</f>
        <v>0</v>
      </c>
      <c r="K285" s="220" t="s">
        <v>1</v>
      </c>
      <c r="L285" s="44"/>
      <c r="M285" s="225" t="s">
        <v>1</v>
      </c>
      <c r="N285" s="226" t="s">
        <v>39</v>
      </c>
      <c r="O285" s="91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186</v>
      </c>
      <c r="AT285" s="229" t="s">
        <v>135</v>
      </c>
      <c r="AU285" s="229" t="s">
        <v>84</v>
      </c>
      <c r="AY285" s="17" t="s">
        <v>132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82</v>
      </c>
      <c r="BK285" s="230">
        <f>ROUND(I285*H285,2)</f>
        <v>0</v>
      </c>
      <c r="BL285" s="17" t="s">
        <v>186</v>
      </c>
      <c r="BM285" s="229" t="s">
        <v>408</v>
      </c>
    </row>
    <row r="286" s="2" customFormat="1" ht="37.8" customHeight="1">
      <c r="A286" s="38"/>
      <c r="B286" s="39"/>
      <c r="C286" s="218" t="s">
        <v>409</v>
      </c>
      <c r="D286" s="218" t="s">
        <v>135</v>
      </c>
      <c r="E286" s="219" t="s">
        <v>410</v>
      </c>
      <c r="F286" s="220" t="s">
        <v>411</v>
      </c>
      <c r="G286" s="221" t="s">
        <v>205</v>
      </c>
      <c r="H286" s="222">
        <v>1</v>
      </c>
      <c r="I286" s="223"/>
      <c r="J286" s="224">
        <f>ROUND(I286*H286,2)</f>
        <v>0</v>
      </c>
      <c r="K286" s="220" t="s">
        <v>1</v>
      </c>
      <c r="L286" s="44"/>
      <c r="M286" s="225" t="s">
        <v>1</v>
      </c>
      <c r="N286" s="226" t="s">
        <v>39</v>
      </c>
      <c r="O286" s="91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186</v>
      </c>
      <c r="AT286" s="229" t="s">
        <v>135</v>
      </c>
      <c r="AU286" s="229" t="s">
        <v>84</v>
      </c>
      <c r="AY286" s="17" t="s">
        <v>132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82</v>
      </c>
      <c r="BK286" s="230">
        <f>ROUND(I286*H286,2)</f>
        <v>0</v>
      </c>
      <c r="BL286" s="17" t="s">
        <v>186</v>
      </c>
      <c r="BM286" s="229" t="s">
        <v>412</v>
      </c>
    </row>
    <row r="287" s="12" customFormat="1" ht="22.8" customHeight="1">
      <c r="A287" s="12"/>
      <c r="B287" s="202"/>
      <c r="C287" s="203"/>
      <c r="D287" s="204" t="s">
        <v>73</v>
      </c>
      <c r="E287" s="216" t="s">
        <v>208</v>
      </c>
      <c r="F287" s="216" t="s">
        <v>209</v>
      </c>
      <c r="G287" s="203"/>
      <c r="H287" s="203"/>
      <c r="I287" s="206"/>
      <c r="J287" s="217">
        <f>BK287</f>
        <v>0</v>
      </c>
      <c r="K287" s="203"/>
      <c r="L287" s="208"/>
      <c r="M287" s="209"/>
      <c r="N287" s="210"/>
      <c r="O287" s="210"/>
      <c r="P287" s="211">
        <f>SUM(P288:P308)</f>
        <v>0</v>
      </c>
      <c r="Q287" s="210"/>
      <c r="R287" s="211">
        <f>SUM(R288:R308)</f>
        <v>0.62754179999999993</v>
      </c>
      <c r="S287" s="210"/>
      <c r="T287" s="212">
        <f>SUM(T288:T308)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3" t="s">
        <v>84</v>
      </c>
      <c r="AT287" s="214" t="s">
        <v>73</v>
      </c>
      <c r="AU287" s="214" t="s">
        <v>82</v>
      </c>
      <c r="AY287" s="213" t="s">
        <v>132</v>
      </c>
      <c r="BK287" s="215">
        <f>SUM(BK288:BK308)</f>
        <v>0</v>
      </c>
    </row>
    <row r="288" s="2" customFormat="1" ht="16.5" customHeight="1">
      <c r="A288" s="38"/>
      <c r="B288" s="39"/>
      <c r="C288" s="218" t="s">
        <v>413</v>
      </c>
      <c r="D288" s="218" t="s">
        <v>135</v>
      </c>
      <c r="E288" s="219" t="s">
        <v>414</v>
      </c>
      <c r="F288" s="220" t="s">
        <v>415</v>
      </c>
      <c r="G288" s="221" t="s">
        <v>150</v>
      </c>
      <c r="H288" s="222">
        <v>81.819000000000003</v>
      </c>
      <c r="I288" s="223"/>
      <c r="J288" s="224">
        <f>ROUND(I288*H288,2)</f>
        <v>0</v>
      </c>
      <c r="K288" s="220" t="s">
        <v>139</v>
      </c>
      <c r="L288" s="44"/>
      <c r="M288" s="225" t="s">
        <v>1</v>
      </c>
      <c r="N288" s="226" t="s">
        <v>39</v>
      </c>
      <c r="O288" s="91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186</v>
      </c>
      <c r="AT288" s="229" t="s">
        <v>135</v>
      </c>
      <c r="AU288" s="229" t="s">
        <v>84</v>
      </c>
      <c r="AY288" s="17" t="s">
        <v>132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82</v>
      </c>
      <c r="BK288" s="230">
        <f>ROUND(I288*H288,2)</f>
        <v>0</v>
      </c>
      <c r="BL288" s="17" t="s">
        <v>186</v>
      </c>
      <c r="BM288" s="229" t="s">
        <v>416</v>
      </c>
    </row>
    <row r="289" s="13" customFormat="1">
      <c r="A289" s="13"/>
      <c r="B289" s="231"/>
      <c r="C289" s="232"/>
      <c r="D289" s="233" t="s">
        <v>142</v>
      </c>
      <c r="E289" s="234" t="s">
        <v>1</v>
      </c>
      <c r="F289" s="235" t="s">
        <v>245</v>
      </c>
      <c r="G289" s="232"/>
      <c r="H289" s="234" t="s">
        <v>1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1" t="s">
        <v>142</v>
      </c>
      <c r="AU289" s="241" t="s">
        <v>84</v>
      </c>
      <c r="AV289" s="13" t="s">
        <v>82</v>
      </c>
      <c r="AW289" s="13" t="s">
        <v>30</v>
      </c>
      <c r="AX289" s="13" t="s">
        <v>74</v>
      </c>
      <c r="AY289" s="241" t="s">
        <v>132</v>
      </c>
    </row>
    <row r="290" s="13" customFormat="1">
      <c r="A290" s="13"/>
      <c r="B290" s="231"/>
      <c r="C290" s="232"/>
      <c r="D290" s="233" t="s">
        <v>142</v>
      </c>
      <c r="E290" s="234" t="s">
        <v>1</v>
      </c>
      <c r="F290" s="235" t="s">
        <v>246</v>
      </c>
      <c r="G290" s="232"/>
      <c r="H290" s="234" t="s">
        <v>1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1" t="s">
        <v>142</v>
      </c>
      <c r="AU290" s="241" t="s">
        <v>84</v>
      </c>
      <c r="AV290" s="13" t="s">
        <v>82</v>
      </c>
      <c r="AW290" s="13" t="s">
        <v>30</v>
      </c>
      <c r="AX290" s="13" t="s">
        <v>74</v>
      </c>
      <c r="AY290" s="241" t="s">
        <v>132</v>
      </c>
    </row>
    <row r="291" s="14" customFormat="1">
      <c r="A291" s="14"/>
      <c r="B291" s="242"/>
      <c r="C291" s="243"/>
      <c r="D291" s="233" t="s">
        <v>142</v>
      </c>
      <c r="E291" s="244" t="s">
        <v>1</v>
      </c>
      <c r="F291" s="245" t="s">
        <v>289</v>
      </c>
      <c r="G291" s="243"/>
      <c r="H291" s="246">
        <v>45.238999999999997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2" t="s">
        <v>142</v>
      </c>
      <c r="AU291" s="252" t="s">
        <v>84</v>
      </c>
      <c r="AV291" s="14" t="s">
        <v>84</v>
      </c>
      <c r="AW291" s="14" t="s">
        <v>30</v>
      </c>
      <c r="AX291" s="14" t="s">
        <v>74</v>
      </c>
      <c r="AY291" s="252" t="s">
        <v>132</v>
      </c>
    </row>
    <row r="292" s="13" customFormat="1">
      <c r="A292" s="13"/>
      <c r="B292" s="231"/>
      <c r="C292" s="232"/>
      <c r="D292" s="233" t="s">
        <v>142</v>
      </c>
      <c r="E292" s="234" t="s">
        <v>1</v>
      </c>
      <c r="F292" s="235" t="s">
        <v>249</v>
      </c>
      <c r="G292" s="232"/>
      <c r="H292" s="234" t="s">
        <v>1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1" t="s">
        <v>142</v>
      </c>
      <c r="AU292" s="241" t="s">
        <v>84</v>
      </c>
      <c r="AV292" s="13" t="s">
        <v>82</v>
      </c>
      <c r="AW292" s="13" t="s">
        <v>30</v>
      </c>
      <c r="AX292" s="13" t="s">
        <v>74</v>
      </c>
      <c r="AY292" s="241" t="s">
        <v>132</v>
      </c>
    </row>
    <row r="293" s="14" customFormat="1">
      <c r="A293" s="14"/>
      <c r="B293" s="242"/>
      <c r="C293" s="243"/>
      <c r="D293" s="233" t="s">
        <v>142</v>
      </c>
      <c r="E293" s="244" t="s">
        <v>1</v>
      </c>
      <c r="F293" s="245" t="s">
        <v>290</v>
      </c>
      <c r="G293" s="243"/>
      <c r="H293" s="246">
        <v>36.579999999999998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2" t="s">
        <v>142</v>
      </c>
      <c r="AU293" s="252" t="s">
        <v>84</v>
      </c>
      <c r="AV293" s="14" t="s">
        <v>84</v>
      </c>
      <c r="AW293" s="14" t="s">
        <v>30</v>
      </c>
      <c r="AX293" s="14" t="s">
        <v>74</v>
      </c>
      <c r="AY293" s="252" t="s">
        <v>132</v>
      </c>
    </row>
    <row r="294" s="15" customFormat="1">
      <c r="A294" s="15"/>
      <c r="B294" s="253"/>
      <c r="C294" s="254"/>
      <c r="D294" s="233" t="s">
        <v>142</v>
      </c>
      <c r="E294" s="255" t="s">
        <v>1</v>
      </c>
      <c r="F294" s="256" t="s">
        <v>147</v>
      </c>
      <c r="G294" s="254"/>
      <c r="H294" s="257">
        <v>81.818999999999988</v>
      </c>
      <c r="I294" s="258"/>
      <c r="J294" s="254"/>
      <c r="K294" s="254"/>
      <c r="L294" s="259"/>
      <c r="M294" s="260"/>
      <c r="N294" s="261"/>
      <c r="O294" s="261"/>
      <c r="P294" s="261"/>
      <c r="Q294" s="261"/>
      <c r="R294" s="261"/>
      <c r="S294" s="261"/>
      <c r="T294" s="262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3" t="s">
        <v>142</v>
      </c>
      <c r="AU294" s="263" t="s">
        <v>84</v>
      </c>
      <c r="AV294" s="15" t="s">
        <v>140</v>
      </c>
      <c r="AW294" s="15" t="s">
        <v>30</v>
      </c>
      <c r="AX294" s="15" t="s">
        <v>82</v>
      </c>
      <c r="AY294" s="263" t="s">
        <v>132</v>
      </c>
    </row>
    <row r="295" s="2" customFormat="1" ht="24.15" customHeight="1">
      <c r="A295" s="38"/>
      <c r="B295" s="39"/>
      <c r="C295" s="218" t="s">
        <v>417</v>
      </c>
      <c r="D295" s="218" t="s">
        <v>135</v>
      </c>
      <c r="E295" s="219" t="s">
        <v>418</v>
      </c>
      <c r="F295" s="220" t="s">
        <v>419</v>
      </c>
      <c r="G295" s="221" t="s">
        <v>150</v>
      </c>
      <c r="H295" s="222">
        <v>81.819000000000003</v>
      </c>
      <c r="I295" s="223"/>
      <c r="J295" s="224">
        <f>ROUND(I295*H295,2)</f>
        <v>0</v>
      </c>
      <c r="K295" s="220" t="s">
        <v>139</v>
      </c>
      <c r="L295" s="44"/>
      <c r="M295" s="225" t="s">
        <v>1</v>
      </c>
      <c r="N295" s="226" t="s">
        <v>39</v>
      </c>
      <c r="O295" s="91"/>
      <c r="P295" s="227">
        <f>O295*H295</f>
        <v>0</v>
      </c>
      <c r="Q295" s="227">
        <v>0.0044999999999999997</v>
      </c>
      <c r="R295" s="227">
        <f>Q295*H295</f>
        <v>0.3681855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186</v>
      </c>
      <c r="AT295" s="229" t="s">
        <v>135</v>
      </c>
      <c r="AU295" s="229" t="s">
        <v>84</v>
      </c>
      <c r="AY295" s="17" t="s">
        <v>132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82</v>
      </c>
      <c r="BK295" s="230">
        <f>ROUND(I295*H295,2)</f>
        <v>0</v>
      </c>
      <c r="BL295" s="17" t="s">
        <v>186</v>
      </c>
      <c r="BM295" s="229" t="s">
        <v>420</v>
      </c>
    </row>
    <row r="296" s="2" customFormat="1" ht="21.75" customHeight="1">
      <c r="A296" s="38"/>
      <c r="B296" s="39"/>
      <c r="C296" s="218" t="s">
        <v>421</v>
      </c>
      <c r="D296" s="218" t="s">
        <v>135</v>
      </c>
      <c r="E296" s="219" t="s">
        <v>422</v>
      </c>
      <c r="F296" s="220" t="s">
        <v>423</v>
      </c>
      <c r="G296" s="221" t="s">
        <v>150</v>
      </c>
      <c r="H296" s="222">
        <v>81.819000000000003</v>
      </c>
      <c r="I296" s="223"/>
      <c r="J296" s="224">
        <f>ROUND(I296*H296,2)</f>
        <v>0</v>
      </c>
      <c r="K296" s="220" t="s">
        <v>139</v>
      </c>
      <c r="L296" s="44"/>
      <c r="M296" s="225" t="s">
        <v>1</v>
      </c>
      <c r="N296" s="226" t="s">
        <v>39</v>
      </c>
      <c r="O296" s="91"/>
      <c r="P296" s="227">
        <f>O296*H296</f>
        <v>0</v>
      </c>
      <c r="Q296" s="227">
        <v>0.00029999999999999997</v>
      </c>
      <c r="R296" s="227">
        <f>Q296*H296</f>
        <v>0.0245457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186</v>
      </c>
      <c r="AT296" s="229" t="s">
        <v>135</v>
      </c>
      <c r="AU296" s="229" t="s">
        <v>84</v>
      </c>
      <c r="AY296" s="17" t="s">
        <v>132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82</v>
      </c>
      <c r="BK296" s="230">
        <f>ROUND(I296*H296,2)</f>
        <v>0</v>
      </c>
      <c r="BL296" s="17" t="s">
        <v>186</v>
      </c>
      <c r="BM296" s="229" t="s">
        <v>424</v>
      </c>
    </row>
    <row r="297" s="2" customFormat="1" ht="44.25" customHeight="1">
      <c r="A297" s="38"/>
      <c r="B297" s="39"/>
      <c r="C297" s="267" t="s">
        <v>425</v>
      </c>
      <c r="D297" s="267" t="s">
        <v>291</v>
      </c>
      <c r="E297" s="268" t="s">
        <v>426</v>
      </c>
      <c r="F297" s="269" t="s">
        <v>427</v>
      </c>
      <c r="G297" s="270" t="s">
        <v>150</v>
      </c>
      <c r="H297" s="271">
        <v>90.001000000000005</v>
      </c>
      <c r="I297" s="272"/>
      <c r="J297" s="273">
        <f>ROUND(I297*H297,2)</f>
        <v>0</v>
      </c>
      <c r="K297" s="269" t="s">
        <v>139</v>
      </c>
      <c r="L297" s="274"/>
      <c r="M297" s="275" t="s">
        <v>1</v>
      </c>
      <c r="N297" s="276" t="s">
        <v>39</v>
      </c>
      <c r="O297" s="91"/>
      <c r="P297" s="227">
        <f>O297*H297</f>
        <v>0</v>
      </c>
      <c r="Q297" s="227">
        <v>0.0025999999999999999</v>
      </c>
      <c r="R297" s="227">
        <f>Q297*H297</f>
        <v>0.23400260000000001</v>
      </c>
      <c r="S297" s="227">
        <v>0</v>
      </c>
      <c r="T297" s="22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294</v>
      </c>
      <c r="AT297" s="229" t="s">
        <v>291</v>
      </c>
      <c r="AU297" s="229" t="s">
        <v>84</v>
      </c>
      <c r="AY297" s="17" t="s">
        <v>132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82</v>
      </c>
      <c r="BK297" s="230">
        <f>ROUND(I297*H297,2)</f>
        <v>0</v>
      </c>
      <c r="BL297" s="17" t="s">
        <v>186</v>
      </c>
      <c r="BM297" s="229" t="s">
        <v>428</v>
      </c>
    </row>
    <row r="298" s="14" customFormat="1">
      <c r="A298" s="14"/>
      <c r="B298" s="242"/>
      <c r="C298" s="243"/>
      <c r="D298" s="233" t="s">
        <v>142</v>
      </c>
      <c r="E298" s="243"/>
      <c r="F298" s="245" t="s">
        <v>429</v>
      </c>
      <c r="G298" s="243"/>
      <c r="H298" s="246">
        <v>90.001000000000005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2" t="s">
        <v>142</v>
      </c>
      <c r="AU298" s="252" t="s">
        <v>84</v>
      </c>
      <c r="AV298" s="14" t="s">
        <v>84</v>
      </c>
      <c r="AW298" s="14" t="s">
        <v>4</v>
      </c>
      <c r="AX298" s="14" t="s">
        <v>82</v>
      </c>
      <c r="AY298" s="252" t="s">
        <v>132</v>
      </c>
    </row>
    <row r="299" s="2" customFormat="1" ht="21.75" customHeight="1">
      <c r="A299" s="38"/>
      <c r="B299" s="39"/>
      <c r="C299" s="218" t="s">
        <v>430</v>
      </c>
      <c r="D299" s="218" t="s">
        <v>135</v>
      </c>
      <c r="E299" s="219" t="s">
        <v>431</v>
      </c>
      <c r="F299" s="220" t="s">
        <v>432</v>
      </c>
      <c r="G299" s="221" t="s">
        <v>217</v>
      </c>
      <c r="H299" s="222">
        <v>50.799999999999997</v>
      </c>
      <c r="I299" s="223"/>
      <c r="J299" s="224">
        <f>ROUND(I299*H299,2)</f>
        <v>0</v>
      </c>
      <c r="K299" s="220" t="s">
        <v>1</v>
      </c>
      <c r="L299" s="44"/>
      <c r="M299" s="225" t="s">
        <v>1</v>
      </c>
      <c r="N299" s="226" t="s">
        <v>39</v>
      </c>
      <c r="O299" s="91"/>
      <c r="P299" s="227">
        <f>O299*H299</f>
        <v>0</v>
      </c>
      <c r="Q299" s="227">
        <v>1.0000000000000001E-05</v>
      </c>
      <c r="R299" s="227">
        <f>Q299*H299</f>
        <v>0.00050799999999999999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186</v>
      </c>
      <c r="AT299" s="229" t="s">
        <v>135</v>
      </c>
      <c r="AU299" s="229" t="s">
        <v>84</v>
      </c>
      <c r="AY299" s="17" t="s">
        <v>132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82</v>
      </c>
      <c r="BK299" s="230">
        <f>ROUND(I299*H299,2)</f>
        <v>0</v>
      </c>
      <c r="BL299" s="17" t="s">
        <v>186</v>
      </c>
      <c r="BM299" s="229" t="s">
        <v>433</v>
      </c>
    </row>
    <row r="300" s="13" customFormat="1">
      <c r="A300" s="13"/>
      <c r="B300" s="231"/>
      <c r="C300" s="232"/>
      <c r="D300" s="233" t="s">
        <v>142</v>
      </c>
      <c r="E300" s="234" t="s">
        <v>1</v>
      </c>
      <c r="F300" s="235" t="s">
        <v>245</v>
      </c>
      <c r="G300" s="232"/>
      <c r="H300" s="234" t="s">
        <v>1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1" t="s">
        <v>142</v>
      </c>
      <c r="AU300" s="241" t="s">
        <v>84</v>
      </c>
      <c r="AV300" s="13" t="s">
        <v>82</v>
      </c>
      <c r="AW300" s="13" t="s">
        <v>30</v>
      </c>
      <c r="AX300" s="13" t="s">
        <v>74</v>
      </c>
      <c r="AY300" s="241" t="s">
        <v>132</v>
      </c>
    </row>
    <row r="301" s="13" customFormat="1">
      <c r="A301" s="13"/>
      <c r="B301" s="231"/>
      <c r="C301" s="232"/>
      <c r="D301" s="233" t="s">
        <v>142</v>
      </c>
      <c r="E301" s="234" t="s">
        <v>1</v>
      </c>
      <c r="F301" s="235" t="s">
        <v>246</v>
      </c>
      <c r="G301" s="232"/>
      <c r="H301" s="234" t="s">
        <v>1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1" t="s">
        <v>142</v>
      </c>
      <c r="AU301" s="241" t="s">
        <v>84</v>
      </c>
      <c r="AV301" s="13" t="s">
        <v>82</v>
      </c>
      <c r="AW301" s="13" t="s">
        <v>30</v>
      </c>
      <c r="AX301" s="13" t="s">
        <v>74</v>
      </c>
      <c r="AY301" s="241" t="s">
        <v>132</v>
      </c>
    </row>
    <row r="302" s="14" customFormat="1">
      <c r="A302" s="14"/>
      <c r="B302" s="242"/>
      <c r="C302" s="243"/>
      <c r="D302" s="233" t="s">
        <v>142</v>
      </c>
      <c r="E302" s="244" t="s">
        <v>1</v>
      </c>
      <c r="F302" s="245" t="s">
        <v>300</v>
      </c>
      <c r="G302" s="243"/>
      <c r="H302" s="246">
        <v>26.600000000000001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2" t="s">
        <v>142</v>
      </c>
      <c r="AU302" s="252" t="s">
        <v>84</v>
      </c>
      <c r="AV302" s="14" t="s">
        <v>84</v>
      </c>
      <c r="AW302" s="14" t="s">
        <v>30</v>
      </c>
      <c r="AX302" s="14" t="s">
        <v>74</v>
      </c>
      <c r="AY302" s="252" t="s">
        <v>132</v>
      </c>
    </row>
    <row r="303" s="13" customFormat="1">
      <c r="A303" s="13"/>
      <c r="B303" s="231"/>
      <c r="C303" s="232"/>
      <c r="D303" s="233" t="s">
        <v>142</v>
      </c>
      <c r="E303" s="234" t="s">
        <v>1</v>
      </c>
      <c r="F303" s="235" t="s">
        <v>249</v>
      </c>
      <c r="G303" s="232"/>
      <c r="H303" s="234" t="s">
        <v>1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1" t="s">
        <v>142</v>
      </c>
      <c r="AU303" s="241" t="s">
        <v>84</v>
      </c>
      <c r="AV303" s="13" t="s">
        <v>82</v>
      </c>
      <c r="AW303" s="13" t="s">
        <v>30</v>
      </c>
      <c r="AX303" s="13" t="s">
        <v>74</v>
      </c>
      <c r="AY303" s="241" t="s">
        <v>132</v>
      </c>
    </row>
    <row r="304" s="14" customFormat="1">
      <c r="A304" s="14"/>
      <c r="B304" s="242"/>
      <c r="C304" s="243"/>
      <c r="D304" s="233" t="s">
        <v>142</v>
      </c>
      <c r="E304" s="244" t="s">
        <v>1</v>
      </c>
      <c r="F304" s="245" t="s">
        <v>301</v>
      </c>
      <c r="G304" s="243"/>
      <c r="H304" s="246">
        <v>24.199999999999999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2" t="s">
        <v>142</v>
      </c>
      <c r="AU304" s="252" t="s">
        <v>84</v>
      </c>
      <c r="AV304" s="14" t="s">
        <v>84</v>
      </c>
      <c r="AW304" s="14" t="s">
        <v>30</v>
      </c>
      <c r="AX304" s="14" t="s">
        <v>74</v>
      </c>
      <c r="AY304" s="252" t="s">
        <v>132</v>
      </c>
    </row>
    <row r="305" s="15" customFormat="1">
      <c r="A305" s="15"/>
      <c r="B305" s="253"/>
      <c r="C305" s="254"/>
      <c r="D305" s="233" t="s">
        <v>142</v>
      </c>
      <c r="E305" s="255" t="s">
        <v>1</v>
      </c>
      <c r="F305" s="256" t="s">
        <v>147</v>
      </c>
      <c r="G305" s="254"/>
      <c r="H305" s="257">
        <v>50.799999999999997</v>
      </c>
      <c r="I305" s="258"/>
      <c r="J305" s="254"/>
      <c r="K305" s="254"/>
      <c r="L305" s="259"/>
      <c r="M305" s="260"/>
      <c r="N305" s="261"/>
      <c r="O305" s="261"/>
      <c r="P305" s="261"/>
      <c r="Q305" s="261"/>
      <c r="R305" s="261"/>
      <c r="S305" s="261"/>
      <c r="T305" s="262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3" t="s">
        <v>142</v>
      </c>
      <c r="AU305" s="263" t="s">
        <v>84</v>
      </c>
      <c r="AV305" s="15" t="s">
        <v>140</v>
      </c>
      <c r="AW305" s="15" t="s">
        <v>30</v>
      </c>
      <c r="AX305" s="15" t="s">
        <v>82</v>
      </c>
      <c r="AY305" s="263" t="s">
        <v>132</v>
      </c>
    </row>
    <row r="306" s="2" customFormat="1" ht="24.15" customHeight="1">
      <c r="A306" s="38"/>
      <c r="B306" s="39"/>
      <c r="C306" s="218" t="s">
        <v>434</v>
      </c>
      <c r="D306" s="218" t="s">
        <v>135</v>
      </c>
      <c r="E306" s="219" t="s">
        <v>435</v>
      </c>
      <c r="F306" s="220" t="s">
        <v>436</v>
      </c>
      <c r="G306" s="221" t="s">
        <v>437</v>
      </c>
      <c r="H306" s="222">
        <v>1</v>
      </c>
      <c r="I306" s="223"/>
      <c r="J306" s="224">
        <f>ROUND(I306*H306,2)</f>
        <v>0</v>
      </c>
      <c r="K306" s="220" t="s">
        <v>1</v>
      </c>
      <c r="L306" s="44"/>
      <c r="M306" s="225" t="s">
        <v>1</v>
      </c>
      <c r="N306" s="226" t="s">
        <v>39</v>
      </c>
      <c r="O306" s="91"/>
      <c r="P306" s="227">
        <f>O306*H306</f>
        <v>0</v>
      </c>
      <c r="Q306" s="227">
        <v>0.00029999999999999997</v>
      </c>
      <c r="R306" s="227">
        <f>Q306*H306</f>
        <v>0.00029999999999999997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186</v>
      </c>
      <c r="AT306" s="229" t="s">
        <v>135</v>
      </c>
      <c r="AU306" s="229" t="s">
        <v>84</v>
      </c>
      <c r="AY306" s="17" t="s">
        <v>132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82</v>
      </c>
      <c r="BK306" s="230">
        <f>ROUND(I306*H306,2)</f>
        <v>0</v>
      </c>
      <c r="BL306" s="17" t="s">
        <v>186</v>
      </c>
      <c r="BM306" s="229" t="s">
        <v>438</v>
      </c>
    </row>
    <row r="307" s="2" customFormat="1" ht="24.15" customHeight="1">
      <c r="A307" s="38"/>
      <c r="B307" s="39"/>
      <c r="C307" s="218" t="s">
        <v>439</v>
      </c>
      <c r="D307" s="218" t="s">
        <v>135</v>
      </c>
      <c r="E307" s="219" t="s">
        <v>440</v>
      </c>
      <c r="F307" s="220" t="s">
        <v>441</v>
      </c>
      <c r="G307" s="221" t="s">
        <v>163</v>
      </c>
      <c r="H307" s="222">
        <v>0.628</v>
      </c>
      <c r="I307" s="223"/>
      <c r="J307" s="224">
        <f>ROUND(I307*H307,2)</f>
        <v>0</v>
      </c>
      <c r="K307" s="220" t="s">
        <v>139</v>
      </c>
      <c r="L307" s="44"/>
      <c r="M307" s="225" t="s">
        <v>1</v>
      </c>
      <c r="N307" s="226" t="s">
        <v>39</v>
      </c>
      <c r="O307" s="91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186</v>
      </c>
      <c r="AT307" s="229" t="s">
        <v>135</v>
      </c>
      <c r="AU307" s="229" t="s">
        <v>84</v>
      </c>
      <c r="AY307" s="17" t="s">
        <v>132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82</v>
      </c>
      <c r="BK307" s="230">
        <f>ROUND(I307*H307,2)</f>
        <v>0</v>
      </c>
      <c r="BL307" s="17" t="s">
        <v>186</v>
      </c>
      <c r="BM307" s="229" t="s">
        <v>442</v>
      </c>
    </row>
    <row r="308" s="2" customFormat="1" ht="24.15" customHeight="1">
      <c r="A308" s="38"/>
      <c r="B308" s="39"/>
      <c r="C308" s="218" t="s">
        <v>443</v>
      </c>
      <c r="D308" s="218" t="s">
        <v>135</v>
      </c>
      <c r="E308" s="219" t="s">
        <v>444</v>
      </c>
      <c r="F308" s="220" t="s">
        <v>445</v>
      </c>
      <c r="G308" s="221" t="s">
        <v>163</v>
      </c>
      <c r="H308" s="222">
        <v>0.628</v>
      </c>
      <c r="I308" s="223"/>
      <c r="J308" s="224">
        <f>ROUND(I308*H308,2)</f>
        <v>0</v>
      </c>
      <c r="K308" s="220" t="s">
        <v>139</v>
      </c>
      <c r="L308" s="44"/>
      <c r="M308" s="225" t="s">
        <v>1</v>
      </c>
      <c r="N308" s="226" t="s">
        <v>39</v>
      </c>
      <c r="O308" s="91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9" t="s">
        <v>186</v>
      </c>
      <c r="AT308" s="229" t="s">
        <v>135</v>
      </c>
      <c r="AU308" s="229" t="s">
        <v>84</v>
      </c>
      <c r="AY308" s="17" t="s">
        <v>132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7" t="s">
        <v>82</v>
      </c>
      <c r="BK308" s="230">
        <f>ROUND(I308*H308,2)</f>
        <v>0</v>
      </c>
      <c r="BL308" s="17" t="s">
        <v>186</v>
      </c>
      <c r="BM308" s="229" t="s">
        <v>446</v>
      </c>
    </row>
    <row r="309" s="12" customFormat="1" ht="22.8" customHeight="1">
      <c r="A309" s="12"/>
      <c r="B309" s="202"/>
      <c r="C309" s="203"/>
      <c r="D309" s="204" t="s">
        <v>73</v>
      </c>
      <c r="E309" s="216" t="s">
        <v>447</v>
      </c>
      <c r="F309" s="216" t="s">
        <v>448</v>
      </c>
      <c r="G309" s="203"/>
      <c r="H309" s="203"/>
      <c r="I309" s="206"/>
      <c r="J309" s="217">
        <f>BK309</f>
        <v>0</v>
      </c>
      <c r="K309" s="203"/>
      <c r="L309" s="208"/>
      <c r="M309" s="209"/>
      <c r="N309" s="210"/>
      <c r="O309" s="210"/>
      <c r="P309" s="211">
        <f>SUM(P310:P325)</f>
        <v>0</v>
      </c>
      <c r="Q309" s="210"/>
      <c r="R309" s="211">
        <f>SUM(R310:R325)</f>
        <v>0.047278000000000001</v>
      </c>
      <c r="S309" s="210"/>
      <c r="T309" s="212">
        <f>SUM(T310:T325)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3" t="s">
        <v>84</v>
      </c>
      <c r="AT309" s="214" t="s">
        <v>73</v>
      </c>
      <c r="AU309" s="214" t="s">
        <v>82</v>
      </c>
      <c r="AY309" s="213" t="s">
        <v>132</v>
      </c>
      <c r="BK309" s="215">
        <f>SUM(BK310:BK325)</f>
        <v>0</v>
      </c>
    </row>
    <row r="310" s="2" customFormat="1" ht="16.5" customHeight="1">
      <c r="A310" s="38"/>
      <c r="B310" s="39"/>
      <c r="C310" s="218" t="s">
        <v>449</v>
      </c>
      <c r="D310" s="218" t="s">
        <v>135</v>
      </c>
      <c r="E310" s="219" t="s">
        <v>450</v>
      </c>
      <c r="F310" s="220" t="s">
        <v>451</v>
      </c>
      <c r="G310" s="221" t="s">
        <v>150</v>
      </c>
      <c r="H310" s="222">
        <v>2.4500000000000002</v>
      </c>
      <c r="I310" s="223"/>
      <c r="J310" s="224">
        <f>ROUND(I310*H310,2)</f>
        <v>0</v>
      </c>
      <c r="K310" s="220" t="s">
        <v>139</v>
      </c>
      <c r="L310" s="44"/>
      <c r="M310" s="225" t="s">
        <v>1</v>
      </c>
      <c r="N310" s="226" t="s">
        <v>39</v>
      </c>
      <c r="O310" s="91"/>
      <c r="P310" s="227">
        <f>O310*H310</f>
        <v>0</v>
      </c>
      <c r="Q310" s="227">
        <v>0.00029999999999999997</v>
      </c>
      <c r="R310" s="227">
        <f>Q310*H310</f>
        <v>0.00073499999999999998</v>
      </c>
      <c r="S310" s="227">
        <v>0</v>
      </c>
      <c r="T310" s="22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186</v>
      </c>
      <c r="AT310" s="229" t="s">
        <v>135</v>
      </c>
      <c r="AU310" s="229" t="s">
        <v>84</v>
      </c>
      <c r="AY310" s="17" t="s">
        <v>132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82</v>
      </c>
      <c r="BK310" s="230">
        <f>ROUND(I310*H310,2)</f>
        <v>0</v>
      </c>
      <c r="BL310" s="17" t="s">
        <v>186</v>
      </c>
      <c r="BM310" s="229" t="s">
        <v>452</v>
      </c>
    </row>
    <row r="311" s="13" customFormat="1">
      <c r="A311" s="13"/>
      <c r="B311" s="231"/>
      <c r="C311" s="232"/>
      <c r="D311" s="233" t="s">
        <v>142</v>
      </c>
      <c r="E311" s="234" t="s">
        <v>1</v>
      </c>
      <c r="F311" s="235" t="s">
        <v>245</v>
      </c>
      <c r="G311" s="232"/>
      <c r="H311" s="234" t="s">
        <v>1</v>
      </c>
      <c r="I311" s="236"/>
      <c r="J311" s="232"/>
      <c r="K311" s="232"/>
      <c r="L311" s="237"/>
      <c r="M311" s="238"/>
      <c r="N311" s="239"/>
      <c r="O311" s="239"/>
      <c r="P311" s="239"/>
      <c r="Q311" s="239"/>
      <c r="R311" s="239"/>
      <c r="S311" s="239"/>
      <c r="T311" s="24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1" t="s">
        <v>142</v>
      </c>
      <c r="AU311" s="241" t="s">
        <v>84</v>
      </c>
      <c r="AV311" s="13" t="s">
        <v>82</v>
      </c>
      <c r="AW311" s="13" t="s">
        <v>30</v>
      </c>
      <c r="AX311" s="13" t="s">
        <v>74</v>
      </c>
      <c r="AY311" s="241" t="s">
        <v>132</v>
      </c>
    </row>
    <row r="312" s="13" customFormat="1">
      <c r="A312" s="13"/>
      <c r="B312" s="231"/>
      <c r="C312" s="232"/>
      <c r="D312" s="233" t="s">
        <v>142</v>
      </c>
      <c r="E312" s="234" t="s">
        <v>1</v>
      </c>
      <c r="F312" s="235" t="s">
        <v>246</v>
      </c>
      <c r="G312" s="232"/>
      <c r="H312" s="234" t="s">
        <v>1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1" t="s">
        <v>142</v>
      </c>
      <c r="AU312" s="241" t="s">
        <v>84</v>
      </c>
      <c r="AV312" s="13" t="s">
        <v>82</v>
      </c>
      <c r="AW312" s="13" t="s">
        <v>30</v>
      </c>
      <c r="AX312" s="13" t="s">
        <v>74</v>
      </c>
      <c r="AY312" s="241" t="s">
        <v>132</v>
      </c>
    </row>
    <row r="313" s="14" customFormat="1">
      <c r="A313" s="14"/>
      <c r="B313" s="242"/>
      <c r="C313" s="243"/>
      <c r="D313" s="233" t="s">
        <v>142</v>
      </c>
      <c r="E313" s="244" t="s">
        <v>1</v>
      </c>
      <c r="F313" s="245" t="s">
        <v>158</v>
      </c>
      <c r="G313" s="243"/>
      <c r="H313" s="246">
        <v>2.4500000000000002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2" t="s">
        <v>142</v>
      </c>
      <c r="AU313" s="252" t="s">
        <v>84</v>
      </c>
      <c r="AV313" s="14" t="s">
        <v>84</v>
      </c>
      <c r="AW313" s="14" t="s">
        <v>30</v>
      </c>
      <c r="AX313" s="14" t="s">
        <v>74</v>
      </c>
      <c r="AY313" s="252" t="s">
        <v>132</v>
      </c>
    </row>
    <row r="314" s="15" customFormat="1">
      <c r="A314" s="15"/>
      <c r="B314" s="253"/>
      <c r="C314" s="254"/>
      <c r="D314" s="233" t="s">
        <v>142</v>
      </c>
      <c r="E314" s="255" t="s">
        <v>1</v>
      </c>
      <c r="F314" s="256" t="s">
        <v>147</v>
      </c>
      <c r="G314" s="254"/>
      <c r="H314" s="257">
        <v>2.4500000000000002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3" t="s">
        <v>142</v>
      </c>
      <c r="AU314" s="263" t="s">
        <v>84</v>
      </c>
      <c r="AV314" s="15" t="s">
        <v>140</v>
      </c>
      <c r="AW314" s="15" t="s">
        <v>30</v>
      </c>
      <c r="AX314" s="15" t="s">
        <v>82</v>
      </c>
      <c r="AY314" s="263" t="s">
        <v>132</v>
      </c>
    </row>
    <row r="315" s="2" customFormat="1" ht="33" customHeight="1">
      <c r="A315" s="38"/>
      <c r="B315" s="39"/>
      <c r="C315" s="218" t="s">
        <v>453</v>
      </c>
      <c r="D315" s="218" t="s">
        <v>135</v>
      </c>
      <c r="E315" s="219" t="s">
        <v>454</v>
      </c>
      <c r="F315" s="220" t="s">
        <v>455</v>
      </c>
      <c r="G315" s="221" t="s">
        <v>150</v>
      </c>
      <c r="H315" s="222">
        <v>2.4500000000000002</v>
      </c>
      <c r="I315" s="223"/>
      <c r="J315" s="224">
        <f>ROUND(I315*H315,2)</f>
        <v>0</v>
      </c>
      <c r="K315" s="220" t="s">
        <v>139</v>
      </c>
      <c r="L315" s="44"/>
      <c r="M315" s="225" t="s">
        <v>1</v>
      </c>
      <c r="N315" s="226" t="s">
        <v>39</v>
      </c>
      <c r="O315" s="91"/>
      <c r="P315" s="227">
        <f>O315*H315</f>
        <v>0</v>
      </c>
      <c r="Q315" s="227">
        <v>0.0060000000000000001</v>
      </c>
      <c r="R315" s="227">
        <f>Q315*H315</f>
        <v>0.014700000000000001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186</v>
      </c>
      <c r="AT315" s="229" t="s">
        <v>135</v>
      </c>
      <c r="AU315" s="229" t="s">
        <v>84</v>
      </c>
      <c r="AY315" s="17" t="s">
        <v>132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82</v>
      </c>
      <c r="BK315" s="230">
        <f>ROUND(I315*H315,2)</f>
        <v>0</v>
      </c>
      <c r="BL315" s="17" t="s">
        <v>186</v>
      </c>
      <c r="BM315" s="229" t="s">
        <v>456</v>
      </c>
    </row>
    <row r="316" s="2" customFormat="1" ht="16.5" customHeight="1">
      <c r="A316" s="38"/>
      <c r="B316" s="39"/>
      <c r="C316" s="267" t="s">
        <v>457</v>
      </c>
      <c r="D316" s="267" t="s">
        <v>291</v>
      </c>
      <c r="E316" s="268" t="s">
        <v>458</v>
      </c>
      <c r="F316" s="269" t="s">
        <v>459</v>
      </c>
      <c r="G316" s="270" t="s">
        <v>150</v>
      </c>
      <c r="H316" s="271">
        <v>2.6949999999999998</v>
      </c>
      <c r="I316" s="272"/>
      <c r="J316" s="273">
        <f>ROUND(I316*H316,2)</f>
        <v>0</v>
      </c>
      <c r="K316" s="269" t="s">
        <v>139</v>
      </c>
      <c r="L316" s="274"/>
      <c r="M316" s="275" t="s">
        <v>1</v>
      </c>
      <c r="N316" s="276" t="s">
        <v>39</v>
      </c>
      <c r="O316" s="91"/>
      <c r="P316" s="227">
        <f>O316*H316</f>
        <v>0</v>
      </c>
      <c r="Q316" s="227">
        <v>0.0118</v>
      </c>
      <c r="R316" s="227">
        <f>Q316*H316</f>
        <v>0.031800999999999996</v>
      </c>
      <c r="S316" s="227">
        <v>0</v>
      </c>
      <c r="T316" s="22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294</v>
      </c>
      <c r="AT316" s="229" t="s">
        <v>291</v>
      </c>
      <c r="AU316" s="229" t="s">
        <v>84</v>
      </c>
      <c r="AY316" s="17" t="s">
        <v>132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7" t="s">
        <v>82</v>
      </c>
      <c r="BK316" s="230">
        <f>ROUND(I316*H316,2)</f>
        <v>0</v>
      </c>
      <c r="BL316" s="17" t="s">
        <v>186</v>
      </c>
      <c r="BM316" s="229" t="s">
        <v>460</v>
      </c>
    </row>
    <row r="317" s="14" customFormat="1">
      <c r="A317" s="14"/>
      <c r="B317" s="242"/>
      <c r="C317" s="243"/>
      <c r="D317" s="233" t="s">
        <v>142</v>
      </c>
      <c r="E317" s="243"/>
      <c r="F317" s="245" t="s">
        <v>461</v>
      </c>
      <c r="G317" s="243"/>
      <c r="H317" s="246">
        <v>2.6949999999999998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2" t="s">
        <v>142</v>
      </c>
      <c r="AU317" s="252" t="s">
        <v>84</v>
      </c>
      <c r="AV317" s="14" t="s">
        <v>84</v>
      </c>
      <c r="AW317" s="14" t="s">
        <v>4</v>
      </c>
      <c r="AX317" s="14" t="s">
        <v>82</v>
      </c>
      <c r="AY317" s="252" t="s">
        <v>132</v>
      </c>
    </row>
    <row r="318" s="2" customFormat="1" ht="24.15" customHeight="1">
      <c r="A318" s="38"/>
      <c r="B318" s="39"/>
      <c r="C318" s="218" t="s">
        <v>462</v>
      </c>
      <c r="D318" s="218" t="s">
        <v>135</v>
      </c>
      <c r="E318" s="219" t="s">
        <v>463</v>
      </c>
      <c r="F318" s="220" t="s">
        <v>464</v>
      </c>
      <c r="G318" s="221" t="s">
        <v>150</v>
      </c>
      <c r="H318" s="222">
        <v>2.4500000000000002</v>
      </c>
      <c r="I318" s="223"/>
      <c r="J318" s="224">
        <f>ROUND(I318*H318,2)</f>
        <v>0</v>
      </c>
      <c r="K318" s="220" t="s">
        <v>139</v>
      </c>
      <c r="L318" s="44"/>
      <c r="M318" s="225" t="s">
        <v>1</v>
      </c>
      <c r="N318" s="226" t="s">
        <v>39</v>
      </c>
      <c r="O318" s="91"/>
      <c r="P318" s="227">
        <f>O318*H318</f>
        <v>0</v>
      </c>
      <c r="Q318" s="227">
        <v>0</v>
      </c>
      <c r="R318" s="227">
        <f>Q318*H318</f>
        <v>0</v>
      </c>
      <c r="S318" s="227">
        <v>0</v>
      </c>
      <c r="T318" s="22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9" t="s">
        <v>186</v>
      </c>
      <c r="AT318" s="229" t="s">
        <v>135</v>
      </c>
      <c r="AU318" s="229" t="s">
        <v>84</v>
      </c>
      <c r="AY318" s="17" t="s">
        <v>132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7" t="s">
        <v>82</v>
      </c>
      <c r="BK318" s="230">
        <f>ROUND(I318*H318,2)</f>
        <v>0</v>
      </c>
      <c r="BL318" s="17" t="s">
        <v>186</v>
      </c>
      <c r="BM318" s="229" t="s">
        <v>465</v>
      </c>
    </row>
    <row r="319" s="2" customFormat="1" ht="16.5" customHeight="1">
      <c r="A319" s="38"/>
      <c r="B319" s="39"/>
      <c r="C319" s="218" t="s">
        <v>466</v>
      </c>
      <c r="D319" s="218" t="s">
        <v>135</v>
      </c>
      <c r="E319" s="219" t="s">
        <v>467</v>
      </c>
      <c r="F319" s="220" t="s">
        <v>468</v>
      </c>
      <c r="G319" s="221" t="s">
        <v>217</v>
      </c>
      <c r="H319" s="222">
        <v>1.3999999999999999</v>
      </c>
      <c r="I319" s="223"/>
      <c r="J319" s="224">
        <f>ROUND(I319*H319,2)</f>
        <v>0</v>
      </c>
      <c r="K319" s="220" t="s">
        <v>139</v>
      </c>
      <c r="L319" s="44"/>
      <c r="M319" s="225" t="s">
        <v>1</v>
      </c>
      <c r="N319" s="226" t="s">
        <v>39</v>
      </c>
      <c r="O319" s="91"/>
      <c r="P319" s="227">
        <f>O319*H319</f>
        <v>0</v>
      </c>
      <c r="Q319" s="227">
        <v>3.0000000000000001E-05</v>
      </c>
      <c r="R319" s="227">
        <f>Q319*H319</f>
        <v>4.1999999999999998E-05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186</v>
      </c>
      <c r="AT319" s="229" t="s">
        <v>135</v>
      </c>
      <c r="AU319" s="229" t="s">
        <v>84</v>
      </c>
      <c r="AY319" s="17" t="s">
        <v>132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82</v>
      </c>
      <c r="BK319" s="230">
        <f>ROUND(I319*H319,2)</f>
        <v>0</v>
      </c>
      <c r="BL319" s="17" t="s">
        <v>186</v>
      </c>
      <c r="BM319" s="229" t="s">
        <v>469</v>
      </c>
    </row>
    <row r="320" s="13" customFormat="1">
      <c r="A320" s="13"/>
      <c r="B320" s="231"/>
      <c r="C320" s="232"/>
      <c r="D320" s="233" t="s">
        <v>142</v>
      </c>
      <c r="E320" s="234" t="s">
        <v>1</v>
      </c>
      <c r="F320" s="235" t="s">
        <v>245</v>
      </c>
      <c r="G320" s="232"/>
      <c r="H320" s="234" t="s">
        <v>1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1" t="s">
        <v>142</v>
      </c>
      <c r="AU320" s="241" t="s">
        <v>84</v>
      </c>
      <c r="AV320" s="13" t="s">
        <v>82</v>
      </c>
      <c r="AW320" s="13" t="s">
        <v>30</v>
      </c>
      <c r="AX320" s="13" t="s">
        <v>74</v>
      </c>
      <c r="AY320" s="241" t="s">
        <v>132</v>
      </c>
    </row>
    <row r="321" s="13" customFormat="1">
      <c r="A321" s="13"/>
      <c r="B321" s="231"/>
      <c r="C321" s="232"/>
      <c r="D321" s="233" t="s">
        <v>142</v>
      </c>
      <c r="E321" s="234" t="s">
        <v>1</v>
      </c>
      <c r="F321" s="235" t="s">
        <v>246</v>
      </c>
      <c r="G321" s="232"/>
      <c r="H321" s="234" t="s">
        <v>1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1" t="s">
        <v>142</v>
      </c>
      <c r="AU321" s="241" t="s">
        <v>84</v>
      </c>
      <c r="AV321" s="13" t="s">
        <v>82</v>
      </c>
      <c r="AW321" s="13" t="s">
        <v>30</v>
      </c>
      <c r="AX321" s="13" t="s">
        <v>74</v>
      </c>
      <c r="AY321" s="241" t="s">
        <v>132</v>
      </c>
    </row>
    <row r="322" s="14" customFormat="1">
      <c r="A322" s="14"/>
      <c r="B322" s="242"/>
      <c r="C322" s="243"/>
      <c r="D322" s="233" t="s">
        <v>142</v>
      </c>
      <c r="E322" s="244" t="s">
        <v>1</v>
      </c>
      <c r="F322" s="245" t="s">
        <v>470</v>
      </c>
      <c r="G322" s="243"/>
      <c r="H322" s="246">
        <v>1.3999999999999999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2" t="s">
        <v>142</v>
      </c>
      <c r="AU322" s="252" t="s">
        <v>84</v>
      </c>
      <c r="AV322" s="14" t="s">
        <v>84</v>
      </c>
      <c r="AW322" s="14" t="s">
        <v>30</v>
      </c>
      <c r="AX322" s="14" t="s">
        <v>74</v>
      </c>
      <c r="AY322" s="252" t="s">
        <v>132</v>
      </c>
    </row>
    <row r="323" s="15" customFormat="1">
      <c r="A323" s="15"/>
      <c r="B323" s="253"/>
      <c r="C323" s="254"/>
      <c r="D323" s="233" t="s">
        <v>142</v>
      </c>
      <c r="E323" s="255" t="s">
        <v>1</v>
      </c>
      <c r="F323" s="256" t="s">
        <v>147</v>
      </c>
      <c r="G323" s="254"/>
      <c r="H323" s="257">
        <v>1.3999999999999999</v>
      </c>
      <c r="I323" s="258"/>
      <c r="J323" s="254"/>
      <c r="K323" s="254"/>
      <c r="L323" s="259"/>
      <c r="M323" s="260"/>
      <c r="N323" s="261"/>
      <c r="O323" s="261"/>
      <c r="P323" s="261"/>
      <c r="Q323" s="261"/>
      <c r="R323" s="261"/>
      <c r="S323" s="261"/>
      <c r="T323" s="262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3" t="s">
        <v>142</v>
      </c>
      <c r="AU323" s="263" t="s">
        <v>84</v>
      </c>
      <c r="AV323" s="15" t="s">
        <v>140</v>
      </c>
      <c r="AW323" s="15" t="s">
        <v>30</v>
      </c>
      <c r="AX323" s="15" t="s">
        <v>82</v>
      </c>
      <c r="AY323" s="263" t="s">
        <v>132</v>
      </c>
    </row>
    <row r="324" s="2" customFormat="1" ht="24.15" customHeight="1">
      <c r="A324" s="38"/>
      <c r="B324" s="39"/>
      <c r="C324" s="218" t="s">
        <v>471</v>
      </c>
      <c r="D324" s="218" t="s">
        <v>135</v>
      </c>
      <c r="E324" s="219" t="s">
        <v>472</v>
      </c>
      <c r="F324" s="220" t="s">
        <v>473</v>
      </c>
      <c r="G324" s="221" t="s">
        <v>163</v>
      </c>
      <c r="H324" s="222">
        <v>0.047</v>
      </c>
      <c r="I324" s="223"/>
      <c r="J324" s="224">
        <f>ROUND(I324*H324,2)</f>
        <v>0</v>
      </c>
      <c r="K324" s="220" t="s">
        <v>139</v>
      </c>
      <c r="L324" s="44"/>
      <c r="M324" s="225" t="s">
        <v>1</v>
      </c>
      <c r="N324" s="226" t="s">
        <v>39</v>
      </c>
      <c r="O324" s="91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186</v>
      </c>
      <c r="AT324" s="229" t="s">
        <v>135</v>
      </c>
      <c r="AU324" s="229" t="s">
        <v>84</v>
      </c>
      <c r="AY324" s="17" t="s">
        <v>132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82</v>
      </c>
      <c r="BK324" s="230">
        <f>ROUND(I324*H324,2)</f>
        <v>0</v>
      </c>
      <c r="BL324" s="17" t="s">
        <v>186</v>
      </c>
      <c r="BM324" s="229" t="s">
        <v>474</v>
      </c>
    </row>
    <row r="325" s="2" customFormat="1" ht="24.15" customHeight="1">
      <c r="A325" s="38"/>
      <c r="B325" s="39"/>
      <c r="C325" s="218" t="s">
        <v>475</v>
      </c>
      <c r="D325" s="218" t="s">
        <v>135</v>
      </c>
      <c r="E325" s="219" t="s">
        <v>476</v>
      </c>
      <c r="F325" s="220" t="s">
        <v>477</v>
      </c>
      <c r="G325" s="221" t="s">
        <v>163</v>
      </c>
      <c r="H325" s="222">
        <v>0.047</v>
      </c>
      <c r="I325" s="223"/>
      <c r="J325" s="224">
        <f>ROUND(I325*H325,2)</f>
        <v>0</v>
      </c>
      <c r="K325" s="220" t="s">
        <v>139</v>
      </c>
      <c r="L325" s="44"/>
      <c r="M325" s="225" t="s">
        <v>1</v>
      </c>
      <c r="N325" s="226" t="s">
        <v>39</v>
      </c>
      <c r="O325" s="91"/>
      <c r="P325" s="227">
        <f>O325*H325</f>
        <v>0</v>
      </c>
      <c r="Q325" s="227">
        <v>0</v>
      </c>
      <c r="R325" s="227">
        <f>Q325*H325</f>
        <v>0</v>
      </c>
      <c r="S325" s="227">
        <v>0</v>
      </c>
      <c r="T325" s="228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9" t="s">
        <v>186</v>
      </c>
      <c r="AT325" s="229" t="s">
        <v>135</v>
      </c>
      <c r="AU325" s="229" t="s">
        <v>84</v>
      </c>
      <c r="AY325" s="17" t="s">
        <v>132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17" t="s">
        <v>82</v>
      </c>
      <c r="BK325" s="230">
        <f>ROUND(I325*H325,2)</f>
        <v>0</v>
      </c>
      <c r="BL325" s="17" t="s">
        <v>186</v>
      </c>
      <c r="BM325" s="229" t="s">
        <v>478</v>
      </c>
    </row>
    <row r="326" s="12" customFormat="1" ht="22.8" customHeight="1">
      <c r="A326" s="12"/>
      <c r="B326" s="202"/>
      <c r="C326" s="203"/>
      <c r="D326" s="204" t="s">
        <v>73</v>
      </c>
      <c r="E326" s="216" t="s">
        <v>479</v>
      </c>
      <c r="F326" s="216" t="s">
        <v>480</v>
      </c>
      <c r="G326" s="203"/>
      <c r="H326" s="203"/>
      <c r="I326" s="206"/>
      <c r="J326" s="217">
        <f>BK326</f>
        <v>0</v>
      </c>
      <c r="K326" s="203"/>
      <c r="L326" s="208"/>
      <c r="M326" s="209"/>
      <c r="N326" s="210"/>
      <c r="O326" s="210"/>
      <c r="P326" s="211">
        <f>SUM(P327:P341)</f>
        <v>0</v>
      </c>
      <c r="Q326" s="210"/>
      <c r="R326" s="211">
        <f>SUM(R327:R341)</f>
        <v>0.12186986000000001</v>
      </c>
      <c r="S326" s="210"/>
      <c r="T326" s="212">
        <f>SUM(T327:T341)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3" t="s">
        <v>84</v>
      </c>
      <c r="AT326" s="214" t="s">
        <v>73</v>
      </c>
      <c r="AU326" s="214" t="s">
        <v>82</v>
      </c>
      <c r="AY326" s="213" t="s">
        <v>132</v>
      </c>
      <c r="BK326" s="215">
        <f>SUM(BK327:BK341)</f>
        <v>0</v>
      </c>
    </row>
    <row r="327" s="2" customFormat="1" ht="33" customHeight="1">
      <c r="A327" s="38"/>
      <c r="B327" s="39"/>
      <c r="C327" s="218" t="s">
        <v>481</v>
      </c>
      <c r="D327" s="218" t="s">
        <v>135</v>
      </c>
      <c r="E327" s="219" t="s">
        <v>482</v>
      </c>
      <c r="F327" s="220" t="s">
        <v>483</v>
      </c>
      <c r="G327" s="221" t="s">
        <v>150</v>
      </c>
      <c r="H327" s="222">
        <v>248.714</v>
      </c>
      <c r="I327" s="223"/>
      <c r="J327" s="224">
        <f>ROUND(I327*H327,2)</f>
        <v>0</v>
      </c>
      <c r="K327" s="220" t="s">
        <v>139</v>
      </c>
      <c r="L327" s="44"/>
      <c r="M327" s="225" t="s">
        <v>1</v>
      </c>
      <c r="N327" s="226" t="s">
        <v>39</v>
      </c>
      <c r="O327" s="91"/>
      <c r="P327" s="227">
        <f>O327*H327</f>
        <v>0</v>
      </c>
      <c r="Q327" s="227">
        <v>0.00020000000000000001</v>
      </c>
      <c r="R327" s="227">
        <f>Q327*H327</f>
        <v>0.049742800000000004</v>
      </c>
      <c r="S327" s="227">
        <v>0</v>
      </c>
      <c r="T327" s="228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9" t="s">
        <v>186</v>
      </c>
      <c r="AT327" s="229" t="s">
        <v>135</v>
      </c>
      <c r="AU327" s="229" t="s">
        <v>84</v>
      </c>
      <c r="AY327" s="17" t="s">
        <v>132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7" t="s">
        <v>82</v>
      </c>
      <c r="BK327" s="230">
        <f>ROUND(I327*H327,2)</f>
        <v>0</v>
      </c>
      <c r="BL327" s="17" t="s">
        <v>186</v>
      </c>
      <c r="BM327" s="229" t="s">
        <v>484</v>
      </c>
    </row>
    <row r="328" s="13" customFormat="1">
      <c r="A328" s="13"/>
      <c r="B328" s="231"/>
      <c r="C328" s="232"/>
      <c r="D328" s="233" t="s">
        <v>142</v>
      </c>
      <c r="E328" s="234" t="s">
        <v>1</v>
      </c>
      <c r="F328" s="235" t="s">
        <v>245</v>
      </c>
      <c r="G328" s="232"/>
      <c r="H328" s="234" t="s">
        <v>1</v>
      </c>
      <c r="I328" s="236"/>
      <c r="J328" s="232"/>
      <c r="K328" s="232"/>
      <c r="L328" s="237"/>
      <c r="M328" s="238"/>
      <c r="N328" s="239"/>
      <c r="O328" s="239"/>
      <c r="P328" s="239"/>
      <c r="Q328" s="239"/>
      <c r="R328" s="239"/>
      <c r="S328" s="239"/>
      <c r="T328" s="24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1" t="s">
        <v>142</v>
      </c>
      <c r="AU328" s="241" t="s">
        <v>84</v>
      </c>
      <c r="AV328" s="13" t="s">
        <v>82</v>
      </c>
      <c r="AW328" s="13" t="s">
        <v>30</v>
      </c>
      <c r="AX328" s="13" t="s">
        <v>74</v>
      </c>
      <c r="AY328" s="241" t="s">
        <v>132</v>
      </c>
    </row>
    <row r="329" s="13" customFormat="1">
      <c r="A329" s="13"/>
      <c r="B329" s="231"/>
      <c r="C329" s="232"/>
      <c r="D329" s="233" t="s">
        <v>142</v>
      </c>
      <c r="E329" s="234" t="s">
        <v>1</v>
      </c>
      <c r="F329" s="235" t="s">
        <v>246</v>
      </c>
      <c r="G329" s="232"/>
      <c r="H329" s="234" t="s">
        <v>1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1" t="s">
        <v>142</v>
      </c>
      <c r="AU329" s="241" t="s">
        <v>84</v>
      </c>
      <c r="AV329" s="13" t="s">
        <v>82</v>
      </c>
      <c r="AW329" s="13" t="s">
        <v>30</v>
      </c>
      <c r="AX329" s="13" t="s">
        <v>74</v>
      </c>
      <c r="AY329" s="241" t="s">
        <v>132</v>
      </c>
    </row>
    <row r="330" s="14" customFormat="1">
      <c r="A330" s="14"/>
      <c r="B330" s="242"/>
      <c r="C330" s="243"/>
      <c r="D330" s="233" t="s">
        <v>142</v>
      </c>
      <c r="E330" s="244" t="s">
        <v>1</v>
      </c>
      <c r="F330" s="245" t="s">
        <v>247</v>
      </c>
      <c r="G330" s="243"/>
      <c r="H330" s="246">
        <v>119.7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2" t="s">
        <v>142</v>
      </c>
      <c r="AU330" s="252" t="s">
        <v>84</v>
      </c>
      <c r="AV330" s="14" t="s">
        <v>84</v>
      </c>
      <c r="AW330" s="14" t="s">
        <v>30</v>
      </c>
      <c r="AX330" s="14" t="s">
        <v>74</v>
      </c>
      <c r="AY330" s="252" t="s">
        <v>132</v>
      </c>
    </row>
    <row r="331" s="14" customFormat="1">
      <c r="A331" s="14"/>
      <c r="B331" s="242"/>
      <c r="C331" s="243"/>
      <c r="D331" s="233" t="s">
        <v>142</v>
      </c>
      <c r="E331" s="244" t="s">
        <v>1</v>
      </c>
      <c r="F331" s="245" t="s">
        <v>248</v>
      </c>
      <c r="G331" s="243"/>
      <c r="H331" s="246">
        <v>-0.33100000000000002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2" t="s">
        <v>142</v>
      </c>
      <c r="AU331" s="252" t="s">
        <v>84</v>
      </c>
      <c r="AV331" s="14" t="s">
        <v>84</v>
      </c>
      <c r="AW331" s="14" t="s">
        <v>30</v>
      </c>
      <c r="AX331" s="14" t="s">
        <v>74</v>
      </c>
      <c r="AY331" s="252" t="s">
        <v>132</v>
      </c>
    </row>
    <row r="332" s="13" customFormat="1">
      <c r="A332" s="13"/>
      <c r="B332" s="231"/>
      <c r="C332" s="232"/>
      <c r="D332" s="233" t="s">
        <v>142</v>
      </c>
      <c r="E332" s="234" t="s">
        <v>1</v>
      </c>
      <c r="F332" s="235" t="s">
        <v>249</v>
      </c>
      <c r="G332" s="232"/>
      <c r="H332" s="234" t="s">
        <v>1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1" t="s">
        <v>142</v>
      </c>
      <c r="AU332" s="241" t="s">
        <v>84</v>
      </c>
      <c r="AV332" s="13" t="s">
        <v>82</v>
      </c>
      <c r="AW332" s="13" t="s">
        <v>30</v>
      </c>
      <c r="AX332" s="13" t="s">
        <v>74</v>
      </c>
      <c r="AY332" s="241" t="s">
        <v>132</v>
      </c>
    </row>
    <row r="333" s="14" customFormat="1">
      <c r="A333" s="14"/>
      <c r="B333" s="242"/>
      <c r="C333" s="243"/>
      <c r="D333" s="233" t="s">
        <v>142</v>
      </c>
      <c r="E333" s="244" t="s">
        <v>1</v>
      </c>
      <c r="F333" s="245" t="s">
        <v>250</v>
      </c>
      <c r="G333" s="243"/>
      <c r="H333" s="246">
        <v>108.90000000000001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2" t="s">
        <v>142</v>
      </c>
      <c r="AU333" s="252" t="s">
        <v>84</v>
      </c>
      <c r="AV333" s="14" t="s">
        <v>84</v>
      </c>
      <c r="AW333" s="14" t="s">
        <v>30</v>
      </c>
      <c r="AX333" s="14" t="s">
        <v>74</v>
      </c>
      <c r="AY333" s="252" t="s">
        <v>132</v>
      </c>
    </row>
    <row r="334" s="14" customFormat="1">
      <c r="A334" s="14"/>
      <c r="B334" s="242"/>
      <c r="C334" s="243"/>
      <c r="D334" s="233" t="s">
        <v>142</v>
      </c>
      <c r="E334" s="244" t="s">
        <v>1</v>
      </c>
      <c r="F334" s="245" t="s">
        <v>251</v>
      </c>
      <c r="G334" s="243"/>
      <c r="H334" s="246">
        <v>0.25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2" t="s">
        <v>142</v>
      </c>
      <c r="AU334" s="252" t="s">
        <v>84</v>
      </c>
      <c r="AV334" s="14" t="s">
        <v>84</v>
      </c>
      <c r="AW334" s="14" t="s">
        <v>30</v>
      </c>
      <c r="AX334" s="14" t="s">
        <v>74</v>
      </c>
      <c r="AY334" s="252" t="s">
        <v>132</v>
      </c>
    </row>
    <row r="335" s="13" customFormat="1">
      <c r="A335" s="13"/>
      <c r="B335" s="231"/>
      <c r="C335" s="232"/>
      <c r="D335" s="233" t="s">
        <v>142</v>
      </c>
      <c r="E335" s="234" t="s">
        <v>1</v>
      </c>
      <c r="F335" s="235" t="s">
        <v>485</v>
      </c>
      <c r="G335" s="232"/>
      <c r="H335" s="234" t="s">
        <v>1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1" t="s">
        <v>142</v>
      </c>
      <c r="AU335" s="241" t="s">
        <v>84</v>
      </c>
      <c r="AV335" s="13" t="s">
        <v>82</v>
      </c>
      <c r="AW335" s="13" t="s">
        <v>30</v>
      </c>
      <c r="AX335" s="13" t="s">
        <v>74</v>
      </c>
      <c r="AY335" s="241" t="s">
        <v>132</v>
      </c>
    </row>
    <row r="336" s="14" customFormat="1">
      <c r="A336" s="14"/>
      <c r="B336" s="242"/>
      <c r="C336" s="243"/>
      <c r="D336" s="233" t="s">
        <v>142</v>
      </c>
      <c r="E336" s="244" t="s">
        <v>1</v>
      </c>
      <c r="F336" s="245" t="s">
        <v>486</v>
      </c>
      <c r="G336" s="243"/>
      <c r="H336" s="246">
        <v>16.52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2" t="s">
        <v>142</v>
      </c>
      <c r="AU336" s="252" t="s">
        <v>84</v>
      </c>
      <c r="AV336" s="14" t="s">
        <v>84</v>
      </c>
      <c r="AW336" s="14" t="s">
        <v>30</v>
      </c>
      <c r="AX336" s="14" t="s">
        <v>74</v>
      </c>
      <c r="AY336" s="252" t="s">
        <v>132</v>
      </c>
    </row>
    <row r="337" s="13" customFormat="1">
      <c r="A337" s="13"/>
      <c r="B337" s="231"/>
      <c r="C337" s="232"/>
      <c r="D337" s="233" t="s">
        <v>142</v>
      </c>
      <c r="E337" s="234" t="s">
        <v>1</v>
      </c>
      <c r="F337" s="235" t="s">
        <v>245</v>
      </c>
      <c r="G337" s="232"/>
      <c r="H337" s="234" t="s">
        <v>1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1" t="s">
        <v>142</v>
      </c>
      <c r="AU337" s="241" t="s">
        <v>84</v>
      </c>
      <c r="AV337" s="13" t="s">
        <v>82</v>
      </c>
      <c r="AW337" s="13" t="s">
        <v>30</v>
      </c>
      <c r="AX337" s="13" t="s">
        <v>74</v>
      </c>
      <c r="AY337" s="241" t="s">
        <v>132</v>
      </c>
    </row>
    <row r="338" s="13" customFormat="1">
      <c r="A338" s="13"/>
      <c r="B338" s="231"/>
      <c r="C338" s="232"/>
      <c r="D338" s="233" t="s">
        <v>142</v>
      </c>
      <c r="E338" s="234" t="s">
        <v>1</v>
      </c>
      <c r="F338" s="235" t="s">
        <v>258</v>
      </c>
      <c r="G338" s="232"/>
      <c r="H338" s="234" t="s">
        <v>1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1" t="s">
        <v>142</v>
      </c>
      <c r="AU338" s="241" t="s">
        <v>84</v>
      </c>
      <c r="AV338" s="13" t="s">
        <v>82</v>
      </c>
      <c r="AW338" s="13" t="s">
        <v>30</v>
      </c>
      <c r="AX338" s="13" t="s">
        <v>74</v>
      </c>
      <c r="AY338" s="241" t="s">
        <v>132</v>
      </c>
    </row>
    <row r="339" s="14" customFormat="1">
      <c r="A339" s="14"/>
      <c r="B339" s="242"/>
      <c r="C339" s="243"/>
      <c r="D339" s="233" t="s">
        <v>142</v>
      </c>
      <c r="E339" s="244" t="s">
        <v>1</v>
      </c>
      <c r="F339" s="245" t="s">
        <v>259</v>
      </c>
      <c r="G339" s="243"/>
      <c r="H339" s="246">
        <v>3.6749999999999998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2" t="s">
        <v>142</v>
      </c>
      <c r="AU339" s="252" t="s">
        <v>84</v>
      </c>
      <c r="AV339" s="14" t="s">
        <v>84</v>
      </c>
      <c r="AW339" s="14" t="s">
        <v>30</v>
      </c>
      <c r="AX339" s="14" t="s">
        <v>74</v>
      </c>
      <c r="AY339" s="252" t="s">
        <v>132</v>
      </c>
    </row>
    <row r="340" s="15" customFormat="1">
      <c r="A340" s="15"/>
      <c r="B340" s="253"/>
      <c r="C340" s="254"/>
      <c r="D340" s="233" t="s">
        <v>142</v>
      </c>
      <c r="E340" s="255" t="s">
        <v>1</v>
      </c>
      <c r="F340" s="256" t="s">
        <v>147</v>
      </c>
      <c r="G340" s="254"/>
      <c r="H340" s="257">
        <v>248.71400000000003</v>
      </c>
      <c r="I340" s="258"/>
      <c r="J340" s="254"/>
      <c r="K340" s="254"/>
      <c r="L340" s="259"/>
      <c r="M340" s="260"/>
      <c r="N340" s="261"/>
      <c r="O340" s="261"/>
      <c r="P340" s="261"/>
      <c r="Q340" s="261"/>
      <c r="R340" s="261"/>
      <c r="S340" s="261"/>
      <c r="T340" s="262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3" t="s">
        <v>142</v>
      </c>
      <c r="AU340" s="263" t="s">
        <v>84</v>
      </c>
      <c r="AV340" s="15" t="s">
        <v>140</v>
      </c>
      <c r="AW340" s="15" t="s">
        <v>30</v>
      </c>
      <c r="AX340" s="15" t="s">
        <v>82</v>
      </c>
      <c r="AY340" s="263" t="s">
        <v>132</v>
      </c>
    </row>
    <row r="341" s="2" customFormat="1" ht="33" customHeight="1">
      <c r="A341" s="38"/>
      <c r="B341" s="39"/>
      <c r="C341" s="218" t="s">
        <v>487</v>
      </c>
      <c r="D341" s="218" t="s">
        <v>135</v>
      </c>
      <c r="E341" s="219" t="s">
        <v>488</v>
      </c>
      <c r="F341" s="220" t="s">
        <v>489</v>
      </c>
      <c r="G341" s="221" t="s">
        <v>150</v>
      </c>
      <c r="H341" s="222">
        <v>248.714</v>
      </c>
      <c r="I341" s="223"/>
      <c r="J341" s="224">
        <f>ROUND(I341*H341,2)</f>
        <v>0</v>
      </c>
      <c r="K341" s="220" t="s">
        <v>139</v>
      </c>
      <c r="L341" s="44"/>
      <c r="M341" s="225" t="s">
        <v>1</v>
      </c>
      <c r="N341" s="226" t="s">
        <v>39</v>
      </c>
      <c r="O341" s="91"/>
      <c r="P341" s="227">
        <f>O341*H341</f>
        <v>0</v>
      </c>
      <c r="Q341" s="227">
        <v>0.00029</v>
      </c>
      <c r="R341" s="227">
        <f>Q341*H341</f>
        <v>0.072127060000000007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186</v>
      </c>
      <c r="AT341" s="229" t="s">
        <v>135</v>
      </c>
      <c r="AU341" s="229" t="s">
        <v>84</v>
      </c>
      <c r="AY341" s="17" t="s">
        <v>132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82</v>
      </c>
      <c r="BK341" s="230">
        <f>ROUND(I341*H341,2)</f>
        <v>0</v>
      </c>
      <c r="BL341" s="17" t="s">
        <v>186</v>
      </c>
      <c r="BM341" s="229" t="s">
        <v>490</v>
      </c>
    </row>
    <row r="342" s="12" customFormat="1" ht="22.8" customHeight="1">
      <c r="A342" s="12"/>
      <c r="B342" s="202"/>
      <c r="C342" s="203"/>
      <c r="D342" s="204" t="s">
        <v>73</v>
      </c>
      <c r="E342" s="216" t="s">
        <v>491</v>
      </c>
      <c r="F342" s="216" t="s">
        <v>492</v>
      </c>
      <c r="G342" s="203"/>
      <c r="H342" s="203"/>
      <c r="I342" s="206"/>
      <c r="J342" s="217">
        <f>BK342</f>
        <v>0</v>
      </c>
      <c r="K342" s="203"/>
      <c r="L342" s="208"/>
      <c r="M342" s="209"/>
      <c r="N342" s="210"/>
      <c r="O342" s="210"/>
      <c r="P342" s="211">
        <f>SUM(P343:P347)</f>
        <v>0</v>
      </c>
      <c r="Q342" s="210"/>
      <c r="R342" s="211">
        <f>SUM(R343:R347)</f>
        <v>0</v>
      </c>
      <c r="S342" s="210"/>
      <c r="T342" s="212">
        <f>SUM(T343:T347)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3" t="s">
        <v>84</v>
      </c>
      <c r="AT342" s="214" t="s">
        <v>73</v>
      </c>
      <c r="AU342" s="214" t="s">
        <v>82</v>
      </c>
      <c r="AY342" s="213" t="s">
        <v>132</v>
      </c>
      <c r="BK342" s="215">
        <f>SUM(BK343:BK347)</f>
        <v>0</v>
      </c>
    </row>
    <row r="343" s="2" customFormat="1" ht="37.8" customHeight="1">
      <c r="A343" s="38"/>
      <c r="B343" s="39"/>
      <c r="C343" s="218" t="s">
        <v>493</v>
      </c>
      <c r="D343" s="218" t="s">
        <v>135</v>
      </c>
      <c r="E343" s="219" t="s">
        <v>494</v>
      </c>
      <c r="F343" s="220" t="s">
        <v>495</v>
      </c>
      <c r="G343" s="221" t="s">
        <v>205</v>
      </c>
      <c r="H343" s="222">
        <v>1</v>
      </c>
      <c r="I343" s="223"/>
      <c r="J343" s="224">
        <f>ROUND(I343*H343,2)</f>
        <v>0</v>
      </c>
      <c r="K343" s="220" t="s">
        <v>1</v>
      </c>
      <c r="L343" s="44"/>
      <c r="M343" s="225" t="s">
        <v>1</v>
      </c>
      <c r="N343" s="226" t="s">
        <v>39</v>
      </c>
      <c r="O343" s="91"/>
      <c r="P343" s="227">
        <f>O343*H343</f>
        <v>0</v>
      </c>
      <c r="Q343" s="227">
        <v>0</v>
      </c>
      <c r="R343" s="227">
        <f>Q343*H343</f>
        <v>0</v>
      </c>
      <c r="S343" s="227">
        <v>0</v>
      </c>
      <c r="T343" s="22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9" t="s">
        <v>186</v>
      </c>
      <c r="AT343" s="229" t="s">
        <v>135</v>
      </c>
      <c r="AU343" s="229" t="s">
        <v>84</v>
      </c>
      <c r="AY343" s="17" t="s">
        <v>132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7" t="s">
        <v>82</v>
      </c>
      <c r="BK343" s="230">
        <f>ROUND(I343*H343,2)</f>
        <v>0</v>
      </c>
      <c r="BL343" s="17" t="s">
        <v>186</v>
      </c>
      <c r="BM343" s="229" t="s">
        <v>496</v>
      </c>
    </row>
    <row r="344" s="2" customFormat="1" ht="44.25" customHeight="1">
      <c r="A344" s="38"/>
      <c r="B344" s="39"/>
      <c r="C344" s="218" t="s">
        <v>497</v>
      </c>
      <c r="D344" s="218" t="s">
        <v>135</v>
      </c>
      <c r="E344" s="219" t="s">
        <v>498</v>
      </c>
      <c r="F344" s="220" t="s">
        <v>499</v>
      </c>
      <c r="G344" s="221" t="s">
        <v>205</v>
      </c>
      <c r="H344" s="222">
        <v>1</v>
      </c>
      <c r="I344" s="223"/>
      <c r="J344" s="224">
        <f>ROUND(I344*H344,2)</f>
        <v>0</v>
      </c>
      <c r="K344" s="220" t="s">
        <v>1</v>
      </c>
      <c r="L344" s="44"/>
      <c r="M344" s="225" t="s">
        <v>1</v>
      </c>
      <c r="N344" s="226" t="s">
        <v>39</v>
      </c>
      <c r="O344" s="91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186</v>
      </c>
      <c r="AT344" s="229" t="s">
        <v>135</v>
      </c>
      <c r="AU344" s="229" t="s">
        <v>84</v>
      </c>
      <c r="AY344" s="17" t="s">
        <v>132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82</v>
      </c>
      <c r="BK344" s="230">
        <f>ROUND(I344*H344,2)</f>
        <v>0</v>
      </c>
      <c r="BL344" s="17" t="s">
        <v>186</v>
      </c>
      <c r="BM344" s="229" t="s">
        <v>500</v>
      </c>
    </row>
    <row r="345" s="2" customFormat="1" ht="33" customHeight="1">
      <c r="A345" s="38"/>
      <c r="B345" s="39"/>
      <c r="C345" s="218" t="s">
        <v>501</v>
      </c>
      <c r="D345" s="218" t="s">
        <v>135</v>
      </c>
      <c r="E345" s="219" t="s">
        <v>502</v>
      </c>
      <c r="F345" s="220" t="s">
        <v>503</v>
      </c>
      <c r="G345" s="221" t="s">
        <v>205</v>
      </c>
      <c r="H345" s="222">
        <v>1</v>
      </c>
      <c r="I345" s="223"/>
      <c r="J345" s="224">
        <f>ROUND(I345*H345,2)</f>
        <v>0</v>
      </c>
      <c r="K345" s="220" t="s">
        <v>1</v>
      </c>
      <c r="L345" s="44"/>
      <c r="M345" s="225" t="s">
        <v>1</v>
      </c>
      <c r="N345" s="226" t="s">
        <v>39</v>
      </c>
      <c r="O345" s="91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9" t="s">
        <v>186</v>
      </c>
      <c r="AT345" s="229" t="s">
        <v>135</v>
      </c>
      <c r="AU345" s="229" t="s">
        <v>84</v>
      </c>
      <c r="AY345" s="17" t="s">
        <v>132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17" t="s">
        <v>82</v>
      </c>
      <c r="BK345" s="230">
        <f>ROUND(I345*H345,2)</f>
        <v>0</v>
      </c>
      <c r="BL345" s="17" t="s">
        <v>186</v>
      </c>
      <c r="BM345" s="229" t="s">
        <v>504</v>
      </c>
    </row>
    <row r="346" s="2" customFormat="1" ht="49.05" customHeight="1">
      <c r="A346" s="38"/>
      <c r="B346" s="39"/>
      <c r="C346" s="218" t="s">
        <v>505</v>
      </c>
      <c r="D346" s="218" t="s">
        <v>135</v>
      </c>
      <c r="E346" s="219" t="s">
        <v>506</v>
      </c>
      <c r="F346" s="220" t="s">
        <v>507</v>
      </c>
      <c r="G346" s="221" t="s">
        <v>205</v>
      </c>
      <c r="H346" s="222">
        <v>1</v>
      </c>
      <c r="I346" s="223"/>
      <c r="J346" s="224">
        <f>ROUND(I346*H346,2)</f>
        <v>0</v>
      </c>
      <c r="K346" s="220" t="s">
        <v>1</v>
      </c>
      <c r="L346" s="44"/>
      <c r="M346" s="225" t="s">
        <v>1</v>
      </c>
      <c r="N346" s="226" t="s">
        <v>39</v>
      </c>
      <c r="O346" s="91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9" t="s">
        <v>186</v>
      </c>
      <c r="AT346" s="229" t="s">
        <v>135</v>
      </c>
      <c r="AU346" s="229" t="s">
        <v>84</v>
      </c>
      <c r="AY346" s="17" t="s">
        <v>132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7" t="s">
        <v>82</v>
      </c>
      <c r="BK346" s="230">
        <f>ROUND(I346*H346,2)</f>
        <v>0</v>
      </c>
      <c r="BL346" s="17" t="s">
        <v>186</v>
      </c>
      <c r="BM346" s="229" t="s">
        <v>508</v>
      </c>
    </row>
    <row r="347" s="2" customFormat="1" ht="37.8" customHeight="1">
      <c r="A347" s="38"/>
      <c r="B347" s="39"/>
      <c r="C347" s="218" t="s">
        <v>509</v>
      </c>
      <c r="D347" s="218" t="s">
        <v>135</v>
      </c>
      <c r="E347" s="219" t="s">
        <v>510</v>
      </c>
      <c r="F347" s="220" t="s">
        <v>511</v>
      </c>
      <c r="G347" s="221" t="s">
        <v>205</v>
      </c>
      <c r="H347" s="222">
        <v>2</v>
      </c>
      <c r="I347" s="223"/>
      <c r="J347" s="224">
        <f>ROUND(I347*H347,2)</f>
        <v>0</v>
      </c>
      <c r="K347" s="220" t="s">
        <v>1</v>
      </c>
      <c r="L347" s="44"/>
      <c r="M347" s="277" t="s">
        <v>1</v>
      </c>
      <c r="N347" s="278" t="s">
        <v>39</v>
      </c>
      <c r="O347" s="279"/>
      <c r="P347" s="280">
        <f>O347*H347</f>
        <v>0</v>
      </c>
      <c r="Q347" s="280">
        <v>0</v>
      </c>
      <c r="R347" s="280">
        <f>Q347*H347</f>
        <v>0</v>
      </c>
      <c r="S347" s="280">
        <v>0</v>
      </c>
      <c r="T347" s="281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9" t="s">
        <v>186</v>
      </c>
      <c r="AT347" s="229" t="s">
        <v>135</v>
      </c>
      <c r="AU347" s="229" t="s">
        <v>84</v>
      </c>
      <c r="AY347" s="17" t="s">
        <v>132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7" t="s">
        <v>82</v>
      </c>
      <c r="BK347" s="230">
        <f>ROUND(I347*H347,2)</f>
        <v>0</v>
      </c>
      <c r="BL347" s="17" t="s">
        <v>186</v>
      </c>
      <c r="BM347" s="229" t="s">
        <v>512</v>
      </c>
    </row>
    <row r="348" s="2" customFormat="1" ht="6.96" customHeight="1">
      <c r="A348" s="38"/>
      <c r="B348" s="66"/>
      <c r="C348" s="67"/>
      <c r="D348" s="67"/>
      <c r="E348" s="67"/>
      <c r="F348" s="67"/>
      <c r="G348" s="67"/>
      <c r="H348" s="67"/>
      <c r="I348" s="67"/>
      <c r="J348" s="67"/>
      <c r="K348" s="67"/>
      <c r="L348" s="44"/>
      <c r="M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</row>
  </sheetData>
  <sheetProtection sheet="1" autoFilter="0" formatColumns="0" formatRows="0" objects="1" scenarios="1" spinCount="100000" saltValue="4HXBF8IfW3lEr0DmfsYD0uzOckyByJHLkeOVcFAy1H+Q/anjb39kKoqvnWGNCZvYvM0BiLx6yFtPaJbOzXvD7A==" hashValue="d24/15vJ07dr4WLB59TXT4qtVbqkrR2FCV8NRL5e+f656G5Hk3o/xMkT4APJpHbOkqCxhfxwL1RTr3Cw7kgjgg==" algorithmName="SHA-512" password="D993"/>
  <autoFilter ref="C129:K347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100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ZŠ Husova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513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30. 1. 2022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ROUND((SUM(BE128:BE185)),  2)</f>
        <v>0</v>
      </c>
      <c r="G33" s="38"/>
      <c r="H33" s="38"/>
      <c r="I33" s="155">
        <v>0.20999999999999999</v>
      </c>
      <c r="J33" s="154">
        <f>ROUND(((SUM(BE128:BE185))*I33),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ROUND((SUM(BF128:BF185)),  2)</f>
        <v>0</v>
      </c>
      <c r="G34" s="38"/>
      <c r="H34" s="38"/>
      <c r="I34" s="155">
        <v>0.14999999999999999</v>
      </c>
      <c r="J34" s="154">
        <f>ROUND(((SUM(BF128:BF185))*I34),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ROUND((SUM(BG128:BG185)),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ROUND((SUM(BH128:BH185)),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ROUND((SUM(BI128:BI185)),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ZŠ Husova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EL - Elektroinstalace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514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515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516</v>
      </c>
      <c r="E99" s="188"/>
      <c r="F99" s="188"/>
      <c r="G99" s="188"/>
      <c r="H99" s="188"/>
      <c r="I99" s="188"/>
      <c r="J99" s="189">
        <f>J133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517</v>
      </c>
      <c r="E100" s="188"/>
      <c r="F100" s="188"/>
      <c r="G100" s="188"/>
      <c r="H100" s="188"/>
      <c r="I100" s="188"/>
      <c r="J100" s="189">
        <f>J139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518</v>
      </c>
      <c r="E101" s="188"/>
      <c r="F101" s="188"/>
      <c r="G101" s="188"/>
      <c r="H101" s="188"/>
      <c r="I101" s="188"/>
      <c r="J101" s="189">
        <f>J141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519</v>
      </c>
      <c r="E102" s="188"/>
      <c r="F102" s="188"/>
      <c r="G102" s="188"/>
      <c r="H102" s="188"/>
      <c r="I102" s="188"/>
      <c r="J102" s="189">
        <f>J146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520</v>
      </c>
      <c r="E103" s="188"/>
      <c r="F103" s="188"/>
      <c r="G103" s="188"/>
      <c r="H103" s="188"/>
      <c r="I103" s="188"/>
      <c r="J103" s="189">
        <f>J150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521</v>
      </c>
      <c r="E104" s="188"/>
      <c r="F104" s="188"/>
      <c r="G104" s="188"/>
      <c r="H104" s="188"/>
      <c r="I104" s="188"/>
      <c r="J104" s="189">
        <f>J152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79"/>
      <c r="C105" s="180"/>
      <c r="D105" s="181" t="s">
        <v>522</v>
      </c>
      <c r="E105" s="182"/>
      <c r="F105" s="182"/>
      <c r="G105" s="182"/>
      <c r="H105" s="182"/>
      <c r="I105" s="182"/>
      <c r="J105" s="183">
        <f>J155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85"/>
      <c r="C106" s="186"/>
      <c r="D106" s="187" t="s">
        <v>523</v>
      </c>
      <c r="E106" s="188"/>
      <c r="F106" s="188"/>
      <c r="G106" s="188"/>
      <c r="H106" s="188"/>
      <c r="I106" s="188"/>
      <c r="J106" s="189">
        <f>J156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5"/>
      <c r="C107" s="186"/>
      <c r="D107" s="187" t="s">
        <v>524</v>
      </c>
      <c r="E107" s="188"/>
      <c r="F107" s="188"/>
      <c r="G107" s="188"/>
      <c r="H107" s="188"/>
      <c r="I107" s="188"/>
      <c r="J107" s="189">
        <f>J167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5"/>
      <c r="C108" s="186"/>
      <c r="D108" s="187" t="s">
        <v>525</v>
      </c>
      <c r="E108" s="188"/>
      <c r="F108" s="188"/>
      <c r="G108" s="188"/>
      <c r="H108" s="188"/>
      <c r="I108" s="188"/>
      <c r="J108" s="189">
        <f>J179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="2" customFormat="1" ht="6.96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4.96" customHeight="1">
      <c r="A115" s="38"/>
      <c r="B115" s="39"/>
      <c r="C115" s="23" t="s">
        <v>117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174" t="str">
        <f>E7</f>
        <v>ZŠ Husova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101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76" t="str">
        <f>E9</f>
        <v>EL - Elektroinstalace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 xml:space="preserve"> </v>
      </c>
      <c r="G122" s="40"/>
      <c r="H122" s="40"/>
      <c r="I122" s="32" t="s">
        <v>22</v>
      </c>
      <c r="J122" s="79" t="str">
        <f>IF(J12="","",J12)</f>
        <v>30. 1. 2022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 xml:space="preserve"> </v>
      </c>
      <c r="G124" s="40"/>
      <c r="H124" s="40"/>
      <c r="I124" s="32" t="s">
        <v>29</v>
      </c>
      <c r="J124" s="36" t="str">
        <f>E21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27</v>
      </c>
      <c r="D125" s="40"/>
      <c r="E125" s="40"/>
      <c r="F125" s="27" t="str">
        <f>IF(E18="","",E18)</f>
        <v>Vyplň údaj</v>
      </c>
      <c r="G125" s="40"/>
      <c r="H125" s="40"/>
      <c r="I125" s="32" t="s">
        <v>31</v>
      </c>
      <c r="J125" s="36" t="str">
        <f>E24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191"/>
      <c r="B127" s="192"/>
      <c r="C127" s="193" t="s">
        <v>118</v>
      </c>
      <c r="D127" s="194" t="s">
        <v>59</v>
      </c>
      <c r="E127" s="194" t="s">
        <v>55</v>
      </c>
      <c r="F127" s="194" t="s">
        <v>56</v>
      </c>
      <c r="G127" s="194" t="s">
        <v>119</v>
      </c>
      <c r="H127" s="194" t="s">
        <v>120</v>
      </c>
      <c r="I127" s="194" t="s">
        <v>121</v>
      </c>
      <c r="J127" s="194" t="s">
        <v>106</v>
      </c>
      <c r="K127" s="195" t="s">
        <v>122</v>
      </c>
      <c r="L127" s="196"/>
      <c r="M127" s="100" t="s">
        <v>1</v>
      </c>
      <c r="N127" s="101" t="s">
        <v>38</v>
      </c>
      <c r="O127" s="101" t="s">
        <v>123</v>
      </c>
      <c r="P127" s="101" t="s">
        <v>124</v>
      </c>
      <c r="Q127" s="101" t="s">
        <v>125</v>
      </c>
      <c r="R127" s="101" t="s">
        <v>126</v>
      </c>
      <c r="S127" s="101" t="s">
        <v>127</v>
      </c>
      <c r="T127" s="102" t="s">
        <v>128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="2" customFormat="1" ht="22.8" customHeight="1">
      <c r="A128" s="38"/>
      <c r="B128" s="39"/>
      <c r="C128" s="107" t="s">
        <v>129</v>
      </c>
      <c r="D128" s="40"/>
      <c r="E128" s="40"/>
      <c r="F128" s="40"/>
      <c r="G128" s="40"/>
      <c r="H128" s="40"/>
      <c r="I128" s="40"/>
      <c r="J128" s="197">
        <f>BK128</f>
        <v>0</v>
      </c>
      <c r="K128" s="40"/>
      <c r="L128" s="44"/>
      <c r="M128" s="103"/>
      <c r="N128" s="198"/>
      <c r="O128" s="104"/>
      <c r="P128" s="199">
        <f>P129+P155</f>
        <v>0</v>
      </c>
      <c r="Q128" s="104"/>
      <c r="R128" s="199">
        <f>R129+R155</f>
        <v>0</v>
      </c>
      <c r="S128" s="104"/>
      <c r="T128" s="200">
        <f>T129+T155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73</v>
      </c>
      <c r="AU128" s="17" t="s">
        <v>108</v>
      </c>
      <c r="BK128" s="201">
        <f>BK129+BK155</f>
        <v>0</v>
      </c>
    </row>
    <row r="129" s="12" customFormat="1" ht="25.92" customHeight="1">
      <c r="A129" s="12"/>
      <c r="B129" s="202"/>
      <c r="C129" s="203"/>
      <c r="D129" s="204" t="s">
        <v>73</v>
      </c>
      <c r="E129" s="205" t="s">
        <v>526</v>
      </c>
      <c r="F129" s="205" t="s">
        <v>527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P130+P133+P139+P141+P146+P150+P152</f>
        <v>0</v>
      </c>
      <c r="Q129" s="210"/>
      <c r="R129" s="211">
        <f>R130+R133+R139+R141+R146+R150+R152</f>
        <v>0</v>
      </c>
      <c r="S129" s="210"/>
      <c r="T129" s="212">
        <f>T130+T133+T139+T141+T146+T150+T152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82</v>
      </c>
      <c r="AT129" s="214" t="s">
        <v>73</v>
      </c>
      <c r="AU129" s="214" t="s">
        <v>74</v>
      </c>
      <c r="AY129" s="213" t="s">
        <v>132</v>
      </c>
      <c r="BK129" s="215">
        <f>BK130+BK133+BK139+BK141+BK146+BK150+BK152</f>
        <v>0</v>
      </c>
    </row>
    <row r="130" s="12" customFormat="1" ht="22.8" customHeight="1">
      <c r="A130" s="12"/>
      <c r="B130" s="202"/>
      <c r="C130" s="203"/>
      <c r="D130" s="204" t="s">
        <v>73</v>
      </c>
      <c r="E130" s="216" t="s">
        <v>528</v>
      </c>
      <c r="F130" s="216" t="s">
        <v>529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SUM(P131:P132)</f>
        <v>0</v>
      </c>
      <c r="Q130" s="210"/>
      <c r="R130" s="211">
        <f>SUM(R131:R132)</f>
        <v>0</v>
      </c>
      <c r="S130" s="210"/>
      <c r="T130" s="212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82</v>
      </c>
      <c r="AT130" s="214" t="s">
        <v>73</v>
      </c>
      <c r="AU130" s="214" t="s">
        <v>82</v>
      </c>
      <c r="AY130" s="213" t="s">
        <v>132</v>
      </c>
      <c r="BK130" s="215">
        <f>SUM(BK131:BK132)</f>
        <v>0</v>
      </c>
    </row>
    <row r="131" s="2" customFormat="1" ht="16.5" customHeight="1">
      <c r="A131" s="38"/>
      <c r="B131" s="39"/>
      <c r="C131" s="267" t="s">
        <v>82</v>
      </c>
      <c r="D131" s="267" t="s">
        <v>291</v>
      </c>
      <c r="E131" s="268" t="s">
        <v>82</v>
      </c>
      <c r="F131" s="269" t="s">
        <v>530</v>
      </c>
      <c r="G131" s="270" t="s">
        <v>531</v>
      </c>
      <c r="H131" s="271">
        <v>25</v>
      </c>
      <c r="I131" s="272"/>
      <c r="J131" s="273">
        <f>ROUND(I131*H131,2)</f>
        <v>0</v>
      </c>
      <c r="K131" s="269" t="s">
        <v>1</v>
      </c>
      <c r="L131" s="274"/>
      <c r="M131" s="275" t="s">
        <v>1</v>
      </c>
      <c r="N131" s="276" t="s">
        <v>39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532</v>
      </c>
      <c r="AT131" s="229" t="s">
        <v>291</v>
      </c>
      <c r="AU131" s="229" t="s">
        <v>84</v>
      </c>
      <c r="AY131" s="17" t="s">
        <v>132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82</v>
      </c>
      <c r="BK131" s="230">
        <f>ROUND(I131*H131,2)</f>
        <v>0</v>
      </c>
      <c r="BL131" s="17" t="s">
        <v>533</v>
      </c>
      <c r="BM131" s="229" t="s">
        <v>84</v>
      </c>
    </row>
    <row r="132" s="2" customFormat="1" ht="16.5" customHeight="1">
      <c r="A132" s="38"/>
      <c r="B132" s="39"/>
      <c r="C132" s="267" t="s">
        <v>84</v>
      </c>
      <c r="D132" s="267" t="s">
        <v>291</v>
      </c>
      <c r="E132" s="268" t="s">
        <v>84</v>
      </c>
      <c r="F132" s="269" t="s">
        <v>534</v>
      </c>
      <c r="G132" s="270" t="s">
        <v>535</v>
      </c>
      <c r="H132" s="271">
        <v>8</v>
      </c>
      <c r="I132" s="272"/>
      <c r="J132" s="273">
        <f>ROUND(I132*H132,2)</f>
        <v>0</v>
      </c>
      <c r="K132" s="269" t="s">
        <v>1</v>
      </c>
      <c r="L132" s="274"/>
      <c r="M132" s="275" t="s">
        <v>1</v>
      </c>
      <c r="N132" s="276" t="s">
        <v>39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532</v>
      </c>
      <c r="AT132" s="229" t="s">
        <v>291</v>
      </c>
      <c r="AU132" s="229" t="s">
        <v>84</v>
      </c>
      <c r="AY132" s="17" t="s">
        <v>132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82</v>
      </c>
      <c r="BK132" s="230">
        <f>ROUND(I132*H132,2)</f>
        <v>0</v>
      </c>
      <c r="BL132" s="17" t="s">
        <v>533</v>
      </c>
      <c r="BM132" s="229" t="s">
        <v>140</v>
      </c>
    </row>
    <row r="133" s="12" customFormat="1" ht="22.8" customHeight="1">
      <c r="A133" s="12"/>
      <c r="B133" s="202"/>
      <c r="C133" s="203"/>
      <c r="D133" s="204" t="s">
        <v>73</v>
      </c>
      <c r="E133" s="216" t="s">
        <v>536</v>
      </c>
      <c r="F133" s="216" t="s">
        <v>537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SUM(P134:P138)</f>
        <v>0</v>
      </c>
      <c r="Q133" s="210"/>
      <c r="R133" s="211">
        <f>SUM(R134:R138)</f>
        <v>0</v>
      </c>
      <c r="S133" s="210"/>
      <c r="T133" s="212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82</v>
      </c>
      <c r="AT133" s="214" t="s">
        <v>73</v>
      </c>
      <c r="AU133" s="214" t="s">
        <v>82</v>
      </c>
      <c r="AY133" s="213" t="s">
        <v>132</v>
      </c>
      <c r="BK133" s="215">
        <f>SUM(BK134:BK138)</f>
        <v>0</v>
      </c>
    </row>
    <row r="134" s="2" customFormat="1" ht="16.5" customHeight="1">
      <c r="A134" s="38"/>
      <c r="B134" s="39"/>
      <c r="C134" s="267" t="s">
        <v>153</v>
      </c>
      <c r="D134" s="267" t="s">
        <v>291</v>
      </c>
      <c r="E134" s="268" t="s">
        <v>153</v>
      </c>
      <c r="F134" s="269" t="s">
        <v>538</v>
      </c>
      <c r="G134" s="270" t="s">
        <v>535</v>
      </c>
      <c r="H134" s="271">
        <v>7</v>
      </c>
      <c r="I134" s="272"/>
      <c r="J134" s="273">
        <f>ROUND(I134*H134,2)</f>
        <v>0</v>
      </c>
      <c r="K134" s="269" t="s">
        <v>1</v>
      </c>
      <c r="L134" s="274"/>
      <c r="M134" s="275" t="s">
        <v>1</v>
      </c>
      <c r="N134" s="276" t="s">
        <v>39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532</v>
      </c>
      <c r="AT134" s="229" t="s">
        <v>291</v>
      </c>
      <c r="AU134" s="229" t="s">
        <v>84</v>
      </c>
      <c r="AY134" s="17" t="s">
        <v>132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82</v>
      </c>
      <c r="BK134" s="230">
        <f>ROUND(I134*H134,2)</f>
        <v>0</v>
      </c>
      <c r="BL134" s="17" t="s">
        <v>533</v>
      </c>
      <c r="BM134" s="229" t="s">
        <v>170</v>
      </c>
    </row>
    <row r="135" s="13" customFormat="1">
      <c r="A135" s="13"/>
      <c r="B135" s="231"/>
      <c r="C135" s="232"/>
      <c r="D135" s="233" t="s">
        <v>142</v>
      </c>
      <c r="E135" s="234" t="s">
        <v>1</v>
      </c>
      <c r="F135" s="235" t="s">
        <v>539</v>
      </c>
      <c r="G135" s="232"/>
      <c r="H135" s="234" t="s">
        <v>1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142</v>
      </c>
      <c r="AU135" s="241" t="s">
        <v>84</v>
      </c>
      <c r="AV135" s="13" t="s">
        <v>82</v>
      </c>
      <c r="AW135" s="13" t="s">
        <v>30</v>
      </c>
      <c r="AX135" s="13" t="s">
        <v>74</v>
      </c>
      <c r="AY135" s="241" t="s">
        <v>132</v>
      </c>
    </row>
    <row r="136" s="14" customFormat="1">
      <c r="A136" s="14"/>
      <c r="B136" s="242"/>
      <c r="C136" s="243"/>
      <c r="D136" s="233" t="s">
        <v>142</v>
      </c>
      <c r="E136" s="244" t="s">
        <v>1</v>
      </c>
      <c r="F136" s="245" t="s">
        <v>175</v>
      </c>
      <c r="G136" s="243"/>
      <c r="H136" s="246">
        <v>7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142</v>
      </c>
      <c r="AU136" s="252" t="s">
        <v>84</v>
      </c>
      <c r="AV136" s="14" t="s">
        <v>84</v>
      </c>
      <c r="AW136" s="14" t="s">
        <v>30</v>
      </c>
      <c r="AX136" s="14" t="s">
        <v>74</v>
      </c>
      <c r="AY136" s="252" t="s">
        <v>132</v>
      </c>
    </row>
    <row r="137" s="15" customFormat="1">
      <c r="A137" s="15"/>
      <c r="B137" s="253"/>
      <c r="C137" s="254"/>
      <c r="D137" s="233" t="s">
        <v>142</v>
      </c>
      <c r="E137" s="255" t="s">
        <v>1</v>
      </c>
      <c r="F137" s="256" t="s">
        <v>147</v>
      </c>
      <c r="G137" s="254"/>
      <c r="H137" s="257">
        <v>7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3" t="s">
        <v>142</v>
      </c>
      <c r="AU137" s="263" t="s">
        <v>84</v>
      </c>
      <c r="AV137" s="15" t="s">
        <v>140</v>
      </c>
      <c r="AW137" s="15" t="s">
        <v>30</v>
      </c>
      <c r="AX137" s="15" t="s">
        <v>82</v>
      </c>
      <c r="AY137" s="263" t="s">
        <v>132</v>
      </c>
    </row>
    <row r="138" s="2" customFormat="1" ht="16.5" customHeight="1">
      <c r="A138" s="38"/>
      <c r="B138" s="39"/>
      <c r="C138" s="267" t="s">
        <v>140</v>
      </c>
      <c r="D138" s="267" t="s">
        <v>291</v>
      </c>
      <c r="E138" s="268" t="s">
        <v>140</v>
      </c>
      <c r="F138" s="269" t="s">
        <v>540</v>
      </c>
      <c r="G138" s="270" t="s">
        <v>535</v>
      </c>
      <c r="H138" s="271">
        <v>2</v>
      </c>
      <c r="I138" s="272"/>
      <c r="J138" s="273">
        <f>ROUND(I138*H138,2)</f>
        <v>0</v>
      </c>
      <c r="K138" s="269" t="s">
        <v>1</v>
      </c>
      <c r="L138" s="274"/>
      <c r="M138" s="275" t="s">
        <v>1</v>
      </c>
      <c r="N138" s="276" t="s">
        <v>39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532</v>
      </c>
      <c r="AT138" s="229" t="s">
        <v>291</v>
      </c>
      <c r="AU138" s="229" t="s">
        <v>84</v>
      </c>
      <c r="AY138" s="17" t="s">
        <v>132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82</v>
      </c>
      <c r="BK138" s="230">
        <f>ROUND(I138*H138,2)</f>
        <v>0</v>
      </c>
      <c r="BL138" s="17" t="s">
        <v>533</v>
      </c>
      <c r="BM138" s="229" t="s">
        <v>183</v>
      </c>
    </row>
    <row r="139" s="12" customFormat="1" ht="22.8" customHeight="1">
      <c r="A139" s="12"/>
      <c r="B139" s="202"/>
      <c r="C139" s="203"/>
      <c r="D139" s="204" t="s">
        <v>73</v>
      </c>
      <c r="E139" s="216" t="s">
        <v>541</v>
      </c>
      <c r="F139" s="216" t="s">
        <v>542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P140</f>
        <v>0</v>
      </c>
      <c r="Q139" s="210"/>
      <c r="R139" s="211">
        <f>R140</f>
        <v>0</v>
      </c>
      <c r="S139" s="210"/>
      <c r="T139" s="212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82</v>
      </c>
      <c r="AT139" s="214" t="s">
        <v>73</v>
      </c>
      <c r="AU139" s="214" t="s">
        <v>82</v>
      </c>
      <c r="AY139" s="213" t="s">
        <v>132</v>
      </c>
      <c r="BK139" s="215">
        <f>BK140</f>
        <v>0</v>
      </c>
    </row>
    <row r="140" s="2" customFormat="1" ht="16.5" customHeight="1">
      <c r="A140" s="38"/>
      <c r="B140" s="39"/>
      <c r="C140" s="267" t="s">
        <v>165</v>
      </c>
      <c r="D140" s="267" t="s">
        <v>291</v>
      </c>
      <c r="E140" s="268" t="s">
        <v>165</v>
      </c>
      <c r="F140" s="269" t="s">
        <v>543</v>
      </c>
      <c r="G140" s="270" t="s">
        <v>217</v>
      </c>
      <c r="H140" s="271">
        <v>10</v>
      </c>
      <c r="I140" s="272"/>
      <c r="J140" s="273">
        <f>ROUND(I140*H140,2)</f>
        <v>0</v>
      </c>
      <c r="K140" s="269" t="s">
        <v>1</v>
      </c>
      <c r="L140" s="274"/>
      <c r="M140" s="275" t="s">
        <v>1</v>
      </c>
      <c r="N140" s="276" t="s">
        <v>39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532</v>
      </c>
      <c r="AT140" s="229" t="s">
        <v>291</v>
      </c>
      <c r="AU140" s="229" t="s">
        <v>84</v>
      </c>
      <c r="AY140" s="17" t="s">
        <v>132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82</v>
      </c>
      <c r="BK140" s="230">
        <f>ROUND(I140*H140,2)</f>
        <v>0</v>
      </c>
      <c r="BL140" s="17" t="s">
        <v>533</v>
      </c>
      <c r="BM140" s="229" t="s">
        <v>197</v>
      </c>
    </row>
    <row r="141" s="12" customFormat="1" ht="22.8" customHeight="1">
      <c r="A141" s="12"/>
      <c r="B141" s="202"/>
      <c r="C141" s="203"/>
      <c r="D141" s="204" t="s">
        <v>73</v>
      </c>
      <c r="E141" s="216" t="s">
        <v>544</v>
      </c>
      <c r="F141" s="216" t="s">
        <v>545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SUM(P142:P145)</f>
        <v>0</v>
      </c>
      <c r="Q141" s="210"/>
      <c r="R141" s="211">
        <f>SUM(R142:R145)</f>
        <v>0</v>
      </c>
      <c r="S141" s="210"/>
      <c r="T141" s="212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82</v>
      </c>
      <c r="AT141" s="214" t="s">
        <v>73</v>
      </c>
      <c r="AU141" s="214" t="s">
        <v>82</v>
      </c>
      <c r="AY141" s="213" t="s">
        <v>132</v>
      </c>
      <c r="BK141" s="215">
        <f>SUM(BK142:BK145)</f>
        <v>0</v>
      </c>
    </row>
    <row r="142" s="2" customFormat="1" ht="21.75" customHeight="1">
      <c r="A142" s="38"/>
      <c r="B142" s="39"/>
      <c r="C142" s="267" t="s">
        <v>170</v>
      </c>
      <c r="D142" s="267" t="s">
        <v>291</v>
      </c>
      <c r="E142" s="268" t="s">
        <v>170</v>
      </c>
      <c r="F142" s="269" t="s">
        <v>546</v>
      </c>
      <c r="G142" s="270" t="s">
        <v>535</v>
      </c>
      <c r="H142" s="271">
        <v>16</v>
      </c>
      <c r="I142" s="272"/>
      <c r="J142" s="273">
        <f>ROUND(I142*H142,2)</f>
        <v>0</v>
      </c>
      <c r="K142" s="269" t="s">
        <v>1</v>
      </c>
      <c r="L142" s="274"/>
      <c r="M142" s="275" t="s">
        <v>1</v>
      </c>
      <c r="N142" s="276" t="s">
        <v>39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532</v>
      </c>
      <c r="AT142" s="229" t="s">
        <v>291</v>
      </c>
      <c r="AU142" s="229" t="s">
        <v>84</v>
      </c>
      <c r="AY142" s="17" t="s">
        <v>132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82</v>
      </c>
      <c r="BK142" s="230">
        <f>ROUND(I142*H142,2)</f>
        <v>0</v>
      </c>
      <c r="BL142" s="17" t="s">
        <v>533</v>
      </c>
      <c r="BM142" s="229" t="s">
        <v>210</v>
      </c>
    </row>
    <row r="143" s="13" customFormat="1">
      <c r="A143" s="13"/>
      <c r="B143" s="231"/>
      <c r="C143" s="232"/>
      <c r="D143" s="233" t="s">
        <v>142</v>
      </c>
      <c r="E143" s="234" t="s">
        <v>1</v>
      </c>
      <c r="F143" s="235" t="s">
        <v>547</v>
      </c>
      <c r="G143" s="232"/>
      <c r="H143" s="234" t="s">
        <v>1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142</v>
      </c>
      <c r="AU143" s="241" t="s">
        <v>84</v>
      </c>
      <c r="AV143" s="13" t="s">
        <v>82</v>
      </c>
      <c r="AW143" s="13" t="s">
        <v>30</v>
      </c>
      <c r="AX143" s="13" t="s">
        <v>74</v>
      </c>
      <c r="AY143" s="241" t="s">
        <v>132</v>
      </c>
    </row>
    <row r="144" s="14" customFormat="1">
      <c r="A144" s="14"/>
      <c r="B144" s="242"/>
      <c r="C144" s="243"/>
      <c r="D144" s="233" t="s">
        <v>142</v>
      </c>
      <c r="E144" s="244" t="s">
        <v>1</v>
      </c>
      <c r="F144" s="245" t="s">
        <v>186</v>
      </c>
      <c r="G144" s="243"/>
      <c r="H144" s="246">
        <v>16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142</v>
      </c>
      <c r="AU144" s="252" t="s">
        <v>84</v>
      </c>
      <c r="AV144" s="14" t="s">
        <v>84</v>
      </c>
      <c r="AW144" s="14" t="s">
        <v>30</v>
      </c>
      <c r="AX144" s="14" t="s">
        <v>74</v>
      </c>
      <c r="AY144" s="252" t="s">
        <v>132</v>
      </c>
    </row>
    <row r="145" s="15" customFormat="1">
      <c r="A145" s="15"/>
      <c r="B145" s="253"/>
      <c r="C145" s="254"/>
      <c r="D145" s="233" t="s">
        <v>142</v>
      </c>
      <c r="E145" s="255" t="s">
        <v>1</v>
      </c>
      <c r="F145" s="256" t="s">
        <v>147</v>
      </c>
      <c r="G145" s="254"/>
      <c r="H145" s="257">
        <v>16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3" t="s">
        <v>142</v>
      </c>
      <c r="AU145" s="263" t="s">
        <v>84</v>
      </c>
      <c r="AV145" s="15" t="s">
        <v>140</v>
      </c>
      <c r="AW145" s="15" t="s">
        <v>30</v>
      </c>
      <c r="AX145" s="15" t="s">
        <v>82</v>
      </c>
      <c r="AY145" s="263" t="s">
        <v>132</v>
      </c>
    </row>
    <row r="146" s="12" customFormat="1" ht="22.8" customHeight="1">
      <c r="A146" s="12"/>
      <c r="B146" s="202"/>
      <c r="C146" s="203"/>
      <c r="D146" s="204" t="s">
        <v>73</v>
      </c>
      <c r="E146" s="216" t="s">
        <v>548</v>
      </c>
      <c r="F146" s="216" t="s">
        <v>549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SUM(P147:P149)</f>
        <v>0</v>
      </c>
      <c r="Q146" s="210"/>
      <c r="R146" s="211">
        <f>SUM(R147:R149)</f>
        <v>0</v>
      </c>
      <c r="S146" s="210"/>
      <c r="T146" s="212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82</v>
      </c>
      <c r="AT146" s="214" t="s">
        <v>73</v>
      </c>
      <c r="AU146" s="214" t="s">
        <v>82</v>
      </c>
      <c r="AY146" s="213" t="s">
        <v>132</v>
      </c>
      <c r="BK146" s="215">
        <f>SUM(BK147:BK149)</f>
        <v>0</v>
      </c>
    </row>
    <row r="147" s="2" customFormat="1" ht="16.5" customHeight="1">
      <c r="A147" s="38"/>
      <c r="B147" s="39"/>
      <c r="C147" s="267" t="s">
        <v>175</v>
      </c>
      <c r="D147" s="267" t="s">
        <v>291</v>
      </c>
      <c r="E147" s="268" t="s">
        <v>175</v>
      </c>
      <c r="F147" s="269" t="s">
        <v>550</v>
      </c>
      <c r="G147" s="270" t="s">
        <v>217</v>
      </c>
      <c r="H147" s="271">
        <v>80</v>
      </c>
      <c r="I147" s="272"/>
      <c r="J147" s="273">
        <f>ROUND(I147*H147,2)</f>
        <v>0</v>
      </c>
      <c r="K147" s="269" t="s">
        <v>1</v>
      </c>
      <c r="L147" s="274"/>
      <c r="M147" s="275" t="s">
        <v>1</v>
      </c>
      <c r="N147" s="276" t="s">
        <v>39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532</v>
      </c>
      <c r="AT147" s="229" t="s">
        <v>291</v>
      </c>
      <c r="AU147" s="229" t="s">
        <v>84</v>
      </c>
      <c r="AY147" s="17" t="s">
        <v>132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82</v>
      </c>
      <c r="BK147" s="230">
        <f>ROUND(I147*H147,2)</f>
        <v>0</v>
      </c>
      <c r="BL147" s="17" t="s">
        <v>533</v>
      </c>
      <c r="BM147" s="229" t="s">
        <v>223</v>
      </c>
    </row>
    <row r="148" s="2" customFormat="1" ht="16.5" customHeight="1">
      <c r="A148" s="38"/>
      <c r="B148" s="39"/>
      <c r="C148" s="267" t="s">
        <v>183</v>
      </c>
      <c r="D148" s="267" t="s">
        <v>291</v>
      </c>
      <c r="E148" s="268" t="s">
        <v>183</v>
      </c>
      <c r="F148" s="269" t="s">
        <v>551</v>
      </c>
      <c r="G148" s="270" t="s">
        <v>217</v>
      </c>
      <c r="H148" s="271">
        <v>250</v>
      </c>
      <c r="I148" s="272"/>
      <c r="J148" s="273">
        <f>ROUND(I148*H148,2)</f>
        <v>0</v>
      </c>
      <c r="K148" s="269" t="s">
        <v>1</v>
      </c>
      <c r="L148" s="274"/>
      <c r="M148" s="275" t="s">
        <v>1</v>
      </c>
      <c r="N148" s="276" t="s">
        <v>39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532</v>
      </c>
      <c r="AT148" s="229" t="s">
        <v>291</v>
      </c>
      <c r="AU148" s="229" t="s">
        <v>84</v>
      </c>
      <c r="AY148" s="17" t="s">
        <v>132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82</v>
      </c>
      <c r="BK148" s="230">
        <f>ROUND(I148*H148,2)</f>
        <v>0</v>
      </c>
      <c r="BL148" s="17" t="s">
        <v>533</v>
      </c>
      <c r="BM148" s="229" t="s">
        <v>186</v>
      </c>
    </row>
    <row r="149" s="2" customFormat="1" ht="16.5" customHeight="1">
      <c r="A149" s="38"/>
      <c r="B149" s="39"/>
      <c r="C149" s="267" t="s">
        <v>133</v>
      </c>
      <c r="D149" s="267" t="s">
        <v>291</v>
      </c>
      <c r="E149" s="268" t="s">
        <v>133</v>
      </c>
      <c r="F149" s="269" t="s">
        <v>552</v>
      </c>
      <c r="G149" s="270" t="s">
        <v>217</v>
      </c>
      <c r="H149" s="271">
        <v>25</v>
      </c>
      <c r="I149" s="272"/>
      <c r="J149" s="273">
        <f>ROUND(I149*H149,2)</f>
        <v>0</v>
      </c>
      <c r="K149" s="269" t="s">
        <v>1</v>
      </c>
      <c r="L149" s="274"/>
      <c r="M149" s="275" t="s">
        <v>1</v>
      </c>
      <c r="N149" s="276" t="s">
        <v>39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532</v>
      </c>
      <c r="AT149" s="229" t="s">
        <v>291</v>
      </c>
      <c r="AU149" s="229" t="s">
        <v>84</v>
      </c>
      <c r="AY149" s="17" t="s">
        <v>132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82</v>
      </c>
      <c r="BK149" s="230">
        <f>ROUND(I149*H149,2)</f>
        <v>0</v>
      </c>
      <c r="BL149" s="17" t="s">
        <v>533</v>
      </c>
      <c r="BM149" s="229" t="s">
        <v>324</v>
      </c>
    </row>
    <row r="150" s="12" customFormat="1" ht="22.8" customHeight="1">
      <c r="A150" s="12"/>
      <c r="B150" s="202"/>
      <c r="C150" s="203"/>
      <c r="D150" s="204" t="s">
        <v>73</v>
      </c>
      <c r="E150" s="216" t="s">
        <v>553</v>
      </c>
      <c r="F150" s="216" t="s">
        <v>554</v>
      </c>
      <c r="G150" s="203"/>
      <c r="H150" s="203"/>
      <c r="I150" s="206"/>
      <c r="J150" s="217">
        <f>BK150</f>
        <v>0</v>
      </c>
      <c r="K150" s="203"/>
      <c r="L150" s="208"/>
      <c r="M150" s="209"/>
      <c r="N150" s="210"/>
      <c r="O150" s="210"/>
      <c r="P150" s="211">
        <f>P151</f>
        <v>0</v>
      </c>
      <c r="Q150" s="210"/>
      <c r="R150" s="211">
        <f>R151</f>
        <v>0</v>
      </c>
      <c r="S150" s="210"/>
      <c r="T150" s="212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82</v>
      </c>
      <c r="AT150" s="214" t="s">
        <v>73</v>
      </c>
      <c r="AU150" s="214" t="s">
        <v>82</v>
      </c>
      <c r="AY150" s="213" t="s">
        <v>132</v>
      </c>
      <c r="BK150" s="215">
        <f>BK151</f>
        <v>0</v>
      </c>
    </row>
    <row r="151" s="2" customFormat="1" ht="16.5" customHeight="1">
      <c r="A151" s="38"/>
      <c r="B151" s="39"/>
      <c r="C151" s="267" t="s">
        <v>197</v>
      </c>
      <c r="D151" s="267" t="s">
        <v>291</v>
      </c>
      <c r="E151" s="268" t="s">
        <v>197</v>
      </c>
      <c r="F151" s="269" t="s">
        <v>555</v>
      </c>
      <c r="G151" s="270" t="s">
        <v>535</v>
      </c>
      <c r="H151" s="271">
        <v>2</v>
      </c>
      <c r="I151" s="272"/>
      <c r="J151" s="273">
        <f>ROUND(I151*H151,2)</f>
        <v>0</v>
      </c>
      <c r="K151" s="269" t="s">
        <v>1</v>
      </c>
      <c r="L151" s="274"/>
      <c r="M151" s="275" t="s">
        <v>1</v>
      </c>
      <c r="N151" s="276" t="s">
        <v>39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532</v>
      </c>
      <c r="AT151" s="229" t="s">
        <v>291</v>
      </c>
      <c r="AU151" s="229" t="s">
        <v>84</v>
      </c>
      <c r="AY151" s="17" t="s">
        <v>132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82</v>
      </c>
      <c r="BK151" s="230">
        <f>ROUND(I151*H151,2)</f>
        <v>0</v>
      </c>
      <c r="BL151" s="17" t="s">
        <v>533</v>
      </c>
      <c r="BM151" s="229" t="s">
        <v>334</v>
      </c>
    </row>
    <row r="152" s="12" customFormat="1" ht="22.8" customHeight="1">
      <c r="A152" s="12"/>
      <c r="B152" s="202"/>
      <c r="C152" s="203"/>
      <c r="D152" s="204" t="s">
        <v>73</v>
      </c>
      <c r="E152" s="216" t="s">
        <v>556</v>
      </c>
      <c r="F152" s="216" t="s">
        <v>557</v>
      </c>
      <c r="G152" s="203"/>
      <c r="H152" s="203"/>
      <c r="I152" s="206"/>
      <c r="J152" s="217">
        <f>BK152</f>
        <v>0</v>
      </c>
      <c r="K152" s="203"/>
      <c r="L152" s="208"/>
      <c r="M152" s="209"/>
      <c r="N152" s="210"/>
      <c r="O152" s="210"/>
      <c r="P152" s="211">
        <f>SUM(P153:P154)</f>
        <v>0</v>
      </c>
      <c r="Q152" s="210"/>
      <c r="R152" s="211">
        <f>SUM(R153:R154)</f>
        <v>0</v>
      </c>
      <c r="S152" s="210"/>
      <c r="T152" s="212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3" t="s">
        <v>82</v>
      </c>
      <c r="AT152" s="214" t="s">
        <v>73</v>
      </c>
      <c r="AU152" s="214" t="s">
        <v>82</v>
      </c>
      <c r="AY152" s="213" t="s">
        <v>132</v>
      </c>
      <c r="BK152" s="215">
        <f>SUM(BK153:BK154)</f>
        <v>0</v>
      </c>
    </row>
    <row r="153" s="2" customFormat="1" ht="16.5" customHeight="1">
      <c r="A153" s="38"/>
      <c r="B153" s="39"/>
      <c r="C153" s="267" t="s">
        <v>202</v>
      </c>
      <c r="D153" s="267" t="s">
        <v>291</v>
      </c>
      <c r="E153" s="268" t="s">
        <v>202</v>
      </c>
      <c r="F153" s="269" t="s">
        <v>558</v>
      </c>
      <c r="G153" s="270" t="s">
        <v>535</v>
      </c>
      <c r="H153" s="271">
        <v>23</v>
      </c>
      <c r="I153" s="272"/>
      <c r="J153" s="273">
        <f>ROUND(I153*H153,2)</f>
        <v>0</v>
      </c>
      <c r="K153" s="269" t="s">
        <v>1</v>
      </c>
      <c r="L153" s="274"/>
      <c r="M153" s="275" t="s">
        <v>1</v>
      </c>
      <c r="N153" s="276" t="s">
        <v>39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532</v>
      </c>
      <c r="AT153" s="229" t="s">
        <v>291</v>
      </c>
      <c r="AU153" s="229" t="s">
        <v>84</v>
      </c>
      <c r="AY153" s="17" t="s">
        <v>132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82</v>
      </c>
      <c r="BK153" s="230">
        <f>ROUND(I153*H153,2)</f>
        <v>0</v>
      </c>
      <c r="BL153" s="17" t="s">
        <v>533</v>
      </c>
      <c r="BM153" s="229" t="s">
        <v>345</v>
      </c>
    </row>
    <row r="154" s="2" customFormat="1" ht="24.15" customHeight="1">
      <c r="A154" s="38"/>
      <c r="B154" s="39"/>
      <c r="C154" s="267" t="s">
        <v>210</v>
      </c>
      <c r="D154" s="267" t="s">
        <v>291</v>
      </c>
      <c r="E154" s="268" t="s">
        <v>210</v>
      </c>
      <c r="F154" s="269" t="s">
        <v>559</v>
      </c>
      <c r="G154" s="270" t="s">
        <v>535</v>
      </c>
      <c r="H154" s="271">
        <v>5</v>
      </c>
      <c r="I154" s="272"/>
      <c r="J154" s="273">
        <f>ROUND(I154*H154,2)</f>
        <v>0</v>
      </c>
      <c r="K154" s="269" t="s">
        <v>1</v>
      </c>
      <c r="L154" s="274"/>
      <c r="M154" s="275" t="s">
        <v>1</v>
      </c>
      <c r="N154" s="276" t="s">
        <v>39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532</v>
      </c>
      <c r="AT154" s="229" t="s">
        <v>291</v>
      </c>
      <c r="AU154" s="229" t="s">
        <v>84</v>
      </c>
      <c r="AY154" s="17" t="s">
        <v>132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82</v>
      </c>
      <c r="BK154" s="230">
        <f>ROUND(I154*H154,2)</f>
        <v>0</v>
      </c>
      <c r="BL154" s="17" t="s">
        <v>533</v>
      </c>
      <c r="BM154" s="229" t="s">
        <v>353</v>
      </c>
    </row>
    <row r="155" s="12" customFormat="1" ht="25.92" customHeight="1">
      <c r="A155" s="12"/>
      <c r="B155" s="202"/>
      <c r="C155" s="203"/>
      <c r="D155" s="204" t="s">
        <v>73</v>
      </c>
      <c r="E155" s="205" t="s">
        <v>560</v>
      </c>
      <c r="F155" s="205" t="s">
        <v>561</v>
      </c>
      <c r="G155" s="203"/>
      <c r="H155" s="203"/>
      <c r="I155" s="206"/>
      <c r="J155" s="207">
        <f>BK155</f>
        <v>0</v>
      </c>
      <c r="K155" s="203"/>
      <c r="L155" s="208"/>
      <c r="M155" s="209"/>
      <c r="N155" s="210"/>
      <c r="O155" s="210"/>
      <c r="P155" s="211">
        <f>P156+P167+P179</f>
        <v>0</v>
      </c>
      <c r="Q155" s="210"/>
      <c r="R155" s="211">
        <f>R156+R167+R179</f>
        <v>0</v>
      </c>
      <c r="S155" s="210"/>
      <c r="T155" s="212">
        <f>T156+T167+T179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82</v>
      </c>
      <c r="AT155" s="214" t="s">
        <v>73</v>
      </c>
      <c r="AU155" s="214" t="s">
        <v>74</v>
      </c>
      <c r="AY155" s="213" t="s">
        <v>132</v>
      </c>
      <c r="BK155" s="215">
        <f>BK156+BK167+BK179</f>
        <v>0</v>
      </c>
    </row>
    <row r="156" s="12" customFormat="1" ht="22.8" customHeight="1">
      <c r="A156" s="12"/>
      <c r="B156" s="202"/>
      <c r="C156" s="203"/>
      <c r="D156" s="204" t="s">
        <v>73</v>
      </c>
      <c r="E156" s="216" t="s">
        <v>562</v>
      </c>
      <c r="F156" s="216" t="s">
        <v>222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SUM(P157:P166)</f>
        <v>0</v>
      </c>
      <c r="Q156" s="210"/>
      <c r="R156" s="211">
        <f>SUM(R157:R166)</f>
        <v>0</v>
      </c>
      <c r="S156" s="210"/>
      <c r="T156" s="212">
        <f>SUM(T157:T166)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82</v>
      </c>
      <c r="AT156" s="214" t="s">
        <v>73</v>
      </c>
      <c r="AU156" s="214" t="s">
        <v>82</v>
      </c>
      <c r="AY156" s="213" t="s">
        <v>132</v>
      </c>
      <c r="BK156" s="215">
        <f>SUM(BK157:BK166)</f>
        <v>0</v>
      </c>
    </row>
    <row r="157" s="2" customFormat="1" ht="16.5" customHeight="1">
      <c r="A157" s="38"/>
      <c r="B157" s="39"/>
      <c r="C157" s="218" t="s">
        <v>214</v>
      </c>
      <c r="D157" s="218" t="s">
        <v>135</v>
      </c>
      <c r="E157" s="219" t="s">
        <v>214</v>
      </c>
      <c r="F157" s="220" t="s">
        <v>563</v>
      </c>
      <c r="G157" s="221" t="s">
        <v>226</v>
      </c>
      <c r="H157" s="222">
        <v>2</v>
      </c>
      <c r="I157" s="223"/>
      <c r="J157" s="224">
        <f>ROUND(I157*H157,2)</f>
        <v>0</v>
      </c>
      <c r="K157" s="220" t="s">
        <v>1</v>
      </c>
      <c r="L157" s="44"/>
      <c r="M157" s="225" t="s">
        <v>1</v>
      </c>
      <c r="N157" s="226" t="s">
        <v>39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533</v>
      </c>
      <c r="AT157" s="229" t="s">
        <v>135</v>
      </c>
      <c r="AU157" s="229" t="s">
        <v>84</v>
      </c>
      <c r="AY157" s="17" t="s">
        <v>132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82</v>
      </c>
      <c r="BK157" s="230">
        <f>ROUND(I157*H157,2)</f>
        <v>0</v>
      </c>
      <c r="BL157" s="17" t="s">
        <v>533</v>
      </c>
      <c r="BM157" s="229" t="s">
        <v>366</v>
      </c>
    </row>
    <row r="158" s="13" customFormat="1">
      <c r="A158" s="13"/>
      <c r="B158" s="231"/>
      <c r="C158" s="232"/>
      <c r="D158" s="233" t="s">
        <v>142</v>
      </c>
      <c r="E158" s="234" t="s">
        <v>1</v>
      </c>
      <c r="F158" s="235" t="s">
        <v>564</v>
      </c>
      <c r="G158" s="232"/>
      <c r="H158" s="234" t="s">
        <v>1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142</v>
      </c>
      <c r="AU158" s="241" t="s">
        <v>84</v>
      </c>
      <c r="AV158" s="13" t="s">
        <v>82</v>
      </c>
      <c r="AW158" s="13" t="s">
        <v>30</v>
      </c>
      <c r="AX158" s="13" t="s">
        <v>74</v>
      </c>
      <c r="AY158" s="241" t="s">
        <v>132</v>
      </c>
    </row>
    <row r="159" s="14" customFormat="1">
      <c r="A159" s="14"/>
      <c r="B159" s="242"/>
      <c r="C159" s="243"/>
      <c r="D159" s="233" t="s">
        <v>142</v>
      </c>
      <c r="E159" s="244" t="s">
        <v>1</v>
      </c>
      <c r="F159" s="245" t="s">
        <v>84</v>
      </c>
      <c r="G159" s="243"/>
      <c r="H159" s="246">
        <v>2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142</v>
      </c>
      <c r="AU159" s="252" t="s">
        <v>84</v>
      </c>
      <c r="AV159" s="14" t="s">
        <v>84</v>
      </c>
      <c r="AW159" s="14" t="s">
        <v>30</v>
      </c>
      <c r="AX159" s="14" t="s">
        <v>74</v>
      </c>
      <c r="AY159" s="252" t="s">
        <v>132</v>
      </c>
    </row>
    <row r="160" s="15" customFormat="1">
      <c r="A160" s="15"/>
      <c r="B160" s="253"/>
      <c r="C160" s="254"/>
      <c r="D160" s="233" t="s">
        <v>142</v>
      </c>
      <c r="E160" s="255" t="s">
        <v>1</v>
      </c>
      <c r="F160" s="256" t="s">
        <v>147</v>
      </c>
      <c r="G160" s="254"/>
      <c r="H160" s="257">
        <v>2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3" t="s">
        <v>142</v>
      </c>
      <c r="AU160" s="263" t="s">
        <v>84</v>
      </c>
      <c r="AV160" s="15" t="s">
        <v>140</v>
      </c>
      <c r="AW160" s="15" t="s">
        <v>30</v>
      </c>
      <c r="AX160" s="15" t="s">
        <v>82</v>
      </c>
      <c r="AY160" s="263" t="s">
        <v>132</v>
      </c>
    </row>
    <row r="161" s="2" customFormat="1" ht="16.5" customHeight="1">
      <c r="A161" s="38"/>
      <c r="B161" s="39"/>
      <c r="C161" s="218" t="s">
        <v>223</v>
      </c>
      <c r="D161" s="218" t="s">
        <v>135</v>
      </c>
      <c r="E161" s="219" t="s">
        <v>223</v>
      </c>
      <c r="F161" s="220" t="s">
        <v>565</v>
      </c>
      <c r="G161" s="221" t="s">
        <v>226</v>
      </c>
      <c r="H161" s="222">
        <v>16</v>
      </c>
      <c r="I161" s="223"/>
      <c r="J161" s="224">
        <f>ROUND(I161*H161,2)</f>
        <v>0</v>
      </c>
      <c r="K161" s="220" t="s">
        <v>1</v>
      </c>
      <c r="L161" s="44"/>
      <c r="M161" s="225" t="s">
        <v>1</v>
      </c>
      <c r="N161" s="226" t="s">
        <v>39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533</v>
      </c>
      <c r="AT161" s="229" t="s">
        <v>135</v>
      </c>
      <c r="AU161" s="229" t="s">
        <v>84</v>
      </c>
      <c r="AY161" s="17" t="s">
        <v>132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82</v>
      </c>
      <c r="BK161" s="230">
        <f>ROUND(I161*H161,2)</f>
        <v>0</v>
      </c>
      <c r="BL161" s="17" t="s">
        <v>533</v>
      </c>
      <c r="BM161" s="229" t="s">
        <v>375</v>
      </c>
    </row>
    <row r="162" s="2" customFormat="1" ht="16.5" customHeight="1">
      <c r="A162" s="38"/>
      <c r="B162" s="39"/>
      <c r="C162" s="218" t="s">
        <v>8</v>
      </c>
      <c r="D162" s="218" t="s">
        <v>135</v>
      </c>
      <c r="E162" s="219" t="s">
        <v>8</v>
      </c>
      <c r="F162" s="220" t="s">
        <v>566</v>
      </c>
      <c r="G162" s="221" t="s">
        <v>226</v>
      </c>
      <c r="H162" s="222">
        <v>2</v>
      </c>
      <c r="I162" s="223"/>
      <c r="J162" s="224">
        <f>ROUND(I162*H162,2)</f>
        <v>0</v>
      </c>
      <c r="K162" s="220" t="s">
        <v>1</v>
      </c>
      <c r="L162" s="44"/>
      <c r="M162" s="225" t="s">
        <v>1</v>
      </c>
      <c r="N162" s="226" t="s">
        <v>39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533</v>
      </c>
      <c r="AT162" s="229" t="s">
        <v>135</v>
      </c>
      <c r="AU162" s="229" t="s">
        <v>84</v>
      </c>
      <c r="AY162" s="17" t="s">
        <v>132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82</v>
      </c>
      <c r="BK162" s="230">
        <f>ROUND(I162*H162,2)</f>
        <v>0</v>
      </c>
      <c r="BL162" s="17" t="s">
        <v>533</v>
      </c>
      <c r="BM162" s="229" t="s">
        <v>388</v>
      </c>
    </row>
    <row r="163" s="2" customFormat="1" ht="16.5" customHeight="1">
      <c r="A163" s="38"/>
      <c r="B163" s="39"/>
      <c r="C163" s="218" t="s">
        <v>186</v>
      </c>
      <c r="D163" s="218" t="s">
        <v>135</v>
      </c>
      <c r="E163" s="219" t="s">
        <v>186</v>
      </c>
      <c r="F163" s="220" t="s">
        <v>567</v>
      </c>
      <c r="G163" s="221" t="s">
        <v>226</v>
      </c>
      <c r="H163" s="222">
        <v>8</v>
      </c>
      <c r="I163" s="223"/>
      <c r="J163" s="224">
        <f>ROUND(I163*H163,2)</f>
        <v>0</v>
      </c>
      <c r="K163" s="220" t="s">
        <v>1</v>
      </c>
      <c r="L163" s="44"/>
      <c r="M163" s="225" t="s">
        <v>1</v>
      </c>
      <c r="N163" s="226" t="s">
        <v>39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533</v>
      </c>
      <c r="AT163" s="229" t="s">
        <v>135</v>
      </c>
      <c r="AU163" s="229" t="s">
        <v>84</v>
      </c>
      <c r="AY163" s="17" t="s">
        <v>132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82</v>
      </c>
      <c r="BK163" s="230">
        <f>ROUND(I163*H163,2)</f>
        <v>0</v>
      </c>
      <c r="BL163" s="17" t="s">
        <v>533</v>
      </c>
      <c r="BM163" s="229" t="s">
        <v>294</v>
      </c>
    </row>
    <row r="164" s="2" customFormat="1" ht="16.5" customHeight="1">
      <c r="A164" s="38"/>
      <c r="B164" s="39"/>
      <c r="C164" s="218" t="s">
        <v>318</v>
      </c>
      <c r="D164" s="218" t="s">
        <v>135</v>
      </c>
      <c r="E164" s="219" t="s">
        <v>318</v>
      </c>
      <c r="F164" s="220" t="s">
        <v>568</v>
      </c>
      <c r="G164" s="221" t="s">
        <v>226</v>
      </c>
      <c r="H164" s="222">
        <v>6</v>
      </c>
      <c r="I164" s="223"/>
      <c r="J164" s="224">
        <f>ROUND(I164*H164,2)</f>
        <v>0</v>
      </c>
      <c r="K164" s="220" t="s">
        <v>1</v>
      </c>
      <c r="L164" s="44"/>
      <c r="M164" s="225" t="s">
        <v>1</v>
      </c>
      <c r="N164" s="226" t="s">
        <v>39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533</v>
      </c>
      <c r="AT164" s="229" t="s">
        <v>135</v>
      </c>
      <c r="AU164" s="229" t="s">
        <v>84</v>
      </c>
      <c r="AY164" s="17" t="s">
        <v>132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82</v>
      </c>
      <c r="BK164" s="230">
        <f>ROUND(I164*H164,2)</f>
        <v>0</v>
      </c>
      <c r="BL164" s="17" t="s">
        <v>533</v>
      </c>
      <c r="BM164" s="229" t="s">
        <v>405</v>
      </c>
    </row>
    <row r="165" s="2" customFormat="1" ht="16.5" customHeight="1">
      <c r="A165" s="38"/>
      <c r="B165" s="39"/>
      <c r="C165" s="218" t="s">
        <v>324</v>
      </c>
      <c r="D165" s="218" t="s">
        <v>135</v>
      </c>
      <c r="E165" s="219" t="s">
        <v>324</v>
      </c>
      <c r="F165" s="220" t="s">
        <v>569</v>
      </c>
      <c r="G165" s="221" t="s">
        <v>226</v>
      </c>
      <c r="H165" s="222">
        <v>6</v>
      </c>
      <c r="I165" s="223"/>
      <c r="J165" s="224">
        <f>ROUND(I165*H165,2)</f>
        <v>0</v>
      </c>
      <c r="K165" s="220" t="s">
        <v>1</v>
      </c>
      <c r="L165" s="44"/>
      <c r="M165" s="225" t="s">
        <v>1</v>
      </c>
      <c r="N165" s="226" t="s">
        <v>39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533</v>
      </c>
      <c r="AT165" s="229" t="s">
        <v>135</v>
      </c>
      <c r="AU165" s="229" t="s">
        <v>84</v>
      </c>
      <c r="AY165" s="17" t="s">
        <v>132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82</v>
      </c>
      <c r="BK165" s="230">
        <f>ROUND(I165*H165,2)</f>
        <v>0</v>
      </c>
      <c r="BL165" s="17" t="s">
        <v>533</v>
      </c>
      <c r="BM165" s="229" t="s">
        <v>413</v>
      </c>
    </row>
    <row r="166" s="2" customFormat="1" ht="16.5" customHeight="1">
      <c r="A166" s="38"/>
      <c r="B166" s="39"/>
      <c r="C166" s="218" t="s">
        <v>330</v>
      </c>
      <c r="D166" s="218" t="s">
        <v>135</v>
      </c>
      <c r="E166" s="219" t="s">
        <v>330</v>
      </c>
      <c r="F166" s="220" t="s">
        <v>570</v>
      </c>
      <c r="G166" s="221" t="s">
        <v>226</v>
      </c>
      <c r="H166" s="222">
        <v>6</v>
      </c>
      <c r="I166" s="223"/>
      <c r="J166" s="224">
        <f>ROUND(I166*H166,2)</f>
        <v>0</v>
      </c>
      <c r="K166" s="220" t="s">
        <v>1</v>
      </c>
      <c r="L166" s="44"/>
      <c r="M166" s="225" t="s">
        <v>1</v>
      </c>
      <c r="N166" s="226" t="s">
        <v>39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533</v>
      </c>
      <c r="AT166" s="229" t="s">
        <v>135</v>
      </c>
      <c r="AU166" s="229" t="s">
        <v>84</v>
      </c>
      <c r="AY166" s="17" t="s">
        <v>132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82</v>
      </c>
      <c r="BK166" s="230">
        <f>ROUND(I166*H166,2)</f>
        <v>0</v>
      </c>
      <c r="BL166" s="17" t="s">
        <v>533</v>
      </c>
      <c r="BM166" s="229" t="s">
        <v>421</v>
      </c>
    </row>
    <row r="167" s="12" customFormat="1" ht="22.8" customHeight="1">
      <c r="A167" s="12"/>
      <c r="B167" s="202"/>
      <c r="C167" s="203"/>
      <c r="D167" s="204" t="s">
        <v>73</v>
      </c>
      <c r="E167" s="216" t="s">
        <v>571</v>
      </c>
      <c r="F167" s="216" t="s">
        <v>572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SUM(P168:P178)</f>
        <v>0</v>
      </c>
      <c r="Q167" s="210"/>
      <c r="R167" s="211">
        <f>SUM(R168:R178)</f>
        <v>0</v>
      </c>
      <c r="S167" s="210"/>
      <c r="T167" s="212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82</v>
      </c>
      <c r="AT167" s="214" t="s">
        <v>73</v>
      </c>
      <c r="AU167" s="214" t="s">
        <v>82</v>
      </c>
      <c r="AY167" s="213" t="s">
        <v>132</v>
      </c>
      <c r="BK167" s="215">
        <f>SUM(BK168:BK178)</f>
        <v>0</v>
      </c>
    </row>
    <row r="168" s="2" customFormat="1" ht="16.5" customHeight="1">
      <c r="A168" s="38"/>
      <c r="B168" s="39"/>
      <c r="C168" s="218" t="s">
        <v>334</v>
      </c>
      <c r="D168" s="218" t="s">
        <v>135</v>
      </c>
      <c r="E168" s="219" t="s">
        <v>334</v>
      </c>
      <c r="F168" s="220" t="s">
        <v>573</v>
      </c>
      <c r="G168" s="221" t="s">
        <v>535</v>
      </c>
      <c r="H168" s="222">
        <v>16</v>
      </c>
      <c r="I168" s="223"/>
      <c r="J168" s="224">
        <f>ROUND(I168*H168,2)</f>
        <v>0</v>
      </c>
      <c r="K168" s="220" t="s">
        <v>1</v>
      </c>
      <c r="L168" s="44"/>
      <c r="M168" s="225" t="s">
        <v>1</v>
      </c>
      <c r="N168" s="226" t="s">
        <v>39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533</v>
      </c>
      <c r="AT168" s="229" t="s">
        <v>135</v>
      </c>
      <c r="AU168" s="229" t="s">
        <v>84</v>
      </c>
      <c r="AY168" s="17" t="s">
        <v>132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82</v>
      </c>
      <c r="BK168" s="230">
        <f>ROUND(I168*H168,2)</f>
        <v>0</v>
      </c>
      <c r="BL168" s="17" t="s">
        <v>533</v>
      </c>
      <c r="BM168" s="229" t="s">
        <v>430</v>
      </c>
    </row>
    <row r="169" s="2" customFormat="1" ht="24.15" customHeight="1">
      <c r="A169" s="38"/>
      <c r="B169" s="39"/>
      <c r="C169" s="218" t="s">
        <v>7</v>
      </c>
      <c r="D169" s="218" t="s">
        <v>135</v>
      </c>
      <c r="E169" s="219" t="s">
        <v>7</v>
      </c>
      <c r="F169" s="220" t="s">
        <v>574</v>
      </c>
      <c r="G169" s="221" t="s">
        <v>150</v>
      </c>
      <c r="H169" s="222">
        <v>78</v>
      </c>
      <c r="I169" s="223"/>
      <c r="J169" s="224">
        <f>ROUND(I169*H169,2)</f>
        <v>0</v>
      </c>
      <c r="K169" s="220" t="s">
        <v>1</v>
      </c>
      <c r="L169" s="44"/>
      <c r="M169" s="225" t="s">
        <v>1</v>
      </c>
      <c r="N169" s="226" t="s">
        <v>39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533</v>
      </c>
      <c r="AT169" s="229" t="s">
        <v>135</v>
      </c>
      <c r="AU169" s="229" t="s">
        <v>84</v>
      </c>
      <c r="AY169" s="17" t="s">
        <v>132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82</v>
      </c>
      <c r="BK169" s="230">
        <f>ROUND(I169*H169,2)</f>
        <v>0</v>
      </c>
      <c r="BL169" s="17" t="s">
        <v>533</v>
      </c>
      <c r="BM169" s="229" t="s">
        <v>439</v>
      </c>
    </row>
    <row r="170" s="2" customFormat="1" ht="16.5" customHeight="1">
      <c r="A170" s="38"/>
      <c r="B170" s="39"/>
      <c r="C170" s="218" t="s">
        <v>345</v>
      </c>
      <c r="D170" s="218" t="s">
        <v>135</v>
      </c>
      <c r="E170" s="219" t="s">
        <v>345</v>
      </c>
      <c r="F170" s="220" t="s">
        <v>575</v>
      </c>
      <c r="G170" s="221" t="s">
        <v>535</v>
      </c>
      <c r="H170" s="222">
        <v>8</v>
      </c>
      <c r="I170" s="223"/>
      <c r="J170" s="224">
        <f>ROUND(I170*H170,2)</f>
        <v>0</v>
      </c>
      <c r="K170" s="220" t="s">
        <v>1</v>
      </c>
      <c r="L170" s="44"/>
      <c r="M170" s="225" t="s">
        <v>1</v>
      </c>
      <c r="N170" s="226" t="s">
        <v>39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533</v>
      </c>
      <c r="AT170" s="229" t="s">
        <v>135</v>
      </c>
      <c r="AU170" s="229" t="s">
        <v>84</v>
      </c>
      <c r="AY170" s="17" t="s">
        <v>132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82</v>
      </c>
      <c r="BK170" s="230">
        <f>ROUND(I170*H170,2)</f>
        <v>0</v>
      </c>
      <c r="BL170" s="17" t="s">
        <v>533</v>
      </c>
      <c r="BM170" s="229" t="s">
        <v>449</v>
      </c>
    </row>
    <row r="171" s="2" customFormat="1" ht="21.75" customHeight="1">
      <c r="A171" s="38"/>
      <c r="B171" s="39"/>
      <c r="C171" s="218" t="s">
        <v>349</v>
      </c>
      <c r="D171" s="218" t="s">
        <v>135</v>
      </c>
      <c r="E171" s="219" t="s">
        <v>349</v>
      </c>
      <c r="F171" s="220" t="s">
        <v>576</v>
      </c>
      <c r="G171" s="221" t="s">
        <v>535</v>
      </c>
      <c r="H171" s="222">
        <v>16</v>
      </c>
      <c r="I171" s="223"/>
      <c r="J171" s="224">
        <f>ROUND(I171*H171,2)</f>
        <v>0</v>
      </c>
      <c r="K171" s="220" t="s">
        <v>1</v>
      </c>
      <c r="L171" s="44"/>
      <c r="M171" s="225" t="s">
        <v>1</v>
      </c>
      <c r="N171" s="226" t="s">
        <v>39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533</v>
      </c>
      <c r="AT171" s="229" t="s">
        <v>135</v>
      </c>
      <c r="AU171" s="229" t="s">
        <v>84</v>
      </c>
      <c r="AY171" s="17" t="s">
        <v>132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82</v>
      </c>
      <c r="BK171" s="230">
        <f>ROUND(I171*H171,2)</f>
        <v>0</v>
      </c>
      <c r="BL171" s="17" t="s">
        <v>533</v>
      </c>
      <c r="BM171" s="229" t="s">
        <v>457</v>
      </c>
    </row>
    <row r="172" s="2" customFormat="1" ht="16.5" customHeight="1">
      <c r="A172" s="38"/>
      <c r="B172" s="39"/>
      <c r="C172" s="218" t="s">
        <v>353</v>
      </c>
      <c r="D172" s="218" t="s">
        <v>135</v>
      </c>
      <c r="E172" s="219" t="s">
        <v>353</v>
      </c>
      <c r="F172" s="220" t="s">
        <v>577</v>
      </c>
      <c r="G172" s="221" t="s">
        <v>535</v>
      </c>
      <c r="H172" s="222">
        <v>5</v>
      </c>
      <c r="I172" s="223"/>
      <c r="J172" s="224">
        <f>ROUND(I172*H172,2)</f>
        <v>0</v>
      </c>
      <c r="K172" s="220" t="s">
        <v>1</v>
      </c>
      <c r="L172" s="44"/>
      <c r="M172" s="225" t="s">
        <v>1</v>
      </c>
      <c r="N172" s="226" t="s">
        <v>39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533</v>
      </c>
      <c r="AT172" s="229" t="s">
        <v>135</v>
      </c>
      <c r="AU172" s="229" t="s">
        <v>84</v>
      </c>
      <c r="AY172" s="17" t="s">
        <v>132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82</v>
      </c>
      <c r="BK172" s="230">
        <f>ROUND(I172*H172,2)</f>
        <v>0</v>
      </c>
      <c r="BL172" s="17" t="s">
        <v>533</v>
      </c>
      <c r="BM172" s="229" t="s">
        <v>466</v>
      </c>
    </row>
    <row r="173" s="2" customFormat="1" ht="16.5" customHeight="1">
      <c r="A173" s="38"/>
      <c r="B173" s="39"/>
      <c r="C173" s="218" t="s">
        <v>358</v>
      </c>
      <c r="D173" s="218" t="s">
        <v>135</v>
      </c>
      <c r="E173" s="219" t="s">
        <v>358</v>
      </c>
      <c r="F173" s="220" t="s">
        <v>578</v>
      </c>
      <c r="G173" s="221" t="s">
        <v>535</v>
      </c>
      <c r="H173" s="222">
        <v>25</v>
      </c>
      <c r="I173" s="223"/>
      <c r="J173" s="224">
        <f>ROUND(I173*H173,2)</f>
        <v>0</v>
      </c>
      <c r="K173" s="220" t="s">
        <v>1</v>
      </c>
      <c r="L173" s="44"/>
      <c r="M173" s="225" t="s">
        <v>1</v>
      </c>
      <c r="N173" s="226" t="s">
        <v>39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533</v>
      </c>
      <c r="AT173" s="229" t="s">
        <v>135</v>
      </c>
      <c r="AU173" s="229" t="s">
        <v>84</v>
      </c>
      <c r="AY173" s="17" t="s">
        <v>132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82</v>
      </c>
      <c r="BK173" s="230">
        <f>ROUND(I173*H173,2)</f>
        <v>0</v>
      </c>
      <c r="BL173" s="17" t="s">
        <v>533</v>
      </c>
      <c r="BM173" s="229" t="s">
        <v>475</v>
      </c>
    </row>
    <row r="174" s="2" customFormat="1" ht="21.75" customHeight="1">
      <c r="A174" s="38"/>
      <c r="B174" s="39"/>
      <c r="C174" s="218" t="s">
        <v>366</v>
      </c>
      <c r="D174" s="218" t="s">
        <v>135</v>
      </c>
      <c r="E174" s="219" t="s">
        <v>366</v>
      </c>
      <c r="F174" s="220" t="s">
        <v>579</v>
      </c>
      <c r="G174" s="221" t="s">
        <v>217</v>
      </c>
      <c r="H174" s="222">
        <v>10</v>
      </c>
      <c r="I174" s="223"/>
      <c r="J174" s="224">
        <f>ROUND(I174*H174,2)</f>
        <v>0</v>
      </c>
      <c r="K174" s="220" t="s">
        <v>1</v>
      </c>
      <c r="L174" s="44"/>
      <c r="M174" s="225" t="s">
        <v>1</v>
      </c>
      <c r="N174" s="226" t="s">
        <v>39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533</v>
      </c>
      <c r="AT174" s="229" t="s">
        <v>135</v>
      </c>
      <c r="AU174" s="229" t="s">
        <v>84</v>
      </c>
      <c r="AY174" s="17" t="s">
        <v>132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82</v>
      </c>
      <c r="BK174" s="230">
        <f>ROUND(I174*H174,2)</f>
        <v>0</v>
      </c>
      <c r="BL174" s="17" t="s">
        <v>533</v>
      </c>
      <c r="BM174" s="229" t="s">
        <v>487</v>
      </c>
    </row>
    <row r="175" s="2" customFormat="1" ht="16.5" customHeight="1">
      <c r="A175" s="38"/>
      <c r="B175" s="39"/>
      <c r="C175" s="218" t="s">
        <v>370</v>
      </c>
      <c r="D175" s="218" t="s">
        <v>135</v>
      </c>
      <c r="E175" s="219" t="s">
        <v>370</v>
      </c>
      <c r="F175" s="220" t="s">
        <v>580</v>
      </c>
      <c r="G175" s="221" t="s">
        <v>217</v>
      </c>
      <c r="H175" s="222">
        <v>330</v>
      </c>
      <c r="I175" s="223"/>
      <c r="J175" s="224">
        <f>ROUND(I175*H175,2)</f>
        <v>0</v>
      </c>
      <c r="K175" s="220" t="s">
        <v>1</v>
      </c>
      <c r="L175" s="44"/>
      <c r="M175" s="225" t="s">
        <v>1</v>
      </c>
      <c r="N175" s="226" t="s">
        <v>39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533</v>
      </c>
      <c r="AT175" s="229" t="s">
        <v>135</v>
      </c>
      <c r="AU175" s="229" t="s">
        <v>84</v>
      </c>
      <c r="AY175" s="17" t="s">
        <v>132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82</v>
      </c>
      <c r="BK175" s="230">
        <f>ROUND(I175*H175,2)</f>
        <v>0</v>
      </c>
      <c r="BL175" s="17" t="s">
        <v>533</v>
      </c>
      <c r="BM175" s="229" t="s">
        <v>497</v>
      </c>
    </row>
    <row r="176" s="2" customFormat="1" ht="16.5" customHeight="1">
      <c r="A176" s="38"/>
      <c r="B176" s="39"/>
      <c r="C176" s="218" t="s">
        <v>375</v>
      </c>
      <c r="D176" s="218" t="s">
        <v>135</v>
      </c>
      <c r="E176" s="219" t="s">
        <v>375</v>
      </c>
      <c r="F176" s="220" t="s">
        <v>581</v>
      </c>
      <c r="G176" s="221" t="s">
        <v>217</v>
      </c>
      <c r="H176" s="222">
        <v>25</v>
      </c>
      <c r="I176" s="223"/>
      <c r="J176" s="224">
        <f>ROUND(I176*H176,2)</f>
        <v>0</v>
      </c>
      <c r="K176" s="220" t="s">
        <v>1</v>
      </c>
      <c r="L176" s="44"/>
      <c r="M176" s="225" t="s">
        <v>1</v>
      </c>
      <c r="N176" s="226" t="s">
        <v>39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533</v>
      </c>
      <c r="AT176" s="229" t="s">
        <v>135</v>
      </c>
      <c r="AU176" s="229" t="s">
        <v>84</v>
      </c>
      <c r="AY176" s="17" t="s">
        <v>132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82</v>
      </c>
      <c r="BK176" s="230">
        <f>ROUND(I176*H176,2)</f>
        <v>0</v>
      </c>
      <c r="BL176" s="17" t="s">
        <v>533</v>
      </c>
      <c r="BM176" s="229" t="s">
        <v>505</v>
      </c>
    </row>
    <row r="177" s="2" customFormat="1" ht="16.5" customHeight="1">
      <c r="A177" s="38"/>
      <c r="B177" s="39"/>
      <c r="C177" s="218" t="s">
        <v>381</v>
      </c>
      <c r="D177" s="218" t="s">
        <v>135</v>
      </c>
      <c r="E177" s="219" t="s">
        <v>381</v>
      </c>
      <c r="F177" s="220" t="s">
        <v>582</v>
      </c>
      <c r="G177" s="221" t="s">
        <v>535</v>
      </c>
      <c r="H177" s="222">
        <v>2</v>
      </c>
      <c r="I177" s="223"/>
      <c r="J177" s="224">
        <f>ROUND(I177*H177,2)</f>
        <v>0</v>
      </c>
      <c r="K177" s="220" t="s">
        <v>1</v>
      </c>
      <c r="L177" s="44"/>
      <c r="M177" s="225" t="s">
        <v>1</v>
      </c>
      <c r="N177" s="226" t="s">
        <v>39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533</v>
      </c>
      <c r="AT177" s="229" t="s">
        <v>135</v>
      </c>
      <c r="AU177" s="229" t="s">
        <v>84</v>
      </c>
      <c r="AY177" s="17" t="s">
        <v>132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82</v>
      </c>
      <c r="BK177" s="230">
        <f>ROUND(I177*H177,2)</f>
        <v>0</v>
      </c>
      <c r="BL177" s="17" t="s">
        <v>533</v>
      </c>
      <c r="BM177" s="229" t="s">
        <v>583</v>
      </c>
    </row>
    <row r="178" s="2" customFormat="1" ht="24.15" customHeight="1">
      <c r="A178" s="38"/>
      <c r="B178" s="39"/>
      <c r="C178" s="218" t="s">
        <v>388</v>
      </c>
      <c r="D178" s="218" t="s">
        <v>135</v>
      </c>
      <c r="E178" s="219" t="s">
        <v>388</v>
      </c>
      <c r="F178" s="220" t="s">
        <v>584</v>
      </c>
      <c r="G178" s="221" t="s">
        <v>535</v>
      </c>
      <c r="H178" s="222">
        <v>23</v>
      </c>
      <c r="I178" s="223"/>
      <c r="J178" s="224">
        <f>ROUND(I178*H178,2)</f>
        <v>0</v>
      </c>
      <c r="K178" s="220" t="s">
        <v>1</v>
      </c>
      <c r="L178" s="44"/>
      <c r="M178" s="225" t="s">
        <v>1</v>
      </c>
      <c r="N178" s="226" t="s">
        <v>39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533</v>
      </c>
      <c r="AT178" s="229" t="s">
        <v>135</v>
      </c>
      <c r="AU178" s="229" t="s">
        <v>84</v>
      </c>
      <c r="AY178" s="17" t="s">
        <v>132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82</v>
      </c>
      <c r="BK178" s="230">
        <f>ROUND(I178*H178,2)</f>
        <v>0</v>
      </c>
      <c r="BL178" s="17" t="s">
        <v>533</v>
      </c>
      <c r="BM178" s="229" t="s">
        <v>585</v>
      </c>
    </row>
    <row r="179" s="12" customFormat="1" ht="22.8" customHeight="1">
      <c r="A179" s="12"/>
      <c r="B179" s="202"/>
      <c r="C179" s="203"/>
      <c r="D179" s="204" t="s">
        <v>73</v>
      </c>
      <c r="E179" s="216" t="s">
        <v>586</v>
      </c>
      <c r="F179" s="216" t="s">
        <v>587</v>
      </c>
      <c r="G179" s="203"/>
      <c r="H179" s="203"/>
      <c r="I179" s="206"/>
      <c r="J179" s="217">
        <f>BK179</f>
        <v>0</v>
      </c>
      <c r="K179" s="203"/>
      <c r="L179" s="208"/>
      <c r="M179" s="209"/>
      <c r="N179" s="210"/>
      <c r="O179" s="210"/>
      <c r="P179" s="211">
        <f>SUM(P180:P185)</f>
        <v>0</v>
      </c>
      <c r="Q179" s="210"/>
      <c r="R179" s="211">
        <f>SUM(R180:R185)</f>
        <v>0</v>
      </c>
      <c r="S179" s="210"/>
      <c r="T179" s="212">
        <f>SUM(T180:T185)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82</v>
      </c>
      <c r="AT179" s="214" t="s">
        <v>73</v>
      </c>
      <c r="AU179" s="214" t="s">
        <v>82</v>
      </c>
      <c r="AY179" s="213" t="s">
        <v>132</v>
      </c>
      <c r="BK179" s="215">
        <f>SUM(BK180:BK185)</f>
        <v>0</v>
      </c>
    </row>
    <row r="180" s="2" customFormat="1" ht="16.5" customHeight="1">
      <c r="A180" s="38"/>
      <c r="B180" s="39"/>
      <c r="C180" s="218" t="s">
        <v>392</v>
      </c>
      <c r="D180" s="218" t="s">
        <v>135</v>
      </c>
      <c r="E180" s="219" t="s">
        <v>392</v>
      </c>
      <c r="F180" s="220" t="s">
        <v>588</v>
      </c>
      <c r="G180" s="221" t="s">
        <v>150</v>
      </c>
      <c r="H180" s="222">
        <v>15</v>
      </c>
      <c r="I180" s="223"/>
      <c r="J180" s="224">
        <f>ROUND(I180*H180,2)</f>
        <v>0</v>
      </c>
      <c r="K180" s="220" t="s">
        <v>1</v>
      </c>
      <c r="L180" s="44"/>
      <c r="M180" s="225" t="s">
        <v>1</v>
      </c>
      <c r="N180" s="226" t="s">
        <v>39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533</v>
      </c>
      <c r="AT180" s="229" t="s">
        <v>135</v>
      </c>
      <c r="AU180" s="229" t="s">
        <v>84</v>
      </c>
      <c r="AY180" s="17" t="s">
        <v>132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82</v>
      </c>
      <c r="BK180" s="230">
        <f>ROUND(I180*H180,2)</f>
        <v>0</v>
      </c>
      <c r="BL180" s="17" t="s">
        <v>533</v>
      </c>
      <c r="BM180" s="229" t="s">
        <v>589</v>
      </c>
    </row>
    <row r="181" s="2" customFormat="1" ht="21.75" customHeight="1">
      <c r="A181" s="38"/>
      <c r="B181" s="39"/>
      <c r="C181" s="218" t="s">
        <v>294</v>
      </c>
      <c r="D181" s="218" t="s">
        <v>135</v>
      </c>
      <c r="E181" s="219" t="s">
        <v>294</v>
      </c>
      <c r="F181" s="220" t="s">
        <v>590</v>
      </c>
      <c r="G181" s="221" t="s">
        <v>150</v>
      </c>
      <c r="H181" s="222">
        <v>8</v>
      </c>
      <c r="I181" s="223"/>
      <c r="J181" s="224">
        <f>ROUND(I181*H181,2)</f>
        <v>0</v>
      </c>
      <c r="K181" s="220" t="s">
        <v>1</v>
      </c>
      <c r="L181" s="44"/>
      <c r="M181" s="225" t="s">
        <v>1</v>
      </c>
      <c r="N181" s="226" t="s">
        <v>39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533</v>
      </c>
      <c r="AT181" s="229" t="s">
        <v>135</v>
      </c>
      <c r="AU181" s="229" t="s">
        <v>84</v>
      </c>
      <c r="AY181" s="17" t="s">
        <v>132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82</v>
      </c>
      <c r="BK181" s="230">
        <f>ROUND(I181*H181,2)</f>
        <v>0</v>
      </c>
      <c r="BL181" s="17" t="s">
        <v>533</v>
      </c>
      <c r="BM181" s="229" t="s">
        <v>533</v>
      </c>
    </row>
    <row r="182" s="2" customFormat="1" ht="16.5" customHeight="1">
      <c r="A182" s="38"/>
      <c r="B182" s="39"/>
      <c r="C182" s="218" t="s">
        <v>401</v>
      </c>
      <c r="D182" s="218" t="s">
        <v>135</v>
      </c>
      <c r="E182" s="219" t="s">
        <v>401</v>
      </c>
      <c r="F182" s="220" t="s">
        <v>591</v>
      </c>
      <c r="G182" s="221" t="s">
        <v>535</v>
      </c>
      <c r="H182" s="222">
        <v>33</v>
      </c>
      <c r="I182" s="223"/>
      <c r="J182" s="224">
        <f>ROUND(I182*H182,2)</f>
        <v>0</v>
      </c>
      <c r="K182" s="220" t="s">
        <v>1</v>
      </c>
      <c r="L182" s="44"/>
      <c r="M182" s="225" t="s">
        <v>1</v>
      </c>
      <c r="N182" s="226" t="s">
        <v>39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533</v>
      </c>
      <c r="AT182" s="229" t="s">
        <v>135</v>
      </c>
      <c r="AU182" s="229" t="s">
        <v>84</v>
      </c>
      <c r="AY182" s="17" t="s">
        <v>132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82</v>
      </c>
      <c r="BK182" s="230">
        <f>ROUND(I182*H182,2)</f>
        <v>0</v>
      </c>
      <c r="BL182" s="17" t="s">
        <v>533</v>
      </c>
      <c r="BM182" s="229" t="s">
        <v>592</v>
      </c>
    </row>
    <row r="183" s="2" customFormat="1" ht="16.5" customHeight="1">
      <c r="A183" s="38"/>
      <c r="B183" s="39"/>
      <c r="C183" s="218" t="s">
        <v>405</v>
      </c>
      <c r="D183" s="218" t="s">
        <v>135</v>
      </c>
      <c r="E183" s="219" t="s">
        <v>405</v>
      </c>
      <c r="F183" s="220" t="s">
        <v>593</v>
      </c>
      <c r="G183" s="221" t="s">
        <v>150</v>
      </c>
      <c r="H183" s="222">
        <v>15</v>
      </c>
      <c r="I183" s="223"/>
      <c r="J183" s="224">
        <f>ROUND(I183*H183,2)</f>
        <v>0</v>
      </c>
      <c r="K183" s="220" t="s">
        <v>1</v>
      </c>
      <c r="L183" s="44"/>
      <c r="M183" s="225" t="s">
        <v>1</v>
      </c>
      <c r="N183" s="226" t="s">
        <v>39</v>
      </c>
      <c r="O183" s="91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533</v>
      </c>
      <c r="AT183" s="229" t="s">
        <v>135</v>
      </c>
      <c r="AU183" s="229" t="s">
        <v>84</v>
      </c>
      <c r="AY183" s="17" t="s">
        <v>132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82</v>
      </c>
      <c r="BK183" s="230">
        <f>ROUND(I183*H183,2)</f>
        <v>0</v>
      </c>
      <c r="BL183" s="17" t="s">
        <v>533</v>
      </c>
      <c r="BM183" s="229" t="s">
        <v>594</v>
      </c>
    </row>
    <row r="184" s="2" customFormat="1" ht="16.5" customHeight="1">
      <c r="A184" s="38"/>
      <c r="B184" s="39"/>
      <c r="C184" s="218" t="s">
        <v>409</v>
      </c>
      <c r="D184" s="218" t="s">
        <v>135</v>
      </c>
      <c r="E184" s="219" t="s">
        <v>409</v>
      </c>
      <c r="F184" s="220" t="s">
        <v>595</v>
      </c>
      <c r="G184" s="221" t="s">
        <v>217</v>
      </c>
      <c r="H184" s="222">
        <v>10</v>
      </c>
      <c r="I184" s="223"/>
      <c r="J184" s="224">
        <f>ROUND(I184*H184,2)</f>
        <v>0</v>
      </c>
      <c r="K184" s="220" t="s">
        <v>1</v>
      </c>
      <c r="L184" s="44"/>
      <c r="M184" s="225" t="s">
        <v>1</v>
      </c>
      <c r="N184" s="226" t="s">
        <v>39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533</v>
      </c>
      <c r="AT184" s="229" t="s">
        <v>135</v>
      </c>
      <c r="AU184" s="229" t="s">
        <v>84</v>
      </c>
      <c r="AY184" s="17" t="s">
        <v>132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82</v>
      </c>
      <c r="BK184" s="230">
        <f>ROUND(I184*H184,2)</f>
        <v>0</v>
      </c>
      <c r="BL184" s="17" t="s">
        <v>533</v>
      </c>
      <c r="BM184" s="229" t="s">
        <v>596</v>
      </c>
    </row>
    <row r="185" s="2" customFormat="1" ht="16.5" customHeight="1">
      <c r="A185" s="38"/>
      <c r="B185" s="39"/>
      <c r="C185" s="218" t="s">
        <v>413</v>
      </c>
      <c r="D185" s="218" t="s">
        <v>135</v>
      </c>
      <c r="E185" s="219" t="s">
        <v>413</v>
      </c>
      <c r="F185" s="220" t="s">
        <v>597</v>
      </c>
      <c r="G185" s="221" t="s">
        <v>217</v>
      </c>
      <c r="H185" s="222">
        <v>25</v>
      </c>
      <c r="I185" s="223"/>
      <c r="J185" s="224">
        <f>ROUND(I185*H185,2)</f>
        <v>0</v>
      </c>
      <c r="K185" s="220" t="s">
        <v>1</v>
      </c>
      <c r="L185" s="44"/>
      <c r="M185" s="277" t="s">
        <v>1</v>
      </c>
      <c r="N185" s="278" t="s">
        <v>39</v>
      </c>
      <c r="O185" s="279"/>
      <c r="P185" s="280">
        <f>O185*H185</f>
        <v>0</v>
      </c>
      <c r="Q185" s="280">
        <v>0</v>
      </c>
      <c r="R185" s="280">
        <f>Q185*H185</f>
        <v>0</v>
      </c>
      <c r="S185" s="280">
        <v>0</v>
      </c>
      <c r="T185" s="28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533</v>
      </c>
      <c r="AT185" s="229" t="s">
        <v>135</v>
      </c>
      <c r="AU185" s="229" t="s">
        <v>84</v>
      </c>
      <c r="AY185" s="17" t="s">
        <v>132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82</v>
      </c>
      <c r="BK185" s="230">
        <f>ROUND(I185*H185,2)</f>
        <v>0</v>
      </c>
      <c r="BL185" s="17" t="s">
        <v>533</v>
      </c>
      <c r="BM185" s="229" t="s">
        <v>598</v>
      </c>
    </row>
    <row r="186" s="2" customFormat="1" ht="6.96" customHeight="1">
      <c r="A186" s="38"/>
      <c r="B186" s="66"/>
      <c r="C186" s="67"/>
      <c r="D186" s="67"/>
      <c r="E186" s="67"/>
      <c r="F186" s="67"/>
      <c r="G186" s="67"/>
      <c r="H186" s="67"/>
      <c r="I186" s="67"/>
      <c r="J186" s="67"/>
      <c r="K186" s="67"/>
      <c r="L186" s="44"/>
      <c r="M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</sheetData>
  <sheetProtection sheet="1" autoFilter="0" formatColumns="0" formatRows="0" objects="1" scenarios="1" spinCount="100000" saltValue="ZOHARcgokj+73UhIlHcTuLByGX/Ysqo1XD94m5TSZAGvgrfUg2zcxuIn2RSI2x5anDoMrL+XVrm7Pd9CUDUCWg==" hashValue="ozz88YZpQO5I7PlwWttHfRILlmcGwvUzMkexN9NE9U7EHp19TmvDxZXRrZGaZ8cqfMlP7OPSWLDzJXeqTf23QQ==" algorithmName="SHA-512" password="D993"/>
  <autoFilter ref="C127:K185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100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ZŠ Husova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599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30. 1. 2022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ROUND((SUM(BE122:BE150)),  2)</f>
        <v>0</v>
      </c>
      <c r="G33" s="38"/>
      <c r="H33" s="38"/>
      <c r="I33" s="155">
        <v>0.20999999999999999</v>
      </c>
      <c r="J33" s="154">
        <f>ROUND(((SUM(BE122:BE150))*I33),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ROUND((SUM(BF122:BF150)),  2)</f>
        <v>0</v>
      </c>
      <c r="G34" s="38"/>
      <c r="H34" s="38"/>
      <c r="I34" s="155">
        <v>0.14999999999999999</v>
      </c>
      <c r="J34" s="154">
        <f>ROUND(((SUM(BF122:BF150))*I34),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ROUND((SUM(BG122:BG150)),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ROUND((SUM(BH122:BH150)),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ROUND((SUM(BI122:BI150)),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ZŠ Husova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ZTI - Zdravotechnické instalace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111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9"/>
      <c r="C99" s="180"/>
      <c r="D99" s="181" t="s">
        <v>112</v>
      </c>
      <c r="E99" s="182"/>
      <c r="F99" s="182"/>
      <c r="G99" s="182"/>
      <c r="H99" s="182"/>
      <c r="I99" s="182"/>
      <c r="J99" s="183">
        <f>J127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5"/>
      <c r="C100" s="186"/>
      <c r="D100" s="187" t="s">
        <v>600</v>
      </c>
      <c r="E100" s="188"/>
      <c r="F100" s="188"/>
      <c r="G100" s="188"/>
      <c r="H100" s="188"/>
      <c r="I100" s="188"/>
      <c r="J100" s="189">
        <f>J128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601</v>
      </c>
      <c r="E101" s="188"/>
      <c r="F101" s="188"/>
      <c r="G101" s="188"/>
      <c r="H101" s="188"/>
      <c r="I101" s="188"/>
      <c r="J101" s="189">
        <f>J134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602</v>
      </c>
      <c r="E102" s="188"/>
      <c r="F102" s="188"/>
      <c r="G102" s="188"/>
      <c r="H102" s="188"/>
      <c r="I102" s="188"/>
      <c r="J102" s="189">
        <f>J143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117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74" t="str">
        <f>E7</f>
        <v>ZŠ Husova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101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ZTI - Zdravotechnické instalace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30. 1. 2022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29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27</v>
      </c>
      <c r="D119" s="40"/>
      <c r="E119" s="40"/>
      <c r="F119" s="27" t="str">
        <f>IF(E18="","",E18)</f>
        <v>Vyplň údaj</v>
      </c>
      <c r="G119" s="40"/>
      <c r="H119" s="40"/>
      <c r="I119" s="32" t="s">
        <v>31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91"/>
      <c r="B121" s="192"/>
      <c r="C121" s="193" t="s">
        <v>118</v>
      </c>
      <c r="D121" s="194" t="s">
        <v>59</v>
      </c>
      <c r="E121" s="194" t="s">
        <v>55</v>
      </c>
      <c r="F121" s="194" t="s">
        <v>56</v>
      </c>
      <c r="G121" s="194" t="s">
        <v>119</v>
      </c>
      <c r="H121" s="194" t="s">
        <v>120</v>
      </c>
      <c r="I121" s="194" t="s">
        <v>121</v>
      </c>
      <c r="J121" s="194" t="s">
        <v>106</v>
      </c>
      <c r="K121" s="195" t="s">
        <v>122</v>
      </c>
      <c r="L121" s="196"/>
      <c r="M121" s="100" t="s">
        <v>1</v>
      </c>
      <c r="N121" s="101" t="s">
        <v>38</v>
      </c>
      <c r="O121" s="101" t="s">
        <v>123</v>
      </c>
      <c r="P121" s="101" t="s">
        <v>124</v>
      </c>
      <c r="Q121" s="101" t="s">
        <v>125</v>
      </c>
      <c r="R121" s="101" t="s">
        <v>126</v>
      </c>
      <c r="S121" s="101" t="s">
        <v>127</v>
      </c>
      <c r="T121" s="102" t="s">
        <v>128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="2" customFormat="1" ht="22.8" customHeight="1">
      <c r="A122" s="38"/>
      <c r="B122" s="39"/>
      <c r="C122" s="107" t="s">
        <v>129</v>
      </c>
      <c r="D122" s="40"/>
      <c r="E122" s="40"/>
      <c r="F122" s="40"/>
      <c r="G122" s="40"/>
      <c r="H122" s="40"/>
      <c r="I122" s="40"/>
      <c r="J122" s="197">
        <f>BK122</f>
        <v>0</v>
      </c>
      <c r="K122" s="40"/>
      <c r="L122" s="44"/>
      <c r="M122" s="103"/>
      <c r="N122" s="198"/>
      <c r="O122" s="104"/>
      <c r="P122" s="199">
        <f>P123+P127</f>
        <v>0</v>
      </c>
      <c r="Q122" s="104"/>
      <c r="R122" s="199">
        <f>R123+R127</f>
        <v>0</v>
      </c>
      <c r="S122" s="104"/>
      <c r="T122" s="200">
        <f>T123+T127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73</v>
      </c>
      <c r="AU122" s="17" t="s">
        <v>108</v>
      </c>
      <c r="BK122" s="201">
        <f>BK123+BK127</f>
        <v>0</v>
      </c>
    </row>
    <row r="123" s="12" customFormat="1" ht="25.92" customHeight="1">
      <c r="A123" s="12"/>
      <c r="B123" s="202"/>
      <c r="C123" s="203"/>
      <c r="D123" s="204" t="s">
        <v>73</v>
      </c>
      <c r="E123" s="205" t="s">
        <v>130</v>
      </c>
      <c r="F123" s="205" t="s">
        <v>131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</f>
        <v>0</v>
      </c>
      <c r="Q123" s="210"/>
      <c r="R123" s="211">
        <f>R124</f>
        <v>0</v>
      </c>
      <c r="S123" s="210"/>
      <c r="T123" s="21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82</v>
      </c>
      <c r="AT123" s="214" t="s">
        <v>73</v>
      </c>
      <c r="AU123" s="214" t="s">
        <v>74</v>
      </c>
      <c r="AY123" s="213" t="s">
        <v>132</v>
      </c>
      <c r="BK123" s="215">
        <f>BK124</f>
        <v>0</v>
      </c>
    </row>
    <row r="124" s="12" customFormat="1" ht="22.8" customHeight="1">
      <c r="A124" s="12"/>
      <c r="B124" s="202"/>
      <c r="C124" s="203"/>
      <c r="D124" s="204" t="s">
        <v>73</v>
      </c>
      <c r="E124" s="216" t="s">
        <v>159</v>
      </c>
      <c r="F124" s="216" t="s">
        <v>160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SUM(P125:P126)</f>
        <v>0</v>
      </c>
      <c r="Q124" s="210"/>
      <c r="R124" s="211">
        <f>SUM(R125:R126)</f>
        <v>0</v>
      </c>
      <c r="S124" s="210"/>
      <c r="T124" s="212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82</v>
      </c>
      <c r="AT124" s="214" t="s">
        <v>73</v>
      </c>
      <c r="AU124" s="214" t="s">
        <v>82</v>
      </c>
      <c r="AY124" s="213" t="s">
        <v>132</v>
      </c>
      <c r="BK124" s="215">
        <f>SUM(BK125:BK126)</f>
        <v>0</v>
      </c>
    </row>
    <row r="125" s="2" customFormat="1" ht="33" customHeight="1">
      <c r="A125" s="38"/>
      <c r="B125" s="39"/>
      <c r="C125" s="218" t="s">
        <v>82</v>
      </c>
      <c r="D125" s="218" t="s">
        <v>135</v>
      </c>
      <c r="E125" s="219" t="s">
        <v>166</v>
      </c>
      <c r="F125" s="220" t="s">
        <v>603</v>
      </c>
      <c r="G125" s="221" t="s">
        <v>163</v>
      </c>
      <c r="H125" s="222">
        <v>0.036999999999999998</v>
      </c>
      <c r="I125" s="223"/>
      <c r="J125" s="224">
        <f>ROUND(I125*H125,2)</f>
        <v>0</v>
      </c>
      <c r="K125" s="220" t="s">
        <v>139</v>
      </c>
      <c r="L125" s="44"/>
      <c r="M125" s="225" t="s">
        <v>1</v>
      </c>
      <c r="N125" s="226" t="s">
        <v>39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140</v>
      </c>
      <c r="AT125" s="229" t="s">
        <v>135</v>
      </c>
      <c r="AU125" s="229" t="s">
        <v>84</v>
      </c>
      <c r="AY125" s="17" t="s">
        <v>132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82</v>
      </c>
      <c r="BK125" s="230">
        <f>ROUND(I125*H125,2)</f>
        <v>0</v>
      </c>
      <c r="BL125" s="17" t="s">
        <v>140</v>
      </c>
      <c r="BM125" s="229" t="s">
        <v>84</v>
      </c>
    </row>
    <row r="126" s="2" customFormat="1" ht="44.25" customHeight="1">
      <c r="A126" s="38"/>
      <c r="B126" s="39"/>
      <c r="C126" s="218" t="s">
        <v>84</v>
      </c>
      <c r="D126" s="218" t="s">
        <v>135</v>
      </c>
      <c r="E126" s="219" t="s">
        <v>171</v>
      </c>
      <c r="F126" s="220" t="s">
        <v>604</v>
      </c>
      <c r="G126" s="221" t="s">
        <v>163</v>
      </c>
      <c r="H126" s="222">
        <v>0.036999999999999998</v>
      </c>
      <c r="I126" s="223"/>
      <c r="J126" s="224">
        <f>ROUND(I126*H126,2)</f>
        <v>0</v>
      </c>
      <c r="K126" s="220" t="s">
        <v>139</v>
      </c>
      <c r="L126" s="44"/>
      <c r="M126" s="225" t="s">
        <v>1</v>
      </c>
      <c r="N126" s="226" t="s">
        <v>39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140</v>
      </c>
      <c r="AT126" s="229" t="s">
        <v>135</v>
      </c>
      <c r="AU126" s="229" t="s">
        <v>84</v>
      </c>
      <c r="AY126" s="17" t="s">
        <v>132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82</v>
      </c>
      <c r="BK126" s="230">
        <f>ROUND(I126*H126,2)</f>
        <v>0</v>
      </c>
      <c r="BL126" s="17" t="s">
        <v>140</v>
      </c>
      <c r="BM126" s="229" t="s">
        <v>140</v>
      </c>
    </row>
    <row r="127" s="12" customFormat="1" ht="25.92" customHeight="1">
      <c r="A127" s="12"/>
      <c r="B127" s="202"/>
      <c r="C127" s="203"/>
      <c r="D127" s="204" t="s">
        <v>73</v>
      </c>
      <c r="E127" s="205" t="s">
        <v>179</v>
      </c>
      <c r="F127" s="205" t="s">
        <v>180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P128+P134+P143</f>
        <v>0</v>
      </c>
      <c r="Q127" s="210"/>
      <c r="R127" s="211">
        <f>R128+R134+R143</f>
        <v>0</v>
      </c>
      <c r="S127" s="210"/>
      <c r="T127" s="212">
        <f>T128+T134+T143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84</v>
      </c>
      <c r="AT127" s="214" t="s">
        <v>73</v>
      </c>
      <c r="AU127" s="214" t="s">
        <v>74</v>
      </c>
      <c r="AY127" s="213" t="s">
        <v>132</v>
      </c>
      <c r="BK127" s="215">
        <f>BK128+BK134+BK143</f>
        <v>0</v>
      </c>
    </row>
    <row r="128" s="12" customFormat="1" ht="22.8" customHeight="1">
      <c r="A128" s="12"/>
      <c r="B128" s="202"/>
      <c r="C128" s="203"/>
      <c r="D128" s="204" t="s">
        <v>73</v>
      </c>
      <c r="E128" s="216" t="s">
        <v>605</v>
      </c>
      <c r="F128" s="216" t="s">
        <v>606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SUM(P129:P133)</f>
        <v>0</v>
      </c>
      <c r="Q128" s="210"/>
      <c r="R128" s="211">
        <f>SUM(R129:R133)</f>
        <v>0</v>
      </c>
      <c r="S128" s="210"/>
      <c r="T128" s="212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73</v>
      </c>
      <c r="AU128" s="214" t="s">
        <v>82</v>
      </c>
      <c r="AY128" s="213" t="s">
        <v>132</v>
      </c>
      <c r="BK128" s="215">
        <f>SUM(BK129:BK133)</f>
        <v>0</v>
      </c>
    </row>
    <row r="129" s="2" customFormat="1" ht="24.15" customHeight="1">
      <c r="A129" s="38"/>
      <c r="B129" s="39"/>
      <c r="C129" s="218" t="s">
        <v>153</v>
      </c>
      <c r="D129" s="218" t="s">
        <v>135</v>
      </c>
      <c r="E129" s="219" t="s">
        <v>607</v>
      </c>
      <c r="F129" s="220" t="s">
        <v>608</v>
      </c>
      <c r="G129" s="221" t="s">
        <v>217</v>
      </c>
      <c r="H129" s="222">
        <v>1</v>
      </c>
      <c r="I129" s="223"/>
      <c r="J129" s="224">
        <f>ROUND(I129*H129,2)</f>
        <v>0</v>
      </c>
      <c r="K129" s="220" t="s">
        <v>139</v>
      </c>
      <c r="L129" s="44"/>
      <c r="M129" s="225" t="s">
        <v>1</v>
      </c>
      <c r="N129" s="226" t="s">
        <v>39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186</v>
      </c>
      <c r="AT129" s="229" t="s">
        <v>135</v>
      </c>
      <c r="AU129" s="229" t="s">
        <v>84</v>
      </c>
      <c r="AY129" s="17" t="s">
        <v>132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82</v>
      </c>
      <c r="BK129" s="230">
        <f>ROUND(I129*H129,2)</f>
        <v>0</v>
      </c>
      <c r="BL129" s="17" t="s">
        <v>186</v>
      </c>
      <c r="BM129" s="229" t="s">
        <v>170</v>
      </c>
    </row>
    <row r="130" s="2" customFormat="1" ht="21.75" customHeight="1">
      <c r="A130" s="38"/>
      <c r="B130" s="39"/>
      <c r="C130" s="218" t="s">
        <v>140</v>
      </c>
      <c r="D130" s="218" t="s">
        <v>135</v>
      </c>
      <c r="E130" s="219" t="s">
        <v>609</v>
      </c>
      <c r="F130" s="220" t="s">
        <v>610</v>
      </c>
      <c r="G130" s="221" t="s">
        <v>217</v>
      </c>
      <c r="H130" s="222">
        <v>1</v>
      </c>
      <c r="I130" s="223"/>
      <c r="J130" s="224">
        <f>ROUND(I130*H130,2)</f>
        <v>0</v>
      </c>
      <c r="K130" s="220" t="s">
        <v>139</v>
      </c>
      <c r="L130" s="44"/>
      <c r="M130" s="225" t="s">
        <v>1</v>
      </c>
      <c r="N130" s="226" t="s">
        <v>39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186</v>
      </c>
      <c r="AT130" s="229" t="s">
        <v>135</v>
      </c>
      <c r="AU130" s="229" t="s">
        <v>84</v>
      </c>
      <c r="AY130" s="17" t="s">
        <v>132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82</v>
      </c>
      <c r="BK130" s="230">
        <f>ROUND(I130*H130,2)</f>
        <v>0</v>
      </c>
      <c r="BL130" s="17" t="s">
        <v>186</v>
      </c>
      <c r="BM130" s="229" t="s">
        <v>183</v>
      </c>
    </row>
    <row r="131" s="2" customFormat="1" ht="24.15" customHeight="1">
      <c r="A131" s="38"/>
      <c r="B131" s="39"/>
      <c r="C131" s="218" t="s">
        <v>165</v>
      </c>
      <c r="D131" s="218" t="s">
        <v>135</v>
      </c>
      <c r="E131" s="219" t="s">
        <v>611</v>
      </c>
      <c r="F131" s="220" t="s">
        <v>612</v>
      </c>
      <c r="G131" s="221" t="s">
        <v>200</v>
      </c>
      <c r="H131" s="222">
        <v>1</v>
      </c>
      <c r="I131" s="223"/>
      <c r="J131" s="224">
        <f>ROUND(I131*H131,2)</f>
        <v>0</v>
      </c>
      <c r="K131" s="220" t="s">
        <v>139</v>
      </c>
      <c r="L131" s="44"/>
      <c r="M131" s="225" t="s">
        <v>1</v>
      </c>
      <c r="N131" s="226" t="s">
        <v>39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186</v>
      </c>
      <c r="AT131" s="229" t="s">
        <v>135</v>
      </c>
      <c r="AU131" s="229" t="s">
        <v>84</v>
      </c>
      <c r="AY131" s="17" t="s">
        <v>132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82</v>
      </c>
      <c r="BK131" s="230">
        <f>ROUND(I131*H131,2)</f>
        <v>0</v>
      </c>
      <c r="BL131" s="17" t="s">
        <v>186</v>
      </c>
      <c r="BM131" s="229" t="s">
        <v>197</v>
      </c>
    </row>
    <row r="132" s="2" customFormat="1" ht="24.15" customHeight="1">
      <c r="A132" s="38"/>
      <c r="B132" s="39"/>
      <c r="C132" s="218" t="s">
        <v>170</v>
      </c>
      <c r="D132" s="218" t="s">
        <v>135</v>
      </c>
      <c r="E132" s="219" t="s">
        <v>613</v>
      </c>
      <c r="F132" s="220" t="s">
        <v>614</v>
      </c>
      <c r="G132" s="221" t="s">
        <v>217</v>
      </c>
      <c r="H132" s="222">
        <v>1</v>
      </c>
      <c r="I132" s="223"/>
      <c r="J132" s="224">
        <f>ROUND(I132*H132,2)</f>
        <v>0</v>
      </c>
      <c r="K132" s="220" t="s">
        <v>139</v>
      </c>
      <c r="L132" s="44"/>
      <c r="M132" s="225" t="s">
        <v>1</v>
      </c>
      <c r="N132" s="226" t="s">
        <v>39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186</v>
      </c>
      <c r="AT132" s="229" t="s">
        <v>135</v>
      </c>
      <c r="AU132" s="229" t="s">
        <v>84</v>
      </c>
      <c r="AY132" s="17" t="s">
        <v>132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82</v>
      </c>
      <c r="BK132" s="230">
        <f>ROUND(I132*H132,2)</f>
        <v>0</v>
      </c>
      <c r="BL132" s="17" t="s">
        <v>186</v>
      </c>
      <c r="BM132" s="229" t="s">
        <v>210</v>
      </c>
    </row>
    <row r="133" s="2" customFormat="1" ht="44.25" customHeight="1">
      <c r="A133" s="38"/>
      <c r="B133" s="39"/>
      <c r="C133" s="218" t="s">
        <v>175</v>
      </c>
      <c r="D133" s="218" t="s">
        <v>135</v>
      </c>
      <c r="E133" s="219" t="s">
        <v>615</v>
      </c>
      <c r="F133" s="220" t="s">
        <v>616</v>
      </c>
      <c r="G133" s="221" t="s">
        <v>617</v>
      </c>
      <c r="H133" s="282"/>
      <c r="I133" s="223"/>
      <c r="J133" s="224">
        <f>ROUND(I133*H133,2)</f>
        <v>0</v>
      </c>
      <c r="K133" s="220" t="s">
        <v>139</v>
      </c>
      <c r="L133" s="44"/>
      <c r="M133" s="225" t="s">
        <v>1</v>
      </c>
      <c r="N133" s="226" t="s">
        <v>39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186</v>
      </c>
      <c r="AT133" s="229" t="s">
        <v>135</v>
      </c>
      <c r="AU133" s="229" t="s">
        <v>84</v>
      </c>
      <c r="AY133" s="17" t="s">
        <v>132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82</v>
      </c>
      <c r="BK133" s="230">
        <f>ROUND(I133*H133,2)</f>
        <v>0</v>
      </c>
      <c r="BL133" s="17" t="s">
        <v>186</v>
      </c>
      <c r="BM133" s="229" t="s">
        <v>223</v>
      </c>
    </row>
    <row r="134" s="12" customFormat="1" ht="22.8" customHeight="1">
      <c r="A134" s="12"/>
      <c r="B134" s="202"/>
      <c r="C134" s="203"/>
      <c r="D134" s="204" t="s">
        <v>73</v>
      </c>
      <c r="E134" s="216" t="s">
        <v>618</v>
      </c>
      <c r="F134" s="216" t="s">
        <v>619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SUM(P135:P142)</f>
        <v>0</v>
      </c>
      <c r="Q134" s="210"/>
      <c r="R134" s="211">
        <f>SUM(R135:R142)</f>
        <v>0</v>
      </c>
      <c r="S134" s="210"/>
      <c r="T134" s="212">
        <f>SUM(T135:T142)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84</v>
      </c>
      <c r="AT134" s="214" t="s">
        <v>73</v>
      </c>
      <c r="AU134" s="214" t="s">
        <v>82</v>
      </c>
      <c r="AY134" s="213" t="s">
        <v>132</v>
      </c>
      <c r="BK134" s="215">
        <f>SUM(BK135:BK142)</f>
        <v>0</v>
      </c>
    </row>
    <row r="135" s="2" customFormat="1" ht="24.15" customHeight="1">
      <c r="A135" s="38"/>
      <c r="B135" s="39"/>
      <c r="C135" s="218" t="s">
        <v>183</v>
      </c>
      <c r="D135" s="218" t="s">
        <v>135</v>
      </c>
      <c r="E135" s="219" t="s">
        <v>620</v>
      </c>
      <c r="F135" s="220" t="s">
        <v>621</v>
      </c>
      <c r="G135" s="221" t="s">
        <v>217</v>
      </c>
      <c r="H135" s="222">
        <v>2</v>
      </c>
      <c r="I135" s="223"/>
      <c r="J135" s="224">
        <f>ROUND(I135*H135,2)</f>
        <v>0</v>
      </c>
      <c r="K135" s="220" t="s">
        <v>139</v>
      </c>
      <c r="L135" s="44"/>
      <c r="M135" s="225" t="s">
        <v>1</v>
      </c>
      <c r="N135" s="226" t="s">
        <v>39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186</v>
      </c>
      <c r="AT135" s="229" t="s">
        <v>135</v>
      </c>
      <c r="AU135" s="229" t="s">
        <v>84</v>
      </c>
      <c r="AY135" s="17" t="s">
        <v>132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82</v>
      </c>
      <c r="BK135" s="230">
        <f>ROUND(I135*H135,2)</f>
        <v>0</v>
      </c>
      <c r="BL135" s="17" t="s">
        <v>186</v>
      </c>
      <c r="BM135" s="229" t="s">
        <v>186</v>
      </c>
    </row>
    <row r="136" s="2" customFormat="1" ht="24.15" customHeight="1">
      <c r="A136" s="38"/>
      <c r="B136" s="39"/>
      <c r="C136" s="218" t="s">
        <v>133</v>
      </c>
      <c r="D136" s="218" t="s">
        <v>135</v>
      </c>
      <c r="E136" s="219" t="s">
        <v>622</v>
      </c>
      <c r="F136" s="220" t="s">
        <v>623</v>
      </c>
      <c r="G136" s="221" t="s">
        <v>217</v>
      </c>
      <c r="H136" s="222">
        <v>2</v>
      </c>
      <c r="I136" s="223"/>
      <c r="J136" s="224">
        <f>ROUND(I136*H136,2)</f>
        <v>0</v>
      </c>
      <c r="K136" s="220" t="s">
        <v>139</v>
      </c>
      <c r="L136" s="44"/>
      <c r="M136" s="225" t="s">
        <v>1</v>
      </c>
      <c r="N136" s="226" t="s">
        <v>39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186</v>
      </c>
      <c r="AT136" s="229" t="s">
        <v>135</v>
      </c>
      <c r="AU136" s="229" t="s">
        <v>84</v>
      </c>
      <c r="AY136" s="17" t="s">
        <v>132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82</v>
      </c>
      <c r="BK136" s="230">
        <f>ROUND(I136*H136,2)</f>
        <v>0</v>
      </c>
      <c r="BL136" s="17" t="s">
        <v>186</v>
      </c>
      <c r="BM136" s="229" t="s">
        <v>324</v>
      </c>
    </row>
    <row r="137" s="2" customFormat="1" ht="55.5" customHeight="1">
      <c r="A137" s="38"/>
      <c r="B137" s="39"/>
      <c r="C137" s="218" t="s">
        <v>197</v>
      </c>
      <c r="D137" s="218" t="s">
        <v>135</v>
      </c>
      <c r="E137" s="219" t="s">
        <v>624</v>
      </c>
      <c r="F137" s="220" t="s">
        <v>625</v>
      </c>
      <c r="G137" s="221" t="s">
        <v>217</v>
      </c>
      <c r="H137" s="222">
        <v>2</v>
      </c>
      <c r="I137" s="223"/>
      <c r="J137" s="224">
        <f>ROUND(I137*H137,2)</f>
        <v>0</v>
      </c>
      <c r="K137" s="220" t="s">
        <v>139</v>
      </c>
      <c r="L137" s="44"/>
      <c r="M137" s="225" t="s">
        <v>1</v>
      </c>
      <c r="N137" s="226" t="s">
        <v>39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186</v>
      </c>
      <c r="AT137" s="229" t="s">
        <v>135</v>
      </c>
      <c r="AU137" s="229" t="s">
        <v>84</v>
      </c>
      <c r="AY137" s="17" t="s">
        <v>132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82</v>
      </c>
      <c r="BK137" s="230">
        <f>ROUND(I137*H137,2)</f>
        <v>0</v>
      </c>
      <c r="BL137" s="17" t="s">
        <v>186</v>
      </c>
      <c r="BM137" s="229" t="s">
        <v>334</v>
      </c>
    </row>
    <row r="138" s="2" customFormat="1" ht="24.15" customHeight="1">
      <c r="A138" s="38"/>
      <c r="B138" s="39"/>
      <c r="C138" s="218" t="s">
        <v>202</v>
      </c>
      <c r="D138" s="218" t="s">
        <v>135</v>
      </c>
      <c r="E138" s="219" t="s">
        <v>626</v>
      </c>
      <c r="F138" s="220" t="s">
        <v>627</v>
      </c>
      <c r="G138" s="221" t="s">
        <v>217</v>
      </c>
      <c r="H138" s="222">
        <v>2</v>
      </c>
      <c r="I138" s="223"/>
      <c r="J138" s="224">
        <f>ROUND(I138*H138,2)</f>
        <v>0</v>
      </c>
      <c r="K138" s="220" t="s">
        <v>139</v>
      </c>
      <c r="L138" s="44"/>
      <c r="M138" s="225" t="s">
        <v>1</v>
      </c>
      <c r="N138" s="226" t="s">
        <v>39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186</v>
      </c>
      <c r="AT138" s="229" t="s">
        <v>135</v>
      </c>
      <c r="AU138" s="229" t="s">
        <v>84</v>
      </c>
      <c r="AY138" s="17" t="s">
        <v>132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82</v>
      </c>
      <c r="BK138" s="230">
        <f>ROUND(I138*H138,2)</f>
        <v>0</v>
      </c>
      <c r="BL138" s="17" t="s">
        <v>186</v>
      </c>
      <c r="BM138" s="229" t="s">
        <v>345</v>
      </c>
    </row>
    <row r="139" s="2" customFormat="1" ht="21.75" customHeight="1">
      <c r="A139" s="38"/>
      <c r="B139" s="39"/>
      <c r="C139" s="218" t="s">
        <v>210</v>
      </c>
      <c r="D139" s="218" t="s">
        <v>135</v>
      </c>
      <c r="E139" s="219" t="s">
        <v>628</v>
      </c>
      <c r="F139" s="220" t="s">
        <v>629</v>
      </c>
      <c r="G139" s="221" t="s">
        <v>630</v>
      </c>
      <c r="H139" s="222">
        <v>1</v>
      </c>
      <c r="I139" s="223"/>
      <c r="J139" s="224">
        <f>ROUND(I139*H139,2)</f>
        <v>0</v>
      </c>
      <c r="K139" s="220" t="s">
        <v>139</v>
      </c>
      <c r="L139" s="44"/>
      <c r="M139" s="225" t="s">
        <v>1</v>
      </c>
      <c r="N139" s="226" t="s">
        <v>39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186</v>
      </c>
      <c r="AT139" s="229" t="s">
        <v>135</v>
      </c>
      <c r="AU139" s="229" t="s">
        <v>84</v>
      </c>
      <c r="AY139" s="17" t="s">
        <v>132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82</v>
      </c>
      <c r="BK139" s="230">
        <f>ROUND(I139*H139,2)</f>
        <v>0</v>
      </c>
      <c r="BL139" s="17" t="s">
        <v>186</v>
      </c>
      <c r="BM139" s="229" t="s">
        <v>353</v>
      </c>
    </row>
    <row r="140" s="2" customFormat="1" ht="37.8" customHeight="1">
      <c r="A140" s="38"/>
      <c r="B140" s="39"/>
      <c r="C140" s="218" t="s">
        <v>214</v>
      </c>
      <c r="D140" s="218" t="s">
        <v>135</v>
      </c>
      <c r="E140" s="219" t="s">
        <v>631</v>
      </c>
      <c r="F140" s="220" t="s">
        <v>632</v>
      </c>
      <c r="G140" s="221" t="s">
        <v>217</v>
      </c>
      <c r="H140" s="222">
        <v>2</v>
      </c>
      <c r="I140" s="223"/>
      <c r="J140" s="224">
        <f>ROUND(I140*H140,2)</f>
        <v>0</v>
      </c>
      <c r="K140" s="220" t="s">
        <v>139</v>
      </c>
      <c r="L140" s="44"/>
      <c r="M140" s="225" t="s">
        <v>1</v>
      </c>
      <c r="N140" s="226" t="s">
        <v>39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186</v>
      </c>
      <c r="AT140" s="229" t="s">
        <v>135</v>
      </c>
      <c r="AU140" s="229" t="s">
        <v>84</v>
      </c>
      <c r="AY140" s="17" t="s">
        <v>132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82</v>
      </c>
      <c r="BK140" s="230">
        <f>ROUND(I140*H140,2)</f>
        <v>0</v>
      </c>
      <c r="BL140" s="17" t="s">
        <v>186</v>
      </c>
      <c r="BM140" s="229" t="s">
        <v>366</v>
      </c>
    </row>
    <row r="141" s="2" customFormat="1" ht="33" customHeight="1">
      <c r="A141" s="38"/>
      <c r="B141" s="39"/>
      <c r="C141" s="218" t="s">
        <v>223</v>
      </c>
      <c r="D141" s="218" t="s">
        <v>135</v>
      </c>
      <c r="E141" s="219" t="s">
        <v>633</v>
      </c>
      <c r="F141" s="220" t="s">
        <v>634</v>
      </c>
      <c r="G141" s="221" t="s">
        <v>217</v>
      </c>
      <c r="H141" s="222">
        <v>2</v>
      </c>
      <c r="I141" s="223"/>
      <c r="J141" s="224">
        <f>ROUND(I141*H141,2)</f>
        <v>0</v>
      </c>
      <c r="K141" s="220" t="s">
        <v>139</v>
      </c>
      <c r="L141" s="44"/>
      <c r="M141" s="225" t="s">
        <v>1</v>
      </c>
      <c r="N141" s="226" t="s">
        <v>39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186</v>
      </c>
      <c r="AT141" s="229" t="s">
        <v>135</v>
      </c>
      <c r="AU141" s="229" t="s">
        <v>84</v>
      </c>
      <c r="AY141" s="17" t="s">
        <v>132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82</v>
      </c>
      <c r="BK141" s="230">
        <f>ROUND(I141*H141,2)</f>
        <v>0</v>
      </c>
      <c r="BL141" s="17" t="s">
        <v>186</v>
      </c>
      <c r="BM141" s="229" t="s">
        <v>375</v>
      </c>
    </row>
    <row r="142" s="2" customFormat="1" ht="44.25" customHeight="1">
      <c r="A142" s="38"/>
      <c r="B142" s="39"/>
      <c r="C142" s="218" t="s">
        <v>8</v>
      </c>
      <c r="D142" s="218" t="s">
        <v>135</v>
      </c>
      <c r="E142" s="219" t="s">
        <v>635</v>
      </c>
      <c r="F142" s="220" t="s">
        <v>636</v>
      </c>
      <c r="G142" s="221" t="s">
        <v>617</v>
      </c>
      <c r="H142" s="282"/>
      <c r="I142" s="223"/>
      <c r="J142" s="224">
        <f>ROUND(I142*H142,2)</f>
        <v>0</v>
      </c>
      <c r="K142" s="220" t="s">
        <v>139</v>
      </c>
      <c r="L142" s="44"/>
      <c r="M142" s="225" t="s">
        <v>1</v>
      </c>
      <c r="N142" s="226" t="s">
        <v>39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186</v>
      </c>
      <c r="AT142" s="229" t="s">
        <v>135</v>
      </c>
      <c r="AU142" s="229" t="s">
        <v>84</v>
      </c>
      <c r="AY142" s="17" t="s">
        <v>132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82</v>
      </c>
      <c r="BK142" s="230">
        <f>ROUND(I142*H142,2)</f>
        <v>0</v>
      </c>
      <c r="BL142" s="17" t="s">
        <v>186</v>
      </c>
      <c r="BM142" s="229" t="s">
        <v>388</v>
      </c>
    </row>
    <row r="143" s="12" customFormat="1" ht="22.8" customHeight="1">
      <c r="A143" s="12"/>
      <c r="B143" s="202"/>
      <c r="C143" s="203"/>
      <c r="D143" s="204" t="s">
        <v>73</v>
      </c>
      <c r="E143" s="216" t="s">
        <v>637</v>
      </c>
      <c r="F143" s="216" t="s">
        <v>638</v>
      </c>
      <c r="G143" s="203"/>
      <c r="H143" s="203"/>
      <c r="I143" s="206"/>
      <c r="J143" s="217">
        <f>BK143</f>
        <v>0</v>
      </c>
      <c r="K143" s="203"/>
      <c r="L143" s="208"/>
      <c r="M143" s="209"/>
      <c r="N143" s="210"/>
      <c r="O143" s="210"/>
      <c r="P143" s="211">
        <f>SUM(P144:P150)</f>
        <v>0</v>
      </c>
      <c r="Q143" s="210"/>
      <c r="R143" s="211">
        <f>SUM(R144:R150)</f>
        <v>0</v>
      </c>
      <c r="S143" s="210"/>
      <c r="T143" s="212">
        <f>SUM(T144:T150)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3" t="s">
        <v>84</v>
      </c>
      <c r="AT143" s="214" t="s">
        <v>73</v>
      </c>
      <c r="AU143" s="214" t="s">
        <v>82</v>
      </c>
      <c r="AY143" s="213" t="s">
        <v>132</v>
      </c>
      <c r="BK143" s="215">
        <f>SUM(BK144:BK150)</f>
        <v>0</v>
      </c>
    </row>
    <row r="144" s="2" customFormat="1" ht="21.75" customHeight="1">
      <c r="A144" s="38"/>
      <c r="B144" s="39"/>
      <c r="C144" s="218" t="s">
        <v>186</v>
      </c>
      <c r="D144" s="218" t="s">
        <v>135</v>
      </c>
      <c r="E144" s="219" t="s">
        <v>639</v>
      </c>
      <c r="F144" s="220" t="s">
        <v>640</v>
      </c>
      <c r="G144" s="221" t="s">
        <v>205</v>
      </c>
      <c r="H144" s="222">
        <v>1</v>
      </c>
      <c r="I144" s="223"/>
      <c r="J144" s="224">
        <f>ROUND(I144*H144,2)</f>
        <v>0</v>
      </c>
      <c r="K144" s="220" t="s">
        <v>139</v>
      </c>
      <c r="L144" s="44"/>
      <c r="M144" s="225" t="s">
        <v>1</v>
      </c>
      <c r="N144" s="226" t="s">
        <v>39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186</v>
      </c>
      <c r="AT144" s="229" t="s">
        <v>135</v>
      </c>
      <c r="AU144" s="229" t="s">
        <v>84</v>
      </c>
      <c r="AY144" s="17" t="s">
        <v>132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82</v>
      </c>
      <c r="BK144" s="230">
        <f>ROUND(I144*H144,2)</f>
        <v>0</v>
      </c>
      <c r="BL144" s="17" t="s">
        <v>186</v>
      </c>
      <c r="BM144" s="229" t="s">
        <v>294</v>
      </c>
    </row>
    <row r="145" s="2" customFormat="1" ht="37.8" customHeight="1">
      <c r="A145" s="38"/>
      <c r="B145" s="39"/>
      <c r="C145" s="218" t="s">
        <v>318</v>
      </c>
      <c r="D145" s="218" t="s">
        <v>135</v>
      </c>
      <c r="E145" s="219" t="s">
        <v>641</v>
      </c>
      <c r="F145" s="220" t="s">
        <v>642</v>
      </c>
      <c r="G145" s="221" t="s">
        <v>205</v>
      </c>
      <c r="H145" s="222">
        <v>1</v>
      </c>
      <c r="I145" s="223"/>
      <c r="J145" s="224">
        <f>ROUND(I145*H145,2)</f>
        <v>0</v>
      </c>
      <c r="K145" s="220" t="s">
        <v>139</v>
      </c>
      <c r="L145" s="44"/>
      <c r="M145" s="225" t="s">
        <v>1</v>
      </c>
      <c r="N145" s="226" t="s">
        <v>39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186</v>
      </c>
      <c r="AT145" s="229" t="s">
        <v>135</v>
      </c>
      <c r="AU145" s="229" t="s">
        <v>84</v>
      </c>
      <c r="AY145" s="17" t="s">
        <v>132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82</v>
      </c>
      <c r="BK145" s="230">
        <f>ROUND(I145*H145,2)</f>
        <v>0</v>
      </c>
      <c r="BL145" s="17" t="s">
        <v>186</v>
      </c>
      <c r="BM145" s="229" t="s">
        <v>405</v>
      </c>
    </row>
    <row r="146" s="2" customFormat="1" ht="16.5" customHeight="1">
      <c r="A146" s="38"/>
      <c r="B146" s="39"/>
      <c r="C146" s="267" t="s">
        <v>324</v>
      </c>
      <c r="D146" s="267" t="s">
        <v>291</v>
      </c>
      <c r="E146" s="268" t="s">
        <v>643</v>
      </c>
      <c r="F146" s="269" t="s">
        <v>644</v>
      </c>
      <c r="G146" s="270" t="s">
        <v>200</v>
      </c>
      <c r="H146" s="271">
        <v>1</v>
      </c>
      <c r="I146" s="272"/>
      <c r="J146" s="273">
        <f>ROUND(I146*H146,2)</f>
        <v>0</v>
      </c>
      <c r="K146" s="269" t="s">
        <v>139</v>
      </c>
      <c r="L146" s="274"/>
      <c r="M146" s="275" t="s">
        <v>1</v>
      </c>
      <c r="N146" s="276" t="s">
        <v>39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294</v>
      </c>
      <c r="AT146" s="229" t="s">
        <v>291</v>
      </c>
      <c r="AU146" s="229" t="s">
        <v>84</v>
      </c>
      <c r="AY146" s="17" t="s">
        <v>132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82</v>
      </c>
      <c r="BK146" s="230">
        <f>ROUND(I146*H146,2)</f>
        <v>0</v>
      </c>
      <c r="BL146" s="17" t="s">
        <v>186</v>
      </c>
      <c r="BM146" s="229" t="s">
        <v>413</v>
      </c>
    </row>
    <row r="147" s="2" customFormat="1" ht="44.25" customHeight="1">
      <c r="A147" s="38"/>
      <c r="B147" s="39"/>
      <c r="C147" s="218" t="s">
        <v>330</v>
      </c>
      <c r="D147" s="218" t="s">
        <v>135</v>
      </c>
      <c r="E147" s="219" t="s">
        <v>645</v>
      </c>
      <c r="F147" s="220" t="s">
        <v>646</v>
      </c>
      <c r="G147" s="221" t="s">
        <v>163</v>
      </c>
      <c r="H147" s="222">
        <v>0.02</v>
      </c>
      <c r="I147" s="223"/>
      <c r="J147" s="224">
        <f>ROUND(I147*H147,2)</f>
        <v>0</v>
      </c>
      <c r="K147" s="220" t="s">
        <v>139</v>
      </c>
      <c r="L147" s="44"/>
      <c r="M147" s="225" t="s">
        <v>1</v>
      </c>
      <c r="N147" s="226" t="s">
        <v>39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186</v>
      </c>
      <c r="AT147" s="229" t="s">
        <v>135</v>
      </c>
      <c r="AU147" s="229" t="s">
        <v>84</v>
      </c>
      <c r="AY147" s="17" t="s">
        <v>132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82</v>
      </c>
      <c r="BK147" s="230">
        <f>ROUND(I147*H147,2)</f>
        <v>0</v>
      </c>
      <c r="BL147" s="17" t="s">
        <v>186</v>
      </c>
      <c r="BM147" s="229" t="s">
        <v>421</v>
      </c>
    </row>
    <row r="148" s="2" customFormat="1" ht="24.15" customHeight="1">
      <c r="A148" s="38"/>
      <c r="B148" s="39"/>
      <c r="C148" s="218" t="s">
        <v>334</v>
      </c>
      <c r="D148" s="218" t="s">
        <v>135</v>
      </c>
      <c r="E148" s="219" t="s">
        <v>647</v>
      </c>
      <c r="F148" s="220" t="s">
        <v>648</v>
      </c>
      <c r="G148" s="221" t="s">
        <v>205</v>
      </c>
      <c r="H148" s="222">
        <v>2</v>
      </c>
      <c r="I148" s="223"/>
      <c r="J148" s="224">
        <f>ROUND(I148*H148,2)</f>
        <v>0</v>
      </c>
      <c r="K148" s="220" t="s">
        <v>139</v>
      </c>
      <c r="L148" s="44"/>
      <c r="M148" s="225" t="s">
        <v>1</v>
      </c>
      <c r="N148" s="226" t="s">
        <v>39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186</v>
      </c>
      <c r="AT148" s="229" t="s">
        <v>135</v>
      </c>
      <c r="AU148" s="229" t="s">
        <v>84</v>
      </c>
      <c r="AY148" s="17" t="s">
        <v>132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82</v>
      </c>
      <c r="BK148" s="230">
        <f>ROUND(I148*H148,2)</f>
        <v>0</v>
      </c>
      <c r="BL148" s="17" t="s">
        <v>186</v>
      </c>
      <c r="BM148" s="229" t="s">
        <v>430</v>
      </c>
    </row>
    <row r="149" s="2" customFormat="1" ht="16.5" customHeight="1">
      <c r="A149" s="38"/>
      <c r="B149" s="39"/>
      <c r="C149" s="218" t="s">
        <v>7</v>
      </c>
      <c r="D149" s="218" t="s">
        <v>135</v>
      </c>
      <c r="E149" s="219" t="s">
        <v>649</v>
      </c>
      <c r="F149" s="220" t="s">
        <v>650</v>
      </c>
      <c r="G149" s="221" t="s">
        <v>205</v>
      </c>
      <c r="H149" s="222">
        <v>1</v>
      </c>
      <c r="I149" s="223"/>
      <c r="J149" s="224">
        <f>ROUND(I149*H149,2)</f>
        <v>0</v>
      </c>
      <c r="K149" s="220" t="s">
        <v>139</v>
      </c>
      <c r="L149" s="44"/>
      <c r="M149" s="225" t="s">
        <v>1</v>
      </c>
      <c r="N149" s="226" t="s">
        <v>39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186</v>
      </c>
      <c r="AT149" s="229" t="s">
        <v>135</v>
      </c>
      <c r="AU149" s="229" t="s">
        <v>84</v>
      </c>
      <c r="AY149" s="17" t="s">
        <v>132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82</v>
      </c>
      <c r="BK149" s="230">
        <f>ROUND(I149*H149,2)</f>
        <v>0</v>
      </c>
      <c r="BL149" s="17" t="s">
        <v>186</v>
      </c>
      <c r="BM149" s="229" t="s">
        <v>439</v>
      </c>
    </row>
    <row r="150" s="2" customFormat="1" ht="44.25" customHeight="1">
      <c r="A150" s="38"/>
      <c r="B150" s="39"/>
      <c r="C150" s="218" t="s">
        <v>345</v>
      </c>
      <c r="D150" s="218" t="s">
        <v>135</v>
      </c>
      <c r="E150" s="219" t="s">
        <v>651</v>
      </c>
      <c r="F150" s="220" t="s">
        <v>652</v>
      </c>
      <c r="G150" s="221" t="s">
        <v>617</v>
      </c>
      <c r="H150" s="282"/>
      <c r="I150" s="223"/>
      <c r="J150" s="224">
        <f>ROUND(I150*H150,2)</f>
        <v>0</v>
      </c>
      <c r="K150" s="220" t="s">
        <v>139</v>
      </c>
      <c r="L150" s="44"/>
      <c r="M150" s="277" t="s">
        <v>1</v>
      </c>
      <c r="N150" s="278" t="s">
        <v>39</v>
      </c>
      <c r="O150" s="279"/>
      <c r="P150" s="280">
        <f>O150*H150</f>
        <v>0</v>
      </c>
      <c r="Q150" s="280">
        <v>0</v>
      </c>
      <c r="R150" s="280">
        <f>Q150*H150</f>
        <v>0</v>
      </c>
      <c r="S150" s="280">
        <v>0</v>
      </c>
      <c r="T150" s="281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186</v>
      </c>
      <c r="AT150" s="229" t="s">
        <v>135</v>
      </c>
      <c r="AU150" s="229" t="s">
        <v>84</v>
      </c>
      <c r="AY150" s="17" t="s">
        <v>132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82</v>
      </c>
      <c r="BK150" s="230">
        <f>ROUND(I150*H150,2)</f>
        <v>0</v>
      </c>
      <c r="BL150" s="17" t="s">
        <v>186</v>
      </c>
      <c r="BM150" s="229" t="s">
        <v>449</v>
      </c>
    </row>
    <row r="151" s="2" customFormat="1" ht="6.96" customHeight="1">
      <c r="A151" s="38"/>
      <c r="B151" s="66"/>
      <c r="C151" s="67"/>
      <c r="D151" s="67"/>
      <c r="E151" s="67"/>
      <c r="F151" s="67"/>
      <c r="G151" s="67"/>
      <c r="H151" s="67"/>
      <c r="I151" s="67"/>
      <c r="J151" s="67"/>
      <c r="K151" s="67"/>
      <c r="L151" s="44"/>
      <c r="M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</sheetData>
  <sheetProtection sheet="1" autoFilter="0" formatColumns="0" formatRows="0" objects="1" scenarios="1" spinCount="100000" saltValue="kqz6NU+NM8isbwdy25jUpEWhYw2vLi3X1MGPfeW02Sv1P8E0n8iv57J6M4sbV7XluPIq3B0MnG8s1lLyjOwXWw==" hashValue="8l1u2UOAjkEmUpe/DNeizTUgPp40y2mH5aIws5dTRCtMXWsFF5QspQhhl1A+ih7dS8anYZ7mRbLYSPJ0lz9gmw==" algorithmName="SHA-512" password="D993"/>
  <autoFilter ref="C121:K15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100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ZŠ Husova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653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30. 1. 2022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83.25" customHeight="1">
      <c r="A27" s="145"/>
      <c r="B27" s="146"/>
      <c r="C27" s="145"/>
      <c r="D27" s="145"/>
      <c r="E27" s="147" t="s">
        <v>103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ROUND(J117,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ROUND((SUM(BE117:BE127)),  2)</f>
        <v>0</v>
      </c>
      <c r="G33" s="38"/>
      <c r="H33" s="38"/>
      <c r="I33" s="155">
        <v>0.20999999999999999</v>
      </c>
      <c r="J33" s="154">
        <f>ROUND(((SUM(BE117:BE127))*I33),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ROUND((SUM(BF117:BF127)),  2)</f>
        <v>0</v>
      </c>
      <c r="G34" s="38"/>
      <c r="H34" s="38"/>
      <c r="I34" s="155">
        <v>0.14999999999999999</v>
      </c>
      <c r="J34" s="154">
        <f>ROUND(((SUM(BF117:BF127))*I34),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ROUND((SUM(BG117:BG127)),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ROUND((SUM(BH117:BH127)),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ROUND((SUM(BI117:BI127)),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ZŠ Husova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INT01 - Interier - část 1.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654</v>
      </c>
      <c r="E97" s="182"/>
      <c r="F97" s="182"/>
      <c r="G97" s="182"/>
      <c r="H97" s="182"/>
      <c r="I97" s="182"/>
      <c r="J97" s="183">
        <f>J118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6.96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="2" customFormat="1" ht="6.96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24.96" customHeight="1">
      <c r="A104" s="38"/>
      <c r="B104" s="39"/>
      <c r="C104" s="23" t="s">
        <v>117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6.5" customHeight="1">
      <c r="A107" s="38"/>
      <c r="B107" s="39"/>
      <c r="C107" s="40"/>
      <c r="D107" s="40"/>
      <c r="E107" s="174" t="str">
        <f>E7</f>
        <v>ZŠ Husova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101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6.5" customHeight="1">
      <c r="A109" s="38"/>
      <c r="B109" s="39"/>
      <c r="C109" s="40"/>
      <c r="D109" s="40"/>
      <c r="E109" s="76" t="str">
        <f>E9</f>
        <v>INT01 - Interier - část 1.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 xml:space="preserve"> </v>
      </c>
      <c r="G111" s="40"/>
      <c r="H111" s="40"/>
      <c r="I111" s="32" t="s">
        <v>22</v>
      </c>
      <c r="J111" s="79" t="str">
        <f>IF(J12="","",J12)</f>
        <v>30. 1. 2022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 xml:space="preserve"> </v>
      </c>
      <c r="G113" s="40"/>
      <c r="H113" s="40"/>
      <c r="I113" s="32" t="s">
        <v>29</v>
      </c>
      <c r="J113" s="36" t="str">
        <f>E21</f>
        <v xml:space="preserve"> 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5.15" customHeight="1">
      <c r="A114" s="38"/>
      <c r="B114" s="39"/>
      <c r="C114" s="32" t="s">
        <v>27</v>
      </c>
      <c r="D114" s="40"/>
      <c r="E114" s="40"/>
      <c r="F114" s="27" t="str">
        <f>IF(E18="","",E18)</f>
        <v>Vyplň údaj</v>
      </c>
      <c r="G114" s="40"/>
      <c r="H114" s="40"/>
      <c r="I114" s="32" t="s">
        <v>31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0.32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11" customFormat="1" ht="29.28" customHeight="1">
      <c r="A116" s="191"/>
      <c r="B116" s="192"/>
      <c r="C116" s="193" t="s">
        <v>118</v>
      </c>
      <c r="D116" s="194" t="s">
        <v>59</v>
      </c>
      <c r="E116" s="194" t="s">
        <v>55</v>
      </c>
      <c r="F116" s="194" t="s">
        <v>56</v>
      </c>
      <c r="G116" s="194" t="s">
        <v>119</v>
      </c>
      <c r="H116" s="194" t="s">
        <v>120</v>
      </c>
      <c r="I116" s="194" t="s">
        <v>121</v>
      </c>
      <c r="J116" s="194" t="s">
        <v>106</v>
      </c>
      <c r="K116" s="195" t="s">
        <v>122</v>
      </c>
      <c r="L116" s="196"/>
      <c r="M116" s="100" t="s">
        <v>1</v>
      </c>
      <c r="N116" s="101" t="s">
        <v>38</v>
      </c>
      <c r="O116" s="101" t="s">
        <v>123</v>
      </c>
      <c r="P116" s="101" t="s">
        <v>124</v>
      </c>
      <c r="Q116" s="101" t="s">
        <v>125</v>
      </c>
      <c r="R116" s="101" t="s">
        <v>126</v>
      </c>
      <c r="S116" s="101" t="s">
        <v>127</v>
      </c>
      <c r="T116" s="102" t="s">
        <v>128</v>
      </c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</row>
    <row r="117" s="2" customFormat="1" ht="22.8" customHeight="1">
      <c r="A117" s="38"/>
      <c r="B117" s="39"/>
      <c r="C117" s="107" t="s">
        <v>129</v>
      </c>
      <c r="D117" s="40"/>
      <c r="E117" s="40"/>
      <c r="F117" s="40"/>
      <c r="G117" s="40"/>
      <c r="H117" s="40"/>
      <c r="I117" s="40"/>
      <c r="J117" s="197">
        <f>BK117</f>
        <v>0</v>
      </c>
      <c r="K117" s="40"/>
      <c r="L117" s="44"/>
      <c r="M117" s="103"/>
      <c r="N117" s="198"/>
      <c r="O117" s="104"/>
      <c r="P117" s="199">
        <f>P118</f>
        <v>0</v>
      </c>
      <c r="Q117" s="104"/>
      <c r="R117" s="199">
        <f>R118</f>
        <v>0</v>
      </c>
      <c r="S117" s="104"/>
      <c r="T117" s="200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73</v>
      </c>
      <c r="AU117" s="17" t="s">
        <v>108</v>
      </c>
      <c r="BK117" s="201">
        <f>BK118</f>
        <v>0</v>
      </c>
    </row>
    <row r="118" s="12" customFormat="1" ht="25.92" customHeight="1">
      <c r="A118" s="12"/>
      <c r="B118" s="202"/>
      <c r="C118" s="203"/>
      <c r="D118" s="204" t="s">
        <v>73</v>
      </c>
      <c r="E118" s="205" t="s">
        <v>655</v>
      </c>
      <c r="F118" s="205" t="s">
        <v>656</v>
      </c>
      <c r="G118" s="203"/>
      <c r="H118" s="203"/>
      <c r="I118" s="206"/>
      <c r="J118" s="207">
        <f>BK118</f>
        <v>0</v>
      </c>
      <c r="K118" s="203"/>
      <c r="L118" s="208"/>
      <c r="M118" s="209"/>
      <c r="N118" s="210"/>
      <c r="O118" s="210"/>
      <c r="P118" s="211">
        <f>SUM(P119:P127)</f>
        <v>0</v>
      </c>
      <c r="Q118" s="210"/>
      <c r="R118" s="211">
        <f>SUM(R119:R127)</f>
        <v>0</v>
      </c>
      <c r="S118" s="210"/>
      <c r="T118" s="212">
        <f>SUM(T119:T127)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3" t="s">
        <v>140</v>
      </c>
      <c r="AT118" s="214" t="s">
        <v>73</v>
      </c>
      <c r="AU118" s="214" t="s">
        <v>74</v>
      </c>
      <c r="AY118" s="213" t="s">
        <v>132</v>
      </c>
      <c r="BK118" s="215">
        <f>SUM(BK119:BK127)</f>
        <v>0</v>
      </c>
    </row>
    <row r="119" s="2" customFormat="1" ht="24.15" customHeight="1">
      <c r="A119" s="38"/>
      <c r="B119" s="39"/>
      <c r="C119" s="218" t="s">
        <v>82</v>
      </c>
      <c r="D119" s="218" t="s">
        <v>135</v>
      </c>
      <c r="E119" s="219" t="s">
        <v>657</v>
      </c>
      <c r="F119" s="220" t="s">
        <v>658</v>
      </c>
      <c r="G119" s="221" t="s">
        <v>205</v>
      </c>
      <c r="H119" s="222">
        <v>16</v>
      </c>
      <c r="I119" s="223"/>
      <c r="J119" s="224">
        <f>ROUND(I119*H119,2)</f>
        <v>0</v>
      </c>
      <c r="K119" s="220" t="s">
        <v>1</v>
      </c>
      <c r="L119" s="44"/>
      <c r="M119" s="225" t="s">
        <v>1</v>
      </c>
      <c r="N119" s="226" t="s">
        <v>39</v>
      </c>
      <c r="O119" s="91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186</v>
      </c>
      <c r="AT119" s="229" t="s">
        <v>135</v>
      </c>
      <c r="AU119" s="229" t="s">
        <v>82</v>
      </c>
      <c r="AY119" s="17" t="s">
        <v>132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82</v>
      </c>
      <c r="BK119" s="230">
        <f>ROUND(I119*H119,2)</f>
        <v>0</v>
      </c>
      <c r="BL119" s="17" t="s">
        <v>186</v>
      </c>
      <c r="BM119" s="229" t="s">
        <v>659</v>
      </c>
    </row>
    <row r="120" s="2" customFormat="1" ht="33" customHeight="1">
      <c r="A120" s="38"/>
      <c r="B120" s="39"/>
      <c r="C120" s="218" t="s">
        <v>84</v>
      </c>
      <c r="D120" s="218" t="s">
        <v>135</v>
      </c>
      <c r="E120" s="219" t="s">
        <v>660</v>
      </c>
      <c r="F120" s="220" t="s">
        <v>661</v>
      </c>
      <c r="G120" s="221" t="s">
        <v>205</v>
      </c>
      <c r="H120" s="222">
        <v>5</v>
      </c>
      <c r="I120" s="223"/>
      <c r="J120" s="224">
        <f>ROUND(I120*H120,2)</f>
        <v>0</v>
      </c>
      <c r="K120" s="220" t="s">
        <v>1</v>
      </c>
      <c r="L120" s="44"/>
      <c r="M120" s="225" t="s">
        <v>1</v>
      </c>
      <c r="N120" s="226" t="s">
        <v>39</v>
      </c>
      <c r="O120" s="91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9" t="s">
        <v>186</v>
      </c>
      <c r="AT120" s="229" t="s">
        <v>135</v>
      </c>
      <c r="AU120" s="229" t="s">
        <v>82</v>
      </c>
      <c r="AY120" s="17" t="s">
        <v>132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7" t="s">
        <v>82</v>
      </c>
      <c r="BK120" s="230">
        <f>ROUND(I120*H120,2)</f>
        <v>0</v>
      </c>
      <c r="BL120" s="17" t="s">
        <v>186</v>
      </c>
      <c r="BM120" s="229" t="s">
        <v>662</v>
      </c>
    </row>
    <row r="121" s="2" customFormat="1" ht="37.8" customHeight="1">
      <c r="A121" s="38"/>
      <c r="B121" s="39"/>
      <c r="C121" s="218" t="s">
        <v>153</v>
      </c>
      <c r="D121" s="218" t="s">
        <v>135</v>
      </c>
      <c r="E121" s="219" t="s">
        <v>663</v>
      </c>
      <c r="F121" s="220" t="s">
        <v>664</v>
      </c>
      <c r="G121" s="221" t="s">
        <v>205</v>
      </c>
      <c r="H121" s="222">
        <v>3</v>
      </c>
      <c r="I121" s="223"/>
      <c r="J121" s="224">
        <f>ROUND(I121*H121,2)</f>
        <v>0</v>
      </c>
      <c r="K121" s="220" t="s">
        <v>1</v>
      </c>
      <c r="L121" s="44"/>
      <c r="M121" s="225" t="s">
        <v>1</v>
      </c>
      <c r="N121" s="226" t="s">
        <v>39</v>
      </c>
      <c r="O121" s="91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186</v>
      </c>
      <c r="AT121" s="229" t="s">
        <v>135</v>
      </c>
      <c r="AU121" s="229" t="s">
        <v>82</v>
      </c>
      <c r="AY121" s="17" t="s">
        <v>132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82</v>
      </c>
      <c r="BK121" s="230">
        <f>ROUND(I121*H121,2)</f>
        <v>0</v>
      </c>
      <c r="BL121" s="17" t="s">
        <v>186</v>
      </c>
      <c r="BM121" s="229" t="s">
        <v>665</v>
      </c>
    </row>
    <row r="122" s="2" customFormat="1" ht="24.15" customHeight="1">
      <c r="A122" s="38"/>
      <c r="B122" s="39"/>
      <c r="C122" s="218" t="s">
        <v>140</v>
      </c>
      <c r="D122" s="218" t="s">
        <v>135</v>
      </c>
      <c r="E122" s="219" t="s">
        <v>666</v>
      </c>
      <c r="F122" s="220" t="s">
        <v>667</v>
      </c>
      <c r="G122" s="221" t="s">
        <v>205</v>
      </c>
      <c r="H122" s="222">
        <v>2</v>
      </c>
      <c r="I122" s="223"/>
      <c r="J122" s="224">
        <f>ROUND(I122*H122,2)</f>
        <v>0</v>
      </c>
      <c r="K122" s="220" t="s">
        <v>1</v>
      </c>
      <c r="L122" s="44"/>
      <c r="M122" s="225" t="s">
        <v>1</v>
      </c>
      <c r="N122" s="226" t="s">
        <v>39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186</v>
      </c>
      <c r="AT122" s="229" t="s">
        <v>135</v>
      </c>
      <c r="AU122" s="229" t="s">
        <v>82</v>
      </c>
      <c r="AY122" s="17" t="s">
        <v>132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82</v>
      </c>
      <c r="BK122" s="230">
        <f>ROUND(I122*H122,2)</f>
        <v>0</v>
      </c>
      <c r="BL122" s="17" t="s">
        <v>186</v>
      </c>
      <c r="BM122" s="229" t="s">
        <v>668</v>
      </c>
    </row>
    <row r="123" s="2" customFormat="1" ht="37.8" customHeight="1">
      <c r="A123" s="38"/>
      <c r="B123" s="39"/>
      <c r="C123" s="218" t="s">
        <v>165</v>
      </c>
      <c r="D123" s="218" t="s">
        <v>135</v>
      </c>
      <c r="E123" s="219" t="s">
        <v>669</v>
      </c>
      <c r="F123" s="220" t="s">
        <v>670</v>
      </c>
      <c r="G123" s="221" t="s">
        <v>205</v>
      </c>
      <c r="H123" s="222">
        <v>1</v>
      </c>
      <c r="I123" s="223"/>
      <c r="J123" s="224">
        <f>ROUND(I123*H123,2)</f>
        <v>0</v>
      </c>
      <c r="K123" s="220" t="s">
        <v>1</v>
      </c>
      <c r="L123" s="44"/>
      <c r="M123" s="225" t="s">
        <v>1</v>
      </c>
      <c r="N123" s="226" t="s">
        <v>39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186</v>
      </c>
      <c r="AT123" s="229" t="s">
        <v>135</v>
      </c>
      <c r="AU123" s="229" t="s">
        <v>82</v>
      </c>
      <c r="AY123" s="17" t="s">
        <v>132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82</v>
      </c>
      <c r="BK123" s="230">
        <f>ROUND(I123*H123,2)</f>
        <v>0</v>
      </c>
      <c r="BL123" s="17" t="s">
        <v>186</v>
      </c>
      <c r="BM123" s="229" t="s">
        <v>671</v>
      </c>
    </row>
    <row r="124" s="2" customFormat="1" ht="37.8" customHeight="1">
      <c r="A124" s="38"/>
      <c r="B124" s="39"/>
      <c r="C124" s="218" t="s">
        <v>170</v>
      </c>
      <c r="D124" s="218" t="s">
        <v>135</v>
      </c>
      <c r="E124" s="219" t="s">
        <v>672</v>
      </c>
      <c r="F124" s="220" t="s">
        <v>673</v>
      </c>
      <c r="G124" s="221" t="s">
        <v>205</v>
      </c>
      <c r="H124" s="222">
        <v>1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39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186</v>
      </c>
      <c r="AT124" s="229" t="s">
        <v>135</v>
      </c>
      <c r="AU124" s="229" t="s">
        <v>82</v>
      </c>
      <c r="AY124" s="17" t="s">
        <v>132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82</v>
      </c>
      <c r="BK124" s="230">
        <f>ROUND(I124*H124,2)</f>
        <v>0</v>
      </c>
      <c r="BL124" s="17" t="s">
        <v>186</v>
      </c>
      <c r="BM124" s="229" t="s">
        <v>674</v>
      </c>
    </row>
    <row r="125" s="2" customFormat="1" ht="24.15" customHeight="1">
      <c r="A125" s="38"/>
      <c r="B125" s="39"/>
      <c r="C125" s="218" t="s">
        <v>175</v>
      </c>
      <c r="D125" s="218" t="s">
        <v>135</v>
      </c>
      <c r="E125" s="219" t="s">
        <v>675</v>
      </c>
      <c r="F125" s="220" t="s">
        <v>676</v>
      </c>
      <c r="G125" s="221" t="s">
        <v>205</v>
      </c>
      <c r="H125" s="222">
        <v>1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39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186</v>
      </c>
      <c r="AT125" s="229" t="s">
        <v>135</v>
      </c>
      <c r="AU125" s="229" t="s">
        <v>82</v>
      </c>
      <c r="AY125" s="17" t="s">
        <v>132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82</v>
      </c>
      <c r="BK125" s="230">
        <f>ROUND(I125*H125,2)</f>
        <v>0</v>
      </c>
      <c r="BL125" s="17" t="s">
        <v>186</v>
      </c>
      <c r="BM125" s="229" t="s">
        <v>677</v>
      </c>
    </row>
    <row r="126" s="2" customFormat="1" ht="21.75" customHeight="1">
      <c r="A126" s="38"/>
      <c r="B126" s="39"/>
      <c r="C126" s="218" t="s">
        <v>183</v>
      </c>
      <c r="D126" s="218" t="s">
        <v>135</v>
      </c>
      <c r="E126" s="219" t="s">
        <v>678</v>
      </c>
      <c r="F126" s="220" t="s">
        <v>679</v>
      </c>
      <c r="G126" s="221" t="s">
        <v>205</v>
      </c>
      <c r="H126" s="222">
        <v>1</v>
      </c>
      <c r="I126" s="223"/>
      <c r="J126" s="224">
        <f>ROUND(I126*H126,2)</f>
        <v>0</v>
      </c>
      <c r="K126" s="220" t="s">
        <v>1</v>
      </c>
      <c r="L126" s="44"/>
      <c r="M126" s="225" t="s">
        <v>1</v>
      </c>
      <c r="N126" s="226" t="s">
        <v>39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186</v>
      </c>
      <c r="AT126" s="229" t="s">
        <v>135</v>
      </c>
      <c r="AU126" s="229" t="s">
        <v>82</v>
      </c>
      <c r="AY126" s="17" t="s">
        <v>132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82</v>
      </c>
      <c r="BK126" s="230">
        <f>ROUND(I126*H126,2)</f>
        <v>0</v>
      </c>
      <c r="BL126" s="17" t="s">
        <v>186</v>
      </c>
      <c r="BM126" s="229" t="s">
        <v>680</v>
      </c>
    </row>
    <row r="127" s="2" customFormat="1" ht="33" customHeight="1">
      <c r="A127" s="38"/>
      <c r="B127" s="39"/>
      <c r="C127" s="218" t="s">
        <v>133</v>
      </c>
      <c r="D127" s="218" t="s">
        <v>135</v>
      </c>
      <c r="E127" s="219" t="s">
        <v>681</v>
      </c>
      <c r="F127" s="220" t="s">
        <v>682</v>
      </c>
      <c r="G127" s="221" t="s">
        <v>205</v>
      </c>
      <c r="H127" s="222">
        <v>1</v>
      </c>
      <c r="I127" s="223"/>
      <c r="J127" s="224">
        <f>ROUND(I127*H127,2)</f>
        <v>0</v>
      </c>
      <c r="K127" s="220" t="s">
        <v>1</v>
      </c>
      <c r="L127" s="44"/>
      <c r="M127" s="277" t="s">
        <v>1</v>
      </c>
      <c r="N127" s="278" t="s">
        <v>39</v>
      </c>
      <c r="O127" s="279"/>
      <c r="P127" s="280">
        <f>O127*H127</f>
        <v>0</v>
      </c>
      <c r="Q127" s="280">
        <v>0</v>
      </c>
      <c r="R127" s="280">
        <f>Q127*H127</f>
        <v>0</v>
      </c>
      <c r="S127" s="280">
        <v>0</v>
      </c>
      <c r="T127" s="281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186</v>
      </c>
      <c r="AT127" s="229" t="s">
        <v>135</v>
      </c>
      <c r="AU127" s="229" t="s">
        <v>82</v>
      </c>
      <c r="AY127" s="17" t="s">
        <v>132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82</v>
      </c>
      <c r="BK127" s="230">
        <f>ROUND(I127*H127,2)</f>
        <v>0</v>
      </c>
      <c r="BL127" s="17" t="s">
        <v>186</v>
      </c>
      <c r="BM127" s="229" t="s">
        <v>683</v>
      </c>
    </row>
    <row r="128" s="2" customFormat="1" ht="6.96" customHeight="1">
      <c r="A128" s="38"/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sheet="1" autoFilter="0" formatColumns="0" formatRows="0" objects="1" scenarios="1" spinCount="100000" saltValue="8qC2U9joSySRmvlLLhPYVBLGPP9fuauoeC2iNbJTczu9NESLG6PN8FhKkUZj/bUuZg/7zzC4cy32A8ycQU20Ig==" hashValue="NApqd3/kcomVvzC+EIL4BMCGAC2QjXUXBp4tOMSzQsex4yPS5KHrtrnXqrNcuVnwVdSGlNK2L8giLnJhlkiLxQ==" algorithmName="SHA-512" password="D993"/>
  <autoFilter ref="C116:K12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100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ZŠ Husova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684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30. 1. 2022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ROUND(J117,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ROUND((SUM(BE117:BE124)),  2)</f>
        <v>0</v>
      </c>
      <c r="G33" s="38"/>
      <c r="H33" s="38"/>
      <c r="I33" s="155">
        <v>0.20999999999999999</v>
      </c>
      <c r="J33" s="154">
        <f>ROUND(((SUM(BE117:BE124))*I33),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ROUND((SUM(BF117:BF124)),  2)</f>
        <v>0</v>
      </c>
      <c r="G34" s="38"/>
      <c r="H34" s="38"/>
      <c r="I34" s="155">
        <v>0.14999999999999999</v>
      </c>
      <c r="J34" s="154">
        <f>ROUND(((SUM(BF117:BF124))*I34),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ROUND((SUM(BG117:BG124)),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ROUND((SUM(BH117:BH124)),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ROUND((SUM(BI117:BI124)),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ZŠ Husova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685</v>
      </c>
      <c r="E97" s="182"/>
      <c r="F97" s="182"/>
      <c r="G97" s="182"/>
      <c r="H97" s="182"/>
      <c r="I97" s="182"/>
      <c r="J97" s="183">
        <f>J118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6.96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="2" customFormat="1" ht="6.96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24.96" customHeight="1">
      <c r="A104" s="38"/>
      <c r="B104" s="39"/>
      <c r="C104" s="23" t="s">
        <v>117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6.5" customHeight="1">
      <c r="A107" s="38"/>
      <c r="B107" s="39"/>
      <c r="C107" s="40"/>
      <c r="D107" s="40"/>
      <c r="E107" s="174" t="str">
        <f>E7</f>
        <v>ZŠ Husova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101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6.5" customHeight="1">
      <c r="A109" s="38"/>
      <c r="B109" s="39"/>
      <c r="C109" s="40"/>
      <c r="D109" s="40"/>
      <c r="E109" s="76" t="str">
        <f>E9</f>
        <v>VON - Vedlejší a ostatní náklady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 xml:space="preserve"> </v>
      </c>
      <c r="G111" s="40"/>
      <c r="H111" s="40"/>
      <c r="I111" s="32" t="s">
        <v>22</v>
      </c>
      <c r="J111" s="79" t="str">
        <f>IF(J12="","",J12)</f>
        <v>30. 1. 2022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 xml:space="preserve"> </v>
      </c>
      <c r="G113" s="40"/>
      <c r="H113" s="40"/>
      <c r="I113" s="32" t="s">
        <v>29</v>
      </c>
      <c r="J113" s="36" t="str">
        <f>E21</f>
        <v xml:space="preserve"> 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5.15" customHeight="1">
      <c r="A114" s="38"/>
      <c r="B114" s="39"/>
      <c r="C114" s="32" t="s">
        <v>27</v>
      </c>
      <c r="D114" s="40"/>
      <c r="E114" s="40"/>
      <c r="F114" s="27" t="str">
        <f>IF(E18="","",E18)</f>
        <v>Vyplň údaj</v>
      </c>
      <c r="G114" s="40"/>
      <c r="H114" s="40"/>
      <c r="I114" s="32" t="s">
        <v>31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0.32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11" customFormat="1" ht="29.28" customHeight="1">
      <c r="A116" s="191"/>
      <c r="B116" s="192"/>
      <c r="C116" s="193" t="s">
        <v>118</v>
      </c>
      <c r="D116" s="194" t="s">
        <v>59</v>
      </c>
      <c r="E116" s="194" t="s">
        <v>55</v>
      </c>
      <c r="F116" s="194" t="s">
        <v>56</v>
      </c>
      <c r="G116" s="194" t="s">
        <v>119</v>
      </c>
      <c r="H116" s="194" t="s">
        <v>120</v>
      </c>
      <c r="I116" s="194" t="s">
        <v>121</v>
      </c>
      <c r="J116" s="194" t="s">
        <v>106</v>
      </c>
      <c r="K116" s="195" t="s">
        <v>122</v>
      </c>
      <c r="L116" s="196"/>
      <c r="M116" s="100" t="s">
        <v>1</v>
      </c>
      <c r="N116" s="101" t="s">
        <v>38</v>
      </c>
      <c r="O116" s="101" t="s">
        <v>123</v>
      </c>
      <c r="P116" s="101" t="s">
        <v>124</v>
      </c>
      <c r="Q116" s="101" t="s">
        <v>125</v>
      </c>
      <c r="R116" s="101" t="s">
        <v>126</v>
      </c>
      <c r="S116" s="101" t="s">
        <v>127</v>
      </c>
      <c r="T116" s="102" t="s">
        <v>128</v>
      </c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</row>
    <row r="117" s="2" customFormat="1" ht="22.8" customHeight="1">
      <c r="A117" s="38"/>
      <c r="B117" s="39"/>
      <c r="C117" s="107" t="s">
        <v>129</v>
      </c>
      <c r="D117" s="40"/>
      <c r="E117" s="40"/>
      <c r="F117" s="40"/>
      <c r="G117" s="40"/>
      <c r="H117" s="40"/>
      <c r="I117" s="40"/>
      <c r="J117" s="197">
        <f>BK117</f>
        <v>0</v>
      </c>
      <c r="K117" s="40"/>
      <c r="L117" s="44"/>
      <c r="M117" s="103"/>
      <c r="N117" s="198"/>
      <c r="O117" s="104"/>
      <c r="P117" s="199">
        <f>P118</f>
        <v>0</v>
      </c>
      <c r="Q117" s="104"/>
      <c r="R117" s="199">
        <f>R118</f>
        <v>0</v>
      </c>
      <c r="S117" s="104"/>
      <c r="T117" s="200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73</v>
      </c>
      <c r="AU117" s="17" t="s">
        <v>108</v>
      </c>
      <c r="BK117" s="201">
        <f>BK118</f>
        <v>0</v>
      </c>
    </row>
    <row r="118" s="12" customFormat="1" ht="25.92" customHeight="1">
      <c r="A118" s="12"/>
      <c r="B118" s="202"/>
      <c r="C118" s="203"/>
      <c r="D118" s="204" t="s">
        <v>73</v>
      </c>
      <c r="E118" s="205" t="s">
        <v>686</v>
      </c>
      <c r="F118" s="205" t="s">
        <v>687</v>
      </c>
      <c r="G118" s="203"/>
      <c r="H118" s="203"/>
      <c r="I118" s="206"/>
      <c r="J118" s="207">
        <f>BK118</f>
        <v>0</v>
      </c>
      <c r="K118" s="203"/>
      <c r="L118" s="208"/>
      <c r="M118" s="209"/>
      <c r="N118" s="210"/>
      <c r="O118" s="210"/>
      <c r="P118" s="211">
        <f>SUM(P119:P124)</f>
        <v>0</v>
      </c>
      <c r="Q118" s="210"/>
      <c r="R118" s="211">
        <f>SUM(R119:R124)</f>
        <v>0</v>
      </c>
      <c r="S118" s="210"/>
      <c r="T118" s="212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3" t="s">
        <v>165</v>
      </c>
      <c r="AT118" s="214" t="s">
        <v>73</v>
      </c>
      <c r="AU118" s="214" t="s">
        <v>74</v>
      </c>
      <c r="AY118" s="213" t="s">
        <v>132</v>
      </c>
      <c r="BK118" s="215">
        <f>SUM(BK119:BK124)</f>
        <v>0</v>
      </c>
    </row>
    <row r="119" s="2" customFormat="1" ht="16.5" customHeight="1">
      <c r="A119" s="38"/>
      <c r="B119" s="39"/>
      <c r="C119" s="218" t="s">
        <v>82</v>
      </c>
      <c r="D119" s="218" t="s">
        <v>135</v>
      </c>
      <c r="E119" s="219" t="s">
        <v>688</v>
      </c>
      <c r="F119" s="220" t="s">
        <v>689</v>
      </c>
      <c r="G119" s="221" t="s">
        <v>205</v>
      </c>
      <c r="H119" s="222">
        <v>1</v>
      </c>
      <c r="I119" s="223"/>
      <c r="J119" s="224">
        <f>ROUND(I119*H119,2)</f>
        <v>0</v>
      </c>
      <c r="K119" s="220" t="s">
        <v>139</v>
      </c>
      <c r="L119" s="44"/>
      <c r="M119" s="225" t="s">
        <v>1</v>
      </c>
      <c r="N119" s="226" t="s">
        <v>39</v>
      </c>
      <c r="O119" s="91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690</v>
      </c>
      <c r="AT119" s="229" t="s">
        <v>135</v>
      </c>
      <c r="AU119" s="229" t="s">
        <v>82</v>
      </c>
      <c r="AY119" s="17" t="s">
        <v>132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82</v>
      </c>
      <c r="BK119" s="230">
        <f>ROUND(I119*H119,2)</f>
        <v>0</v>
      </c>
      <c r="BL119" s="17" t="s">
        <v>690</v>
      </c>
      <c r="BM119" s="229" t="s">
        <v>691</v>
      </c>
    </row>
    <row r="120" s="2" customFormat="1" ht="16.5" customHeight="1">
      <c r="A120" s="38"/>
      <c r="B120" s="39"/>
      <c r="C120" s="218" t="s">
        <v>84</v>
      </c>
      <c r="D120" s="218" t="s">
        <v>135</v>
      </c>
      <c r="E120" s="219" t="s">
        <v>692</v>
      </c>
      <c r="F120" s="220" t="s">
        <v>693</v>
      </c>
      <c r="G120" s="221" t="s">
        <v>205</v>
      </c>
      <c r="H120" s="222">
        <v>1</v>
      </c>
      <c r="I120" s="223"/>
      <c r="J120" s="224">
        <f>ROUND(I120*H120,2)</f>
        <v>0</v>
      </c>
      <c r="K120" s="220" t="s">
        <v>139</v>
      </c>
      <c r="L120" s="44"/>
      <c r="M120" s="225" t="s">
        <v>1</v>
      </c>
      <c r="N120" s="226" t="s">
        <v>39</v>
      </c>
      <c r="O120" s="91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9" t="s">
        <v>690</v>
      </c>
      <c r="AT120" s="229" t="s">
        <v>135</v>
      </c>
      <c r="AU120" s="229" t="s">
        <v>82</v>
      </c>
      <c r="AY120" s="17" t="s">
        <v>132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7" t="s">
        <v>82</v>
      </c>
      <c r="BK120" s="230">
        <f>ROUND(I120*H120,2)</f>
        <v>0</v>
      </c>
      <c r="BL120" s="17" t="s">
        <v>690</v>
      </c>
      <c r="BM120" s="229" t="s">
        <v>694</v>
      </c>
    </row>
    <row r="121" s="2" customFormat="1" ht="16.5" customHeight="1">
      <c r="A121" s="38"/>
      <c r="B121" s="39"/>
      <c r="C121" s="218" t="s">
        <v>153</v>
      </c>
      <c r="D121" s="218" t="s">
        <v>135</v>
      </c>
      <c r="E121" s="219" t="s">
        <v>695</v>
      </c>
      <c r="F121" s="220" t="s">
        <v>696</v>
      </c>
      <c r="G121" s="221" t="s">
        <v>205</v>
      </c>
      <c r="H121" s="222">
        <v>1</v>
      </c>
      <c r="I121" s="223"/>
      <c r="J121" s="224">
        <f>ROUND(I121*H121,2)</f>
        <v>0</v>
      </c>
      <c r="K121" s="220" t="s">
        <v>139</v>
      </c>
      <c r="L121" s="44"/>
      <c r="M121" s="225" t="s">
        <v>1</v>
      </c>
      <c r="N121" s="226" t="s">
        <v>39</v>
      </c>
      <c r="O121" s="91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690</v>
      </c>
      <c r="AT121" s="229" t="s">
        <v>135</v>
      </c>
      <c r="AU121" s="229" t="s">
        <v>82</v>
      </c>
      <c r="AY121" s="17" t="s">
        <v>132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82</v>
      </c>
      <c r="BK121" s="230">
        <f>ROUND(I121*H121,2)</f>
        <v>0</v>
      </c>
      <c r="BL121" s="17" t="s">
        <v>690</v>
      </c>
      <c r="BM121" s="229" t="s">
        <v>697</v>
      </c>
    </row>
    <row r="122" s="2" customFormat="1" ht="16.5" customHeight="1">
      <c r="A122" s="38"/>
      <c r="B122" s="39"/>
      <c r="C122" s="218" t="s">
        <v>140</v>
      </c>
      <c r="D122" s="218" t="s">
        <v>135</v>
      </c>
      <c r="E122" s="219" t="s">
        <v>698</v>
      </c>
      <c r="F122" s="220" t="s">
        <v>699</v>
      </c>
      <c r="G122" s="221" t="s">
        <v>700</v>
      </c>
      <c r="H122" s="222">
        <v>1</v>
      </c>
      <c r="I122" s="223"/>
      <c r="J122" s="224">
        <f>ROUND(I122*H122,2)</f>
        <v>0</v>
      </c>
      <c r="K122" s="220" t="s">
        <v>139</v>
      </c>
      <c r="L122" s="44"/>
      <c r="M122" s="225" t="s">
        <v>1</v>
      </c>
      <c r="N122" s="226" t="s">
        <v>39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690</v>
      </c>
      <c r="AT122" s="229" t="s">
        <v>135</v>
      </c>
      <c r="AU122" s="229" t="s">
        <v>82</v>
      </c>
      <c r="AY122" s="17" t="s">
        <v>132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82</v>
      </c>
      <c r="BK122" s="230">
        <f>ROUND(I122*H122,2)</f>
        <v>0</v>
      </c>
      <c r="BL122" s="17" t="s">
        <v>690</v>
      </c>
      <c r="BM122" s="229" t="s">
        <v>701</v>
      </c>
    </row>
    <row r="123" s="2" customFormat="1" ht="16.5" customHeight="1">
      <c r="A123" s="38"/>
      <c r="B123" s="39"/>
      <c r="C123" s="218" t="s">
        <v>165</v>
      </c>
      <c r="D123" s="218" t="s">
        <v>135</v>
      </c>
      <c r="E123" s="219" t="s">
        <v>702</v>
      </c>
      <c r="F123" s="220" t="s">
        <v>703</v>
      </c>
      <c r="G123" s="221" t="s">
        <v>205</v>
      </c>
      <c r="H123" s="222">
        <v>1</v>
      </c>
      <c r="I123" s="223"/>
      <c r="J123" s="224">
        <f>ROUND(I123*H123,2)</f>
        <v>0</v>
      </c>
      <c r="K123" s="220" t="s">
        <v>139</v>
      </c>
      <c r="L123" s="44"/>
      <c r="M123" s="225" t="s">
        <v>1</v>
      </c>
      <c r="N123" s="226" t="s">
        <v>39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690</v>
      </c>
      <c r="AT123" s="229" t="s">
        <v>135</v>
      </c>
      <c r="AU123" s="229" t="s">
        <v>82</v>
      </c>
      <c r="AY123" s="17" t="s">
        <v>132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82</v>
      </c>
      <c r="BK123" s="230">
        <f>ROUND(I123*H123,2)</f>
        <v>0</v>
      </c>
      <c r="BL123" s="17" t="s">
        <v>690</v>
      </c>
      <c r="BM123" s="229" t="s">
        <v>704</v>
      </c>
    </row>
    <row r="124" s="2" customFormat="1" ht="16.5" customHeight="1">
      <c r="A124" s="38"/>
      <c r="B124" s="39"/>
      <c r="C124" s="218" t="s">
        <v>170</v>
      </c>
      <c r="D124" s="218" t="s">
        <v>135</v>
      </c>
      <c r="E124" s="219" t="s">
        <v>705</v>
      </c>
      <c r="F124" s="220" t="s">
        <v>706</v>
      </c>
      <c r="G124" s="221" t="s">
        <v>700</v>
      </c>
      <c r="H124" s="222">
        <v>1</v>
      </c>
      <c r="I124" s="223"/>
      <c r="J124" s="224">
        <f>ROUND(I124*H124,2)</f>
        <v>0</v>
      </c>
      <c r="K124" s="220" t="s">
        <v>139</v>
      </c>
      <c r="L124" s="44"/>
      <c r="M124" s="277" t="s">
        <v>1</v>
      </c>
      <c r="N124" s="278" t="s">
        <v>39</v>
      </c>
      <c r="O124" s="279"/>
      <c r="P124" s="280">
        <f>O124*H124</f>
        <v>0</v>
      </c>
      <c r="Q124" s="280">
        <v>0</v>
      </c>
      <c r="R124" s="280">
        <f>Q124*H124</f>
        <v>0</v>
      </c>
      <c r="S124" s="280">
        <v>0</v>
      </c>
      <c r="T124" s="281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690</v>
      </c>
      <c r="AT124" s="229" t="s">
        <v>135</v>
      </c>
      <c r="AU124" s="229" t="s">
        <v>82</v>
      </c>
      <c r="AY124" s="17" t="s">
        <v>132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82</v>
      </c>
      <c r="BK124" s="230">
        <f>ROUND(I124*H124,2)</f>
        <v>0</v>
      </c>
      <c r="BL124" s="17" t="s">
        <v>690</v>
      </c>
      <c r="BM124" s="229" t="s">
        <v>707</v>
      </c>
    </row>
    <row r="125" s="2" customFormat="1" ht="6.96" customHeight="1">
      <c r="A125" s="38"/>
      <c r="B125" s="66"/>
      <c r="C125" s="67"/>
      <c r="D125" s="67"/>
      <c r="E125" s="67"/>
      <c r="F125" s="67"/>
      <c r="G125" s="67"/>
      <c r="H125" s="67"/>
      <c r="I125" s="67"/>
      <c r="J125" s="67"/>
      <c r="K125" s="67"/>
      <c r="L125" s="44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sheetProtection sheet="1" autoFilter="0" formatColumns="0" formatRows="0" objects="1" scenarios="1" spinCount="100000" saltValue="FLWN7B150UPc7ipBsnpPgRzhL4NKsl6PQWAOQP4jliXokqP4vrcH5Bk5wgbtWtfjLM1PRhaSlTgXHZT3GE7UdQ==" hashValue="sGZL3d+KgDHcvGLs2qG49Ef28bXzRU0n0JlPEmoAS85IlrjisdIdTOi6eFk9IQuKqkAWCKvteAOnZD/gCjSnkw==" algorithmName="SHA-512" password="D993"/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Aigel Petr (9768)</dc:creator>
  <cp:lastModifiedBy>Aigel Petr (9768)</cp:lastModifiedBy>
  <dcterms:created xsi:type="dcterms:W3CDTF">2022-04-12T10:39:05Z</dcterms:created>
  <dcterms:modified xsi:type="dcterms:W3CDTF">2022-04-12T10:39:14Z</dcterms:modified>
</cp:coreProperties>
</file>