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D_stavby\Sona\ZS_Miru_DRUŽINA_2020_PD\10_REALIZACE PD\KR,VV\VV_upraveno pro soutez\"/>
    </mc:Choice>
  </mc:AlternateContent>
  <bookViews>
    <workbookView xWindow="-28920" yWindow="-120" windowWidth="29040" windowHeight="15840" firstSheet="2" activeTab="2"/>
  </bookViews>
  <sheets>
    <sheet name="Pokyny pro vyplnění" sheetId="11" state="hidden" r:id="rId1"/>
    <sheet name="VzorPolozky" sheetId="10" state="hidden" r:id="rId2"/>
    <sheet name="ZTI" sheetId="12" r:id="rId3"/>
  </sheets>
  <externalReferences>
    <externalReference r:id="rId4"/>
  </externalReferences>
  <definedNames>
    <definedName name="_xlnm._FilterDatabase" localSheetId="2" hidden="1">ZTI!$A$6:$K$52</definedName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ZTI!$5:$6</definedName>
    <definedName name="oadresa">#REF!</definedName>
    <definedName name="_xlnm.Print_Area" localSheetId="2">ZTI!$A$1:$G$53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51" i="12" l="1"/>
  <c r="G50" i="12"/>
  <c r="G48" i="12"/>
  <c r="G47" i="12"/>
  <c r="G45" i="12"/>
  <c r="G43" i="12"/>
  <c r="G41" i="12"/>
  <c r="G40" i="12"/>
  <c r="G39" i="12"/>
  <c r="G37" i="12"/>
  <c r="G36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22" i="12"/>
  <c r="G21" i="12" s="1"/>
  <c r="G9" i="12"/>
  <c r="G10" i="12"/>
  <c r="G11" i="12"/>
  <c r="G12" i="12"/>
  <c r="G13" i="12"/>
  <c r="G14" i="12"/>
  <c r="G15" i="12"/>
  <c r="G16" i="12"/>
  <c r="G17" i="12"/>
  <c r="G18" i="12"/>
  <c r="G19" i="12"/>
  <c r="G20" i="12"/>
  <c r="G8" i="12"/>
  <c r="G42" i="12" l="1"/>
  <c r="G7" i="12"/>
  <c r="G35" i="12"/>
  <c r="G49" i="12"/>
  <c r="AM46" i="12"/>
  <c r="AM44" i="12"/>
  <c r="AM38" i="12"/>
  <c r="I8" i="12"/>
  <c r="K8" i="12"/>
  <c r="I9" i="12"/>
  <c r="K9" i="12"/>
  <c r="I10" i="12"/>
  <c r="K10" i="12"/>
  <c r="I11" i="12"/>
  <c r="K11" i="12"/>
  <c r="I12" i="12"/>
  <c r="K12" i="12"/>
  <c r="I13" i="12"/>
  <c r="K13" i="12"/>
  <c r="I14" i="12"/>
  <c r="K14" i="12"/>
  <c r="I15" i="12"/>
  <c r="K15" i="12"/>
  <c r="I16" i="12"/>
  <c r="K16" i="12"/>
  <c r="I17" i="12"/>
  <c r="K17" i="12"/>
  <c r="I18" i="12"/>
  <c r="K18" i="12"/>
  <c r="I19" i="12"/>
  <c r="K19" i="12"/>
  <c r="I20" i="12"/>
  <c r="K20" i="12"/>
  <c r="I22" i="12"/>
  <c r="K22" i="12"/>
  <c r="I23" i="12"/>
  <c r="K23" i="12"/>
  <c r="I24" i="12"/>
  <c r="K24" i="12"/>
  <c r="I25" i="12"/>
  <c r="K25" i="12"/>
  <c r="I26" i="12"/>
  <c r="K26" i="12"/>
  <c r="I27" i="12"/>
  <c r="K27" i="12"/>
  <c r="I28" i="12"/>
  <c r="K28" i="12"/>
  <c r="I29" i="12"/>
  <c r="K29" i="12"/>
  <c r="I30" i="12"/>
  <c r="K30" i="12"/>
  <c r="I31" i="12"/>
  <c r="K31" i="12"/>
  <c r="I32" i="12"/>
  <c r="K32" i="12"/>
  <c r="I33" i="12"/>
  <c r="K33" i="12"/>
  <c r="I34" i="12"/>
  <c r="K34" i="12"/>
  <c r="I36" i="12"/>
  <c r="K36" i="12"/>
  <c r="I37" i="12"/>
  <c r="K37" i="12"/>
  <c r="I39" i="12"/>
  <c r="K39" i="12"/>
  <c r="I40" i="12"/>
  <c r="K40" i="12"/>
  <c r="I41" i="12"/>
  <c r="K41" i="12"/>
  <c r="I43" i="12"/>
  <c r="K43" i="12"/>
  <c r="I45" i="12"/>
  <c r="K45" i="12"/>
  <c r="I47" i="12"/>
  <c r="K47" i="12"/>
  <c r="I48" i="12"/>
  <c r="K48" i="12"/>
  <c r="I50" i="12"/>
  <c r="K50" i="12"/>
  <c r="I51" i="12"/>
  <c r="K51" i="12"/>
  <c r="G53" i="12" l="1"/>
  <c r="I35" i="12"/>
  <c r="K35" i="12"/>
  <c r="K21" i="12"/>
  <c r="I21" i="12"/>
  <c r="K7" i="12"/>
  <c r="I7" i="12"/>
  <c r="K49" i="12"/>
  <c r="I49" i="12"/>
  <c r="K42" i="12"/>
  <c r="I42" i="12"/>
</calcChain>
</file>

<file path=xl/sharedStrings.xml><?xml version="1.0" encoding="utf-8"?>
<sst xmlns="http://schemas.openxmlformats.org/spreadsheetml/2006/main" count="154" uniqueCount="97">
  <si>
    <t xml:space="preserve">Položkový rozpočet </t>
  </si>
  <si>
    <t>O:</t>
  </si>
  <si>
    <t>R:</t>
  </si>
  <si>
    <t>Celkem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</si>
  <si>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</si>
  <si>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</si>
  <si>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</si>
  <si>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D.1.4.1 Zdravotně technické instalace a plynoinstalace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</si>
  <si>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</si>
  <si>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</si>
  <si>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</si>
  <si>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</si>
  <si>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</si>
  <si>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</si>
  <si>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</si>
  <si>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</si>
  <si>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767</t>
  </si>
  <si>
    <t>Konstrukce zámečnické</t>
  </si>
  <si>
    <t>S:</t>
  </si>
  <si>
    <t>P.č.</t>
  </si>
  <si>
    <t>Číslo položky</t>
  </si>
  <si>
    <t>Název položky</t>
  </si>
  <si>
    <t>MJ</t>
  </si>
  <si>
    <t>množství</t>
  </si>
  <si>
    <t>cena / MJ</t>
  </si>
  <si>
    <t>hmotnost / MJ</t>
  </si>
  <si>
    <t>hmotnost celk.(t)</t>
  </si>
  <si>
    <t>dem. hmotnost / MJ</t>
  </si>
  <si>
    <t>dem. hmotnost celk.(t)</t>
  </si>
  <si>
    <t>Díl:</t>
  </si>
  <si>
    <t>721176102R01</t>
  </si>
  <si>
    <t>Potrubí HT připojovací DN 40 x 1,8 mm</t>
  </si>
  <si>
    <t>m</t>
  </si>
  <si>
    <t>721176103R01</t>
  </si>
  <si>
    <t>Potrubí HT připojovací DN 50 x 1,8 mm</t>
  </si>
  <si>
    <t>721176115R01</t>
  </si>
  <si>
    <t>Potrubí HT odpadní svislé DN 100 x 2,7 mm</t>
  </si>
  <si>
    <t>721194104R01</t>
  </si>
  <si>
    <t>Vyvedení odpadních výpustek D 40 x 1,8</t>
  </si>
  <si>
    <t>kus</t>
  </si>
  <si>
    <t>721194105R01</t>
  </si>
  <si>
    <t>Vyvedení odpadních výpustek D 50 x 1,8</t>
  </si>
  <si>
    <t>Mimo RTS</t>
  </si>
  <si>
    <t>Střešní vpust svislá, DN100 izol pás dle kce střechy</t>
  </si>
  <si>
    <t>ks</t>
  </si>
  <si>
    <t>721290111R01</t>
  </si>
  <si>
    <t>Zkouška těsnosti kanalizace vodou DN 125</t>
  </si>
  <si>
    <t>998721101R01</t>
  </si>
  <si>
    <t>Přesun hmot pro vnitřní kanalizaci, výšky do 6 m</t>
  </si>
  <si>
    <t>t</t>
  </si>
  <si>
    <t>Případné zednické přípomoci</t>
  </si>
  <si>
    <t>soubor</t>
  </si>
  <si>
    <t>721140802R00</t>
  </si>
  <si>
    <t>Demontáž potrubí litinového DN 100</t>
  </si>
  <si>
    <t>Zhotovení drážky ve zdi cihlovém</t>
  </si>
  <si>
    <t>Zazdění drážky</t>
  </si>
  <si>
    <t>Začištění drážky, konečná úprava</t>
  </si>
  <si>
    <t>722172411R01</t>
  </si>
  <si>
    <t>Potrubí z PPR D 20/2,8 mm,včetně izolace</t>
  </si>
  <si>
    <t>722190401R01</t>
  </si>
  <si>
    <t>Vyvedení a upevnění výpustek DN 15</t>
  </si>
  <si>
    <t>El. ohřívač pod ZP.230V 2.2kW, 265x275x330mm, pojistná sada</t>
  </si>
  <si>
    <t>Termostatický směšovací ventil DN15</t>
  </si>
  <si>
    <t>28349012R1</t>
  </si>
  <si>
    <t>Dvířka revizní plná uzamykatelná rozměr 200x300 mm</t>
  </si>
  <si>
    <t>722290226R01</t>
  </si>
  <si>
    <t>Zkouška tlaku potrubí přírub.nebo hrdlového DN 50</t>
  </si>
  <si>
    <t>722290234R01</t>
  </si>
  <si>
    <t>Proplach a dezinfekce vodovod.potrubí DN 80</t>
  </si>
  <si>
    <t>998722101R01</t>
  </si>
  <si>
    <t>Přesun hmot pro vnitřní vodovod, výšky do 6 m</t>
  </si>
  <si>
    <t>722130803R00</t>
  </si>
  <si>
    <t>Demontáž potrubí ocelových závitových DN 50</t>
  </si>
  <si>
    <t>723150304R01</t>
  </si>
  <si>
    <t>Potrubí ocelové hladké černé svařované DN50</t>
  </si>
  <si>
    <t>Nátěr syntet. potrubí do DN 100 mm Z +2x +1x email</t>
  </si>
  <si>
    <t>Provedení nátěrů včetně dodávky barvy a pomocného materiálu</t>
  </si>
  <si>
    <t>723120809R00</t>
  </si>
  <si>
    <t>Demontáž potrubí svařovaného závitového DN 50-80</t>
  </si>
  <si>
    <t>Tlaková zkouška plyn. potrubí, revizní zpráva</t>
  </si>
  <si>
    <t>998723101R01</t>
  </si>
  <si>
    <t>Přesun hmot pro vnitřní plynovod, výšky do 6 m</t>
  </si>
  <si>
    <t>725980121R01</t>
  </si>
  <si>
    <t>Dvířka z plastu, 150 x 150 mm</t>
  </si>
  <si>
    <t>998725101R01</t>
  </si>
  <si>
    <t>Přesun hmot pro zařizovací předměty, výšky do 6 m</t>
  </si>
  <si>
    <t>Systémové uložení potrubí a zařízení</t>
  </si>
  <si>
    <t>kg</t>
  </si>
  <si>
    <t>998767101R01</t>
  </si>
  <si>
    <t>Přesun hmot pro zámečnické konstr., výšky do 6 m</t>
  </si>
  <si>
    <t/>
  </si>
  <si>
    <t>Umyvadlo</t>
  </si>
  <si>
    <t>Dřez</t>
  </si>
  <si>
    <t>ZŠ Brno, nám. Míru 3, p.o. - přestavba školnického bytu na školní družinu</t>
  </si>
  <si>
    <t>Položkový soupis prací a dodávek</t>
  </si>
  <si>
    <t>umyvadlo do skříňky s otvorem; baterie stojánková páková s odtokovou soupravou 5/4 " chrom; sifon umyvadlový kov; 2x rohový ventil DN15  bez matky s gum. těsněním s nerezovým sítkem; upevňovací prvky</t>
  </si>
  <si>
    <t>dřez nerezový, baterie stojánková páková; 2x rohový ventil DN15 bez matky s gum. těsněním s nerezovým sítkem; upevňovací prvky, zápachová uzávěrka DN50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</si>
</sst>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2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9" fontId="0" fillId="0" borderId="0" xfId="0" applyNumberFormat="1"/>
    <xf numFmtId="0" fontId="6" fillId="0" borderId="0" xfId="0" applyFont="1"/>
    <xf numFmtId="0" fontId="6" fillId="0" borderId="5" xfId="0" applyFont="1" applyBorder="1" applyAlignment="1">
      <alignment vertical="top"/>
    </xf>
    <xf numFmtId="49" fontId="8" fillId="0" borderId="0" xfId="0" applyNumberFormat="1" applyFont="1" applyAlignment="1">
      <alignment wrapText="1"/>
    </xf>
    <xf numFmtId="0" fontId="6" fillId="0" borderId="5" xfId="0" applyNumberFormat="1" applyFont="1" applyBorder="1" applyAlignment="1">
      <alignment vertical="top"/>
    </xf>
    <xf numFmtId="0" fontId="6" fillId="0" borderId="6" xfId="0" applyFont="1" applyBorder="1" applyAlignment="1">
      <alignment vertical="top" shrinkToFit="1"/>
    </xf>
    <xf numFmtId="0" fontId="7" fillId="0" borderId="0" xfId="0" applyNumberFormat="1" applyFont="1" applyBorder="1" applyAlignment="1">
      <alignment vertical="top" wrapText="1" shrinkToFit="1"/>
    </xf>
    <xf numFmtId="164" fontId="6" fillId="0" borderId="6" xfId="0" applyNumberFormat="1" applyFont="1" applyBorder="1" applyAlignment="1">
      <alignment vertical="top" shrinkToFit="1"/>
    </xf>
    <xf numFmtId="164" fontId="7" fillId="0" borderId="0" xfId="0" applyNumberFormat="1" applyFont="1" applyBorder="1" applyAlignment="1">
      <alignment vertical="top" wrapText="1" shrinkToFit="1"/>
    </xf>
    <xf numFmtId="4" fontId="7" fillId="0" borderId="7" xfId="0" applyNumberFormat="1" applyFont="1" applyBorder="1" applyAlignment="1">
      <alignment vertical="top" wrapText="1" shrinkToFit="1"/>
    </xf>
    <xf numFmtId="0" fontId="0" fillId="3" borderId="14" xfId="0" applyFill="1" applyBorder="1" applyAlignment="1">
      <alignment wrapText="1"/>
    </xf>
    <xf numFmtId="0" fontId="6" fillId="0" borderId="1" xfId="0" applyFont="1" applyBorder="1" applyAlignment="1">
      <alignment vertical="top"/>
    </xf>
    <xf numFmtId="0" fontId="6" fillId="0" borderId="1" xfId="0" applyNumberFormat="1" applyFont="1" applyBorder="1" applyAlignment="1">
      <alignment vertical="top"/>
    </xf>
    <xf numFmtId="0" fontId="6" fillId="0" borderId="10" xfId="0" applyFont="1" applyBorder="1" applyAlignment="1">
      <alignment vertical="top" shrinkToFit="1"/>
    </xf>
    <xf numFmtId="164" fontId="6" fillId="0" borderId="10" xfId="0" applyNumberFormat="1" applyFont="1" applyBorder="1" applyAlignment="1">
      <alignment vertical="top" shrinkToFit="1"/>
    </xf>
    <xf numFmtId="0" fontId="6" fillId="0" borderId="6" xfId="0" applyNumberFormat="1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7" fillId="0" borderId="5" xfId="0" applyNumberFormat="1" applyFont="1" applyBorder="1" applyAlignment="1">
      <alignment horizontal="left" vertical="top"/>
    </xf>
    <xf numFmtId="0" fontId="9" fillId="0" borderId="16" xfId="0" applyFont="1" applyBorder="1" applyAlignment="1">
      <alignment vertical="center"/>
    </xf>
    <xf numFmtId="49" fontId="10" fillId="0" borderId="17" xfId="0" applyNumberFormat="1" applyFont="1" applyBorder="1" applyAlignment="1">
      <alignment vertical="center"/>
    </xf>
    <xf numFmtId="0" fontId="9" fillId="4" borderId="18" xfId="0" applyFont="1" applyFill="1" applyBorder="1" applyAlignment="1">
      <alignment vertical="center"/>
    </xf>
    <xf numFmtId="49" fontId="10" fillId="4" borderId="19" xfId="0" applyNumberFormat="1" applyFont="1" applyFill="1" applyBorder="1" applyAlignment="1">
      <alignment vertical="center"/>
    </xf>
    <xf numFmtId="49" fontId="0" fillId="0" borderId="17" xfId="0" applyNumberFormat="1" applyBorder="1"/>
    <xf numFmtId="0" fontId="0" fillId="0" borderId="17" xfId="0" applyBorder="1"/>
    <xf numFmtId="49" fontId="10" fillId="4" borderId="21" xfId="0" applyNumberFormat="1" applyFont="1" applyFill="1" applyBorder="1" applyAlignment="1">
      <alignment vertical="center"/>
    </xf>
    <xf numFmtId="0" fontId="0" fillId="5" borderId="14" xfId="0" applyFill="1" applyBorder="1" applyAlignment="1">
      <alignment wrapText="1"/>
    </xf>
    <xf numFmtId="0" fontId="0" fillId="5" borderId="0" xfId="0" applyFill="1"/>
    <xf numFmtId="0" fontId="0" fillId="5" borderId="11" xfId="0" applyFill="1" applyBorder="1"/>
    <xf numFmtId="49" fontId="0" fillId="5" borderId="11" xfId="0" applyNumberFormat="1" applyFill="1" applyBorder="1"/>
    <xf numFmtId="0" fontId="5" fillId="3" borderId="8" xfId="0" applyFont="1" applyFill="1" applyBorder="1" applyAlignment="1">
      <alignment vertical="center"/>
    </xf>
    <xf numFmtId="49" fontId="5" fillId="3" borderId="8" xfId="0" applyNumberFormat="1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0" fontId="4" fillId="3" borderId="15" xfId="0" applyFont="1" applyFill="1" applyBorder="1" applyAlignment="1">
      <alignment vertical="top"/>
    </xf>
    <xf numFmtId="49" fontId="4" fillId="3" borderId="15" xfId="0" applyNumberFormat="1" applyFont="1" applyFill="1" applyBorder="1" applyAlignment="1">
      <alignment vertical="top"/>
    </xf>
    <xf numFmtId="49" fontId="4" fillId="3" borderId="12" xfId="0" applyNumberFormat="1" applyFont="1" applyFill="1" applyBorder="1" applyAlignment="1">
      <alignment vertical="top"/>
    </xf>
    <xf numFmtId="164" fontId="4" fillId="3" borderId="12" xfId="0" applyNumberFormat="1" applyFont="1" applyFill="1" applyBorder="1" applyAlignment="1">
      <alignment vertical="top"/>
    </xf>
    <xf numFmtId="0" fontId="4" fillId="3" borderId="12" xfId="0" applyFont="1" applyFill="1" applyBorder="1" applyAlignment="1">
      <alignment vertical="top"/>
    </xf>
    <xf numFmtId="4" fontId="4" fillId="3" borderId="12" xfId="0" applyNumberFormat="1" applyFont="1" applyFill="1" applyBorder="1" applyAlignment="1">
      <alignment vertical="top"/>
    </xf>
    <xf numFmtId="0" fontId="4" fillId="3" borderId="1" xfId="0" applyFont="1" applyFill="1" applyBorder="1" applyAlignment="1">
      <alignment vertical="top"/>
    </xf>
    <xf numFmtId="0" fontId="4" fillId="3" borderId="1" xfId="0" applyNumberFormat="1" applyFont="1" applyFill="1" applyBorder="1" applyAlignment="1">
      <alignment vertical="top"/>
    </xf>
    <xf numFmtId="0" fontId="4" fillId="3" borderId="10" xfId="0" applyNumberFormat="1" applyFont="1" applyFill="1" applyBorder="1" applyAlignment="1">
      <alignment horizontal="left" vertical="top" wrapText="1"/>
    </xf>
    <xf numFmtId="164" fontId="4" fillId="3" borderId="10" xfId="0" applyNumberFormat="1" applyFont="1" applyFill="1" applyBorder="1" applyAlignment="1">
      <alignment vertical="top" shrinkToFit="1"/>
    </xf>
    <xf numFmtId="0" fontId="4" fillId="3" borderId="10" xfId="0" applyFont="1" applyFill="1" applyBorder="1" applyAlignment="1">
      <alignment vertical="top" shrinkToFit="1"/>
    </xf>
    <xf numFmtId="4" fontId="4" fillId="3" borderId="10" xfId="0" applyNumberFormat="1" applyFont="1" applyFill="1" applyBorder="1" applyAlignment="1">
      <alignment vertical="top" shrinkToFit="1"/>
    </xf>
    <xf numFmtId="0" fontId="4" fillId="0" borderId="20" xfId="0" applyFont="1" applyBorder="1"/>
    <xf numFmtId="0" fontId="4" fillId="5" borderId="11" xfId="0" applyFont="1" applyFill="1" applyBorder="1"/>
    <xf numFmtId="4" fontId="11" fillId="0" borderId="6" xfId="0" applyNumberFormat="1" applyFont="1" applyBorder="1" applyAlignment="1">
      <alignment vertical="top" shrinkToFit="1"/>
    </xf>
    <xf numFmtId="4" fontId="11" fillId="0" borderId="10" xfId="0" applyNumberFormat="1" applyFont="1" applyBorder="1" applyAlignment="1">
      <alignment vertical="top" shrinkToFit="1"/>
    </xf>
    <xf numFmtId="49" fontId="10" fillId="4" borderId="0" xfId="0" applyNumberFormat="1" applyFont="1" applyFill="1" applyBorder="1" applyAlignment="1">
      <alignment vertical="center"/>
    </xf>
    <xf numFmtId="4" fontId="10" fillId="4" borderId="0" xfId="0" applyNumberFormat="1" applyFont="1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 applyProtection="1">
      <alignment vertical="top"/>
      <protection locked="0"/>
    </xf>
    <xf numFmtId="4" fontId="6" fillId="0" borderId="6" xfId="0" applyNumberFormat="1" applyFont="1" applyBorder="1" applyAlignment="1" applyProtection="1">
      <alignment vertical="top" shrinkToFit="1"/>
      <protection locked="0"/>
    </xf>
    <xf numFmtId="4" fontId="4" fillId="3" borderId="10" xfId="0" applyNumberFormat="1" applyFont="1" applyFill="1" applyBorder="1" applyAlignment="1" applyProtection="1">
      <alignment vertical="top" shrinkToFit="1"/>
      <protection locked="0"/>
    </xf>
    <xf numFmtId="4" fontId="7" fillId="0" borderId="0" xfId="0" applyNumberFormat="1" applyFont="1" applyBorder="1" applyAlignment="1" applyProtection="1">
      <alignment vertical="top" wrapText="1" shrinkToFit="1"/>
      <protection locked="0"/>
    </xf>
    <xf numFmtId="4" fontId="6" fillId="0" borderId="10" xfId="0" applyNumberFormat="1" applyFont="1" applyBorder="1" applyAlignment="1" applyProtection="1">
      <alignment vertical="top" shrinkToFit="1"/>
      <protection locked="0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0" fontId="3" fillId="0" borderId="19" xfId="0" applyFont="1" applyBorder="1" applyAlignment="1">
      <alignment horizontal="center"/>
    </xf>
    <xf numFmtId="0" fontId="7" fillId="0" borderId="5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horizontal="left" vertical="top" wrapText="1"/>
    </xf>
    <xf numFmtId="0" fontId="7" fillId="0" borderId="7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4</v>
      </c>
    </row>
    <row r="2" spans="1:7" ht="57.75" customHeight="1" x14ac:dyDescent="0.2">
      <c r="A2" s="67" t="s">
        <v>5</v>
      </c>
      <c r="B2" s="67"/>
      <c r="C2" s="67"/>
      <c r="D2" s="67"/>
      <c r="E2" s="67"/>
      <c r="F2" s="67"/>
      <c r="G2" s="6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68" t="s">
        <v>0</v>
      </c>
      <c r="B1" s="68"/>
      <c r="C1" s="69"/>
      <c r="D1" s="68"/>
      <c r="E1" s="68"/>
      <c r="F1" s="68"/>
      <c r="G1" s="68"/>
    </row>
    <row r="2" spans="1:7" ht="24.95" customHeight="1" x14ac:dyDescent="0.2">
      <c r="A2" s="8" t="s">
        <v>6</v>
      </c>
      <c r="B2" s="7"/>
      <c r="C2" s="70"/>
      <c r="D2" s="70"/>
      <c r="E2" s="70"/>
      <c r="F2" s="70"/>
      <c r="G2" s="71"/>
    </row>
    <row r="3" spans="1:7" ht="24.95" hidden="1" customHeight="1" x14ac:dyDescent="0.2">
      <c r="A3" s="8" t="s">
        <v>1</v>
      </c>
      <c r="B3" s="7"/>
      <c r="C3" s="70"/>
      <c r="D3" s="70"/>
      <c r="E3" s="70"/>
      <c r="F3" s="70"/>
      <c r="G3" s="71"/>
    </row>
    <row r="4" spans="1:7" ht="24.95" hidden="1" customHeight="1" x14ac:dyDescent="0.2">
      <c r="A4" s="8" t="s">
        <v>2</v>
      </c>
      <c r="B4" s="7"/>
      <c r="C4" s="70"/>
      <c r="D4" s="70"/>
      <c r="E4" s="70"/>
      <c r="F4" s="70"/>
      <c r="G4" s="71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T53"/>
  <sheetViews>
    <sheetView tabSelected="1" view="pageBreakPreview" zoomScaleNormal="100" zoomScaleSheetLayoutView="100" workbookViewId="0">
      <selection activeCell="M18" sqref="M18"/>
    </sheetView>
  </sheetViews>
  <sheetFormatPr defaultRowHeight="12.75" x14ac:dyDescent="0.2"/>
  <cols>
    <col min="1" max="1" width="4.28515625" customWidth="1"/>
    <col min="2" max="2" width="14.42578125" style="9" customWidth="1"/>
    <col min="3" max="3" width="38.28515625" style="9" customWidth="1"/>
    <col min="4" max="4" width="10.5703125" customWidth="1"/>
    <col min="5" max="5" width="4.5703125" customWidth="1"/>
    <col min="6" max="6" width="9.85546875" customWidth="1"/>
    <col min="7" max="7" width="12.7109375" style="6" customWidth="1"/>
    <col min="8" max="11" width="9.140625" customWidth="1"/>
    <col min="19" max="25" width="9.140625" customWidth="1"/>
    <col min="39" max="39" width="73.42578125" customWidth="1"/>
  </cols>
  <sheetData>
    <row r="1" spans="1:46" ht="15.75" customHeight="1" thickBot="1" x14ac:dyDescent="0.3">
      <c r="A1" s="72" t="s">
        <v>94</v>
      </c>
      <c r="B1" s="72"/>
      <c r="C1" s="72"/>
      <c r="D1" s="72"/>
      <c r="E1" s="72"/>
      <c r="F1" s="72"/>
      <c r="G1" s="72"/>
    </row>
    <row r="2" spans="1:46" ht="17.25" customHeight="1" thickTop="1" x14ac:dyDescent="0.2">
      <c r="A2" s="28" t="s">
        <v>18</v>
      </c>
      <c r="B2" s="29" t="s">
        <v>93</v>
      </c>
      <c r="C2" s="32"/>
      <c r="D2" s="33"/>
      <c r="E2" s="33"/>
      <c r="F2" s="33"/>
      <c r="G2" s="55"/>
    </row>
    <row r="3" spans="1:46" ht="17.25" customHeight="1" thickBot="1" x14ac:dyDescent="0.25">
      <c r="A3" s="30" t="s">
        <v>2</v>
      </c>
      <c r="B3" s="31" t="s">
        <v>7</v>
      </c>
      <c r="C3" s="31"/>
      <c r="D3" s="31"/>
      <c r="E3" s="31"/>
      <c r="F3" s="31"/>
      <c r="G3" s="34"/>
    </row>
    <row r="4" spans="1:46" ht="13.5" thickTop="1" x14ac:dyDescent="0.2"/>
    <row r="5" spans="1:46" ht="26.25" customHeight="1" x14ac:dyDescent="0.2">
      <c r="A5" s="39" t="s">
        <v>19</v>
      </c>
      <c r="B5" s="40" t="s">
        <v>20</v>
      </c>
      <c r="C5" s="40" t="s">
        <v>21</v>
      </c>
      <c r="D5" s="61" t="s">
        <v>23</v>
      </c>
      <c r="E5" s="39" t="s">
        <v>22</v>
      </c>
      <c r="F5" s="41" t="s">
        <v>24</v>
      </c>
      <c r="G5" s="42" t="s">
        <v>3</v>
      </c>
      <c r="H5" s="19" t="s">
        <v>25</v>
      </c>
      <c r="I5" s="19" t="s">
        <v>26</v>
      </c>
      <c r="J5" s="19" t="s">
        <v>27</v>
      </c>
      <c r="K5" s="19" t="s">
        <v>28</v>
      </c>
    </row>
    <row r="6" spans="1:46" s="36" customFormat="1" ht="12.75" customHeight="1" x14ac:dyDescent="0.2">
      <c r="A6" s="37"/>
      <c r="B6" s="38"/>
      <c r="C6" s="38"/>
      <c r="D6" s="37"/>
      <c r="E6" s="37"/>
      <c r="F6" s="37"/>
      <c r="G6" s="56"/>
      <c r="H6" s="35"/>
      <c r="I6" s="35"/>
      <c r="J6" s="35"/>
      <c r="K6" s="35"/>
    </row>
    <row r="7" spans="1:46" s="6" customFormat="1" x14ac:dyDescent="0.2">
      <c r="A7" s="43" t="s">
        <v>29</v>
      </c>
      <c r="B7" s="44" t="s">
        <v>8</v>
      </c>
      <c r="C7" s="45" t="s">
        <v>9</v>
      </c>
      <c r="D7" s="46"/>
      <c r="E7" s="47"/>
      <c r="F7" s="62"/>
      <c r="G7" s="48">
        <f>SUM(G8:G20)</f>
        <v>0</v>
      </c>
      <c r="H7" s="47"/>
      <c r="I7" s="47">
        <f>SUM(I8:I20)</f>
        <v>1.8940000000000002E-2</v>
      </c>
      <c r="J7" s="47"/>
      <c r="K7" s="47">
        <f>SUM(K8:K20)</f>
        <v>0.41776000000000002</v>
      </c>
    </row>
    <row r="8" spans="1:46" x14ac:dyDescent="0.2">
      <c r="A8" s="11">
        <v>1</v>
      </c>
      <c r="B8" s="13" t="s">
        <v>30</v>
      </c>
      <c r="C8" s="24" t="s">
        <v>31</v>
      </c>
      <c r="D8" s="16">
        <v>6</v>
      </c>
      <c r="E8" s="14" t="s">
        <v>32</v>
      </c>
      <c r="F8" s="63">
        <v>0</v>
      </c>
      <c r="G8" s="57">
        <f>ROUND(D8*F8,2)</f>
        <v>0</v>
      </c>
      <c r="H8" s="14">
        <v>3.8000000000000002E-4</v>
      </c>
      <c r="I8" s="14">
        <f t="shared" ref="I8:I20" si="0">ROUND(D8*H8,5)</f>
        <v>2.2799999999999999E-3</v>
      </c>
      <c r="J8" s="14">
        <v>0</v>
      </c>
      <c r="K8" s="14">
        <f t="shared" ref="K8:K20" si="1">ROUND(D8*J8,5)</f>
        <v>0</v>
      </c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</row>
    <row r="9" spans="1:46" x14ac:dyDescent="0.2">
      <c r="A9" s="11">
        <v>2</v>
      </c>
      <c r="B9" s="13" t="s">
        <v>33</v>
      </c>
      <c r="C9" s="24" t="s">
        <v>34</v>
      </c>
      <c r="D9" s="16">
        <v>2</v>
      </c>
      <c r="E9" s="14" t="s">
        <v>32</v>
      </c>
      <c r="F9" s="63">
        <v>0</v>
      </c>
      <c r="G9" s="57">
        <f t="shared" ref="G9:G51" si="2">ROUND(D9*F9,2)</f>
        <v>0</v>
      </c>
      <c r="H9" s="14">
        <v>4.6999999999999999E-4</v>
      </c>
      <c r="I9" s="14">
        <f t="shared" si="0"/>
        <v>9.3999999999999997E-4</v>
      </c>
      <c r="J9" s="14">
        <v>0</v>
      </c>
      <c r="K9" s="14">
        <f t="shared" si="1"/>
        <v>0</v>
      </c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</row>
    <row r="10" spans="1:46" x14ac:dyDescent="0.2">
      <c r="A10" s="11">
        <v>3</v>
      </c>
      <c r="B10" s="13" t="s">
        <v>35</v>
      </c>
      <c r="C10" s="24" t="s">
        <v>36</v>
      </c>
      <c r="D10" s="16">
        <v>12</v>
      </c>
      <c r="E10" s="14" t="s">
        <v>32</v>
      </c>
      <c r="F10" s="63">
        <v>0</v>
      </c>
      <c r="G10" s="57">
        <f t="shared" si="2"/>
        <v>0</v>
      </c>
      <c r="H10" s="14">
        <v>1.31E-3</v>
      </c>
      <c r="I10" s="14">
        <f t="shared" si="0"/>
        <v>1.5720000000000001E-2</v>
      </c>
      <c r="J10" s="14">
        <v>0</v>
      </c>
      <c r="K10" s="14">
        <f t="shared" si="1"/>
        <v>0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</row>
    <row r="11" spans="1:46" x14ac:dyDescent="0.2">
      <c r="A11" s="11">
        <v>4</v>
      </c>
      <c r="B11" s="13" t="s">
        <v>37</v>
      </c>
      <c r="C11" s="24" t="s">
        <v>38</v>
      </c>
      <c r="D11" s="16">
        <v>2</v>
      </c>
      <c r="E11" s="14" t="s">
        <v>39</v>
      </c>
      <c r="F11" s="63">
        <v>0</v>
      </c>
      <c r="G11" s="57">
        <f t="shared" si="2"/>
        <v>0</v>
      </c>
      <c r="H11" s="14">
        <v>0</v>
      </c>
      <c r="I11" s="14">
        <f t="shared" si="0"/>
        <v>0</v>
      </c>
      <c r="J11" s="14">
        <v>0</v>
      </c>
      <c r="K11" s="14">
        <f t="shared" si="1"/>
        <v>0</v>
      </c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</row>
    <row r="12" spans="1:46" x14ac:dyDescent="0.2">
      <c r="A12" s="11">
        <v>5</v>
      </c>
      <c r="B12" s="13" t="s">
        <v>40</v>
      </c>
      <c r="C12" s="24" t="s">
        <v>41</v>
      </c>
      <c r="D12" s="16">
        <v>1</v>
      </c>
      <c r="E12" s="14" t="s">
        <v>39</v>
      </c>
      <c r="F12" s="63">
        <v>0</v>
      </c>
      <c r="G12" s="57">
        <f t="shared" si="2"/>
        <v>0</v>
      </c>
      <c r="H12" s="14">
        <v>0</v>
      </c>
      <c r="I12" s="14">
        <f t="shared" si="0"/>
        <v>0</v>
      </c>
      <c r="J12" s="14">
        <v>0</v>
      </c>
      <c r="K12" s="14">
        <f t="shared" si="1"/>
        <v>0</v>
      </c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</row>
    <row r="13" spans="1:46" x14ac:dyDescent="0.2">
      <c r="A13" s="11">
        <v>6</v>
      </c>
      <c r="B13" s="13" t="s">
        <v>42</v>
      </c>
      <c r="C13" s="24" t="s">
        <v>43</v>
      </c>
      <c r="D13" s="16">
        <v>1</v>
      </c>
      <c r="E13" s="14" t="s">
        <v>44</v>
      </c>
      <c r="F13" s="63">
        <v>0</v>
      </c>
      <c r="G13" s="57">
        <f t="shared" si="2"/>
        <v>0</v>
      </c>
      <c r="H13" s="14">
        <v>0</v>
      </c>
      <c r="I13" s="14">
        <f t="shared" si="0"/>
        <v>0</v>
      </c>
      <c r="J13" s="14">
        <v>0</v>
      </c>
      <c r="K13" s="14">
        <f t="shared" si="1"/>
        <v>0</v>
      </c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</row>
    <row r="14" spans="1:46" x14ac:dyDescent="0.2">
      <c r="A14" s="11">
        <v>7</v>
      </c>
      <c r="B14" s="13" t="s">
        <v>45</v>
      </c>
      <c r="C14" s="24" t="s">
        <v>46</v>
      </c>
      <c r="D14" s="16">
        <v>20</v>
      </c>
      <c r="E14" s="14" t="s">
        <v>32</v>
      </c>
      <c r="F14" s="63">
        <v>0</v>
      </c>
      <c r="G14" s="57">
        <f t="shared" si="2"/>
        <v>0</v>
      </c>
      <c r="H14" s="14">
        <v>0</v>
      </c>
      <c r="I14" s="14">
        <f t="shared" si="0"/>
        <v>0</v>
      </c>
      <c r="J14" s="14">
        <v>0</v>
      </c>
      <c r="K14" s="14">
        <f t="shared" si="1"/>
        <v>0</v>
      </c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</row>
    <row r="15" spans="1:46" x14ac:dyDescent="0.2">
      <c r="A15" s="11">
        <v>8</v>
      </c>
      <c r="B15" s="13" t="s">
        <v>47</v>
      </c>
      <c r="C15" s="24" t="s">
        <v>48</v>
      </c>
      <c r="D15" s="16">
        <v>0.11</v>
      </c>
      <c r="E15" s="14" t="s">
        <v>49</v>
      </c>
      <c r="F15" s="63">
        <v>0</v>
      </c>
      <c r="G15" s="57">
        <f t="shared" si="2"/>
        <v>0</v>
      </c>
      <c r="H15" s="14">
        <v>0</v>
      </c>
      <c r="I15" s="14">
        <f t="shared" si="0"/>
        <v>0</v>
      </c>
      <c r="J15" s="14">
        <v>0</v>
      </c>
      <c r="K15" s="14">
        <f t="shared" si="1"/>
        <v>0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</row>
    <row r="16" spans="1:46" x14ac:dyDescent="0.2">
      <c r="A16" s="11">
        <v>9</v>
      </c>
      <c r="B16" s="13" t="s">
        <v>42</v>
      </c>
      <c r="C16" s="24" t="s">
        <v>50</v>
      </c>
      <c r="D16" s="16">
        <v>1</v>
      </c>
      <c r="E16" s="14" t="s">
        <v>51</v>
      </c>
      <c r="F16" s="63">
        <v>0</v>
      </c>
      <c r="G16" s="57">
        <f t="shared" si="2"/>
        <v>0</v>
      </c>
      <c r="H16" s="14">
        <v>0</v>
      </c>
      <c r="I16" s="14">
        <f t="shared" si="0"/>
        <v>0</v>
      </c>
      <c r="J16" s="14">
        <v>0</v>
      </c>
      <c r="K16" s="14">
        <f t="shared" si="1"/>
        <v>0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</row>
    <row r="17" spans="1:46" x14ac:dyDescent="0.2">
      <c r="A17" s="11">
        <v>10</v>
      </c>
      <c r="B17" s="13" t="s">
        <v>52</v>
      </c>
      <c r="C17" s="24" t="s">
        <v>53</v>
      </c>
      <c r="D17" s="16">
        <v>28</v>
      </c>
      <c r="E17" s="14" t="s">
        <v>32</v>
      </c>
      <c r="F17" s="63">
        <v>0</v>
      </c>
      <c r="G17" s="57">
        <f t="shared" si="2"/>
        <v>0</v>
      </c>
      <c r="H17" s="14">
        <v>0</v>
      </c>
      <c r="I17" s="14">
        <f t="shared" si="0"/>
        <v>0</v>
      </c>
      <c r="J17" s="14">
        <v>1.4919999999999999E-2</v>
      </c>
      <c r="K17" s="14">
        <f t="shared" si="1"/>
        <v>0.41776000000000002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</row>
    <row r="18" spans="1:46" x14ac:dyDescent="0.2">
      <c r="A18" s="11">
        <v>11</v>
      </c>
      <c r="B18" s="13" t="s">
        <v>42</v>
      </c>
      <c r="C18" s="24" t="s">
        <v>54</v>
      </c>
      <c r="D18" s="16">
        <v>8</v>
      </c>
      <c r="E18" s="14" t="s">
        <v>32</v>
      </c>
      <c r="F18" s="63">
        <v>0</v>
      </c>
      <c r="G18" s="57">
        <f t="shared" si="2"/>
        <v>0</v>
      </c>
      <c r="H18" s="14">
        <v>0</v>
      </c>
      <c r="I18" s="14">
        <f t="shared" si="0"/>
        <v>0</v>
      </c>
      <c r="J18" s="14">
        <v>0</v>
      </c>
      <c r="K18" s="14">
        <f t="shared" si="1"/>
        <v>0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</row>
    <row r="19" spans="1:46" x14ac:dyDescent="0.2">
      <c r="A19" s="11">
        <v>12</v>
      </c>
      <c r="B19" s="13" t="s">
        <v>42</v>
      </c>
      <c r="C19" s="24" t="s">
        <v>55</v>
      </c>
      <c r="D19" s="16">
        <v>8</v>
      </c>
      <c r="E19" s="14" t="s">
        <v>32</v>
      </c>
      <c r="F19" s="63">
        <v>0</v>
      </c>
      <c r="G19" s="57">
        <f t="shared" si="2"/>
        <v>0</v>
      </c>
      <c r="H19" s="14">
        <v>0</v>
      </c>
      <c r="I19" s="14">
        <f t="shared" si="0"/>
        <v>0</v>
      </c>
      <c r="J19" s="14">
        <v>0</v>
      </c>
      <c r="K19" s="14">
        <f t="shared" si="1"/>
        <v>0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</row>
    <row r="20" spans="1:46" x14ac:dyDescent="0.2">
      <c r="A20" s="11">
        <v>13</v>
      </c>
      <c r="B20" s="13" t="s">
        <v>42</v>
      </c>
      <c r="C20" s="24" t="s">
        <v>56</v>
      </c>
      <c r="D20" s="16">
        <v>8</v>
      </c>
      <c r="E20" s="14" t="s">
        <v>32</v>
      </c>
      <c r="F20" s="63">
        <v>0</v>
      </c>
      <c r="G20" s="57">
        <f t="shared" si="2"/>
        <v>0</v>
      </c>
      <c r="H20" s="14">
        <v>0</v>
      </c>
      <c r="I20" s="14">
        <f t="shared" si="0"/>
        <v>0</v>
      </c>
      <c r="J20" s="14">
        <v>0</v>
      </c>
      <c r="K20" s="14">
        <f t="shared" si="1"/>
        <v>0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</row>
    <row r="21" spans="1:46" s="6" customFormat="1" x14ac:dyDescent="0.2">
      <c r="A21" s="49" t="s">
        <v>29</v>
      </c>
      <c r="B21" s="50" t="s">
        <v>10</v>
      </c>
      <c r="C21" s="51" t="s">
        <v>11</v>
      </c>
      <c r="D21" s="52"/>
      <c r="E21" s="53"/>
      <c r="F21" s="64"/>
      <c r="G21" s="54">
        <f>SUM(G22:G34)</f>
        <v>0</v>
      </c>
      <c r="H21" s="53"/>
      <c r="I21" s="53">
        <f>SUM(I22:I34)</f>
        <v>1.4449999999999998E-2</v>
      </c>
      <c r="J21" s="53"/>
      <c r="K21" s="53">
        <f>SUM(K22:K34)</f>
        <v>0.23449999999999999</v>
      </c>
    </row>
    <row r="22" spans="1:46" x14ac:dyDescent="0.2">
      <c r="A22" s="11">
        <v>14</v>
      </c>
      <c r="B22" s="13" t="s">
        <v>57</v>
      </c>
      <c r="C22" s="24" t="s">
        <v>58</v>
      </c>
      <c r="D22" s="16">
        <v>19</v>
      </c>
      <c r="E22" s="14" t="s">
        <v>32</v>
      </c>
      <c r="F22" s="63">
        <v>0</v>
      </c>
      <c r="G22" s="57">
        <f t="shared" si="2"/>
        <v>0</v>
      </c>
      <c r="H22" s="14">
        <v>4.6000000000000001E-4</v>
      </c>
      <c r="I22" s="14">
        <f t="shared" ref="I22:I34" si="3">ROUND(D22*H22,5)</f>
        <v>8.7399999999999995E-3</v>
      </c>
      <c r="J22" s="14">
        <v>0</v>
      </c>
      <c r="K22" s="14">
        <f t="shared" ref="K22:K34" si="4">ROUND(D22*J22,5)</f>
        <v>0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</row>
    <row r="23" spans="1:46" x14ac:dyDescent="0.2">
      <c r="A23" s="11">
        <v>15</v>
      </c>
      <c r="B23" s="13" t="s">
        <v>59</v>
      </c>
      <c r="C23" s="24" t="s">
        <v>60</v>
      </c>
      <c r="D23" s="16">
        <v>6</v>
      </c>
      <c r="E23" s="14" t="s">
        <v>39</v>
      </c>
      <c r="F23" s="63">
        <v>0</v>
      </c>
      <c r="G23" s="57">
        <f t="shared" si="2"/>
        <v>0</v>
      </c>
      <c r="H23" s="14">
        <v>0</v>
      </c>
      <c r="I23" s="14">
        <f t="shared" si="3"/>
        <v>0</v>
      </c>
      <c r="J23" s="14">
        <v>0</v>
      </c>
      <c r="K23" s="14">
        <f t="shared" si="4"/>
        <v>0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</row>
    <row r="24" spans="1:46" ht="22.5" x14ac:dyDescent="0.2">
      <c r="A24" s="11">
        <v>16</v>
      </c>
      <c r="B24" s="13" t="s">
        <v>42</v>
      </c>
      <c r="C24" s="24" t="s">
        <v>61</v>
      </c>
      <c r="D24" s="16">
        <v>3</v>
      </c>
      <c r="E24" s="14" t="s">
        <v>44</v>
      </c>
      <c r="F24" s="63">
        <v>0</v>
      </c>
      <c r="G24" s="57">
        <f t="shared" si="2"/>
        <v>0</v>
      </c>
      <c r="H24" s="14">
        <v>0</v>
      </c>
      <c r="I24" s="14">
        <f t="shared" si="3"/>
        <v>0</v>
      </c>
      <c r="J24" s="14">
        <v>0</v>
      </c>
      <c r="K24" s="14">
        <f t="shared" si="4"/>
        <v>0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</row>
    <row r="25" spans="1:46" x14ac:dyDescent="0.2">
      <c r="A25" s="11">
        <v>17</v>
      </c>
      <c r="B25" s="13" t="s">
        <v>42</v>
      </c>
      <c r="C25" s="24" t="s">
        <v>62</v>
      </c>
      <c r="D25" s="16">
        <v>3</v>
      </c>
      <c r="E25" s="14" t="s">
        <v>44</v>
      </c>
      <c r="F25" s="63">
        <v>0</v>
      </c>
      <c r="G25" s="57">
        <f t="shared" si="2"/>
        <v>0</v>
      </c>
      <c r="H25" s="14">
        <v>0</v>
      </c>
      <c r="I25" s="14">
        <f t="shared" si="3"/>
        <v>0</v>
      </c>
      <c r="J25" s="14">
        <v>0</v>
      </c>
      <c r="K25" s="14">
        <f t="shared" si="4"/>
        <v>0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</row>
    <row r="26" spans="1:46" ht="12.75" customHeight="1" x14ac:dyDescent="0.2">
      <c r="A26" s="11">
        <v>18</v>
      </c>
      <c r="B26" s="13" t="s">
        <v>63</v>
      </c>
      <c r="C26" s="24" t="s">
        <v>64</v>
      </c>
      <c r="D26" s="16">
        <v>3</v>
      </c>
      <c r="E26" s="14" t="s">
        <v>39</v>
      </c>
      <c r="F26" s="63">
        <v>0</v>
      </c>
      <c r="G26" s="57">
        <f t="shared" si="2"/>
        <v>0</v>
      </c>
      <c r="H26" s="14">
        <v>6.9999999999999999E-4</v>
      </c>
      <c r="I26" s="14">
        <f t="shared" si="3"/>
        <v>2.0999999999999999E-3</v>
      </c>
      <c r="J26" s="14">
        <v>0</v>
      </c>
      <c r="K26" s="14">
        <f t="shared" si="4"/>
        <v>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</row>
    <row r="27" spans="1:46" x14ac:dyDescent="0.2">
      <c r="A27" s="11">
        <v>19</v>
      </c>
      <c r="B27" s="13" t="s">
        <v>42</v>
      </c>
      <c r="C27" s="24" t="s">
        <v>50</v>
      </c>
      <c r="D27" s="16">
        <v>1</v>
      </c>
      <c r="E27" s="14" t="s">
        <v>51</v>
      </c>
      <c r="F27" s="63">
        <v>0</v>
      </c>
      <c r="G27" s="57">
        <f t="shared" si="2"/>
        <v>0</v>
      </c>
      <c r="H27" s="14">
        <v>0</v>
      </c>
      <c r="I27" s="14">
        <f t="shared" si="3"/>
        <v>0</v>
      </c>
      <c r="J27" s="14">
        <v>0</v>
      </c>
      <c r="K27" s="14">
        <f t="shared" si="4"/>
        <v>0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</row>
    <row r="28" spans="1:46" x14ac:dyDescent="0.2">
      <c r="A28" s="11">
        <v>20</v>
      </c>
      <c r="B28" s="13" t="s">
        <v>65</v>
      </c>
      <c r="C28" s="24" t="s">
        <v>66</v>
      </c>
      <c r="D28" s="16">
        <v>19</v>
      </c>
      <c r="E28" s="14" t="s">
        <v>32</v>
      </c>
      <c r="F28" s="63">
        <v>0</v>
      </c>
      <c r="G28" s="57">
        <f t="shared" si="2"/>
        <v>0</v>
      </c>
      <c r="H28" s="14">
        <v>1.8000000000000001E-4</v>
      </c>
      <c r="I28" s="14">
        <f t="shared" si="3"/>
        <v>3.4199999999999999E-3</v>
      </c>
      <c r="J28" s="14">
        <v>0</v>
      </c>
      <c r="K28" s="14">
        <f t="shared" si="4"/>
        <v>0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</row>
    <row r="29" spans="1:46" x14ac:dyDescent="0.2">
      <c r="A29" s="11">
        <v>21</v>
      </c>
      <c r="B29" s="13" t="s">
        <v>67</v>
      </c>
      <c r="C29" s="24" t="s">
        <v>68</v>
      </c>
      <c r="D29" s="16">
        <v>19</v>
      </c>
      <c r="E29" s="14" t="s">
        <v>32</v>
      </c>
      <c r="F29" s="63">
        <v>0</v>
      </c>
      <c r="G29" s="57">
        <f t="shared" si="2"/>
        <v>0</v>
      </c>
      <c r="H29" s="14">
        <v>1.0000000000000001E-5</v>
      </c>
      <c r="I29" s="14">
        <f t="shared" si="3"/>
        <v>1.9000000000000001E-4</v>
      </c>
      <c r="J29" s="14">
        <v>0</v>
      </c>
      <c r="K29" s="14">
        <f t="shared" si="4"/>
        <v>0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</row>
    <row r="30" spans="1:46" x14ac:dyDescent="0.2">
      <c r="A30" s="11">
        <v>22</v>
      </c>
      <c r="B30" s="13" t="s">
        <v>69</v>
      </c>
      <c r="C30" s="24" t="s">
        <v>70</v>
      </c>
      <c r="D30" s="16">
        <v>0.08</v>
      </c>
      <c r="E30" s="14" t="s">
        <v>49</v>
      </c>
      <c r="F30" s="63">
        <v>0</v>
      </c>
      <c r="G30" s="57">
        <f t="shared" si="2"/>
        <v>0</v>
      </c>
      <c r="H30" s="14">
        <v>0</v>
      </c>
      <c r="I30" s="14">
        <f t="shared" si="3"/>
        <v>0</v>
      </c>
      <c r="J30" s="14">
        <v>0</v>
      </c>
      <c r="K30" s="14">
        <f t="shared" si="4"/>
        <v>0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</row>
    <row r="31" spans="1:46" x14ac:dyDescent="0.2">
      <c r="A31" s="11">
        <v>23</v>
      </c>
      <c r="B31" s="13" t="s">
        <v>71</v>
      </c>
      <c r="C31" s="24" t="s">
        <v>72</v>
      </c>
      <c r="D31" s="16">
        <v>35</v>
      </c>
      <c r="E31" s="14" t="s">
        <v>32</v>
      </c>
      <c r="F31" s="63">
        <v>0</v>
      </c>
      <c r="G31" s="57">
        <f t="shared" si="2"/>
        <v>0</v>
      </c>
      <c r="H31" s="14">
        <v>0</v>
      </c>
      <c r="I31" s="14">
        <f t="shared" si="3"/>
        <v>0</v>
      </c>
      <c r="J31" s="14">
        <v>6.7000000000000002E-3</v>
      </c>
      <c r="K31" s="14">
        <f t="shared" si="4"/>
        <v>0.23449999999999999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</row>
    <row r="32" spans="1:46" x14ac:dyDescent="0.2">
      <c r="A32" s="11">
        <v>24</v>
      </c>
      <c r="B32" s="13" t="s">
        <v>42</v>
      </c>
      <c r="C32" s="24" t="s">
        <v>54</v>
      </c>
      <c r="D32" s="16">
        <v>19</v>
      </c>
      <c r="E32" s="14" t="s">
        <v>32</v>
      </c>
      <c r="F32" s="63">
        <v>0</v>
      </c>
      <c r="G32" s="57">
        <f t="shared" si="2"/>
        <v>0</v>
      </c>
      <c r="H32" s="14">
        <v>0</v>
      </c>
      <c r="I32" s="14">
        <f t="shared" si="3"/>
        <v>0</v>
      </c>
      <c r="J32" s="14">
        <v>0</v>
      </c>
      <c r="K32" s="14">
        <f t="shared" si="4"/>
        <v>0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</row>
    <row r="33" spans="1:46" x14ac:dyDescent="0.2">
      <c r="A33" s="11">
        <v>25</v>
      </c>
      <c r="B33" s="13" t="s">
        <v>42</v>
      </c>
      <c r="C33" s="24" t="s">
        <v>56</v>
      </c>
      <c r="D33" s="16">
        <v>19</v>
      </c>
      <c r="E33" s="14" t="s">
        <v>32</v>
      </c>
      <c r="F33" s="63">
        <v>0</v>
      </c>
      <c r="G33" s="57">
        <f t="shared" si="2"/>
        <v>0</v>
      </c>
      <c r="H33" s="14">
        <v>0</v>
      </c>
      <c r="I33" s="14">
        <f t="shared" si="3"/>
        <v>0</v>
      </c>
      <c r="J33" s="14">
        <v>0</v>
      </c>
      <c r="K33" s="14">
        <f t="shared" si="4"/>
        <v>0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</row>
    <row r="34" spans="1:46" x14ac:dyDescent="0.2">
      <c r="A34" s="11">
        <v>26</v>
      </c>
      <c r="B34" s="13" t="s">
        <v>42</v>
      </c>
      <c r="C34" s="24" t="s">
        <v>55</v>
      </c>
      <c r="D34" s="16">
        <v>19</v>
      </c>
      <c r="E34" s="14" t="s">
        <v>32</v>
      </c>
      <c r="F34" s="63">
        <v>0</v>
      </c>
      <c r="G34" s="57">
        <f t="shared" si="2"/>
        <v>0</v>
      </c>
      <c r="H34" s="14">
        <v>0</v>
      </c>
      <c r="I34" s="14">
        <f t="shared" si="3"/>
        <v>0</v>
      </c>
      <c r="J34" s="14">
        <v>0</v>
      </c>
      <c r="K34" s="14">
        <f t="shared" si="4"/>
        <v>0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</row>
    <row r="35" spans="1:46" s="6" customFormat="1" x14ac:dyDescent="0.2">
      <c r="A35" s="49" t="s">
        <v>29</v>
      </c>
      <c r="B35" s="50" t="s">
        <v>12</v>
      </c>
      <c r="C35" s="51" t="s">
        <v>13</v>
      </c>
      <c r="D35" s="52"/>
      <c r="E35" s="53"/>
      <c r="F35" s="64"/>
      <c r="G35" s="54">
        <f>SUM(G36:G41)</f>
        <v>0</v>
      </c>
      <c r="H35" s="53"/>
      <c r="I35" s="53">
        <f>SUM(I36:I41)</f>
        <v>3.1039999999999998E-2</v>
      </c>
      <c r="J35" s="53"/>
      <c r="K35" s="53">
        <f>SUM(K36:K41)</f>
        <v>3.3119999999999997E-2</v>
      </c>
    </row>
    <row r="36" spans="1:46" x14ac:dyDescent="0.2">
      <c r="A36" s="11">
        <v>27</v>
      </c>
      <c r="B36" s="13" t="s">
        <v>73</v>
      </c>
      <c r="C36" s="24" t="s">
        <v>74</v>
      </c>
      <c r="D36" s="16">
        <v>4</v>
      </c>
      <c r="E36" s="14" t="s">
        <v>32</v>
      </c>
      <c r="F36" s="63">
        <v>0</v>
      </c>
      <c r="G36" s="57">
        <f t="shared" si="2"/>
        <v>0</v>
      </c>
      <c r="H36" s="14">
        <v>7.3699999999999998E-3</v>
      </c>
      <c r="I36" s="14">
        <f>ROUND(D36*H36,5)</f>
        <v>2.9479999999999999E-2</v>
      </c>
      <c r="J36" s="14">
        <v>0</v>
      </c>
      <c r="K36" s="14">
        <f>ROUND(D36*J36,5)</f>
        <v>0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</row>
    <row r="37" spans="1:46" x14ac:dyDescent="0.2">
      <c r="A37" s="11">
        <v>28</v>
      </c>
      <c r="B37" s="13" t="s">
        <v>42</v>
      </c>
      <c r="C37" s="24" t="s">
        <v>75</v>
      </c>
      <c r="D37" s="16">
        <v>4</v>
      </c>
      <c r="E37" s="14" t="s">
        <v>32</v>
      </c>
      <c r="F37" s="63">
        <v>0</v>
      </c>
      <c r="G37" s="57">
        <f t="shared" si="2"/>
        <v>0</v>
      </c>
      <c r="H37" s="14">
        <v>0</v>
      </c>
      <c r="I37" s="14">
        <f>ROUND(D37*H37,5)</f>
        <v>0</v>
      </c>
      <c r="J37" s="14">
        <v>0</v>
      </c>
      <c r="K37" s="14">
        <f>ROUND(D37*J37,5)</f>
        <v>0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</row>
    <row r="38" spans="1:46" ht="12.75" customHeight="1" x14ac:dyDescent="0.2">
      <c r="A38" s="11"/>
      <c r="B38" s="13"/>
      <c r="C38" s="27" t="s">
        <v>76</v>
      </c>
      <c r="D38" s="17"/>
      <c r="E38" s="15"/>
      <c r="F38" s="65"/>
      <c r="G38" s="18"/>
      <c r="H38" s="14"/>
      <c r="I38" s="14"/>
      <c r="J38" s="14"/>
      <c r="K38" s="14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2" t="str">
        <f>C38</f>
        <v>Provedení nátěrů včetně dodávky barvy a pomocného materiálu</v>
      </c>
      <c r="AN38" s="10"/>
      <c r="AO38" s="10"/>
      <c r="AP38" s="10"/>
      <c r="AQ38" s="10"/>
      <c r="AR38" s="10"/>
      <c r="AS38" s="10"/>
      <c r="AT38" s="10"/>
    </row>
    <row r="39" spans="1:46" ht="13.5" customHeight="1" x14ac:dyDescent="0.2">
      <c r="A39" s="11">
        <v>29</v>
      </c>
      <c r="B39" s="13" t="s">
        <v>77</v>
      </c>
      <c r="C39" s="24" t="s">
        <v>78</v>
      </c>
      <c r="D39" s="16">
        <v>4</v>
      </c>
      <c r="E39" s="14" t="s">
        <v>32</v>
      </c>
      <c r="F39" s="63">
        <v>0</v>
      </c>
      <c r="G39" s="57">
        <f t="shared" si="2"/>
        <v>0</v>
      </c>
      <c r="H39" s="14">
        <v>3.8999999999999999E-4</v>
      </c>
      <c r="I39" s="14">
        <f>ROUND(D39*H39,5)</f>
        <v>1.56E-3</v>
      </c>
      <c r="J39" s="14">
        <v>8.2799999999999992E-3</v>
      </c>
      <c r="K39" s="14">
        <f>ROUND(D39*J39,5)</f>
        <v>3.3119999999999997E-2</v>
      </c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</row>
    <row r="40" spans="1:46" x14ac:dyDescent="0.2">
      <c r="A40" s="11">
        <v>30</v>
      </c>
      <c r="B40" s="13" t="s">
        <v>42</v>
      </c>
      <c r="C40" s="24" t="s">
        <v>79</v>
      </c>
      <c r="D40" s="16">
        <v>1</v>
      </c>
      <c r="E40" s="14" t="s">
        <v>51</v>
      </c>
      <c r="F40" s="63">
        <v>0</v>
      </c>
      <c r="G40" s="57">
        <f t="shared" si="2"/>
        <v>0</v>
      </c>
      <c r="H40" s="14">
        <v>0</v>
      </c>
      <c r="I40" s="14">
        <f>ROUND(D40*H40,5)</f>
        <v>0</v>
      </c>
      <c r="J40" s="14">
        <v>0</v>
      </c>
      <c r="K40" s="14">
        <f>ROUND(D40*J40,5)</f>
        <v>0</v>
      </c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</row>
    <row r="41" spans="1:46" x14ac:dyDescent="0.2">
      <c r="A41" s="11">
        <v>31</v>
      </c>
      <c r="B41" s="13" t="s">
        <v>80</v>
      </c>
      <c r="C41" s="24" t="s">
        <v>81</v>
      </c>
      <c r="D41" s="16">
        <v>0.06</v>
      </c>
      <c r="E41" s="14" t="s">
        <v>49</v>
      </c>
      <c r="F41" s="63">
        <v>0</v>
      </c>
      <c r="G41" s="57">
        <f t="shared" si="2"/>
        <v>0</v>
      </c>
      <c r="H41" s="14">
        <v>0</v>
      </c>
      <c r="I41" s="14">
        <f>ROUND(D41*H41,5)</f>
        <v>0</v>
      </c>
      <c r="J41" s="14">
        <v>0</v>
      </c>
      <c r="K41" s="14">
        <f>ROUND(D41*J41,5)</f>
        <v>0</v>
      </c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</row>
    <row r="42" spans="1:46" s="6" customFormat="1" x14ac:dyDescent="0.2">
      <c r="A42" s="49" t="s">
        <v>29</v>
      </c>
      <c r="B42" s="50" t="s">
        <v>14</v>
      </c>
      <c r="C42" s="51" t="s">
        <v>15</v>
      </c>
      <c r="D42" s="52"/>
      <c r="E42" s="53"/>
      <c r="F42" s="64"/>
      <c r="G42" s="54">
        <f>SUM(G43:G48)</f>
        <v>0</v>
      </c>
      <c r="H42" s="53"/>
      <c r="I42" s="53">
        <f>SUM(I43:I48)</f>
        <v>1E-3</v>
      </c>
      <c r="J42" s="53"/>
      <c r="K42" s="53">
        <f>SUM(K43:K48)</f>
        <v>0</v>
      </c>
    </row>
    <row r="43" spans="1:46" x14ac:dyDescent="0.2">
      <c r="A43" s="11">
        <v>32</v>
      </c>
      <c r="B43" s="13" t="s">
        <v>42</v>
      </c>
      <c r="C43" s="24" t="s">
        <v>91</v>
      </c>
      <c r="D43" s="16">
        <v>2</v>
      </c>
      <c r="E43" s="14" t="s">
        <v>51</v>
      </c>
      <c r="F43" s="63">
        <v>0</v>
      </c>
      <c r="G43" s="57">
        <f t="shared" si="2"/>
        <v>0</v>
      </c>
      <c r="H43" s="14">
        <v>0</v>
      </c>
      <c r="I43" s="14">
        <f>ROUND(D43*H43,5)</f>
        <v>0</v>
      </c>
      <c r="J43" s="14">
        <v>0</v>
      </c>
      <c r="K43" s="14">
        <f>ROUND(D43*J43,5)</f>
        <v>0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</row>
    <row r="44" spans="1:46" ht="24" customHeight="1" x14ac:dyDescent="0.2">
      <c r="A44" s="11"/>
      <c r="B44" s="13"/>
      <c r="C44" s="73" t="s">
        <v>95</v>
      </c>
      <c r="D44" s="74"/>
      <c r="E44" s="74"/>
      <c r="F44" s="74"/>
      <c r="G44" s="75"/>
      <c r="H44" s="14"/>
      <c r="I44" s="14"/>
      <c r="J44" s="14"/>
      <c r="K44" s="14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2" t="str">
        <f>C44</f>
        <v>umyvadlo do skříňky s otvorem; baterie stojánková páková s odtokovou soupravou 5/4 " chrom; sifon umyvadlový kov; 2x rohový ventil DN15  bez matky s gum. těsněním s nerezovým sítkem; upevňovací prvky</v>
      </c>
      <c r="AN44" s="10"/>
      <c r="AO44" s="10"/>
      <c r="AP44" s="10"/>
      <c r="AQ44" s="10"/>
      <c r="AR44" s="10"/>
      <c r="AS44" s="10"/>
      <c r="AT44" s="10"/>
    </row>
    <row r="45" spans="1:46" x14ac:dyDescent="0.2">
      <c r="A45" s="11">
        <v>33</v>
      </c>
      <c r="B45" s="13" t="s">
        <v>42</v>
      </c>
      <c r="C45" s="24" t="s">
        <v>92</v>
      </c>
      <c r="D45" s="16">
        <v>1</v>
      </c>
      <c r="E45" s="14" t="s">
        <v>51</v>
      </c>
      <c r="F45" s="63">
        <v>0</v>
      </c>
      <c r="G45" s="57">
        <f t="shared" si="2"/>
        <v>0</v>
      </c>
      <c r="H45" s="14">
        <v>0</v>
      </c>
      <c r="I45" s="14">
        <f>ROUND(D45*H45,5)</f>
        <v>0</v>
      </c>
      <c r="J45" s="14">
        <v>0</v>
      </c>
      <c r="K45" s="14">
        <f>ROUND(D45*J45,5)</f>
        <v>0</v>
      </c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</row>
    <row r="46" spans="1:46" ht="22.5" customHeight="1" x14ac:dyDescent="0.2">
      <c r="A46" s="11"/>
      <c r="B46" s="13"/>
      <c r="C46" s="73" t="s">
        <v>96</v>
      </c>
      <c r="D46" s="74"/>
      <c r="E46" s="74"/>
      <c r="F46" s="74"/>
      <c r="G46" s="75"/>
      <c r="H46" s="14"/>
      <c r="I46" s="14"/>
      <c r="J46" s="14"/>
      <c r="K46" s="14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2" t="str">
        <f>C46</f>
        <v>dřez nerezový, baterie stojánková páková; 2x rohový ventil DN15 bez matky s gum. těsněním s nerezovým sítkem; upevňovací prvky, zápachová uzávěrka DN50</v>
      </c>
      <c r="AN46" s="10"/>
      <c r="AO46" s="10"/>
      <c r="AP46" s="10"/>
      <c r="AQ46" s="10"/>
      <c r="AR46" s="10"/>
      <c r="AS46" s="10"/>
      <c r="AT46" s="10"/>
    </row>
    <row r="47" spans="1:46" x14ac:dyDescent="0.2">
      <c r="A47" s="11">
        <v>34</v>
      </c>
      <c r="B47" s="13" t="s">
        <v>82</v>
      </c>
      <c r="C47" s="24" t="s">
        <v>83</v>
      </c>
      <c r="D47" s="16">
        <v>2</v>
      </c>
      <c r="E47" s="14" t="s">
        <v>39</v>
      </c>
      <c r="F47" s="63">
        <v>0</v>
      </c>
      <c r="G47" s="57">
        <f t="shared" si="2"/>
        <v>0</v>
      </c>
      <c r="H47" s="14">
        <v>5.0000000000000001E-4</v>
      </c>
      <c r="I47" s="14">
        <f>ROUND(D47*H47,5)</f>
        <v>1E-3</v>
      </c>
      <c r="J47" s="14">
        <v>0</v>
      </c>
      <c r="K47" s="14">
        <f>ROUND(D47*J47,5)</f>
        <v>0</v>
      </c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</row>
    <row r="48" spans="1:46" x14ac:dyDescent="0.2">
      <c r="A48" s="11">
        <v>35</v>
      </c>
      <c r="B48" s="13" t="s">
        <v>84</v>
      </c>
      <c r="C48" s="24" t="s">
        <v>85</v>
      </c>
      <c r="D48" s="16">
        <v>0.05</v>
      </c>
      <c r="E48" s="14" t="s">
        <v>49</v>
      </c>
      <c r="F48" s="63">
        <v>0</v>
      </c>
      <c r="G48" s="57">
        <f t="shared" si="2"/>
        <v>0</v>
      </c>
      <c r="H48" s="14">
        <v>0</v>
      </c>
      <c r="I48" s="14">
        <f>ROUND(D48*H48,5)</f>
        <v>0</v>
      </c>
      <c r="J48" s="14">
        <v>0</v>
      </c>
      <c r="K48" s="14">
        <f>ROUND(D48*J48,5)</f>
        <v>0</v>
      </c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</row>
    <row r="49" spans="1:46" s="6" customFormat="1" x14ac:dyDescent="0.2">
      <c r="A49" s="49" t="s">
        <v>29</v>
      </c>
      <c r="B49" s="50" t="s">
        <v>16</v>
      </c>
      <c r="C49" s="51" t="s">
        <v>17</v>
      </c>
      <c r="D49" s="52"/>
      <c r="E49" s="53"/>
      <c r="F49" s="64"/>
      <c r="G49" s="54">
        <f>SUM(G50:G51)</f>
        <v>0</v>
      </c>
      <c r="H49" s="53"/>
      <c r="I49" s="53">
        <f>SUM(I50:I51)</f>
        <v>2.5000000000000001E-2</v>
      </c>
      <c r="J49" s="53"/>
      <c r="K49" s="53">
        <f>SUM(K50:K51)</f>
        <v>0</v>
      </c>
    </row>
    <row r="50" spans="1:46" x14ac:dyDescent="0.2">
      <c r="A50" s="11">
        <v>36</v>
      </c>
      <c r="B50" s="13" t="s">
        <v>42</v>
      </c>
      <c r="C50" s="24" t="s">
        <v>86</v>
      </c>
      <c r="D50" s="16">
        <v>25</v>
      </c>
      <c r="E50" s="14" t="s">
        <v>87</v>
      </c>
      <c r="F50" s="63">
        <v>0</v>
      </c>
      <c r="G50" s="57">
        <f t="shared" si="2"/>
        <v>0</v>
      </c>
      <c r="H50" s="14">
        <v>1E-3</v>
      </c>
      <c r="I50" s="14">
        <f>ROUND(D50*H50,5)</f>
        <v>2.5000000000000001E-2</v>
      </c>
      <c r="J50" s="14">
        <v>0</v>
      </c>
      <c r="K50" s="14">
        <f>ROUND(D50*J50,5)</f>
        <v>0</v>
      </c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</row>
    <row r="51" spans="1:46" x14ac:dyDescent="0.2">
      <c r="A51" s="20">
        <v>37</v>
      </c>
      <c r="B51" s="21" t="s">
        <v>88</v>
      </c>
      <c r="C51" s="25" t="s">
        <v>89</v>
      </c>
      <c r="D51" s="23">
        <v>2.5000000000000001E-2</v>
      </c>
      <c r="E51" s="22" t="s">
        <v>49</v>
      </c>
      <c r="F51" s="66">
        <v>0</v>
      </c>
      <c r="G51" s="58">
        <f t="shared" si="2"/>
        <v>0</v>
      </c>
      <c r="H51" s="22">
        <v>0</v>
      </c>
      <c r="I51" s="22">
        <f>ROUND(D51*H51,5)</f>
        <v>0</v>
      </c>
      <c r="J51" s="22">
        <v>0</v>
      </c>
      <c r="K51" s="22">
        <f>ROUND(D51*J51,5)</f>
        <v>0</v>
      </c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</row>
    <row r="52" spans="1:46" x14ac:dyDescent="0.2">
      <c r="A52" s="1"/>
      <c r="B52" s="2" t="s">
        <v>90</v>
      </c>
      <c r="C52" s="26" t="s">
        <v>90</v>
      </c>
      <c r="D52" s="1"/>
      <c r="E52" s="1"/>
      <c r="F52" s="1"/>
      <c r="G52" s="1"/>
      <c r="H52" s="1"/>
      <c r="I52" s="1"/>
      <c r="J52" s="1"/>
      <c r="K52" s="1"/>
    </row>
    <row r="53" spans="1:46" x14ac:dyDescent="0.2">
      <c r="A53" s="59"/>
      <c r="B53" s="59" t="s">
        <v>3</v>
      </c>
      <c r="C53" s="59"/>
      <c r="D53" s="59"/>
      <c r="E53" s="59"/>
      <c r="F53" s="59"/>
      <c r="G53" s="60">
        <f>G49+G42+G35+G21+G7</f>
        <v>0</v>
      </c>
    </row>
  </sheetData>
  <sheetProtection password="C9B5" sheet="1" objects="1" scenarios="1" sort="0" autoFilter="0"/>
  <autoFilter ref="A6:K52"/>
  <mergeCells count="3">
    <mergeCell ref="A1:G1"/>
    <mergeCell ref="C46:G46"/>
    <mergeCell ref="C44:G44"/>
  </mergeCells>
  <pageMargins left="0.59055118110236227" right="0.39370078740157483" top="0.78740157480314965" bottom="0.78740157480314965" header="0.31496062992125984" footer="0.31496062992125984"/>
  <pageSetup paperSize="9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Pokyny pro vyplnění</vt:lpstr>
      <vt:lpstr>VzorPolozky</vt:lpstr>
      <vt:lpstr>ZTI</vt:lpstr>
      <vt:lpstr>ZTI!Názvy_tisku</vt:lpstr>
      <vt:lpstr>ZTI!Oblast_tisku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Soňa Mrkvicová</cp:lastModifiedBy>
  <cp:lastPrinted>2022-02-14T15:05:11Z</cp:lastPrinted>
  <dcterms:created xsi:type="dcterms:W3CDTF">2009-04-08T07:15:50Z</dcterms:created>
  <dcterms:modified xsi:type="dcterms:W3CDTF">2022-02-14T15:06:15Z</dcterms:modified>
</cp:coreProperties>
</file>