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otanická 39, byt 22\"/>
    </mc:Choice>
  </mc:AlternateContent>
  <xr:revisionPtr revIDLastSave="0" documentId="8_{6EEDB093-4096-4F43-BE9D-7E4E42B4782A}" xr6:coauthVersionLast="47" xr6:coauthVersionMax="47" xr10:uidLastSave="{00000000-0000-0000-0000-000000000000}"/>
  <bookViews>
    <workbookView xWindow="22932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19 22.19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'22.19 22.19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'22.19 22.19 Pol'!$A$1:$X$574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1" i="1"/>
  <c r="H41" i="1" s="1"/>
  <c r="I41" i="1" s="1"/>
  <c r="F41" i="1"/>
  <c r="G40" i="1"/>
  <c r="F40" i="1"/>
  <c r="G39" i="1"/>
  <c r="F39" i="1"/>
  <c r="G564" i="12"/>
  <c r="BA560" i="12"/>
  <c r="BA555" i="12"/>
  <c r="BA546" i="12"/>
  <c r="BA544" i="12"/>
  <c r="BA206" i="12"/>
  <c r="BA141" i="12"/>
  <c r="BA124" i="12"/>
  <c r="BA121" i="12"/>
  <c r="BA77" i="12"/>
  <c r="BA59" i="12"/>
  <c r="BA22" i="12"/>
  <c r="BA10" i="12"/>
  <c r="G8" i="12"/>
  <c r="V8" i="12"/>
  <c r="G9" i="12"/>
  <c r="M9" i="12" s="1"/>
  <c r="I9" i="12"/>
  <c r="I8" i="12" s="1"/>
  <c r="K9" i="12"/>
  <c r="K8" i="12" s="1"/>
  <c r="O9" i="12"/>
  <c r="Q9" i="12"/>
  <c r="Q8" i="12" s="1"/>
  <c r="V9" i="12"/>
  <c r="G21" i="12"/>
  <c r="M21" i="12" s="1"/>
  <c r="I21" i="12"/>
  <c r="K21" i="12"/>
  <c r="O21" i="12"/>
  <c r="Q21" i="12"/>
  <c r="V21" i="12"/>
  <c r="G30" i="12"/>
  <c r="I30" i="12"/>
  <c r="K30" i="12"/>
  <c r="M30" i="12"/>
  <c r="O30" i="12"/>
  <c r="O8" i="12" s="1"/>
  <c r="Q30" i="12"/>
  <c r="V30" i="12"/>
  <c r="G42" i="12"/>
  <c r="I42" i="12"/>
  <c r="K42" i="12"/>
  <c r="M42" i="12"/>
  <c r="O42" i="12"/>
  <c r="Q42" i="12"/>
  <c r="V42" i="12"/>
  <c r="Q48" i="12"/>
  <c r="G49" i="12"/>
  <c r="I49" i="12"/>
  <c r="I48" i="12" s="1"/>
  <c r="K49" i="12"/>
  <c r="K48" i="12" s="1"/>
  <c r="M49" i="12"/>
  <c r="O49" i="12"/>
  <c r="O48" i="12" s="1"/>
  <c r="Q49" i="12"/>
  <c r="V49" i="12"/>
  <c r="V48" i="12" s="1"/>
  <c r="G53" i="12"/>
  <c r="M53" i="12" s="1"/>
  <c r="M48" i="12" s="1"/>
  <c r="I53" i="12"/>
  <c r="K53" i="12"/>
  <c r="O53" i="12"/>
  <c r="Q53" i="12"/>
  <c r="V53" i="12"/>
  <c r="G57" i="12"/>
  <c r="Q57" i="12"/>
  <c r="V57" i="12"/>
  <c r="G58" i="12"/>
  <c r="M58" i="12" s="1"/>
  <c r="M57" i="12" s="1"/>
  <c r="I58" i="12"/>
  <c r="I57" i="12" s="1"/>
  <c r="K58" i="12"/>
  <c r="K57" i="12" s="1"/>
  <c r="O58" i="12"/>
  <c r="O57" i="12" s="1"/>
  <c r="Q58" i="12"/>
  <c r="V58" i="12"/>
  <c r="G64" i="12"/>
  <c r="K64" i="12"/>
  <c r="G65" i="12"/>
  <c r="I65" i="12"/>
  <c r="I64" i="12" s="1"/>
  <c r="K65" i="12"/>
  <c r="M65" i="12"/>
  <c r="M64" i="12" s="1"/>
  <c r="O65" i="12"/>
  <c r="O64" i="12" s="1"/>
  <c r="Q65" i="12"/>
  <c r="V65" i="12"/>
  <c r="V64" i="12" s="1"/>
  <c r="G76" i="12"/>
  <c r="I76" i="12"/>
  <c r="K76" i="12"/>
  <c r="M76" i="12"/>
  <c r="O76" i="12"/>
  <c r="Q76" i="12"/>
  <c r="Q64" i="12" s="1"/>
  <c r="V76" i="12"/>
  <c r="Q85" i="12"/>
  <c r="G86" i="12"/>
  <c r="I86" i="12"/>
  <c r="I85" i="12" s="1"/>
  <c r="K86" i="12"/>
  <c r="M86" i="12"/>
  <c r="O86" i="12"/>
  <c r="O85" i="12" s="1"/>
  <c r="Q86" i="12"/>
  <c r="V86" i="12"/>
  <c r="V85" i="12" s="1"/>
  <c r="G91" i="12"/>
  <c r="M91" i="12" s="1"/>
  <c r="I91" i="12"/>
  <c r="K91" i="12"/>
  <c r="K85" i="12" s="1"/>
  <c r="O91" i="12"/>
  <c r="Q91" i="12"/>
  <c r="V91" i="12"/>
  <c r="G95" i="12"/>
  <c r="G85" i="12" s="1"/>
  <c r="I95" i="12"/>
  <c r="K95" i="12"/>
  <c r="O95" i="12"/>
  <c r="Q95" i="12"/>
  <c r="V95" i="12"/>
  <c r="G100" i="12"/>
  <c r="M100" i="12" s="1"/>
  <c r="I100" i="12"/>
  <c r="K100" i="12"/>
  <c r="O100" i="12"/>
  <c r="Q100" i="12"/>
  <c r="V100" i="12"/>
  <c r="G106" i="12"/>
  <c r="M106" i="12" s="1"/>
  <c r="I106" i="12"/>
  <c r="K106" i="12"/>
  <c r="O106" i="12"/>
  <c r="Q106" i="12"/>
  <c r="V106" i="12"/>
  <c r="G111" i="12"/>
  <c r="I111" i="12"/>
  <c r="K111" i="12"/>
  <c r="M111" i="12"/>
  <c r="O111" i="12"/>
  <c r="Q111" i="12"/>
  <c r="V111" i="12"/>
  <c r="K117" i="12"/>
  <c r="O117" i="12"/>
  <c r="G118" i="12"/>
  <c r="G117" i="12" s="1"/>
  <c r="I118" i="12"/>
  <c r="I117" i="12" s="1"/>
  <c r="K118" i="12"/>
  <c r="M118" i="12"/>
  <c r="M117" i="12" s="1"/>
  <c r="O118" i="12"/>
  <c r="Q118" i="12"/>
  <c r="Q117" i="12" s="1"/>
  <c r="V118" i="12"/>
  <c r="V117" i="12" s="1"/>
  <c r="I119" i="12"/>
  <c r="O119" i="12"/>
  <c r="V119" i="12"/>
  <c r="G120" i="12"/>
  <c r="G119" i="12" s="1"/>
  <c r="I120" i="12"/>
  <c r="K120" i="12"/>
  <c r="K119" i="12" s="1"/>
  <c r="M120" i="12"/>
  <c r="M119" i="12" s="1"/>
  <c r="O120" i="12"/>
  <c r="Q120" i="12"/>
  <c r="Q119" i="12" s="1"/>
  <c r="V120" i="12"/>
  <c r="G122" i="12"/>
  <c r="K122" i="12"/>
  <c r="V122" i="12"/>
  <c r="G123" i="12"/>
  <c r="M123" i="12" s="1"/>
  <c r="M122" i="12" s="1"/>
  <c r="I123" i="12"/>
  <c r="I122" i="12" s="1"/>
  <c r="K123" i="12"/>
  <c r="O123" i="12"/>
  <c r="O122" i="12" s="1"/>
  <c r="Q123" i="12"/>
  <c r="Q122" i="12" s="1"/>
  <c r="V123" i="12"/>
  <c r="G125" i="12"/>
  <c r="K125" i="12"/>
  <c r="Q125" i="12"/>
  <c r="G126" i="12"/>
  <c r="I126" i="12"/>
  <c r="I125" i="12" s="1"/>
  <c r="K126" i="12"/>
  <c r="M126" i="12"/>
  <c r="M125" i="12" s="1"/>
  <c r="O126" i="12"/>
  <c r="Q126" i="12"/>
  <c r="V126" i="12"/>
  <c r="V125" i="12" s="1"/>
  <c r="G130" i="12"/>
  <c r="M130" i="12" s="1"/>
  <c r="I130" i="12"/>
  <c r="K130" i="12"/>
  <c r="O130" i="12"/>
  <c r="O125" i="12" s="1"/>
  <c r="Q130" i="12"/>
  <c r="V130" i="12"/>
  <c r="G135" i="12"/>
  <c r="M135" i="12" s="1"/>
  <c r="I135" i="12"/>
  <c r="I134" i="12" s="1"/>
  <c r="K135" i="12"/>
  <c r="K134" i="12" s="1"/>
  <c r="O135" i="12"/>
  <c r="O134" i="12" s="1"/>
  <c r="Q135" i="12"/>
  <c r="V135" i="12"/>
  <c r="V134" i="12" s="1"/>
  <c r="G140" i="12"/>
  <c r="I140" i="12"/>
  <c r="K140" i="12"/>
  <c r="M140" i="12"/>
  <c r="O140" i="12"/>
  <c r="Q140" i="12"/>
  <c r="V140" i="12"/>
  <c r="G146" i="12"/>
  <c r="G134" i="12" s="1"/>
  <c r="I146" i="12"/>
  <c r="K146" i="12"/>
  <c r="O146" i="12"/>
  <c r="Q146" i="12"/>
  <c r="V146" i="12"/>
  <c r="G154" i="12"/>
  <c r="I154" i="12"/>
  <c r="K154" i="12"/>
  <c r="M154" i="12"/>
  <c r="O154" i="12"/>
  <c r="Q154" i="12"/>
  <c r="V154" i="12"/>
  <c r="G158" i="12"/>
  <c r="M158" i="12" s="1"/>
  <c r="I158" i="12"/>
  <c r="K158" i="12"/>
  <c r="O158" i="12"/>
  <c r="Q158" i="12"/>
  <c r="V158" i="12"/>
  <c r="G168" i="12"/>
  <c r="I168" i="12"/>
  <c r="K168" i="12"/>
  <c r="M168" i="12"/>
  <c r="O168" i="12"/>
  <c r="Q168" i="12"/>
  <c r="V168" i="12"/>
  <c r="G176" i="12"/>
  <c r="M176" i="12" s="1"/>
  <c r="I176" i="12"/>
  <c r="K176" i="12"/>
  <c r="O176" i="12"/>
  <c r="Q176" i="12"/>
  <c r="V176" i="12"/>
  <c r="G181" i="12"/>
  <c r="I181" i="12"/>
  <c r="K181" i="12"/>
  <c r="M181" i="12"/>
  <c r="O181" i="12"/>
  <c r="Q181" i="12"/>
  <c r="Q134" i="12" s="1"/>
  <c r="V181" i="12"/>
  <c r="G187" i="12"/>
  <c r="M187" i="12" s="1"/>
  <c r="I187" i="12"/>
  <c r="K187" i="12"/>
  <c r="O187" i="12"/>
  <c r="Q187" i="12"/>
  <c r="V187" i="12"/>
  <c r="G194" i="12"/>
  <c r="I194" i="12"/>
  <c r="K194" i="12"/>
  <c r="M194" i="12"/>
  <c r="O194" i="12"/>
  <c r="Q194" i="12"/>
  <c r="V194" i="12"/>
  <c r="G203" i="12"/>
  <c r="M203" i="12" s="1"/>
  <c r="I203" i="12"/>
  <c r="K203" i="12"/>
  <c r="O203" i="12"/>
  <c r="Q203" i="12"/>
  <c r="V203" i="12"/>
  <c r="I204" i="12"/>
  <c r="G205" i="12"/>
  <c r="G204" i="12" s="1"/>
  <c r="I205" i="12"/>
  <c r="K205" i="12"/>
  <c r="K204" i="12" s="1"/>
  <c r="O205" i="12"/>
  <c r="Q205" i="12"/>
  <c r="Q204" i="12" s="1"/>
  <c r="V205" i="12"/>
  <c r="V204" i="12" s="1"/>
  <c r="G211" i="12"/>
  <c r="I211" i="12"/>
  <c r="K211" i="12"/>
  <c r="M211" i="12"/>
  <c r="O211" i="12"/>
  <c r="Q211" i="12"/>
  <c r="V211" i="12"/>
  <c r="G221" i="12"/>
  <c r="I221" i="12"/>
  <c r="K221" i="12"/>
  <c r="M221" i="12"/>
  <c r="O221" i="12"/>
  <c r="O204" i="12" s="1"/>
  <c r="Q221" i="12"/>
  <c r="V221" i="12"/>
  <c r="G223" i="12"/>
  <c r="M223" i="12" s="1"/>
  <c r="I223" i="12"/>
  <c r="I222" i="12" s="1"/>
  <c r="K223" i="12"/>
  <c r="K222" i="12" s="1"/>
  <c r="O223" i="12"/>
  <c r="O222" i="12" s="1"/>
  <c r="Q223" i="12"/>
  <c r="V223" i="12"/>
  <c r="V222" i="12" s="1"/>
  <c r="G229" i="12"/>
  <c r="I229" i="12"/>
  <c r="K229" i="12"/>
  <c r="M229" i="12"/>
  <c r="O229" i="12"/>
  <c r="Q229" i="12"/>
  <c r="V229" i="12"/>
  <c r="G236" i="12"/>
  <c r="G222" i="12" s="1"/>
  <c r="I236" i="12"/>
  <c r="K236" i="12"/>
  <c r="O236" i="12"/>
  <c r="Q236" i="12"/>
  <c r="V236" i="12"/>
  <c r="G244" i="12"/>
  <c r="M244" i="12" s="1"/>
  <c r="I244" i="12"/>
  <c r="K244" i="12"/>
  <c r="O244" i="12"/>
  <c r="Q244" i="12"/>
  <c r="V244" i="12"/>
  <c r="G248" i="12"/>
  <c r="M248" i="12" s="1"/>
  <c r="I248" i="12"/>
  <c r="K248" i="12"/>
  <c r="O248" i="12"/>
  <c r="Q248" i="12"/>
  <c r="V248" i="12"/>
  <c r="G252" i="12"/>
  <c r="I252" i="12"/>
  <c r="K252" i="12"/>
  <c r="M252" i="12"/>
  <c r="O252" i="12"/>
  <c r="Q252" i="12"/>
  <c r="V252" i="12"/>
  <c r="G256" i="12"/>
  <c r="I256" i="12"/>
  <c r="K256" i="12"/>
  <c r="M256" i="12"/>
  <c r="O256" i="12"/>
  <c r="Q256" i="12"/>
  <c r="V256" i="12"/>
  <c r="G260" i="12"/>
  <c r="I260" i="12"/>
  <c r="K260" i="12"/>
  <c r="M260" i="12"/>
  <c r="O260" i="12"/>
  <c r="Q260" i="12"/>
  <c r="Q222" i="12" s="1"/>
  <c r="V260" i="12"/>
  <c r="G262" i="12"/>
  <c r="I262" i="12"/>
  <c r="K262" i="12"/>
  <c r="K261" i="12" s="1"/>
  <c r="M262" i="12"/>
  <c r="O262" i="12"/>
  <c r="Q262" i="12"/>
  <c r="Q261" i="12" s="1"/>
  <c r="V262" i="12"/>
  <c r="G266" i="12"/>
  <c r="G261" i="12" s="1"/>
  <c r="I266" i="12"/>
  <c r="K266" i="12"/>
  <c r="O266" i="12"/>
  <c r="Q266" i="12"/>
  <c r="V266" i="12"/>
  <c r="G270" i="12"/>
  <c r="I270" i="12"/>
  <c r="I261" i="12" s="1"/>
  <c r="K270" i="12"/>
  <c r="M270" i="12"/>
  <c r="O270" i="12"/>
  <c r="O261" i="12" s="1"/>
  <c r="Q270" i="12"/>
  <c r="V270" i="12"/>
  <c r="G281" i="12"/>
  <c r="M281" i="12" s="1"/>
  <c r="I281" i="12"/>
  <c r="K281" i="12"/>
  <c r="O281" i="12"/>
  <c r="Q281" i="12"/>
  <c r="V281" i="12"/>
  <c r="G291" i="12"/>
  <c r="I291" i="12"/>
  <c r="K291" i="12"/>
  <c r="M291" i="12"/>
  <c r="O291" i="12"/>
  <c r="Q291" i="12"/>
  <c r="V291" i="12"/>
  <c r="G297" i="12"/>
  <c r="I297" i="12"/>
  <c r="K297" i="12"/>
  <c r="M297" i="12"/>
  <c r="O297" i="12"/>
  <c r="Q297" i="12"/>
  <c r="V297" i="12"/>
  <c r="G301" i="12"/>
  <c r="M301" i="12" s="1"/>
  <c r="I301" i="12"/>
  <c r="K301" i="12"/>
  <c r="O301" i="12"/>
  <c r="Q301" i="12"/>
  <c r="V301" i="12"/>
  <c r="G307" i="12"/>
  <c r="M307" i="12" s="1"/>
  <c r="I307" i="12"/>
  <c r="K307" i="12"/>
  <c r="O307" i="12"/>
  <c r="Q307" i="12"/>
  <c r="V307" i="12"/>
  <c r="V261" i="12" s="1"/>
  <c r="G309" i="12"/>
  <c r="G308" i="12" s="1"/>
  <c r="I309" i="12"/>
  <c r="K309" i="12"/>
  <c r="O309" i="12"/>
  <c r="O308" i="12" s="1"/>
  <c r="Q309" i="12"/>
  <c r="V309" i="12"/>
  <c r="V308" i="12" s="1"/>
  <c r="G315" i="12"/>
  <c r="I315" i="12"/>
  <c r="I308" i="12" s="1"/>
  <c r="K315" i="12"/>
  <c r="M315" i="12"/>
  <c r="O315" i="12"/>
  <c r="Q315" i="12"/>
  <c r="V315" i="12"/>
  <c r="G320" i="12"/>
  <c r="M320" i="12" s="1"/>
  <c r="I320" i="12"/>
  <c r="K320" i="12"/>
  <c r="K308" i="12" s="1"/>
  <c r="O320" i="12"/>
  <c r="Q320" i="12"/>
  <c r="Q308" i="12" s="1"/>
  <c r="V320" i="12"/>
  <c r="G327" i="12"/>
  <c r="I327" i="12"/>
  <c r="K327" i="12"/>
  <c r="M327" i="12"/>
  <c r="O327" i="12"/>
  <c r="Q327" i="12"/>
  <c r="V327" i="12"/>
  <c r="G333" i="12"/>
  <c r="I333" i="12"/>
  <c r="K333" i="12"/>
  <c r="M333" i="12"/>
  <c r="O333" i="12"/>
  <c r="Q333" i="12"/>
  <c r="V333" i="12"/>
  <c r="G339" i="12"/>
  <c r="M339" i="12" s="1"/>
  <c r="I339" i="12"/>
  <c r="K339" i="12"/>
  <c r="O339" i="12"/>
  <c r="Q339" i="12"/>
  <c r="V339" i="12"/>
  <c r="G344" i="12"/>
  <c r="M344" i="12" s="1"/>
  <c r="I344" i="12"/>
  <c r="K344" i="12"/>
  <c r="O344" i="12"/>
  <c r="Q344" i="12"/>
  <c r="V344" i="12"/>
  <c r="G346" i="12"/>
  <c r="G345" i="12" s="1"/>
  <c r="I346" i="12"/>
  <c r="K346" i="12"/>
  <c r="O346" i="12"/>
  <c r="O345" i="12" s="1"/>
  <c r="Q346" i="12"/>
  <c r="V346" i="12"/>
  <c r="V345" i="12" s="1"/>
  <c r="G363" i="12"/>
  <c r="I363" i="12"/>
  <c r="I345" i="12" s="1"/>
  <c r="K363" i="12"/>
  <c r="M363" i="12"/>
  <c r="O363" i="12"/>
  <c r="Q363" i="12"/>
  <c r="V363" i="12"/>
  <c r="G381" i="12"/>
  <c r="M381" i="12" s="1"/>
  <c r="I381" i="12"/>
  <c r="K381" i="12"/>
  <c r="K345" i="12" s="1"/>
  <c r="O381" i="12"/>
  <c r="Q381" i="12"/>
  <c r="Q345" i="12" s="1"/>
  <c r="V381" i="12"/>
  <c r="G387" i="12"/>
  <c r="I387" i="12"/>
  <c r="K387" i="12"/>
  <c r="M387" i="12"/>
  <c r="O387" i="12"/>
  <c r="Q387" i="12"/>
  <c r="V387" i="12"/>
  <c r="O394" i="12"/>
  <c r="G395" i="12"/>
  <c r="G394" i="12" s="1"/>
  <c r="I395" i="12"/>
  <c r="I394" i="12" s="1"/>
  <c r="K395" i="12"/>
  <c r="O395" i="12"/>
  <c r="Q395" i="12"/>
  <c r="Q394" i="12" s="1"/>
  <c r="V395" i="12"/>
  <c r="G407" i="12"/>
  <c r="M407" i="12" s="1"/>
  <c r="I407" i="12"/>
  <c r="K407" i="12"/>
  <c r="O407" i="12"/>
  <c r="Q407" i="12"/>
  <c r="V407" i="12"/>
  <c r="V394" i="12" s="1"/>
  <c r="G415" i="12"/>
  <c r="M415" i="12" s="1"/>
  <c r="I415" i="12"/>
  <c r="K415" i="12"/>
  <c r="K394" i="12" s="1"/>
  <c r="O415" i="12"/>
  <c r="Q415" i="12"/>
  <c r="V415" i="12"/>
  <c r="G452" i="12"/>
  <c r="M452" i="12" s="1"/>
  <c r="I452" i="12"/>
  <c r="K452" i="12"/>
  <c r="O452" i="12"/>
  <c r="Q452" i="12"/>
  <c r="V452" i="12"/>
  <c r="G457" i="12"/>
  <c r="I457" i="12"/>
  <c r="K457" i="12"/>
  <c r="M457" i="12"/>
  <c r="O457" i="12"/>
  <c r="Q457" i="12"/>
  <c r="V457" i="12"/>
  <c r="G493" i="12"/>
  <c r="M493" i="12" s="1"/>
  <c r="I493" i="12"/>
  <c r="K493" i="12"/>
  <c r="O493" i="12"/>
  <c r="Q493" i="12"/>
  <c r="V493" i="12"/>
  <c r="G529" i="12"/>
  <c r="I529" i="12"/>
  <c r="K529" i="12"/>
  <c r="M529" i="12"/>
  <c r="O529" i="12"/>
  <c r="Q529" i="12"/>
  <c r="V529" i="12"/>
  <c r="K542" i="12"/>
  <c r="O542" i="12"/>
  <c r="V542" i="12"/>
  <c r="G543" i="12"/>
  <c r="G542" i="12" s="1"/>
  <c r="I543" i="12"/>
  <c r="I542" i="12" s="1"/>
  <c r="K543" i="12"/>
  <c r="O543" i="12"/>
  <c r="Q543" i="12"/>
  <c r="Q542" i="12" s="1"/>
  <c r="V543" i="12"/>
  <c r="V548" i="12"/>
  <c r="G549" i="12"/>
  <c r="M549" i="12" s="1"/>
  <c r="I549" i="12"/>
  <c r="K549" i="12"/>
  <c r="K548" i="12" s="1"/>
  <c r="O549" i="12"/>
  <c r="Q549" i="12"/>
  <c r="Q548" i="12" s="1"/>
  <c r="V549" i="12"/>
  <c r="G550" i="12"/>
  <c r="G548" i="12" s="1"/>
  <c r="I550" i="12"/>
  <c r="K550" i="12"/>
  <c r="O550" i="12"/>
  <c r="Q550" i="12"/>
  <c r="V550" i="12"/>
  <c r="G551" i="12"/>
  <c r="I551" i="12"/>
  <c r="I548" i="12" s="1"/>
  <c r="K551" i="12"/>
  <c r="M551" i="12"/>
  <c r="O551" i="12"/>
  <c r="O548" i="12" s="1"/>
  <c r="Q551" i="12"/>
  <c r="V551" i="12"/>
  <c r="G553" i="12"/>
  <c r="M553" i="12" s="1"/>
  <c r="I553" i="12"/>
  <c r="K553" i="12"/>
  <c r="O553" i="12"/>
  <c r="Q553" i="12"/>
  <c r="V553" i="12"/>
  <c r="G554" i="12"/>
  <c r="I554" i="12"/>
  <c r="K554" i="12"/>
  <c r="M554" i="12"/>
  <c r="O554" i="12"/>
  <c r="Q554" i="12"/>
  <c r="V554" i="12"/>
  <c r="G556" i="12"/>
  <c r="M556" i="12" s="1"/>
  <c r="I556" i="12"/>
  <c r="K556" i="12"/>
  <c r="O556" i="12"/>
  <c r="Q556" i="12"/>
  <c r="V556" i="12"/>
  <c r="G557" i="12"/>
  <c r="M557" i="12" s="1"/>
  <c r="I557" i="12"/>
  <c r="K557" i="12"/>
  <c r="O557" i="12"/>
  <c r="Q557" i="12"/>
  <c r="V557" i="12"/>
  <c r="G558" i="12"/>
  <c r="I558" i="12"/>
  <c r="O558" i="12"/>
  <c r="V558" i="12"/>
  <c r="G559" i="12"/>
  <c r="M559" i="12" s="1"/>
  <c r="M558" i="12" s="1"/>
  <c r="I559" i="12"/>
  <c r="K559" i="12"/>
  <c r="K558" i="12" s="1"/>
  <c r="O559" i="12"/>
  <c r="Q559" i="12"/>
  <c r="Q558" i="12" s="1"/>
  <c r="V559" i="12"/>
  <c r="AE564" i="12"/>
  <c r="AF564" i="12"/>
  <c r="I20" i="1"/>
  <c r="I19" i="1"/>
  <c r="I18" i="1"/>
  <c r="I17" i="1"/>
  <c r="I16" i="1"/>
  <c r="AZ52" i="1"/>
  <c r="AZ50" i="1"/>
  <c r="AZ48" i="1"/>
  <c r="AZ46" i="1"/>
  <c r="AZ45" i="1"/>
  <c r="F42" i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79" i="1" l="1"/>
  <c r="J63" i="1" s="1"/>
  <c r="J78" i="1"/>
  <c r="J62" i="1"/>
  <c r="J74" i="1"/>
  <c r="J68" i="1"/>
  <c r="J76" i="1"/>
  <c r="J65" i="1"/>
  <c r="J69" i="1"/>
  <c r="G26" i="1"/>
  <c r="A26" i="1"/>
  <c r="G28" i="1"/>
  <c r="G23" i="1"/>
  <c r="M8" i="12"/>
  <c r="M261" i="12"/>
  <c r="M548" i="12"/>
  <c r="M134" i="12"/>
  <c r="M550" i="12"/>
  <c r="M346" i="12"/>
  <c r="M345" i="12" s="1"/>
  <c r="M309" i="12"/>
  <c r="M308" i="12" s="1"/>
  <c r="M266" i="12"/>
  <c r="M236" i="12"/>
  <c r="M222" i="12" s="1"/>
  <c r="M146" i="12"/>
  <c r="M95" i="12"/>
  <c r="M85" i="12" s="1"/>
  <c r="G48" i="12"/>
  <c r="M205" i="12"/>
  <c r="M204" i="12" s="1"/>
  <c r="M395" i="12"/>
  <c r="M394" i="12" s="1"/>
  <c r="M543" i="12"/>
  <c r="M542" i="12" s="1"/>
  <c r="I21" i="1"/>
  <c r="I39" i="1"/>
  <c r="I42" i="1" s="1"/>
  <c r="J75" i="1" l="1"/>
  <c r="J64" i="1"/>
  <c r="J70" i="1"/>
  <c r="J66" i="1"/>
  <c r="J77" i="1"/>
  <c r="J71" i="1"/>
  <c r="J73" i="1"/>
  <c r="J72" i="1"/>
  <c r="J67" i="1"/>
  <c r="J61" i="1"/>
  <c r="J60" i="1"/>
  <c r="A23" i="1"/>
  <c r="J41" i="1"/>
  <c r="J39" i="1"/>
  <c r="J42" i="1" s="1"/>
  <c r="J40" i="1"/>
  <c r="J79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D80969F6-7AF6-4E64-9992-B970BCD6D0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D6A751-296F-4D3F-A54E-416764E5580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<sst xmlns="http://schemas.openxmlformats.org/spreadsheetml/2006/main" count="1732" uniqueCount="468">
  <si>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</si>
  <si>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</si>
  <si>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</si>
  <si>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</si>
  <si>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</si>
  <si>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</si>
  <si>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</si>
  <si>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</si>
  <si>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</si>
  <si>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</si>
  <si>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</si>
  <si>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</si>
  <si>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</si>
  <si>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</si>
  <si>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</si>
  <si>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</si>
  <si>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</si>
  <si>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</si>
  <si>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</si>
  <si>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</si>
  <si>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</si>
  <si>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</si>
  <si>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</si>
  <si>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</si>
  <si>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</si>
  <si>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</si>
  <si>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</si>
  <si>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</si>
  <si>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</si>
  <si>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</si>
  <si>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</si>
  <si>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</si>
  <si>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</si>
  <si>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</si>
  <si>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</si>
  <si>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</si>
  <si>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</si>
  <si>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</si>
  <si>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</si>
  <si>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</si>
  <si>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</si>
  <si>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</si>
  <si>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</si>
  <si>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22.19</t>
  </si>
  <si>
    <t>Stavební úpravy</t>
  </si>
  <si>
    <t>Botanická 39, byt č. 22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</si>
  <si>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</si>
  <si>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</si>
  <si>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</si>
  <si>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</si>
  <si>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</si>
  <si>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</si>
  <si>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</si>
  <si>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</si>
  <si>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</si>
  <si>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</si>
  <si>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</si>
  <si>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</si>
  <si>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</si>
  <si>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</si>
  <si>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</si>
  <si>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22.19 - Botanická 39, byt č. 22</t>
  </si>
  <si>
    <t>#POPR</t>
  </si>
  <si>
    <t>Popis rozpočtu: 22.19 - Stavební úpravy</t>
  </si>
  <si>
    <t>Rekapitulace dílů</t>
  </si>
  <si>
    <t>Typ dílu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</si>
  <si>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</si>
  <si>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</si>
  <si>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</si>
  <si>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</si>
  <si>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</si>
  <si>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</si>
  <si>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</si>
  <si>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</si>
  <si>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</si>
  <si>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</si>
  <si>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</si>
  <si>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</si>
  <si>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</si>
  <si>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</si>
  <si>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</si>
  <si>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</si>
  <si>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</si>
  <si>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</si>
  <si>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</si>
  <si>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</si>
  <si>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</si>
  <si>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</si>
  <si>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</si>
  <si>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</si>
  <si>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</si>
  <si>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</si>
  <si>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</si>
  <si>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</si>
  <si>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</si>
  <si>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</si>
  <si>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</si>
  <si>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</si>
  <si>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</si>
  <si>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</si>
  <si>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</si>
  <si>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</si>
  <si>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</si>
  <si>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</si>
  <si>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</si>
  <si>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</si>
  <si>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</si>
  <si>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</si>
  <si>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</si>
  <si>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</si>
  <si>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</si>
  <si>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</si>
  <si>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</si>
  <si>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</si>
  <si>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</si>
  <si>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</si>
  <si>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</si>
  <si>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</si>
  <si>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</si>
  <si>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</si>
  <si>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</si>
  <si>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</si>
  <si>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</si>
  <si>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</si>
  <si>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</si>
  <si>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</si>
  <si>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</si>
  <si>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</si>
  <si>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</si>
  <si>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</si>
  <si>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</si>
  <si>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</si>
  <si>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</si>
  <si>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</si>
  <si>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</si>
  <si>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22/ I</t>
  </si>
  <si>
    <t>Práce</t>
  </si>
  <si>
    <t>POL1_</t>
  </si>
  <si>
    <t>Fólií Pe 0,05-0,2 mm, které se zřizují před úpravami povrchu, a obalení osazených dveřních zárubní před znečištěním při úpravách povrchu nástřikem plastických maltovin včetně pozdějšího odkrytí.</t>
  </si>
  <si>
    <t>POP</t>
  </si>
  <si>
    <t xml:space="preserve">Botanická 39, byt č. 22 : </t>
  </si>
  <si>
    <t>VV</t>
  </si>
  <si>
    <t xml:space="preserve">Dveře, zárubeň 0,05 m : </t>
  </si>
  <si>
    <t>Vstupní dveře - 0,90x2,02 : (0,90*2,02)</t>
  </si>
  <si>
    <t>Dveře na WC - 0,75x2,02 z obou stran : (0,75*2,02)*2</t>
  </si>
  <si>
    <t>Dveře do koupelny - 0,75x2,02 z obou stran : (0,75*2,02)*2</t>
  </si>
  <si>
    <t>Mezisoučet</t>
  </si>
  <si>
    <t xml:space="preserve">Okna : </t>
  </si>
  <si>
    <t>Pokoj - 1,48x1,41 : 2,09</t>
  </si>
  <si>
    <t>Kuchyň - 1,48x1,41 : 2,09</t>
  </si>
  <si>
    <t>612401191RU2</t>
  </si>
  <si>
    <t>Omítka malých ploch vnitřních stěn do 0,09 m2 , sádrou po hmoždinkách, skobách, rýhách,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</si>
  <si>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</si>
  <si>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</si>
  <si>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6.022.01 - Předsíň : 5</t>
  </si>
  <si>
    <t>6.022.02 - WC : 5</t>
  </si>
  <si>
    <t>6.022.03 - Koupelna : 5</t>
  </si>
  <si>
    <t>6.022.04 - Pokoj : 5</t>
  </si>
  <si>
    <t>6.022.05 - Kuchyně : 5</t>
  </si>
  <si>
    <t>612421637R00</t>
  </si>
  <si>
    <t>Omítka vnitřní zdiva, MVC, štuková položka obsahuje cementový postřik , jádrovou hladkou omítku a finální štuk</t>
  </si>
  <si>
    <t>Včetně zapravení ostění, systémových rohových lišt a začišťovacích profilů.</t>
  </si>
  <si>
    <t xml:space="preserve">Zapravení po vybourané skříni : </t>
  </si>
  <si>
    <t xml:space="preserve">6.022.01 - Předsíň : </t>
  </si>
  <si>
    <t>vestavěná : 2,57*(0,66+1,10+0,66)</t>
  </si>
  <si>
    <t>vedle WC : 2,57*(0,66+0,80+0,66)</t>
  </si>
  <si>
    <t>nade dveřmi : 0,40*(0,54+1,02+0,54)+0,54*1,02</t>
  </si>
  <si>
    <t xml:space="preserve">6.022.05 - Kuchyně : </t>
  </si>
  <si>
    <t>vestavěná : 2,63*(0,60+0,92)</t>
  </si>
  <si>
    <t>612421626R00</t>
  </si>
  <si>
    <t>Omítka vnitřní zdiva, MVC, hladká položka obsahuje cementový postřik , jádrovou hladkou omítku</t>
  </si>
  <si>
    <t xml:space="preserve">Omítka pod obklady : </t>
  </si>
  <si>
    <t>6.022.05 - Kuchyně - obklad za linkou : (0,86-0,52)*(5,22-2,70)</t>
  </si>
  <si>
    <t>6.022.05 - Kuchyně - obklad v rohu : 0,86*2,70</t>
  </si>
  <si>
    <t>632411105R00</t>
  </si>
  <si>
    <t>Samonivelační stěrka, ruč.zpracování tl.5 mm</t>
  </si>
  <si>
    <t>6.022.05 - Kuchyně : 9,90</t>
  </si>
  <si>
    <t>771315111R00</t>
  </si>
  <si>
    <t>Penetrace cement.a anhydrit.podkladu</t>
  </si>
  <si>
    <t>900      RT1</t>
  </si>
  <si>
    <t>HZS Práce v tarifní třídě 4</t>
  </si>
  <si>
    <t>h</t>
  </si>
  <si>
    <t>Prav.M</t>
  </si>
  <si>
    <t>POL10_</t>
  </si>
  <si>
    <t>Drobné montáže v rámci bytu a ostatní práce, které nejsou zahrnuty v soupisu např. zrcadla, zásuvky, světla, garnyže, záclony, apod.</t>
  </si>
  <si>
    <t>bourací práce, demontáže : 5</t>
  </si>
  <si>
    <t>montáže : 5</t>
  </si>
  <si>
    <t>952901110R00</t>
  </si>
  <si>
    <t>Čištění mytím vnějších ploch oken a dveří</t>
  </si>
  <si>
    <t>Vstupní dveře - 0,90x2,02 z obou stran : (0,90*2,02)*2</t>
  </si>
  <si>
    <t>6.022.04 - Pokoj - 1,48x1,41 : 1,48*1,41</t>
  </si>
  <si>
    <t>6.022.05 - Kuchyně - 1,48x1,41 : 1,48*1,41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</si>
  <si>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</si>
  <si>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</si>
  <si>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</si>
  <si>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6.022.01 - Předsíň : 7,20</t>
  </si>
  <si>
    <t>6.022.02 - WC : 1,30</t>
  </si>
  <si>
    <t>6.022.03 - Koupelna : 2,80</t>
  </si>
  <si>
    <t>6.022.04 - Pokoj : 17,10</t>
  </si>
  <si>
    <t>965048515R00x</t>
  </si>
  <si>
    <t>Vyčištění a leštění betonových povrchů - betonová podlaha v předsíni</t>
  </si>
  <si>
    <t>Vlastní</t>
  </si>
  <si>
    <t>Indiv</t>
  </si>
  <si>
    <t xml:space="preserve">Broušení teraca : </t>
  </si>
  <si>
    <t>965048515R00</t>
  </si>
  <si>
    <t>Broušení betonových povrchů pod PVC</t>
  </si>
  <si>
    <t>965081713R00</t>
  </si>
  <si>
    <t>Bourání dlažeb keramických tl.10 mm</t>
  </si>
  <si>
    <t>pod linkou : 2,00*0,40</t>
  </si>
  <si>
    <t>965081702R00</t>
  </si>
  <si>
    <t xml:space="preserve">Bourání soklíků z dlažeb keramických </t>
  </si>
  <si>
    <t>m</t>
  </si>
  <si>
    <t>6.022.05 - Kuchyně - sokl : (5,43)</t>
  </si>
  <si>
    <t>6.022.01 - Předsíň - sokl : (14,10)</t>
  </si>
  <si>
    <t>6.022.01 - Předsíň - otvory : -1*(3*0,90+2*0,75)</t>
  </si>
  <si>
    <t>968061125R00</t>
  </si>
  <si>
    <t>Vyvěšení dřevěných dveřních křídel pl. do 2 m2</t>
  </si>
  <si>
    <t>Dveře kuchyně : 1</t>
  </si>
  <si>
    <t>Dveře pokoj : 2</t>
  </si>
  <si>
    <t>978059531R00</t>
  </si>
  <si>
    <t>Odsekání vnitřních obkladů stěn nad 2 m2</t>
  </si>
  <si>
    <t>999281151R00</t>
  </si>
  <si>
    <t>Přesun hmot pro opravy a údržbu do v. 25 m,nošením</t>
  </si>
  <si>
    <t>t</t>
  </si>
  <si>
    <t>721170000x01</t>
  </si>
  <si>
    <t>Příprava pro AP a myčku včetně armatur s ohledem na stáří objektu a stav stávajících rozvodů</t>
  </si>
  <si>
    <t>soubor</t>
  </si>
  <si>
    <t>Kalkul</t>
  </si>
  <si>
    <t>Kompletní dodávka a montáž včetně uvedení do provozu, prostupů, zaškolení, seřízení, zkoušek dle příslušných ČSN a dalších pomocných prací a zednických přípomocí.</t>
  </si>
  <si>
    <t>722131000x01</t>
  </si>
  <si>
    <t>725310823R00</t>
  </si>
  <si>
    <t>Demontáž dřezů 1dílných v kuchyňské sestavě</t>
  </si>
  <si>
    <t>6.022.05 - Kuchyně : 1</t>
  </si>
  <si>
    <t>725820801R00</t>
  </si>
  <si>
    <t>Demontáž baterie nástěnné do G 3/4</t>
  </si>
  <si>
    <t>766661112R00</t>
  </si>
  <si>
    <t>Montáž dveří do zárubně,otevíravých 1kř.do 0,8 m</t>
  </si>
  <si>
    <t>611601213R</t>
  </si>
  <si>
    <t>Dveře vnitřní plné 1kř. 80x197 cm , dle standardu investora</t>
  </si>
  <si>
    <t>SPCM</t>
  </si>
  <si>
    <t>Specifikace</t>
  </si>
  <si>
    <t>POL3_</t>
  </si>
  <si>
    <t>Dle stávajícího stavu, nutné zaměřit - případné upravení stávající zárubně dle nových dveří - převaření pantů.</t>
  </si>
  <si>
    <t>766662811R00</t>
  </si>
  <si>
    <t>Demontáž prahů dveří 1křídlových</t>
  </si>
  <si>
    <t>Vstupní dveře - 0,90x2,02 : 1</t>
  </si>
  <si>
    <t>Dveře na WC - 0,75x2,02 : 1</t>
  </si>
  <si>
    <t>Dveře do koupelny - 0,75x2,02 : 1</t>
  </si>
  <si>
    <t>Dveře do pokoje - 0,90x2,02 : 2</t>
  </si>
  <si>
    <t>Dveře do kuchyně - 0,90x2,02 : 1</t>
  </si>
  <si>
    <t>766812840R00</t>
  </si>
  <si>
    <t>Demontáž kuchyňských linek do 2,1 m</t>
  </si>
  <si>
    <t>766825811R00</t>
  </si>
  <si>
    <t xml:space="preserve">Demontáž vestavěných skříní </t>
  </si>
  <si>
    <t>vestavěná : 1</t>
  </si>
  <si>
    <t>vedle WC : 1</t>
  </si>
  <si>
    <t>police nade dveřmi : 1</t>
  </si>
  <si>
    <t>vedle linky : 1</t>
  </si>
  <si>
    <t>766695212R00</t>
  </si>
  <si>
    <t>Montáž prahů dveří jednokřídlových š. do 10 cm</t>
  </si>
  <si>
    <t>61187121Rx</t>
  </si>
  <si>
    <t>Prah dubový délka 65 cm šířka 10 cm tl. 2 cm</t>
  </si>
  <si>
    <t>61187156R</t>
  </si>
  <si>
    <t>Prah dubový délka 80 cm šířka 10 cm tl. 2 cm</t>
  </si>
  <si>
    <t>766670021R00</t>
  </si>
  <si>
    <t>Montáž kliky a štítku</t>
  </si>
  <si>
    <t>Dveře koupelna : 1</t>
  </si>
  <si>
    <t>Dveře WC : 1</t>
  </si>
  <si>
    <t>54914591R</t>
  </si>
  <si>
    <t>Kliky se štítem, dveřní kování</t>
  </si>
  <si>
    <t>Stavební kování</t>
  </si>
  <si>
    <t>klika - klika</t>
  </si>
  <si>
    <t>998766103R00</t>
  </si>
  <si>
    <t>Přesun hmot pro truhlářské konstr., výšky do 24 m</t>
  </si>
  <si>
    <t>Přesun hmot</t>
  </si>
  <si>
    <t>POL7_</t>
  </si>
  <si>
    <t>771475014R00</t>
  </si>
  <si>
    <t>Obklad soklíků keram.rovných, tmel</t>
  </si>
  <si>
    <t>Montáž soklíků z dlaždic keramických výšky 100 mm, soklíků vodorovných, kladených do flexibilního tmele.</t>
  </si>
  <si>
    <t>597642410R</t>
  </si>
  <si>
    <t>Dlažba sokl 300x80x9 mm, dle standardu investora</t>
  </si>
  <si>
    <t>Začátek provozního součtu</t>
  </si>
  <si>
    <t xml:space="preserve">  6.022.01 - Předsíň - sokl : (14,10)</t>
  </si>
  <si>
    <t xml:space="preserve">  6.022.01 - Předsíň - otvory : -1*(3*0,90+2*0,75)</t>
  </si>
  <si>
    <t xml:space="preserve">  Mezisoučet</t>
  </si>
  <si>
    <t xml:space="preserve">  počet + ztratné 10 % : (9,90/0,30)*1,1</t>
  </si>
  <si>
    <t>Konec provozního součtu</t>
  </si>
  <si>
    <t>počet kusů : 37</t>
  </si>
  <si>
    <t>998771103R00</t>
  </si>
  <si>
    <t>Přesun hmot pro podlahy z dlaždic, výšky do 24 m</t>
  </si>
  <si>
    <t>775411810R00</t>
  </si>
  <si>
    <t>Demontáž lišt dřevěných, přibíjených</t>
  </si>
  <si>
    <t xml:space="preserve">Obvod místnosti : </t>
  </si>
  <si>
    <t>6.022.04 - Pokoj : 16,86</t>
  </si>
  <si>
    <t>- otvory : -2*0,90</t>
  </si>
  <si>
    <t>775413010R00</t>
  </si>
  <si>
    <t>Montáž podlahové lišty ze dřeva, přibíjené</t>
  </si>
  <si>
    <t>Včetně spojovacích prostředků.</t>
  </si>
  <si>
    <t>61418053R</t>
  </si>
  <si>
    <t>Lišta parketová plochá, dle standardu investora</t>
  </si>
  <si>
    <t>Koeficient ztratné 10 %: 0,10</t>
  </si>
  <si>
    <t>775592000R00</t>
  </si>
  <si>
    <t>Broušení dřevěných podlah hrubé+střední+jemné</t>
  </si>
  <si>
    <t>775599130R00x</t>
  </si>
  <si>
    <t>Vyspravení "rozjetých" parket</t>
  </si>
  <si>
    <t>775599130R00</t>
  </si>
  <si>
    <t>Celoplošné přetmelení spárovým tmelem</t>
  </si>
  <si>
    <t>775599141R00</t>
  </si>
  <si>
    <t>Lak dřevěných podlah 1x základní + 2x lak, přebroušení</t>
  </si>
  <si>
    <t>998775103R00</t>
  </si>
  <si>
    <t>Přesun hmot pro podlahy vlysové, výšky do 24 m</t>
  </si>
  <si>
    <t>776101101R00</t>
  </si>
  <si>
    <t>Vysávání podlah prům.vysavačem pod povlak.podlahy</t>
  </si>
  <si>
    <t>776101121R00</t>
  </si>
  <si>
    <t>Provedení penetrace podkladu pod.povlak.podlahy</t>
  </si>
  <si>
    <t>776421100R00</t>
  </si>
  <si>
    <t>Lepení podlahových soklíků z PVC a vinylu</t>
  </si>
  <si>
    <t>6.022.05 - Kuchyně : 13,42</t>
  </si>
  <si>
    <t xml:space="preserve">- otvory : </t>
  </si>
  <si>
    <t>Dveře do pokoje : -0,90</t>
  </si>
  <si>
    <t>Dveře do kuchyně : -0,90</t>
  </si>
  <si>
    <t xml:space="preserve">- obklad : </t>
  </si>
  <si>
    <t>6.022.05 - Kuchyně - za linkou : -1*(5,22)</t>
  </si>
  <si>
    <t>28342458R</t>
  </si>
  <si>
    <t>Lišta soklová, dle standardu investora</t>
  </si>
  <si>
    <t>POL3_0</t>
  </si>
  <si>
    <t>776511820R00</t>
  </si>
  <si>
    <t>Odstranění PVC a koberců lepených s podložkou</t>
  </si>
  <si>
    <t>- dlažba pod linkou : -2,0*0,40</t>
  </si>
  <si>
    <t>776521200R00</t>
  </si>
  <si>
    <t>Lepení povlakových podlah z dílců PVC a CV (vinyl)</t>
  </si>
  <si>
    <t>284122171R</t>
  </si>
  <si>
    <t>Podlahovina PVC tl. 2,0 mm, dle standardu investora</t>
  </si>
  <si>
    <t>998776103R00</t>
  </si>
  <si>
    <t>Přesun hmot pro podlahy povlakové, výšky do 24 m</t>
  </si>
  <si>
    <t>781101210R00</t>
  </si>
  <si>
    <t>Penetrace podkladu pod obklady</t>
  </si>
  <si>
    <t>Včetně dodávky materiálu.</t>
  </si>
  <si>
    <t>781475116R00</t>
  </si>
  <si>
    <t>Obklad vnitřní stěn keramický, do tmele</t>
  </si>
  <si>
    <t>597813600R</t>
  </si>
  <si>
    <t>Obkládačka 20x20 cm , dle standardu investora</t>
  </si>
  <si>
    <t>781000000Rx01</t>
  </si>
  <si>
    <t>Lišta ukončovací k obkladům uzavřená obloučková lišta z PVC</t>
  </si>
  <si>
    <t>Včetně dodávky lišty.</t>
  </si>
  <si>
    <t>6.022.05 - Kuchyně - obklad za linkou : 2*(5,22-2,70)</t>
  </si>
  <si>
    <t>6.022.05 - Kuchyně - obklad v rohu : (2,70)</t>
  </si>
  <si>
    <t>781000000Rx02</t>
  </si>
  <si>
    <t>Lišta rohová k obkladům - vnější roh uzavřená obloučková lišta z PVC</t>
  </si>
  <si>
    <t>6.022.05 - Kuchyně - obklad za linkou : (0,86-0,52)</t>
  </si>
  <si>
    <t>6.022.05 - Kuchyně - obklad v rohu : (0,86)+(0,52)</t>
  </si>
  <si>
    <t>781000000x03</t>
  </si>
  <si>
    <t>Lišta koutová k obkladům - vnitřní roh obloučková lišta z PVC</t>
  </si>
  <si>
    <t>6.022.05 - Kuchyně - obklad v rohu : (0,86)</t>
  </si>
  <si>
    <t>998781103R00</t>
  </si>
  <si>
    <t>Přesun hmot pro obklady keramické, výšky do 24 m</t>
  </si>
  <si>
    <t>783201831R00</t>
  </si>
  <si>
    <t>Odstr. nátěrů z kovových konstr. chem.odstraňovači</t>
  </si>
  <si>
    <t xml:space="preserve">Zárubně : </t>
  </si>
  <si>
    <t xml:space="preserve">Vstupní dveře - 0,90x2,02 : </t>
  </si>
  <si>
    <t>2*0,05*0,90+2*0,05*2,02</t>
  </si>
  <si>
    <t>2*0,10*1,97+0,10*0,80</t>
  </si>
  <si>
    <t xml:space="preserve">Dveře na WC - 0,75x2,02 : </t>
  </si>
  <si>
    <t>2*0,05*0,75+2*0,05*2,02</t>
  </si>
  <si>
    <t>2*0,10*1,97+0,10*0,65</t>
  </si>
  <si>
    <t xml:space="preserve">Dveře do koupelny - 0,75x2,02 : </t>
  </si>
  <si>
    <t>2*0,05*0,65+2*0,05*(1,97+0,05)</t>
  </si>
  <si>
    <t xml:space="preserve">Topení : </t>
  </si>
  <si>
    <t>6.022.04 - Pokoj : 5,00</t>
  </si>
  <si>
    <t>6.022.05 - Kuchyně : 5,00</t>
  </si>
  <si>
    <t>783225100R00</t>
  </si>
  <si>
    <t>Nátěr syntetický kovových konstrukcí 2x + 1x email</t>
  </si>
  <si>
    <t>Včetně pomocného lešení.</t>
  </si>
  <si>
    <t>783601815R00</t>
  </si>
  <si>
    <t>Odstranění nátěrů, truhlářské, oškrábáním</t>
  </si>
  <si>
    <t>Vstupní dveře - 0,90x2,02 : 2*0,90*2,02</t>
  </si>
  <si>
    <t>Dveře na WC - 0,75x2,02 : 2*0,75*2,02</t>
  </si>
  <si>
    <t>Dveře do koupelny - 0,75x2,02 : 2*0,75*2,02</t>
  </si>
  <si>
    <t>783624920R00</t>
  </si>
  <si>
    <t>Údržba, nátěr synt. truhl.výr. 2x +1x email +1x tm nátěr barvou dle stávajících zárubní</t>
  </si>
  <si>
    <t>Přetmelení děr, repase lokálního poškození, nátěr, lak.</t>
  </si>
  <si>
    <t>784011221RT2</t>
  </si>
  <si>
    <t>Zakrytí předmětů, včetně odstranění včetně dodávky fólie tl. 0,04 mm</t>
  </si>
  <si>
    <t xml:space="preserve">6.022.02 - WC : </t>
  </si>
  <si>
    <t>WC : 1,50*1,50</t>
  </si>
  <si>
    <t xml:space="preserve">6.022.03 - Koupelna : </t>
  </si>
  <si>
    <t>vana : 2,00*1,00</t>
  </si>
  <si>
    <t>umyvadlo : 1,00*1,00</t>
  </si>
  <si>
    <t xml:space="preserve">6.022.04 - Pokoj : </t>
  </si>
  <si>
    <t>topení : 1,50*1,00</t>
  </si>
  <si>
    <t>784011222RT2</t>
  </si>
  <si>
    <t>Zakrytí podlah včetně papírové lepenky</t>
  </si>
  <si>
    <t>784011111R00</t>
  </si>
  <si>
    <t>Oprášení/ometení podkladu</t>
  </si>
  <si>
    <t xml:space="preserve">obvodxSV : </t>
  </si>
  <si>
    <t>6.022.01 - Předsíň - 14,50x2,57 : 14,50*2,57</t>
  </si>
  <si>
    <t>6.022.02 - WC - 4,90x2,58 : 4,90*2,58</t>
  </si>
  <si>
    <t>6.022.03 - Koupelna - 7,06x2,58 : 7,06*2,58</t>
  </si>
  <si>
    <t>6.022.04 - Pokoj - 16,86x2,63 : 16,86*2,63</t>
  </si>
  <si>
    <t>6.022.05 - Kuchyně - 13,42x2,63 : 13,42*2,63</t>
  </si>
  <si>
    <t xml:space="preserve">dveře : </t>
  </si>
  <si>
    <t>Vstupní dveře - 0,90x2,02 : -2*0,90*2,02</t>
  </si>
  <si>
    <t>Dveře na WC - 0,75x2,02 : -2*0,75*2,02</t>
  </si>
  <si>
    <t>Dveře do koupelny - 0,75x2,02 : -2*0,75*2,02</t>
  </si>
  <si>
    <t>Dveře do pokoje - 0,90x2,02, 2 kusy : -2*2*0,90*2,02</t>
  </si>
  <si>
    <t>Dveře do kuchyně - 0,90x2,02 : -2*0,90*2,02</t>
  </si>
  <si>
    <t xml:space="preserve">okna : </t>
  </si>
  <si>
    <t>6.022.04 - Pokoj - 1,48x1,41 : -1*1,48*1,41</t>
  </si>
  <si>
    <t>6.022.05 - Kuchyně - 1,48x1,41 : -1*1,48*1,41</t>
  </si>
  <si>
    <t>6.022.05 - Kuchyně - obklad za linkou : -1*(0,86-0,52)*(5,22-2,70)</t>
  </si>
  <si>
    <t>6.022.05 - Kuchyně - obklad v rohu : -1*0,86*2,70</t>
  </si>
  <si>
    <t>6.022.03 - Koupelna : -1*(5,99)*(1,86)</t>
  </si>
  <si>
    <t>6.022.02 - WC : -1*(3,85)*(1,60)</t>
  </si>
  <si>
    <t xml:space="preserve">Stropy : </t>
  </si>
  <si>
    <t xml:space="preserve">špalety : </t>
  </si>
  <si>
    <t>6.022.04 - Pokoj - 1,48x1,41 : 2*0,19*1,41+0,19*1,48</t>
  </si>
  <si>
    <t>6.022.05 - Kuchyně - 1,48x1,41 : 2*0,19*1,41+0,19*1,48</t>
  </si>
  <si>
    <t>784011121R00</t>
  </si>
  <si>
    <t>Broušení štuků a nových omítek</t>
  </si>
  <si>
    <t>Odkaz na mn. položky pořadí 3 : 17,05620</t>
  </si>
  <si>
    <t>Odkaz na mn. položky pořadí 4 : 3,17880</t>
  </si>
  <si>
    <t>784191201R00</t>
  </si>
  <si>
    <t>Penetrace podkladu hloubková 1x</t>
  </si>
  <si>
    <t>Příprava povrchu Penetrace (napouštění) podkladu disperzní, jednonásobná.</t>
  </si>
  <si>
    <t>Vstupní dveře - 0,90x2,02 : -1*0,90*2,02</t>
  </si>
  <si>
    <t>Dveře na WC - 0,75x2,02 : -1*0,75*2,02</t>
  </si>
  <si>
    <t>Dveře do koupelny - 0,75x2,02 : -1*0,75*2,02</t>
  </si>
  <si>
    <t>Dveře do pokoje - 0,90x2,02, 2 kusy : -2*0,90*2,02</t>
  </si>
  <si>
    <t>Dveře do kuchyně - 0,90x2,02 : -1*0,90*2,02</t>
  </si>
  <si>
    <t xml:space="preserve">- obklad za linkou : </t>
  </si>
  <si>
    <t>784114222R00</t>
  </si>
  <si>
    <t>Malba, barva, bez penetrace, 2 x</t>
  </si>
  <si>
    <t>Malby latexové  , barevné (bez ohledu na počet a odstín barev), dvojnásobné.</t>
  </si>
  <si>
    <t>784402801R00</t>
  </si>
  <si>
    <t>Odstranění malby oškrábáním v místnosti H do 3,8 m</t>
  </si>
  <si>
    <t>Dveře do pokoje - 0,90x2,02 : -1*0,90*2,02</t>
  </si>
  <si>
    <t>210810000x05</t>
  </si>
  <si>
    <t>Demontáže svítidel, zásuvek a vypínačů, nové zásuvky a vypínače, příprava pro světla byt 1+1</t>
  </si>
  <si>
    <t/>
  </si>
  <si>
    <t>Odstranění stávajících, světel, vypínačů, zásuvek. Nové nové zásuvky, vypínače, příprava pro přisazená stropní svítidla.</t>
  </si>
  <si>
    <t>Nová svitidla do koupelny, chodby a WC, dle standadu investora.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</si>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</sst>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4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2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222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SUMIF(F60:F78,A16,I60:I78)+SUMIF(F60:F78,"PSU",I60:I78)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SUMIF(F60:F78,A17,I60:I78)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SUMIF(F60:F78,A18,I60:I78)</f>
        <v>0</v>
      </c>
      <c r="J18" s="85"/>
    </row>
    <row r="19" spans="1:10" ht="23.25" customHeight="1" x14ac:dyDescent="0.25">
      <c r="A19" s="198" t="s">
        <v>104</v>
      </c>
      <c r="B19" s="38" t="s">
        <v>29</v>
      </c>
      <c r="C19" s="62"/>
      <c r="D19" s="63"/>
      <c r="E19" s="83"/>
      <c r="F19" s="84"/>
      <c r="G19" s="83"/>
      <c r="H19" s="84"/>
      <c r="I19" s="83">
        <f>SUMIF(F60:F78,A19,I60:I78)</f>
        <v>0</v>
      </c>
      <c r="J19" s="85"/>
    </row>
    <row r="20" spans="1:10" ht="23.25" customHeight="1" x14ac:dyDescent="0.25">
      <c r="A20" s="198" t="s">
        <v>103</v>
      </c>
      <c r="B20" s="38" t="s">
        <v>30</v>
      </c>
      <c r="C20" s="62"/>
      <c r="D20" s="63"/>
      <c r="E20" s="83"/>
      <c r="F20" s="84"/>
      <c r="G20" s="83"/>
      <c r="H20" s="84"/>
      <c r="I20" s="83">
        <f>SUMIF(F60:F78,A20,I60:I78)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'22.19 22.19 Pol'!AE564</f>
        <v>0</v>
      </c>
      <c r="G39" s="150">
        <f>'22.19 22.19 Pol'!AF564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43</v>
      </c>
      <c r="C40" s="154" t="s">
        <v>45</v>
      </c>
      <c r="D40" s="154"/>
      <c r="E40" s="154"/>
      <c r="F40" s="155">
        <f>'22.19 22.19 Pol'!AE564</f>
        <v>0</v>
      </c>
      <c r="G40" s="156">
        <f>'22.19 22.19 Pol'!AF564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'22.19 22.19 Pol'!AE564</f>
        <v>0</v>
      </c>
      <c r="G41" s="151">
        <f>'22.19 22.19 Pol'!AF564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53</v>
      </c>
      <c r="B44" t="s">
        <v>54</v>
      </c>
    </row>
    <row r="45" spans="1:52" ht="50" x14ac:dyDescent="0.25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60</v>
      </c>
      <c r="B53" t="s">
        <v>61</v>
      </c>
    </row>
    <row r="54" spans="1:52" x14ac:dyDescent="0.25">
      <c r="A54" t="s">
        <v>62</v>
      </c>
      <c r="B54" t="s">
        <v>63</v>
      </c>
    </row>
    <row r="57" spans="1:52" ht="15.5" x14ac:dyDescent="0.35">
      <c r="B57" s="178" t="s">
        <v>64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65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'22.19 22.19 Pol'!G8</f>
        <v>0</v>
      </c>
      <c r="J60" s="192" t="str">
        <f>IF(I79=0,"",I60/I79*100)</f>
        <v/>
      </c>
    </row>
    <row r="61" spans="1:52" ht="36.75" customHeight="1" x14ac:dyDescent="0.25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'22.19 22.19 Pol'!G48</f>
        <v>0</v>
      </c>
      <c r="J61" s="192" t="str">
        <f>IF(I79=0,"",I61/I79*100)</f>
        <v/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'22.19 22.19 Pol'!G57</f>
        <v>0</v>
      </c>
      <c r="J62" s="192" t="str">
        <f>IF(I79=0,"",I62/I79*100)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'22.19 22.19 Pol'!G64</f>
        <v>0</v>
      </c>
      <c r="J63" s="192" t="str">
        <f>IF(I79=0,"",I63/I79*100)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'22.19 22.19 Pol'!G85</f>
        <v>0</v>
      </c>
      <c r="J64" s="192" t="str">
        <f>IF(I79=0,"",I64/I79*100)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'22.19 22.19 Pol'!G117</f>
        <v>0</v>
      </c>
      <c r="J65" s="192" t="str">
        <f>IF(I79=0,"",I65/I79*100)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'22.19 22.19 Pol'!G119</f>
        <v>0</v>
      </c>
      <c r="J66" s="192" t="str">
        <f>IF(I79=0,"",I66/I79*100)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'22.19 22.19 Pol'!G122</f>
        <v>0</v>
      </c>
      <c r="J67" s="192" t="str">
        <f>IF(I79=0,"",I67/I79*100)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'22.19 22.19 Pol'!G125</f>
        <v>0</v>
      </c>
      <c r="J68" s="192" t="str">
        <f>IF(I79=0,"",I68/I79*100)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'22.19 22.19 Pol'!G134</f>
        <v>0</v>
      </c>
      <c r="J69" s="192" t="str">
        <f>IF(I79=0,"",I69/I79*100)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'22.19 22.19 Pol'!G204</f>
        <v>0</v>
      </c>
      <c r="J70" s="192" t="str">
        <f>IF(I79=0,"",I70/I79*100)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'22.19 22.19 Pol'!G222</f>
        <v>0</v>
      </c>
      <c r="J71" s="192" t="str">
        <f>IF(I79=0,"",I71/I79*100)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'22.19 22.19 Pol'!G261</f>
        <v>0</v>
      </c>
      <c r="J72" s="192" t="str">
        <f>IF(I79=0,"",I72/I79*100)</f>
        <v/>
      </c>
    </row>
    <row r="73" spans="1:10" ht="36.75" customHeight="1" x14ac:dyDescent="0.25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'22.19 22.19 Pol'!G308</f>
        <v>0</v>
      </c>
      <c r="J73" s="192" t="str">
        <f>IF(I79=0,"",I73/I79*100)</f>
        <v/>
      </c>
    </row>
    <row r="74" spans="1:10" ht="36.75" customHeight="1" x14ac:dyDescent="0.25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'22.19 22.19 Pol'!G345</f>
        <v>0</v>
      </c>
      <c r="J74" s="192" t="str">
        <f>IF(I79=0,"",I74/I79*100)</f>
        <v/>
      </c>
    </row>
    <row r="75" spans="1:10" ht="36.75" customHeight="1" x14ac:dyDescent="0.25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'22.19 22.19 Pol'!G394</f>
        <v>0</v>
      </c>
      <c r="J75" s="192" t="str">
        <f>IF(I79=0,"",I75/I79*100)</f>
        <v/>
      </c>
    </row>
    <row r="76" spans="1:10" ht="36.75" customHeight="1" x14ac:dyDescent="0.25">
      <c r="A76" s="181"/>
      <c r="B76" s="186" t="s">
        <v>98</v>
      </c>
      <c r="C76" s="187" t="s">
        <v>99</v>
      </c>
      <c r="D76" s="188"/>
      <c r="E76" s="188"/>
      <c r="F76" s="194" t="s">
        <v>28</v>
      </c>
      <c r="G76" s="195"/>
      <c r="H76" s="195"/>
      <c r="I76" s="195">
        <f>'22.19 22.19 Pol'!G542</f>
        <v>0</v>
      </c>
      <c r="J76" s="192" t="str">
        <f>IF(I79=0,"",I76/I79*100)</f>
        <v/>
      </c>
    </row>
    <row r="77" spans="1:10" ht="36.75" customHeight="1" x14ac:dyDescent="0.25">
      <c r="A77" s="181"/>
      <c r="B77" s="186" t="s">
        <v>100</v>
      </c>
      <c r="C77" s="187" t="s">
        <v>101</v>
      </c>
      <c r="D77" s="188"/>
      <c r="E77" s="188"/>
      <c r="F77" s="194" t="s">
        <v>102</v>
      </c>
      <c r="G77" s="195"/>
      <c r="H77" s="195"/>
      <c r="I77" s="195">
        <f>'22.19 22.19 Pol'!G548</f>
        <v>0</v>
      </c>
      <c r="J77" s="192" t="str">
        <f>IF(I79=0,"",I77/I79*100)</f>
        <v/>
      </c>
    </row>
    <row r="78" spans="1:10" ht="36.75" customHeight="1" x14ac:dyDescent="0.25">
      <c r="A78" s="181"/>
      <c r="B78" s="186" t="s">
        <v>103</v>
      </c>
      <c r="C78" s="187" t="s">
        <v>30</v>
      </c>
      <c r="D78" s="188"/>
      <c r="E78" s="188"/>
      <c r="F78" s="194" t="s">
        <v>103</v>
      </c>
      <c r="G78" s="195"/>
      <c r="H78" s="195"/>
      <c r="I78" s="195">
        <f>'22.19 22.19 Pol'!G558</f>
        <v>0</v>
      </c>
      <c r="J78" s="192" t="str">
        <f>IF(I79=0,"",I78/I79*100)</f>
        <v/>
      </c>
    </row>
    <row r="79" spans="1:10" ht="25.5" customHeight="1" x14ac:dyDescent="0.25">
      <c r="A79" s="182"/>
      <c r="B79" s="189" t="s">
        <v>1</v>
      </c>
      <c r="C79" s="190"/>
      <c r="D79" s="191"/>
      <c r="E79" s="191"/>
      <c r="F79" s="196"/>
      <c r="G79" s="197"/>
      <c r="H79" s="197"/>
      <c r="I79" s="197">
        <f>SUM(I60:I78)</f>
        <v>0</v>
      </c>
      <c r="J79" s="193">
        <f>SUM(J60:J78)</f>
        <v>0</v>
      </c>
    </row>
    <row r="80" spans="1:10" x14ac:dyDescent="0.25">
      <c r="F80" s="135"/>
      <c r="G80" s="135"/>
      <c r="H80" s="135"/>
      <c r="I80" s="135"/>
      <c r="J80" s="136"/>
    </row>
    <row r="81" spans="6:10" x14ac:dyDescent="0.25">
      <c r="F81" s="135"/>
      <c r="G81" s="135"/>
      <c r="H81" s="135"/>
      <c r="I81" s="135"/>
      <c r="J81" s="136"/>
    </row>
    <row r="82" spans="6:10" x14ac:dyDescent="0.25">
      <c r="F82" s="135"/>
      <c r="G82" s="135"/>
      <c r="H82" s="135"/>
      <c r="I82" s="135"/>
      <c r="J8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6:E76"/>
    <mergeCell ref="C77:E77"/>
    <mergeCell ref="C78:E78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2DFA-897B-4006-9F0B-5311AD66E483}">
  <sheetPr>
    <outlinePr summaryBelow="0"/>
  </sheetPr>
  <dimension ref="A1:BH5000"/>
  <sheetViews>
    <sheetView tabSelected="1" zoomScale="88" zoomScaleNormal="88" workbookViewId="0">
      <pane ySplit="7" topLeftCell="A119" activePane="bottomLeft" state="frozen"/>
      <selection pane="bottomLeft" activeCell="C23" sqref="C23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105</v>
      </c>
    </row>
    <row r="2" spans="1:60" ht="25" customHeight="1" x14ac:dyDescent="0.25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106</v>
      </c>
    </row>
    <row r="3" spans="1:60" ht="25" customHeight="1" x14ac:dyDescent="0.25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106</v>
      </c>
      <c r="AG3" t="s">
        <v>107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108</v>
      </c>
    </row>
    <row r="5" spans="1:60" x14ac:dyDescent="0.25">
      <c r="D5" s="10"/>
    </row>
    <row r="6" spans="1:60" ht="37.5" x14ac:dyDescent="0.25">
      <c r="A6" s="210" t="s">
        <v>109</v>
      </c>
      <c r="B6" s="212" t="s">
        <v>110</v>
      </c>
      <c r="C6" s="212" t="s">
        <v>111</v>
      </c>
      <c r="D6" s="211" t="s">
        <v>112</v>
      </c>
      <c r="E6" s="210" t="s">
        <v>113</v>
      </c>
      <c r="F6" s="209" t="s">
        <v>114</v>
      </c>
      <c r="G6" s="210" t="s">
        <v>31</v>
      </c>
      <c r="H6" s="213" t="s">
        <v>32</v>
      </c>
      <c r="I6" s="213" t="s">
        <v>115</v>
      </c>
      <c r="J6" s="213" t="s">
        <v>33</v>
      </c>
      <c r="K6" s="213" t="s">
        <v>116</v>
      </c>
      <c r="L6" s="213" t="s">
        <v>117</v>
      </c>
      <c r="M6" s="213" t="s">
        <v>118</v>
      </c>
      <c r="N6" s="213" t="s">
        <v>119</v>
      </c>
      <c r="O6" s="213" t="s">
        <v>120</v>
      </c>
      <c r="P6" s="213" t="s">
        <v>121</v>
      </c>
      <c r="Q6" s="213" t="s">
        <v>122</v>
      </c>
      <c r="R6" s="213" t="s">
        <v>123</v>
      </c>
      <c r="S6" s="213" t="s">
        <v>124</v>
      </c>
      <c r="T6" s="213" t="s">
        <v>125</v>
      </c>
      <c r="U6" s="213" t="s">
        <v>126</v>
      </c>
      <c r="V6" s="213" t="s">
        <v>127</v>
      </c>
      <c r="W6" s="213" t="s">
        <v>128</v>
      </c>
      <c r="X6" s="213" t="s">
        <v>129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9" t="s">
        <v>130</v>
      </c>
      <c r="B8" s="250" t="s">
        <v>66</v>
      </c>
      <c r="C8" s="273" t="s">
        <v>67</v>
      </c>
      <c r="D8" s="251"/>
      <c r="E8" s="252"/>
      <c r="F8" s="253"/>
      <c r="G8" s="253">
        <f>SUMIF(AG9:AG47,"&lt;&gt;NOR",G9:G47)</f>
        <v>0</v>
      </c>
      <c r="H8" s="253"/>
      <c r="I8" s="253">
        <f>SUM(I9:I47)</f>
        <v>0</v>
      </c>
      <c r="J8" s="253"/>
      <c r="K8" s="253">
        <f>SUM(K9:K47)</f>
        <v>0</v>
      </c>
      <c r="L8" s="253"/>
      <c r="M8" s="253">
        <f>SUM(M9:M47)</f>
        <v>0</v>
      </c>
      <c r="N8" s="252"/>
      <c r="O8" s="252">
        <f>SUM(O9:O47)</f>
        <v>1.0100000000000002</v>
      </c>
      <c r="P8" s="252"/>
      <c r="Q8" s="252">
        <f>SUM(Q9:Q47)</f>
        <v>0</v>
      </c>
      <c r="R8" s="253"/>
      <c r="S8" s="253"/>
      <c r="T8" s="254"/>
      <c r="U8" s="248"/>
      <c r="V8" s="248">
        <f>SUM(V9:V47)</f>
        <v>20.81</v>
      </c>
      <c r="W8" s="248"/>
      <c r="X8" s="248"/>
      <c r="AG8" t="s">
        <v>131</v>
      </c>
    </row>
    <row r="9" spans="1:60" outlineLevel="1" x14ac:dyDescent="0.25">
      <c r="A9" s="256">
        <v>1</v>
      </c>
      <c r="B9" s="257" t="s">
        <v>132</v>
      </c>
      <c r="C9" s="274" t="s">
        <v>133</v>
      </c>
      <c r="D9" s="258" t="s">
        <v>134</v>
      </c>
      <c r="E9" s="259">
        <v>12.058</v>
      </c>
      <c r="F9" s="260"/>
      <c r="G9" s="261">
        <f>ROUND(E9*F9,2)</f>
        <v>0</v>
      </c>
      <c r="H9" s="260"/>
      <c r="I9" s="261">
        <f>ROUND(E9*H9,2)</f>
        <v>0</v>
      </c>
      <c r="J9" s="260"/>
      <c r="K9" s="261">
        <f>ROUND(E9*J9,2)</f>
        <v>0</v>
      </c>
      <c r="L9" s="261">
        <v>15</v>
      </c>
      <c r="M9" s="261">
        <f>G9*(1+L9/100)</f>
        <v>0</v>
      </c>
      <c r="N9" s="259">
        <v>4.0000000000000003E-5</v>
      </c>
      <c r="O9" s="259">
        <f>ROUND(E9*N9,2)</f>
        <v>0</v>
      </c>
      <c r="P9" s="259">
        <v>0</v>
      </c>
      <c r="Q9" s="259">
        <f>ROUND(E9*P9,2)</f>
        <v>0</v>
      </c>
      <c r="R9" s="261"/>
      <c r="S9" s="261" t="s">
        <v>135</v>
      </c>
      <c r="T9" s="262" t="s">
        <v>135</v>
      </c>
      <c r="U9" s="234">
        <v>7.8E-2</v>
      </c>
      <c r="V9" s="234">
        <f>ROUND(E9*U9,2)</f>
        <v>0.94</v>
      </c>
      <c r="W9" s="234"/>
      <c r="X9" s="234" t="s">
        <v>136</v>
      </c>
      <c r="Y9" s="214"/>
      <c r="Z9" s="214"/>
      <c r="AA9" s="214"/>
      <c r="AB9" s="214"/>
      <c r="AC9" s="214"/>
      <c r="AD9" s="214"/>
      <c r="AE9" s="214"/>
      <c r="AF9" s="214"/>
      <c r="AG9" s="214" t="s">
        <v>137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5" outlineLevel="1" x14ac:dyDescent="0.25">
      <c r="A10" s="231"/>
      <c r="B10" s="232"/>
      <c r="C10" s="275" t="s">
        <v>138</v>
      </c>
      <c r="D10" s="264"/>
      <c r="E10" s="264"/>
      <c r="F10" s="264"/>
      <c r="G10" s="26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139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63" t="str">
        <f>C10</f>
        <v>Fólií Pe 0,05-0,2 mm, které se zřizují před úpravami povrchu, a obalení osazených dveřních zárubní před znečištěním při úpravách povrchu nástřikem plastických maltovin včetně pozdějšího odkrytí.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6" t="s">
        <v>140</v>
      </c>
      <c r="D11" s="238"/>
      <c r="E11" s="239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141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6" t="s">
        <v>142</v>
      </c>
      <c r="D12" s="238"/>
      <c r="E12" s="239"/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141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31"/>
      <c r="B13" s="232"/>
      <c r="C13" s="276" t="s">
        <v>143</v>
      </c>
      <c r="D13" s="238"/>
      <c r="E13" s="239">
        <v>1.8180000000000001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141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31"/>
      <c r="B14" s="232"/>
      <c r="C14" s="276" t="s">
        <v>144</v>
      </c>
      <c r="D14" s="238"/>
      <c r="E14" s="239">
        <v>3.03</v>
      </c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14"/>
      <c r="Z14" s="214"/>
      <c r="AA14" s="214"/>
      <c r="AB14" s="214"/>
      <c r="AC14" s="214"/>
      <c r="AD14" s="214"/>
      <c r="AE14" s="214"/>
      <c r="AF14" s="214"/>
      <c r="AG14" s="214" t="s">
        <v>141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31"/>
      <c r="B15" s="232"/>
      <c r="C15" s="276" t="s">
        <v>145</v>
      </c>
      <c r="D15" s="238"/>
      <c r="E15" s="239">
        <v>3.03</v>
      </c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14"/>
      <c r="Z15" s="214"/>
      <c r="AA15" s="214"/>
      <c r="AB15" s="214"/>
      <c r="AC15" s="214"/>
      <c r="AD15" s="214"/>
      <c r="AE15" s="214"/>
      <c r="AF15" s="214"/>
      <c r="AG15" s="214" t="s">
        <v>141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31"/>
      <c r="B16" s="232"/>
      <c r="C16" s="277" t="s">
        <v>146</v>
      </c>
      <c r="D16" s="240"/>
      <c r="E16" s="241">
        <v>7.8780000000000001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141</v>
      </c>
      <c r="AH16" s="214">
        <v>1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76" t="s">
        <v>147</v>
      </c>
      <c r="D17" s="238"/>
      <c r="E17" s="239"/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141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6" t="s">
        <v>148</v>
      </c>
      <c r="D18" s="238"/>
      <c r="E18" s="239">
        <v>2.09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141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6" t="s">
        <v>149</v>
      </c>
      <c r="D19" s="238"/>
      <c r="E19" s="239">
        <v>2.09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141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77" t="s">
        <v>146</v>
      </c>
      <c r="D20" s="240"/>
      <c r="E20" s="241">
        <v>4.18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141</v>
      </c>
      <c r="AH20" s="214">
        <v>1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0" outlineLevel="1" x14ac:dyDescent="0.25">
      <c r="A21" s="256">
        <v>2</v>
      </c>
      <c r="B21" s="257" t="s">
        <v>150</v>
      </c>
      <c r="C21" s="274" t="s">
        <v>151</v>
      </c>
      <c r="D21" s="258" t="s">
        <v>152</v>
      </c>
      <c r="E21" s="259">
        <v>25</v>
      </c>
      <c r="F21" s="260"/>
      <c r="G21" s="261">
        <f>ROUND(E21*F21,2)</f>
        <v>0</v>
      </c>
      <c r="H21" s="260"/>
      <c r="I21" s="261">
        <f>ROUND(E21*H21,2)</f>
        <v>0</v>
      </c>
      <c r="J21" s="260"/>
      <c r="K21" s="261">
        <f>ROUND(E21*J21,2)</f>
        <v>0</v>
      </c>
      <c r="L21" s="261">
        <v>15</v>
      </c>
      <c r="M21" s="261">
        <f>G21*(1+L21/100)</f>
        <v>0</v>
      </c>
      <c r="N21" s="259">
        <v>2.49E-3</v>
      </c>
      <c r="O21" s="259">
        <f>ROUND(E21*N21,2)</f>
        <v>0.06</v>
      </c>
      <c r="P21" s="259">
        <v>0</v>
      </c>
      <c r="Q21" s="259">
        <f>ROUND(E21*P21,2)</f>
        <v>0</v>
      </c>
      <c r="R21" s="261"/>
      <c r="S21" s="261" t="s">
        <v>135</v>
      </c>
      <c r="T21" s="262" t="s">
        <v>135</v>
      </c>
      <c r="U21" s="234">
        <v>0.14499999999999999</v>
      </c>
      <c r="V21" s="234">
        <f>ROUND(E21*U21,2)</f>
        <v>3.63</v>
      </c>
      <c r="W21" s="234"/>
      <c r="X21" s="234" t="s">
        <v>136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137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0.5" outlineLevel="1" x14ac:dyDescent="0.25">
      <c r="A22" s="231"/>
      <c r="B22" s="232"/>
      <c r="C22" s="275" t="s">
        <v>153</v>
      </c>
      <c r="D22" s="264"/>
      <c r="E22" s="264"/>
      <c r="F22" s="264"/>
      <c r="G22" s="26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139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63" t="str">
        <f>C22</f>
        <v>V položce jsou zakalkulovány náklady na pomocné pracovní lešení o výšce podlahy do 1900 mm a pro zatížení do 1,5 kPa. Položka obsahuje penetraci podkladu a sádrovou omítku tl. 15 mm.</v>
      </c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31"/>
      <c r="B23" s="232"/>
      <c r="C23" s="276" t="s">
        <v>140</v>
      </c>
      <c r="D23" s="238"/>
      <c r="E23" s="239"/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141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31"/>
      <c r="B24" s="232"/>
      <c r="C24" s="276" t="s">
        <v>154</v>
      </c>
      <c r="D24" s="238"/>
      <c r="E24" s="239">
        <v>5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141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31"/>
      <c r="B25" s="232"/>
      <c r="C25" s="276" t="s">
        <v>155</v>
      </c>
      <c r="D25" s="238"/>
      <c r="E25" s="239">
        <v>5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141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6" t="s">
        <v>156</v>
      </c>
      <c r="D26" s="238"/>
      <c r="E26" s="239">
        <v>5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141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6" t="s">
        <v>157</v>
      </c>
      <c r="D27" s="238"/>
      <c r="E27" s="239">
        <v>5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141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6" t="s">
        <v>158</v>
      </c>
      <c r="D28" s="238"/>
      <c r="E28" s="239">
        <v>5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141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7" t="s">
        <v>146</v>
      </c>
      <c r="D29" s="240"/>
      <c r="E29" s="241">
        <v>25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141</v>
      </c>
      <c r="AH29" s="214">
        <v>1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" outlineLevel="1" x14ac:dyDescent="0.25">
      <c r="A30" s="256">
        <v>3</v>
      </c>
      <c r="B30" s="257" t="s">
        <v>159</v>
      </c>
      <c r="C30" s="274" t="s">
        <v>160</v>
      </c>
      <c r="D30" s="258" t="s">
        <v>134</v>
      </c>
      <c r="E30" s="259">
        <v>17.0562</v>
      </c>
      <c r="F30" s="260"/>
      <c r="G30" s="261">
        <f>ROUND(E30*F30,2)</f>
        <v>0</v>
      </c>
      <c r="H30" s="260"/>
      <c r="I30" s="261">
        <f>ROUND(E30*H30,2)</f>
        <v>0</v>
      </c>
      <c r="J30" s="260"/>
      <c r="K30" s="261">
        <f>ROUND(E30*J30,2)</f>
        <v>0</v>
      </c>
      <c r="L30" s="261">
        <v>15</v>
      </c>
      <c r="M30" s="261">
        <f>G30*(1+L30/100)</f>
        <v>0</v>
      </c>
      <c r="N30" s="259">
        <v>4.7660000000000001E-2</v>
      </c>
      <c r="O30" s="259">
        <f>ROUND(E30*N30,2)</f>
        <v>0.81</v>
      </c>
      <c r="P30" s="259">
        <v>0</v>
      </c>
      <c r="Q30" s="259">
        <f>ROUND(E30*P30,2)</f>
        <v>0</v>
      </c>
      <c r="R30" s="261"/>
      <c r="S30" s="261" t="s">
        <v>135</v>
      </c>
      <c r="T30" s="262" t="s">
        <v>135</v>
      </c>
      <c r="U30" s="234">
        <v>0.84</v>
      </c>
      <c r="V30" s="234">
        <f>ROUND(E30*U30,2)</f>
        <v>14.33</v>
      </c>
      <c r="W30" s="234"/>
      <c r="X30" s="234" t="s">
        <v>136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137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5" t="s">
        <v>161</v>
      </c>
      <c r="D31" s="264"/>
      <c r="E31" s="264"/>
      <c r="F31" s="264"/>
      <c r="G31" s="26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139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6" t="s">
        <v>140</v>
      </c>
      <c r="D32" s="238"/>
      <c r="E32" s="239"/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141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6" t="s">
        <v>162</v>
      </c>
      <c r="D33" s="238"/>
      <c r="E33" s="239"/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141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6" t="s">
        <v>163</v>
      </c>
      <c r="D34" s="238"/>
      <c r="E34" s="239"/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141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6" t="s">
        <v>164</v>
      </c>
      <c r="D35" s="238"/>
      <c r="E35" s="239">
        <v>6.2194000000000003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141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6" t="s">
        <v>165</v>
      </c>
      <c r="D36" s="238"/>
      <c r="E36" s="239">
        <v>5.4484000000000004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141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31"/>
      <c r="B37" s="232"/>
      <c r="C37" s="276" t="s">
        <v>166</v>
      </c>
      <c r="D37" s="238"/>
      <c r="E37" s="239">
        <v>1.3908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141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31"/>
      <c r="B38" s="232"/>
      <c r="C38" s="277" t="s">
        <v>146</v>
      </c>
      <c r="D38" s="240"/>
      <c r="E38" s="241">
        <v>13.0586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141</v>
      </c>
      <c r="AH38" s="214">
        <v>1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31"/>
      <c r="B39" s="232"/>
      <c r="C39" s="276" t="s">
        <v>167</v>
      </c>
      <c r="D39" s="238"/>
      <c r="E39" s="239"/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141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6" t="s">
        <v>168</v>
      </c>
      <c r="D40" s="238"/>
      <c r="E40" s="239">
        <v>3.9975999999999998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141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7" t="s">
        <v>146</v>
      </c>
      <c r="D41" s="240"/>
      <c r="E41" s="241">
        <v>3.9975999999999998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141</v>
      </c>
      <c r="AH41" s="214">
        <v>1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0" outlineLevel="1" x14ac:dyDescent="0.25">
      <c r="A42" s="256">
        <v>4</v>
      </c>
      <c r="B42" s="257" t="s">
        <v>169</v>
      </c>
      <c r="C42" s="274" t="s">
        <v>170</v>
      </c>
      <c r="D42" s="258" t="s">
        <v>134</v>
      </c>
      <c r="E42" s="259">
        <v>3.1787999999999998</v>
      </c>
      <c r="F42" s="260"/>
      <c r="G42" s="261">
        <f>ROUND(E42*F42,2)</f>
        <v>0</v>
      </c>
      <c r="H42" s="260"/>
      <c r="I42" s="261">
        <f>ROUND(E42*H42,2)</f>
        <v>0</v>
      </c>
      <c r="J42" s="260"/>
      <c r="K42" s="261">
        <f>ROUND(E42*J42,2)</f>
        <v>0</v>
      </c>
      <c r="L42" s="261">
        <v>15</v>
      </c>
      <c r="M42" s="261">
        <f>G42*(1+L42/100)</f>
        <v>0</v>
      </c>
      <c r="N42" s="259">
        <v>4.4139999999999999E-2</v>
      </c>
      <c r="O42" s="259">
        <f>ROUND(E42*N42,2)</f>
        <v>0.14000000000000001</v>
      </c>
      <c r="P42" s="259">
        <v>0</v>
      </c>
      <c r="Q42" s="259">
        <f>ROUND(E42*P42,2)</f>
        <v>0</v>
      </c>
      <c r="R42" s="261"/>
      <c r="S42" s="261" t="s">
        <v>135</v>
      </c>
      <c r="T42" s="262" t="s">
        <v>135</v>
      </c>
      <c r="U42" s="234">
        <v>0.6</v>
      </c>
      <c r="V42" s="234">
        <f>ROUND(E42*U42,2)</f>
        <v>1.91</v>
      </c>
      <c r="W42" s="234"/>
      <c r="X42" s="234" t="s">
        <v>136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137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6" t="s">
        <v>140</v>
      </c>
      <c r="D43" s="238"/>
      <c r="E43" s="239"/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141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6" t="s">
        <v>171</v>
      </c>
      <c r="D44" s="238"/>
      <c r="E44" s="239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141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0" outlineLevel="1" x14ac:dyDescent="0.25">
      <c r="A45" s="231"/>
      <c r="B45" s="232"/>
      <c r="C45" s="276" t="s">
        <v>172</v>
      </c>
      <c r="D45" s="238"/>
      <c r="E45" s="239">
        <v>0.85680000000000001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141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6" t="s">
        <v>173</v>
      </c>
      <c r="D46" s="238"/>
      <c r="E46" s="239">
        <v>2.3220000000000001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141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7" t="s">
        <v>146</v>
      </c>
      <c r="D47" s="240"/>
      <c r="E47" s="241">
        <v>3.1787999999999998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141</v>
      </c>
      <c r="AH47" s="214">
        <v>1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13" x14ac:dyDescent="0.25">
      <c r="A48" s="249" t="s">
        <v>130</v>
      </c>
      <c r="B48" s="250" t="s">
        <v>68</v>
      </c>
      <c r="C48" s="273" t="s">
        <v>69</v>
      </c>
      <c r="D48" s="251"/>
      <c r="E48" s="252"/>
      <c r="F48" s="253"/>
      <c r="G48" s="253">
        <f>SUMIF(AG49:AG56,"&lt;&gt;NOR",G49:G56)</f>
        <v>0</v>
      </c>
      <c r="H48" s="253"/>
      <c r="I48" s="253">
        <f>SUM(I49:I56)</f>
        <v>0</v>
      </c>
      <c r="J48" s="253"/>
      <c r="K48" s="253">
        <f>SUM(K49:K56)</f>
        <v>0</v>
      </c>
      <c r="L48" s="253"/>
      <c r="M48" s="253">
        <f>SUM(M49:M56)</f>
        <v>0</v>
      </c>
      <c r="N48" s="252"/>
      <c r="O48" s="252">
        <f>SUM(O49:O56)</f>
        <v>0.09</v>
      </c>
      <c r="P48" s="252"/>
      <c r="Q48" s="252">
        <f>SUM(Q49:Q56)</f>
        <v>0</v>
      </c>
      <c r="R48" s="253"/>
      <c r="S48" s="253"/>
      <c r="T48" s="254"/>
      <c r="U48" s="248"/>
      <c r="V48" s="248">
        <f>SUM(V49:V56)</f>
        <v>3.05</v>
      </c>
      <c r="W48" s="248"/>
      <c r="X48" s="248"/>
      <c r="AG48" t="s">
        <v>131</v>
      </c>
    </row>
    <row r="49" spans="1:60" outlineLevel="1" x14ac:dyDescent="0.25">
      <c r="A49" s="256">
        <v>5</v>
      </c>
      <c r="B49" s="257" t="s">
        <v>174</v>
      </c>
      <c r="C49" s="274" t="s">
        <v>175</v>
      </c>
      <c r="D49" s="258" t="s">
        <v>134</v>
      </c>
      <c r="E49" s="259">
        <v>9.9</v>
      </c>
      <c r="F49" s="260"/>
      <c r="G49" s="261">
        <f>ROUND(E49*F49,2)</f>
        <v>0</v>
      </c>
      <c r="H49" s="260"/>
      <c r="I49" s="261">
        <f>ROUND(E49*H49,2)</f>
        <v>0</v>
      </c>
      <c r="J49" s="260"/>
      <c r="K49" s="261">
        <f>ROUND(E49*J49,2)</f>
        <v>0</v>
      </c>
      <c r="L49" s="261">
        <v>15</v>
      </c>
      <c r="M49" s="261">
        <f>G49*(1+L49/100)</f>
        <v>0</v>
      </c>
      <c r="N49" s="259">
        <v>8.9200000000000008E-3</v>
      </c>
      <c r="O49" s="259">
        <f>ROUND(E49*N49,2)</f>
        <v>0.09</v>
      </c>
      <c r="P49" s="259">
        <v>0</v>
      </c>
      <c r="Q49" s="259">
        <f>ROUND(E49*P49,2)</f>
        <v>0</v>
      </c>
      <c r="R49" s="261"/>
      <c r="S49" s="261" t="s">
        <v>135</v>
      </c>
      <c r="T49" s="262" t="s">
        <v>135</v>
      </c>
      <c r="U49" s="234">
        <v>0.25800000000000001</v>
      </c>
      <c r="V49" s="234">
        <f>ROUND(E49*U49,2)</f>
        <v>2.5499999999999998</v>
      </c>
      <c r="W49" s="234"/>
      <c r="X49" s="234" t="s">
        <v>136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137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6" t="s">
        <v>140</v>
      </c>
      <c r="D50" s="238"/>
      <c r="E50" s="239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141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6" t="s">
        <v>176</v>
      </c>
      <c r="D51" s="238"/>
      <c r="E51" s="239">
        <v>9.9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141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7" t="s">
        <v>146</v>
      </c>
      <c r="D52" s="240"/>
      <c r="E52" s="241">
        <v>9.9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141</v>
      </c>
      <c r="AH52" s="214">
        <v>1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56">
        <v>6</v>
      </c>
      <c r="B53" s="257" t="s">
        <v>177</v>
      </c>
      <c r="C53" s="274" t="s">
        <v>178</v>
      </c>
      <c r="D53" s="258" t="s">
        <v>134</v>
      </c>
      <c r="E53" s="259">
        <v>9.9</v>
      </c>
      <c r="F53" s="260"/>
      <c r="G53" s="261">
        <f>ROUND(E53*F53,2)</f>
        <v>0</v>
      </c>
      <c r="H53" s="260"/>
      <c r="I53" s="261">
        <f>ROUND(E53*H53,2)</f>
        <v>0</v>
      </c>
      <c r="J53" s="260"/>
      <c r="K53" s="261">
        <f>ROUND(E53*J53,2)</f>
        <v>0</v>
      </c>
      <c r="L53" s="261">
        <v>15</v>
      </c>
      <c r="M53" s="261">
        <f>G53*(1+L53/100)</f>
        <v>0</v>
      </c>
      <c r="N53" s="259">
        <v>2.5000000000000001E-4</v>
      </c>
      <c r="O53" s="259">
        <f>ROUND(E53*N53,2)</f>
        <v>0</v>
      </c>
      <c r="P53" s="259">
        <v>0</v>
      </c>
      <c r="Q53" s="259">
        <f>ROUND(E53*P53,2)</f>
        <v>0</v>
      </c>
      <c r="R53" s="261"/>
      <c r="S53" s="261" t="s">
        <v>135</v>
      </c>
      <c r="T53" s="262" t="s">
        <v>135</v>
      </c>
      <c r="U53" s="234">
        <v>0.05</v>
      </c>
      <c r="V53" s="234">
        <f>ROUND(E53*U53,2)</f>
        <v>0.5</v>
      </c>
      <c r="W53" s="234"/>
      <c r="X53" s="234" t="s">
        <v>136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137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76" t="s">
        <v>140</v>
      </c>
      <c r="D54" s="238"/>
      <c r="E54" s="239"/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141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6" t="s">
        <v>176</v>
      </c>
      <c r="D55" s="238"/>
      <c r="E55" s="239">
        <v>9.9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141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7" t="s">
        <v>146</v>
      </c>
      <c r="D56" s="240"/>
      <c r="E56" s="241">
        <v>9.9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141</v>
      </c>
      <c r="AH56" s="214">
        <v>1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13" x14ac:dyDescent="0.25">
      <c r="A57" s="249" t="s">
        <v>130</v>
      </c>
      <c r="B57" s="250" t="s">
        <v>70</v>
      </c>
      <c r="C57" s="273" t="s">
        <v>71</v>
      </c>
      <c r="D57" s="251"/>
      <c r="E57" s="252"/>
      <c r="F57" s="253"/>
      <c r="G57" s="253">
        <f>SUMIF(AG58:AG63,"&lt;&gt;NOR",G58:G63)</f>
        <v>0</v>
      </c>
      <c r="H57" s="253"/>
      <c r="I57" s="253">
        <f>SUM(I58:I63)</f>
        <v>0</v>
      </c>
      <c r="J57" s="253"/>
      <c r="K57" s="253">
        <f>SUM(K58:K63)</f>
        <v>0</v>
      </c>
      <c r="L57" s="253"/>
      <c r="M57" s="253">
        <f>SUM(M58:M63)</f>
        <v>0</v>
      </c>
      <c r="N57" s="252"/>
      <c r="O57" s="252">
        <f>SUM(O58:O63)</f>
        <v>0</v>
      </c>
      <c r="P57" s="252"/>
      <c r="Q57" s="252">
        <f>SUM(Q58:Q63)</f>
        <v>0</v>
      </c>
      <c r="R57" s="253"/>
      <c r="S57" s="253"/>
      <c r="T57" s="254"/>
      <c r="U57" s="248"/>
      <c r="V57" s="248">
        <f>SUM(V58:V63)</f>
        <v>10</v>
      </c>
      <c r="W57" s="248"/>
      <c r="X57" s="248"/>
      <c r="AG57" t="s">
        <v>131</v>
      </c>
    </row>
    <row r="58" spans="1:60" outlineLevel="1" x14ac:dyDescent="0.25">
      <c r="A58" s="256">
        <v>7</v>
      </c>
      <c r="B58" s="257" t="s">
        <v>179</v>
      </c>
      <c r="C58" s="274" t="s">
        <v>180</v>
      </c>
      <c r="D58" s="258" t="s">
        <v>181</v>
      </c>
      <c r="E58" s="259">
        <v>10</v>
      </c>
      <c r="F58" s="260"/>
      <c r="G58" s="261">
        <f>ROUND(E58*F58,2)</f>
        <v>0</v>
      </c>
      <c r="H58" s="260"/>
      <c r="I58" s="261">
        <f>ROUND(E58*H58,2)</f>
        <v>0</v>
      </c>
      <c r="J58" s="260"/>
      <c r="K58" s="261">
        <f>ROUND(E58*J58,2)</f>
        <v>0</v>
      </c>
      <c r="L58" s="261">
        <v>15</v>
      </c>
      <c r="M58" s="261">
        <f>G58*(1+L58/100)</f>
        <v>0</v>
      </c>
      <c r="N58" s="259">
        <v>0</v>
      </c>
      <c r="O58" s="259">
        <f>ROUND(E58*N58,2)</f>
        <v>0</v>
      </c>
      <c r="P58" s="259">
        <v>0</v>
      </c>
      <c r="Q58" s="259">
        <f>ROUND(E58*P58,2)</f>
        <v>0</v>
      </c>
      <c r="R58" s="261" t="s">
        <v>182</v>
      </c>
      <c r="S58" s="261" t="s">
        <v>135</v>
      </c>
      <c r="T58" s="262" t="s">
        <v>135</v>
      </c>
      <c r="U58" s="234">
        <v>1</v>
      </c>
      <c r="V58" s="234">
        <f>ROUND(E58*U58,2)</f>
        <v>10</v>
      </c>
      <c r="W58" s="234"/>
      <c r="X58" s="234" t="s">
        <v>71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183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0.5" outlineLevel="1" x14ac:dyDescent="0.25">
      <c r="A59" s="231"/>
      <c r="B59" s="232"/>
      <c r="C59" s="275" t="s">
        <v>184</v>
      </c>
      <c r="D59" s="264"/>
      <c r="E59" s="264"/>
      <c r="F59" s="264"/>
      <c r="G59" s="26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139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63" t="str">
        <f>C59</f>
        <v>Drobné montáže v rámci bytu a ostatní práce, které nejsou zahrnuty v soupisu např. zrcadla, zásuvky, světla, garnyže, záclony, apod.</v>
      </c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31"/>
      <c r="B60" s="232"/>
      <c r="C60" s="276" t="s">
        <v>140</v>
      </c>
      <c r="D60" s="238"/>
      <c r="E60" s="239"/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14"/>
      <c r="Z60" s="214"/>
      <c r="AA60" s="214"/>
      <c r="AB60" s="214"/>
      <c r="AC60" s="214"/>
      <c r="AD60" s="214"/>
      <c r="AE60" s="214"/>
      <c r="AF60" s="214"/>
      <c r="AG60" s="214" t="s">
        <v>141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76" t="s">
        <v>185</v>
      </c>
      <c r="D61" s="238"/>
      <c r="E61" s="239">
        <v>5</v>
      </c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141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31"/>
      <c r="B62" s="232"/>
      <c r="C62" s="276" t="s">
        <v>186</v>
      </c>
      <c r="D62" s="238"/>
      <c r="E62" s="239">
        <v>5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141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7" t="s">
        <v>146</v>
      </c>
      <c r="D63" s="240"/>
      <c r="E63" s="241">
        <v>10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141</v>
      </c>
      <c r="AH63" s="214">
        <v>1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6" x14ac:dyDescent="0.25">
      <c r="A64" s="249" t="s">
        <v>130</v>
      </c>
      <c r="B64" s="250" t="s">
        <v>72</v>
      </c>
      <c r="C64" s="273" t="s">
        <v>73</v>
      </c>
      <c r="D64" s="251"/>
      <c r="E64" s="252"/>
      <c r="F64" s="253"/>
      <c r="G64" s="253">
        <f>SUMIF(AG65:AG84,"&lt;&gt;NOR",G65:G84)</f>
        <v>0</v>
      </c>
      <c r="H64" s="253"/>
      <c r="I64" s="253">
        <f>SUM(I65:I84)</f>
        <v>0</v>
      </c>
      <c r="J64" s="253"/>
      <c r="K64" s="253">
        <f>SUM(K65:K84)</f>
        <v>0</v>
      </c>
      <c r="L64" s="253"/>
      <c r="M64" s="253">
        <f>SUM(M65:M84)</f>
        <v>0</v>
      </c>
      <c r="N64" s="252"/>
      <c r="O64" s="252">
        <f>SUM(O65:O84)</f>
        <v>0</v>
      </c>
      <c r="P64" s="252"/>
      <c r="Q64" s="252">
        <f>SUM(Q65:Q84)</f>
        <v>0</v>
      </c>
      <c r="R64" s="253"/>
      <c r="S64" s="253"/>
      <c r="T64" s="254"/>
      <c r="U64" s="248"/>
      <c r="V64" s="248">
        <f>SUM(V65:V84)</f>
        <v>13.600000000000001</v>
      </c>
      <c r="W64" s="248"/>
      <c r="X64" s="248"/>
      <c r="AG64" t="s">
        <v>131</v>
      </c>
    </row>
    <row r="65" spans="1:60" outlineLevel="1" x14ac:dyDescent="0.25">
      <c r="A65" s="256">
        <v>8</v>
      </c>
      <c r="B65" s="257" t="s">
        <v>187</v>
      </c>
      <c r="C65" s="274" t="s">
        <v>188</v>
      </c>
      <c r="D65" s="258" t="s">
        <v>134</v>
      </c>
      <c r="E65" s="259">
        <v>13.8696</v>
      </c>
      <c r="F65" s="260"/>
      <c r="G65" s="261">
        <f>ROUND(E65*F65,2)</f>
        <v>0</v>
      </c>
      <c r="H65" s="260"/>
      <c r="I65" s="261">
        <f>ROUND(E65*H65,2)</f>
        <v>0</v>
      </c>
      <c r="J65" s="260"/>
      <c r="K65" s="261">
        <f>ROUND(E65*J65,2)</f>
        <v>0</v>
      </c>
      <c r="L65" s="261">
        <v>15</v>
      </c>
      <c r="M65" s="261">
        <f>G65*(1+L65/100)</f>
        <v>0</v>
      </c>
      <c r="N65" s="259">
        <v>1.0000000000000001E-5</v>
      </c>
      <c r="O65" s="259">
        <f>ROUND(E65*N65,2)</f>
        <v>0</v>
      </c>
      <c r="P65" s="259">
        <v>0</v>
      </c>
      <c r="Q65" s="259">
        <f>ROUND(E65*P65,2)</f>
        <v>0</v>
      </c>
      <c r="R65" s="261"/>
      <c r="S65" s="261" t="s">
        <v>135</v>
      </c>
      <c r="T65" s="262" t="s">
        <v>135</v>
      </c>
      <c r="U65" s="234">
        <v>0.13</v>
      </c>
      <c r="V65" s="234">
        <f>ROUND(E65*U65,2)</f>
        <v>1.8</v>
      </c>
      <c r="W65" s="234"/>
      <c r="X65" s="234" t="s">
        <v>136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137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6" t="s">
        <v>140</v>
      </c>
      <c r="D66" s="238"/>
      <c r="E66" s="239"/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141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31"/>
      <c r="B67" s="232"/>
      <c r="C67" s="276" t="s">
        <v>142</v>
      </c>
      <c r="D67" s="238"/>
      <c r="E67" s="239"/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141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31"/>
      <c r="B68" s="232"/>
      <c r="C68" s="276" t="s">
        <v>189</v>
      </c>
      <c r="D68" s="238"/>
      <c r="E68" s="239">
        <v>3.6360000000000001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141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6" t="s">
        <v>144</v>
      </c>
      <c r="D69" s="238"/>
      <c r="E69" s="239">
        <v>3.03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141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6" t="s">
        <v>145</v>
      </c>
      <c r="D70" s="238"/>
      <c r="E70" s="239">
        <v>3.03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141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7" t="s">
        <v>146</v>
      </c>
      <c r="D71" s="240"/>
      <c r="E71" s="241">
        <v>9.6959999999999997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141</v>
      </c>
      <c r="AH71" s="214">
        <v>1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31"/>
      <c r="B72" s="232"/>
      <c r="C72" s="276" t="s">
        <v>147</v>
      </c>
      <c r="D72" s="238"/>
      <c r="E72" s="239"/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141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31"/>
      <c r="B73" s="232"/>
      <c r="C73" s="276" t="s">
        <v>190</v>
      </c>
      <c r="D73" s="238"/>
      <c r="E73" s="239">
        <v>2.0868000000000002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141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6" t="s">
        <v>191</v>
      </c>
      <c r="D74" s="238"/>
      <c r="E74" s="239">
        <v>2.0868000000000002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141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7" t="s">
        <v>146</v>
      </c>
      <c r="D75" s="240"/>
      <c r="E75" s="241">
        <v>4.1736000000000004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141</v>
      </c>
      <c r="AH75" s="214">
        <v>1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56">
        <v>9</v>
      </c>
      <c r="B76" s="257" t="s">
        <v>192</v>
      </c>
      <c r="C76" s="274" t="s">
        <v>193</v>
      </c>
      <c r="D76" s="258" t="s">
        <v>134</v>
      </c>
      <c r="E76" s="259">
        <v>38.299999999999997</v>
      </c>
      <c r="F76" s="260"/>
      <c r="G76" s="261">
        <f>ROUND(E76*F76,2)</f>
        <v>0</v>
      </c>
      <c r="H76" s="260"/>
      <c r="I76" s="261">
        <f>ROUND(E76*H76,2)</f>
        <v>0</v>
      </c>
      <c r="J76" s="260"/>
      <c r="K76" s="261">
        <f>ROUND(E76*J76,2)</f>
        <v>0</v>
      </c>
      <c r="L76" s="261">
        <v>15</v>
      </c>
      <c r="M76" s="261">
        <f>G76*(1+L76/100)</f>
        <v>0</v>
      </c>
      <c r="N76" s="259">
        <v>4.0000000000000003E-5</v>
      </c>
      <c r="O76" s="259">
        <f>ROUND(E76*N76,2)</f>
        <v>0</v>
      </c>
      <c r="P76" s="259">
        <v>0</v>
      </c>
      <c r="Q76" s="259">
        <f>ROUND(E76*P76,2)</f>
        <v>0</v>
      </c>
      <c r="R76" s="261"/>
      <c r="S76" s="261" t="s">
        <v>135</v>
      </c>
      <c r="T76" s="262" t="s">
        <v>135</v>
      </c>
      <c r="U76" s="234">
        <v>0.308</v>
      </c>
      <c r="V76" s="234">
        <f>ROUND(E76*U76,2)</f>
        <v>11.8</v>
      </c>
      <c r="W76" s="234"/>
      <c r="X76" s="234" t="s">
        <v>136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137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0.5" outlineLevel="1" x14ac:dyDescent="0.25">
      <c r="A77" s="231"/>
      <c r="B77" s="232"/>
      <c r="C77" s="275" t="s">
        <v>194</v>
      </c>
      <c r="D77" s="264"/>
      <c r="E77" s="264"/>
      <c r="F77" s="264"/>
      <c r="G77" s="26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14"/>
      <c r="Z77" s="214"/>
      <c r="AA77" s="214"/>
      <c r="AB77" s="214"/>
      <c r="AC77" s="214"/>
      <c r="AD77" s="214"/>
      <c r="AE77" s="214"/>
      <c r="AF77" s="214"/>
      <c r="AG77" s="214" t="s">
        <v>139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63" t="str">
        <f>C77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6" t="s">
        <v>140</v>
      </c>
      <c r="D78" s="238"/>
      <c r="E78" s="239"/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141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6" t="s">
        <v>195</v>
      </c>
      <c r="D79" s="238"/>
      <c r="E79" s="239">
        <v>7.2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141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6" t="s">
        <v>196</v>
      </c>
      <c r="D80" s="238"/>
      <c r="E80" s="239">
        <v>1.3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141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6" t="s">
        <v>197</v>
      </c>
      <c r="D81" s="238"/>
      <c r="E81" s="239">
        <v>2.8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141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31"/>
      <c r="B82" s="232"/>
      <c r="C82" s="276" t="s">
        <v>198</v>
      </c>
      <c r="D82" s="238"/>
      <c r="E82" s="239">
        <v>17.100000000000001</v>
      </c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141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31"/>
      <c r="B83" s="232"/>
      <c r="C83" s="276" t="s">
        <v>176</v>
      </c>
      <c r="D83" s="238"/>
      <c r="E83" s="239">
        <v>9.9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141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7" t="s">
        <v>146</v>
      </c>
      <c r="D84" s="240"/>
      <c r="E84" s="241">
        <v>38.299999999999997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141</v>
      </c>
      <c r="AH84" s="214">
        <v>1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13" x14ac:dyDescent="0.25">
      <c r="A85" s="249" t="s">
        <v>130</v>
      </c>
      <c r="B85" s="250" t="s">
        <v>74</v>
      </c>
      <c r="C85" s="273" t="s">
        <v>75</v>
      </c>
      <c r="D85" s="251"/>
      <c r="E85" s="252"/>
      <c r="F85" s="253"/>
      <c r="G85" s="253">
        <f>SUMIF(AG86:AG116,"&lt;&gt;NOR",G86:G116)</f>
        <v>0</v>
      </c>
      <c r="H85" s="253"/>
      <c r="I85" s="253">
        <f>SUM(I86:I116)</f>
        <v>0</v>
      </c>
      <c r="J85" s="253"/>
      <c r="K85" s="253">
        <f>SUM(K86:K116)</f>
        <v>0</v>
      </c>
      <c r="L85" s="253"/>
      <c r="M85" s="253">
        <f>SUM(M86:M116)</f>
        <v>0</v>
      </c>
      <c r="N85" s="252"/>
      <c r="O85" s="252">
        <f>SUM(O86:O116)</f>
        <v>0</v>
      </c>
      <c r="P85" s="252"/>
      <c r="Q85" s="252">
        <f>SUM(Q86:Q116)</f>
        <v>0.45999999999999996</v>
      </c>
      <c r="R85" s="253"/>
      <c r="S85" s="253"/>
      <c r="T85" s="254"/>
      <c r="U85" s="248"/>
      <c r="V85" s="248">
        <f>SUM(V86:V116)</f>
        <v>7.9400000000000013</v>
      </c>
      <c r="W85" s="248"/>
      <c r="X85" s="248"/>
      <c r="AG85" t="s">
        <v>131</v>
      </c>
    </row>
    <row r="86" spans="1:60" ht="20" outlineLevel="1" x14ac:dyDescent="0.25">
      <c r="A86" s="256">
        <v>10</v>
      </c>
      <c r="B86" s="257" t="s">
        <v>199</v>
      </c>
      <c r="C86" s="274" t="s">
        <v>200</v>
      </c>
      <c r="D86" s="258" t="s">
        <v>134</v>
      </c>
      <c r="E86" s="259">
        <v>7.2</v>
      </c>
      <c r="F86" s="260"/>
      <c r="G86" s="261">
        <f>ROUND(E86*F86,2)</f>
        <v>0</v>
      </c>
      <c r="H86" s="260"/>
      <c r="I86" s="261">
        <f>ROUND(E86*H86,2)</f>
        <v>0</v>
      </c>
      <c r="J86" s="260"/>
      <c r="K86" s="261">
        <f>ROUND(E86*J86,2)</f>
        <v>0</v>
      </c>
      <c r="L86" s="261">
        <v>15</v>
      </c>
      <c r="M86" s="261">
        <f>G86*(1+L86/100)</f>
        <v>0</v>
      </c>
      <c r="N86" s="259">
        <v>0</v>
      </c>
      <c r="O86" s="259">
        <f>ROUND(E86*N86,2)</f>
        <v>0</v>
      </c>
      <c r="P86" s="259">
        <v>1.26E-2</v>
      </c>
      <c r="Q86" s="259">
        <f>ROUND(E86*P86,2)</f>
        <v>0.09</v>
      </c>
      <c r="R86" s="261"/>
      <c r="S86" s="261" t="s">
        <v>201</v>
      </c>
      <c r="T86" s="262" t="s">
        <v>202</v>
      </c>
      <c r="U86" s="234">
        <v>0.33</v>
      </c>
      <c r="V86" s="234">
        <f>ROUND(E86*U86,2)</f>
        <v>2.38</v>
      </c>
      <c r="W86" s="234"/>
      <c r="X86" s="234" t="s">
        <v>136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137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6" t="s">
        <v>140</v>
      </c>
      <c r="D87" s="238"/>
      <c r="E87" s="239"/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141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31"/>
      <c r="B88" s="232"/>
      <c r="C88" s="276" t="s">
        <v>203</v>
      </c>
      <c r="D88" s="238"/>
      <c r="E88" s="239"/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141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1"/>
      <c r="B89" s="232"/>
      <c r="C89" s="276" t="s">
        <v>195</v>
      </c>
      <c r="D89" s="238"/>
      <c r="E89" s="239">
        <v>7.2</v>
      </c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141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7" t="s">
        <v>146</v>
      </c>
      <c r="D90" s="240"/>
      <c r="E90" s="241">
        <v>7.2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141</v>
      </c>
      <c r="AH90" s="214">
        <v>1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56">
        <v>11</v>
      </c>
      <c r="B91" s="257" t="s">
        <v>204</v>
      </c>
      <c r="C91" s="274" t="s">
        <v>205</v>
      </c>
      <c r="D91" s="258" t="s">
        <v>134</v>
      </c>
      <c r="E91" s="259">
        <v>9.9</v>
      </c>
      <c r="F91" s="260"/>
      <c r="G91" s="261">
        <f>ROUND(E91*F91,2)</f>
        <v>0</v>
      </c>
      <c r="H91" s="260"/>
      <c r="I91" s="261">
        <f>ROUND(E91*H91,2)</f>
        <v>0</v>
      </c>
      <c r="J91" s="260"/>
      <c r="K91" s="261">
        <f>ROUND(E91*J91,2)</f>
        <v>0</v>
      </c>
      <c r="L91" s="261">
        <v>15</v>
      </c>
      <c r="M91" s="261">
        <f>G91*(1+L91/100)</f>
        <v>0</v>
      </c>
      <c r="N91" s="259">
        <v>0</v>
      </c>
      <c r="O91" s="259">
        <f>ROUND(E91*N91,2)</f>
        <v>0</v>
      </c>
      <c r="P91" s="259">
        <v>1.26E-2</v>
      </c>
      <c r="Q91" s="259">
        <f>ROUND(E91*P91,2)</f>
        <v>0.12</v>
      </c>
      <c r="R91" s="261"/>
      <c r="S91" s="261" t="s">
        <v>135</v>
      </c>
      <c r="T91" s="262" t="s">
        <v>135</v>
      </c>
      <c r="U91" s="234">
        <v>0.33</v>
      </c>
      <c r="V91" s="234">
        <f>ROUND(E91*U91,2)</f>
        <v>3.27</v>
      </c>
      <c r="W91" s="234"/>
      <c r="X91" s="234" t="s">
        <v>136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137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1"/>
      <c r="B92" s="232"/>
      <c r="C92" s="276" t="s">
        <v>140</v>
      </c>
      <c r="D92" s="238"/>
      <c r="E92" s="239"/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141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6" t="s">
        <v>176</v>
      </c>
      <c r="D93" s="238"/>
      <c r="E93" s="239">
        <v>9.9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141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7" t="s">
        <v>146</v>
      </c>
      <c r="D94" s="240"/>
      <c r="E94" s="241">
        <v>9.9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141</v>
      </c>
      <c r="AH94" s="214">
        <v>1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56">
        <v>12</v>
      </c>
      <c r="B95" s="257" t="s">
        <v>206</v>
      </c>
      <c r="C95" s="274" t="s">
        <v>207</v>
      </c>
      <c r="D95" s="258" t="s">
        <v>134</v>
      </c>
      <c r="E95" s="259">
        <v>0.8</v>
      </c>
      <c r="F95" s="260"/>
      <c r="G95" s="261">
        <f>ROUND(E95*F95,2)</f>
        <v>0</v>
      </c>
      <c r="H95" s="260"/>
      <c r="I95" s="261">
        <f>ROUND(E95*H95,2)</f>
        <v>0</v>
      </c>
      <c r="J95" s="260"/>
      <c r="K95" s="261">
        <f>ROUND(E95*J95,2)</f>
        <v>0</v>
      </c>
      <c r="L95" s="261">
        <v>15</v>
      </c>
      <c r="M95" s="261">
        <f>G95*(1+L95/100)</f>
        <v>0</v>
      </c>
      <c r="N95" s="259">
        <v>0</v>
      </c>
      <c r="O95" s="259">
        <f>ROUND(E95*N95,2)</f>
        <v>0</v>
      </c>
      <c r="P95" s="259">
        <v>0.02</v>
      </c>
      <c r="Q95" s="259">
        <f>ROUND(E95*P95,2)</f>
        <v>0.02</v>
      </c>
      <c r="R95" s="261"/>
      <c r="S95" s="261" t="s">
        <v>135</v>
      </c>
      <c r="T95" s="262" t="s">
        <v>135</v>
      </c>
      <c r="U95" s="234">
        <v>0.14699999999999999</v>
      </c>
      <c r="V95" s="234">
        <f>ROUND(E95*U95,2)</f>
        <v>0.12</v>
      </c>
      <c r="W95" s="234"/>
      <c r="X95" s="234" t="s">
        <v>136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137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6" t="s">
        <v>140</v>
      </c>
      <c r="D96" s="238"/>
      <c r="E96" s="239"/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141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6" t="s">
        <v>167</v>
      </c>
      <c r="D97" s="238"/>
      <c r="E97" s="239"/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141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6" t="s">
        <v>208</v>
      </c>
      <c r="D98" s="238"/>
      <c r="E98" s="239">
        <v>0.8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141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7" t="s">
        <v>146</v>
      </c>
      <c r="D99" s="240"/>
      <c r="E99" s="241">
        <v>0.8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141</v>
      </c>
      <c r="AH99" s="214">
        <v>1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56">
        <v>13</v>
      </c>
      <c r="B100" s="257" t="s">
        <v>209</v>
      </c>
      <c r="C100" s="274" t="s">
        <v>210</v>
      </c>
      <c r="D100" s="258" t="s">
        <v>211</v>
      </c>
      <c r="E100" s="259">
        <v>15.33</v>
      </c>
      <c r="F100" s="260"/>
      <c r="G100" s="261">
        <f>ROUND(E100*F100,2)</f>
        <v>0</v>
      </c>
      <c r="H100" s="260"/>
      <c r="I100" s="261">
        <f>ROUND(E100*H100,2)</f>
        <v>0</v>
      </c>
      <c r="J100" s="260"/>
      <c r="K100" s="261">
        <f>ROUND(E100*J100,2)</f>
        <v>0</v>
      </c>
      <c r="L100" s="261">
        <v>15</v>
      </c>
      <c r="M100" s="261">
        <f>G100*(1+L100/100)</f>
        <v>0</v>
      </c>
      <c r="N100" s="259">
        <v>0</v>
      </c>
      <c r="O100" s="259">
        <f>ROUND(E100*N100,2)</f>
        <v>0</v>
      </c>
      <c r="P100" s="259">
        <v>4.0000000000000002E-4</v>
      </c>
      <c r="Q100" s="259">
        <f>ROUND(E100*P100,2)</f>
        <v>0.01</v>
      </c>
      <c r="R100" s="261"/>
      <c r="S100" s="261" t="s">
        <v>135</v>
      </c>
      <c r="T100" s="262" t="s">
        <v>135</v>
      </c>
      <c r="U100" s="234">
        <v>7.0000000000000007E-2</v>
      </c>
      <c r="V100" s="234">
        <f>ROUND(E100*U100,2)</f>
        <v>1.07</v>
      </c>
      <c r="W100" s="234"/>
      <c r="X100" s="234" t="s">
        <v>136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137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6" t="s">
        <v>140</v>
      </c>
      <c r="D101" s="238"/>
      <c r="E101" s="239"/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141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6" t="s">
        <v>212</v>
      </c>
      <c r="D102" s="238"/>
      <c r="E102" s="239">
        <v>5.43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141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6" t="s">
        <v>213</v>
      </c>
      <c r="D103" s="238"/>
      <c r="E103" s="239">
        <v>14.1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141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6" t="s">
        <v>214</v>
      </c>
      <c r="D104" s="238"/>
      <c r="E104" s="239">
        <v>-4.2</v>
      </c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141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7" t="s">
        <v>146</v>
      </c>
      <c r="D105" s="240"/>
      <c r="E105" s="241">
        <v>15.33</v>
      </c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141</v>
      </c>
      <c r="AH105" s="214">
        <v>1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56">
        <v>14</v>
      </c>
      <c r="B106" s="257" t="s">
        <v>215</v>
      </c>
      <c r="C106" s="274" t="s">
        <v>216</v>
      </c>
      <c r="D106" s="258" t="s">
        <v>152</v>
      </c>
      <c r="E106" s="259">
        <v>3</v>
      </c>
      <c r="F106" s="260"/>
      <c r="G106" s="261">
        <f>ROUND(E106*F106,2)</f>
        <v>0</v>
      </c>
      <c r="H106" s="260"/>
      <c r="I106" s="261">
        <f>ROUND(E106*H106,2)</f>
        <v>0</v>
      </c>
      <c r="J106" s="260"/>
      <c r="K106" s="261">
        <f>ROUND(E106*J106,2)</f>
        <v>0</v>
      </c>
      <c r="L106" s="261">
        <v>15</v>
      </c>
      <c r="M106" s="261">
        <f>G106*(1+L106/100)</f>
        <v>0</v>
      </c>
      <c r="N106" s="259">
        <v>0</v>
      </c>
      <c r="O106" s="259">
        <f>ROUND(E106*N106,2)</f>
        <v>0</v>
      </c>
      <c r="P106" s="259">
        <v>0</v>
      </c>
      <c r="Q106" s="259">
        <f>ROUND(E106*P106,2)</f>
        <v>0</v>
      </c>
      <c r="R106" s="261"/>
      <c r="S106" s="261" t="s">
        <v>135</v>
      </c>
      <c r="T106" s="262" t="s">
        <v>135</v>
      </c>
      <c r="U106" s="234">
        <v>0.05</v>
      </c>
      <c r="V106" s="234">
        <f>ROUND(E106*U106,2)</f>
        <v>0.15</v>
      </c>
      <c r="W106" s="234"/>
      <c r="X106" s="234" t="s">
        <v>136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137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6" t="s">
        <v>140</v>
      </c>
      <c r="D107" s="238"/>
      <c r="E107" s="239"/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141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6" t="s">
        <v>217</v>
      </c>
      <c r="D108" s="238"/>
      <c r="E108" s="239">
        <v>1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141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6" t="s">
        <v>218</v>
      </c>
      <c r="D109" s="238"/>
      <c r="E109" s="239">
        <v>2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141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1"/>
      <c r="B110" s="232"/>
      <c r="C110" s="277" t="s">
        <v>146</v>
      </c>
      <c r="D110" s="240"/>
      <c r="E110" s="241">
        <v>3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141</v>
      </c>
      <c r="AH110" s="214">
        <v>1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56">
        <v>15</v>
      </c>
      <c r="B111" s="257" t="s">
        <v>219</v>
      </c>
      <c r="C111" s="274" t="s">
        <v>220</v>
      </c>
      <c r="D111" s="258" t="s">
        <v>134</v>
      </c>
      <c r="E111" s="259">
        <v>3.1787999999999998</v>
      </c>
      <c r="F111" s="260"/>
      <c r="G111" s="261">
        <f>ROUND(E111*F111,2)</f>
        <v>0</v>
      </c>
      <c r="H111" s="260"/>
      <c r="I111" s="261">
        <f>ROUND(E111*H111,2)</f>
        <v>0</v>
      </c>
      <c r="J111" s="260"/>
      <c r="K111" s="261">
        <f>ROUND(E111*J111,2)</f>
        <v>0</v>
      </c>
      <c r="L111" s="261">
        <v>15</v>
      </c>
      <c r="M111" s="261">
        <f>G111*(1+L111/100)</f>
        <v>0</v>
      </c>
      <c r="N111" s="259">
        <v>0</v>
      </c>
      <c r="O111" s="259">
        <f>ROUND(E111*N111,2)</f>
        <v>0</v>
      </c>
      <c r="P111" s="259">
        <v>6.8000000000000005E-2</v>
      </c>
      <c r="Q111" s="259">
        <f>ROUND(E111*P111,2)</f>
        <v>0.22</v>
      </c>
      <c r="R111" s="261"/>
      <c r="S111" s="261" t="s">
        <v>135</v>
      </c>
      <c r="T111" s="262" t="s">
        <v>135</v>
      </c>
      <c r="U111" s="234">
        <v>0.3</v>
      </c>
      <c r="V111" s="234">
        <f>ROUND(E111*U111,2)</f>
        <v>0.95</v>
      </c>
      <c r="W111" s="234"/>
      <c r="X111" s="234" t="s">
        <v>136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137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31"/>
      <c r="B112" s="232"/>
      <c r="C112" s="276" t="s">
        <v>140</v>
      </c>
      <c r="D112" s="238"/>
      <c r="E112" s="239"/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141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31"/>
      <c r="B113" s="232"/>
      <c r="C113" s="276" t="s">
        <v>171</v>
      </c>
      <c r="D113" s="238"/>
      <c r="E113" s="239"/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141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20" outlineLevel="1" x14ac:dyDescent="0.25">
      <c r="A114" s="231"/>
      <c r="B114" s="232"/>
      <c r="C114" s="276" t="s">
        <v>172</v>
      </c>
      <c r="D114" s="238"/>
      <c r="E114" s="239">
        <v>0.85680000000000001</v>
      </c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141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1"/>
      <c r="B115" s="232"/>
      <c r="C115" s="276" t="s">
        <v>173</v>
      </c>
      <c r="D115" s="238"/>
      <c r="E115" s="239">
        <v>2.3220000000000001</v>
      </c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141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7" t="s">
        <v>146</v>
      </c>
      <c r="D116" s="240"/>
      <c r="E116" s="241">
        <v>3.1787999999999998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141</v>
      </c>
      <c r="AH116" s="214">
        <v>1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13" x14ac:dyDescent="0.25">
      <c r="A117" s="249" t="s">
        <v>130</v>
      </c>
      <c r="B117" s="250" t="s">
        <v>76</v>
      </c>
      <c r="C117" s="273" t="s">
        <v>77</v>
      </c>
      <c r="D117" s="251"/>
      <c r="E117" s="252"/>
      <c r="F117" s="253"/>
      <c r="G117" s="253">
        <f>SUMIF(AG118:AG118,"&lt;&gt;NOR",G118:G118)</f>
        <v>0</v>
      </c>
      <c r="H117" s="253"/>
      <c r="I117" s="253">
        <f>SUM(I118:I118)</f>
        <v>0</v>
      </c>
      <c r="J117" s="253"/>
      <c r="K117" s="253">
        <f>SUM(K118:K118)</f>
        <v>0</v>
      </c>
      <c r="L117" s="253"/>
      <c r="M117" s="253">
        <f>SUM(M118:M118)</f>
        <v>0</v>
      </c>
      <c r="N117" s="252"/>
      <c r="O117" s="252">
        <f>SUM(O118:O118)</f>
        <v>0</v>
      </c>
      <c r="P117" s="252"/>
      <c r="Q117" s="252">
        <f>SUM(Q118:Q118)</f>
        <v>0</v>
      </c>
      <c r="R117" s="253"/>
      <c r="S117" s="253"/>
      <c r="T117" s="254"/>
      <c r="U117" s="248"/>
      <c r="V117" s="248">
        <f>SUM(V118:V118)</f>
        <v>6.08</v>
      </c>
      <c r="W117" s="248"/>
      <c r="X117" s="248"/>
      <c r="AG117" t="s">
        <v>131</v>
      </c>
    </row>
    <row r="118" spans="1:60" outlineLevel="1" x14ac:dyDescent="0.25">
      <c r="A118" s="265">
        <v>16</v>
      </c>
      <c r="B118" s="266" t="s">
        <v>221</v>
      </c>
      <c r="C118" s="278" t="s">
        <v>222</v>
      </c>
      <c r="D118" s="267" t="s">
        <v>223</v>
      </c>
      <c r="E118" s="268">
        <v>1.1059000000000001</v>
      </c>
      <c r="F118" s="269"/>
      <c r="G118" s="270">
        <f>ROUND(E118*F118,2)</f>
        <v>0</v>
      </c>
      <c r="H118" s="269"/>
      <c r="I118" s="270">
        <f>ROUND(E118*H118,2)</f>
        <v>0</v>
      </c>
      <c r="J118" s="269"/>
      <c r="K118" s="270">
        <f>ROUND(E118*J118,2)</f>
        <v>0</v>
      </c>
      <c r="L118" s="270">
        <v>15</v>
      </c>
      <c r="M118" s="270">
        <f>G118*(1+L118/100)</f>
        <v>0</v>
      </c>
      <c r="N118" s="268">
        <v>0</v>
      </c>
      <c r="O118" s="268">
        <f>ROUND(E118*N118,2)</f>
        <v>0</v>
      </c>
      <c r="P118" s="268">
        <v>0</v>
      </c>
      <c r="Q118" s="268">
        <f>ROUND(E118*P118,2)</f>
        <v>0</v>
      </c>
      <c r="R118" s="270"/>
      <c r="S118" s="270" t="s">
        <v>135</v>
      </c>
      <c r="T118" s="271" t="s">
        <v>135</v>
      </c>
      <c r="U118" s="234">
        <v>5.5</v>
      </c>
      <c r="V118" s="234">
        <f>ROUND(E118*U118,2)</f>
        <v>6.08</v>
      </c>
      <c r="W118" s="234"/>
      <c r="X118" s="234" t="s">
        <v>136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137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13" x14ac:dyDescent="0.25">
      <c r="A119" s="249" t="s">
        <v>130</v>
      </c>
      <c r="B119" s="250" t="s">
        <v>78</v>
      </c>
      <c r="C119" s="273" t="s">
        <v>79</v>
      </c>
      <c r="D119" s="251"/>
      <c r="E119" s="252"/>
      <c r="F119" s="253"/>
      <c r="G119" s="253">
        <f>SUMIF(AG120:AG121,"&lt;&gt;NOR",G120:G121)</f>
        <v>0</v>
      </c>
      <c r="H119" s="253"/>
      <c r="I119" s="253">
        <f>SUM(I120:I121)</f>
        <v>0</v>
      </c>
      <c r="J119" s="253"/>
      <c r="K119" s="253">
        <f>SUM(K120:K121)</f>
        <v>0</v>
      </c>
      <c r="L119" s="253"/>
      <c r="M119" s="253">
        <f>SUM(M120:M121)</f>
        <v>0</v>
      </c>
      <c r="N119" s="252"/>
      <c r="O119" s="252">
        <f>SUM(O120:O121)</f>
        <v>0.01</v>
      </c>
      <c r="P119" s="252"/>
      <c r="Q119" s="252">
        <f>SUM(Q120:Q121)</f>
        <v>0</v>
      </c>
      <c r="R119" s="253"/>
      <c r="S119" s="253"/>
      <c r="T119" s="254"/>
      <c r="U119" s="248"/>
      <c r="V119" s="248">
        <f>SUM(V120:V121)</f>
        <v>0.71</v>
      </c>
      <c r="W119" s="248"/>
      <c r="X119" s="248"/>
      <c r="AG119" t="s">
        <v>131</v>
      </c>
    </row>
    <row r="120" spans="1:60" ht="20" outlineLevel="1" x14ac:dyDescent="0.25">
      <c r="A120" s="256">
        <v>17</v>
      </c>
      <c r="B120" s="257" t="s">
        <v>224</v>
      </c>
      <c r="C120" s="274" t="s">
        <v>225</v>
      </c>
      <c r="D120" s="258" t="s">
        <v>226</v>
      </c>
      <c r="E120" s="259">
        <v>1</v>
      </c>
      <c r="F120" s="260"/>
      <c r="G120" s="261">
        <f>ROUND(E120*F120,2)</f>
        <v>0</v>
      </c>
      <c r="H120" s="260"/>
      <c r="I120" s="261">
        <f>ROUND(E120*H120,2)</f>
        <v>0</v>
      </c>
      <c r="J120" s="260"/>
      <c r="K120" s="261">
        <f>ROUND(E120*J120,2)</f>
        <v>0</v>
      </c>
      <c r="L120" s="261">
        <v>15</v>
      </c>
      <c r="M120" s="261">
        <f>G120*(1+L120/100)</f>
        <v>0</v>
      </c>
      <c r="N120" s="259">
        <v>6.7499999999999999E-3</v>
      </c>
      <c r="O120" s="259">
        <f>ROUND(E120*N120,2)</f>
        <v>0.01</v>
      </c>
      <c r="P120" s="259">
        <v>0</v>
      </c>
      <c r="Q120" s="259">
        <f>ROUND(E120*P120,2)</f>
        <v>0</v>
      </c>
      <c r="R120" s="261"/>
      <c r="S120" s="261" t="s">
        <v>201</v>
      </c>
      <c r="T120" s="262" t="s">
        <v>227</v>
      </c>
      <c r="U120" s="234">
        <v>0.71</v>
      </c>
      <c r="V120" s="234">
        <f>ROUND(E120*U120,2)</f>
        <v>0.71</v>
      </c>
      <c r="W120" s="234"/>
      <c r="X120" s="234" t="s">
        <v>136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137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0.5" outlineLevel="1" x14ac:dyDescent="0.25">
      <c r="A121" s="231"/>
      <c r="B121" s="232"/>
      <c r="C121" s="275" t="s">
        <v>228</v>
      </c>
      <c r="D121" s="264"/>
      <c r="E121" s="264"/>
      <c r="F121" s="264"/>
      <c r="G121" s="26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139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63" t="str">
        <f>C121</f>
        <v>Kompletní dodávka a montáž včetně uvedení do provozu, prostupů, zaškolení, seřízení, zkoušek dle příslušných ČSN a dalších pomocných prací a zednických přípomocí.</v>
      </c>
      <c r="BB121" s="214"/>
      <c r="BC121" s="214"/>
      <c r="BD121" s="214"/>
      <c r="BE121" s="214"/>
      <c r="BF121" s="214"/>
      <c r="BG121" s="214"/>
      <c r="BH121" s="214"/>
    </row>
    <row r="122" spans="1:60" ht="13" x14ac:dyDescent="0.25">
      <c r="A122" s="249" t="s">
        <v>130</v>
      </c>
      <c r="B122" s="250" t="s">
        <v>80</v>
      </c>
      <c r="C122" s="273" t="s">
        <v>81</v>
      </c>
      <c r="D122" s="251"/>
      <c r="E122" s="252"/>
      <c r="F122" s="253"/>
      <c r="G122" s="253">
        <f>SUMIF(AG123:AG124,"&lt;&gt;NOR",G123:G124)</f>
        <v>0</v>
      </c>
      <c r="H122" s="253"/>
      <c r="I122" s="253">
        <f>SUM(I123:I124)</f>
        <v>0</v>
      </c>
      <c r="J122" s="253"/>
      <c r="K122" s="253">
        <f>SUM(K123:K124)</f>
        <v>0</v>
      </c>
      <c r="L122" s="253"/>
      <c r="M122" s="253">
        <f>SUM(M123:M124)</f>
        <v>0</v>
      </c>
      <c r="N122" s="252"/>
      <c r="O122" s="252">
        <f>SUM(O123:O124)</f>
        <v>0</v>
      </c>
      <c r="P122" s="252"/>
      <c r="Q122" s="252">
        <f>SUM(Q123:Q124)</f>
        <v>0</v>
      </c>
      <c r="R122" s="253"/>
      <c r="S122" s="253"/>
      <c r="T122" s="254"/>
      <c r="U122" s="248"/>
      <c r="V122" s="248">
        <f>SUM(V123:V124)</f>
        <v>0.59</v>
      </c>
      <c r="W122" s="248"/>
      <c r="X122" s="248"/>
      <c r="AG122" t="s">
        <v>131</v>
      </c>
    </row>
    <row r="123" spans="1:60" ht="20" outlineLevel="1" x14ac:dyDescent="0.25">
      <c r="A123" s="256">
        <v>18</v>
      </c>
      <c r="B123" s="257" t="s">
        <v>229</v>
      </c>
      <c r="C123" s="274" t="s">
        <v>225</v>
      </c>
      <c r="D123" s="258" t="s">
        <v>226</v>
      </c>
      <c r="E123" s="259">
        <v>1</v>
      </c>
      <c r="F123" s="260"/>
      <c r="G123" s="261">
        <f>ROUND(E123*F123,2)</f>
        <v>0</v>
      </c>
      <c r="H123" s="260"/>
      <c r="I123" s="261">
        <f>ROUND(E123*H123,2)</f>
        <v>0</v>
      </c>
      <c r="J123" s="260"/>
      <c r="K123" s="261">
        <f>ROUND(E123*J123,2)</f>
        <v>0</v>
      </c>
      <c r="L123" s="261">
        <v>15</v>
      </c>
      <c r="M123" s="261">
        <f>G123*(1+L123/100)</f>
        <v>0</v>
      </c>
      <c r="N123" s="259">
        <v>8.0000000000000004E-4</v>
      </c>
      <c r="O123" s="259">
        <f>ROUND(E123*N123,2)</f>
        <v>0</v>
      </c>
      <c r="P123" s="259">
        <v>0</v>
      </c>
      <c r="Q123" s="259">
        <f>ROUND(E123*P123,2)</f>
        <v>0</v>
      </c>
      <c r="R123" s="261"/>
      <c r="S123" s="261" t="s">
        <v>201</v>
      </c>
      <c r="T123" s="262" t="s">
        <v>227</v>
      </c>
      <c r="U123" s="234">
        <v>0.59</v>
      </c>
      <c r="V123" s="234">
        <f>ROUND(E123*U123,2)</f>
        <v>0.59</v>
      </c>
      <c r="W123" s="234"/>
      <c r="X123" s="234" t="s">
        <v>136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137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0.5" outlineLevel="1" x14ac:dyDescent="0.25">
      <c r="A124" s="231"/>
      <c r="B124" s="232"/>
      <c r="C124" s="275" t="s">
        <v>228</v>
      </c>
      <c r="D124" s="264"/>
      <c r="E124" s="264"/>
      <c r="F124" s="264"/>
      <c r="G124" s="26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139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63" t="str">
        <f>C124</f>
        <v>Kompletní dodávka a montáž včetně uvedení do provozu, prostupů, zaškolení, seřízení, zkoušek dle příslušných ČSN a dalších pomocných prací a zednických přípomocí.</v>
      </c>
      <c r="BB124" s="214"/>
      <c r="BC124" s="214"/>
      <c r="BD124" s="214"/>
      <c r="BE124" s="214"/>
      <c r="BF124" s="214"/>
      <c r="BG124" s="214"/>
      <c r="BH124" s="214"/>
    </row>
    <row r="125" spans="1:60" ht="13" x14ac:dyDescent="0.25">
      <c r="A125" s="249" t="s">
        <v>130</v>
      </c>
      <c r="B125" s="250" t="s">
        <v>82</v>
      </c>
      <c r="C125" s="273" t="s">
        <v>83</v>
      </c>
      <c r="D125" s="251"/>
      <c r="E125" s="252"/>
      <c r="F125" s="253"/>
      <c r="G125" s="253">
        <f>SUMIF(AG126:AG133,"&lt;&gt;NOR",G126:G133)</f>
        <v>0</v>
      </c>
      <c r="H125" s="253"/>
      <c r="I125" s="253">
        <f>SUM(I126:I133)</f>
        <v>0</v>
      </c>
      <c r="J125" s="253"/>
      <c r="K125" s="253">
        <f>SUM(K126:K133)</f>
        <v>0</v>
      </c>
      <c r="L125" s="253"/>
      <c r="M125" s="253">
        <f>SUM(M126:M133)</f>
        <v>0</v>
      </c>
      <c r="N125" s="252"/>
      <c r="O125" s="252">
        <f>SUM(O126:O133)</f>
        <v>0</v>
      </c>
      <c r="P125" s="252"/>
      <c r="Q125" s="252">
        <f>SUM(Q126:Q133)</f>
        <v>0.01</v>
      </c>
      <c r="R125" s="253"/>
      <c r="S125" s="253"/>
      <c r="T125" s="254"/>
      <c r="U125" s="248"/>
      <c r="V125" s="248">
        <f>SUM(V126:V133)</f>
        <v>0.69</v>
      </c>
      <c r="W125" s="248"/>
      <c r="X125" s="248"/>
      <c r="AG125" t="s">
        <v>131</v>
      </c>
    </row>
    <row r="126" spans="1:60" outlineLevel="1" x14ac:dyDescent="0.25">
      <c r="A126" s="256">
        <v>19</v>
      </c>
      <c r="B126" s="257" t="s">
        <v>230</v>
      </c>
      <c r="C126" s="274" t="s">
        <v>231</v>
      </c>
      <c r="D126" s="258" t="s">
        <v>226</v>
      </c>
      <c r="E126" s="259">
        <v>1</v>
      </c>
      <c r="F126" s="260"/>
      <c r="G126" s="261">
        <f>ROUND(E126*F126,2)</f>
        <v>0</v>
      </c>
      <c r="H126" s="260"/>
      <c r="I126" s="261">
        <f>ROUND(E126*H126,2)</f>
        <v>0</v>
      </c>
      <c r="J126" s="260"/>
      <c r="K126" s="261">
        <f>ROUND(E126*J126,2)</f>
        <v>0</v>
      </c>
      <c r="L126" s="261">
        <v>15</v>
      </c>
      <c r="M126" s="261">
        <f>G126*(1+L126/100)</f>
        <v>0</v>
      </c>
      <c r="N126" s="259">
        <v>0</v>
      </c>
      <c r="O126" s="259">
        <f>ROUND(E126*N126,2)</f>
        <v>0</v>
      </c>
      <c r="P126" s="259">
        <v>9.1999999999999998E-3</v>
      </c>
      <c r="Q126" s="259">
        <f>ROUND(E126*P126,2)</f>
        <v>0.01</v>
      </c>
      <c r="R126" s="261"/>
      <c r="S126" s="261" t="s">
        <v>135</v>
      </c>
      <c r="T126" s="262" t="s">
        <v>135</v>
      </c>
      <c r="U126" s="234">
        <v>0.46500000000000002</v>
      </c>
      <c r="V126" s="234">
        <f>ROUND(E126*U126,2)</f>
        <v>0.47</v>
      </c>
      <c r="W126" s="234"/>
      <c r="X126" s="234" t="s">
        <v>136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137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6" t="s">
        <v>140</v>
      </c>
      <c r="D127" s="238"/>
      <c r="E127" s="239"/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141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31"/>
      <c r="B128" s="232"/>
      <c r="C128" s="276" t="s">
        <v>232</v>
      </c>
      <c r="D128" s="238"/>
      <c r="E128" s="239">
        <v>1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141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31"/>
      <c r="B129" s="232"/>
      <c r="C129" s="277" t="s">
        <v>146</v>
      </c>
      <c r="D129" s="240"/>
      <c r="E129" s="241">
        <v>1</v>
      </c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141</v>
      </c>
      <c r="AH129" s="214">
        <v>1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56">
        <v>20</v>
      </c>
      <c r="B130" s="257" t="s">
        <v>233</v>
      </c>
      <c r="C130" s="274" t="s">
        <v>234</v>
      </c>
      <c r="D130" s="258" t="s">
        <v>226</v>
      </c>
      <c r="E130" s="259">
        <v>1</v>
      </c>
      <c r="F130" s="260"/>
      <c r="G130" s="261">
        <f>ROUND(E130*F130,2)</f>
        <v>0</v>
      </c>
      <c r="H130" s="260"/>
      <c r="I130" s="261">
        <f>ROUND(E130*H130,2)</f>
        <v>0</v>
      </c>
      <c r="J130" s="260"/>
      <c r="K130" s="261">
        <f>ROUND(E130*J130,2)</f>
        <v>0</v>
      </c>
      <c r="L130" s="261">
        <v>15</v>
      </c>
      <c r="M130" s="261">
        <f>G130*(1+L130/100)</f>
        <v>0</v>
      </c>
      <c r="N130" s="259">
        <v>0</v>
      </c>
      <c r="O130" s="259">
        <f>ROUND(E130*N130,2)</f>
        <v>0</v>
      </c>
      <c r="P130" s="259">
        <v>1.56E-3</v>
      </c>
      <c r="Q130" s="259">
        <f>ROUND(E130*P130,2)</f>
        <v>0</v>
      </c>
      <c r="R130" s="261"/>
      <c r="S130" s="261" t="s">
        <v>135</v>
      </c>
      <c r="T130" s="262" t="s">
        <v>135</v>
      </c>
      <c r="U130" s="234">
        <v>0.217</v>
      </c>
      <c r="V130" s="234">
        <f>ROUND(E130*U130,2)</f>
        <v>0.22</v>
      </c>
      <c r="W130" s="234"/>
      <c r="X130" s="234" t="s">
        <v>136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137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31"/>
      <c r="B131" s="232"/>
      <c r="C131" s="276" t="s">
        <v>140</v>
      </c>
      <c r="D131" s="238"/>
      <c r="E131" s="239"/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141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31"/>
      <c r="B132" s="232"/>
      <c r="C132" s="276" t="s">
        <v>232</v>
      </c>
      <c r="D132" s="238"/>
      <c r="E132" s="239">
        <v>1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141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31"/>
      <c r="B133" s="232"/>
      <c r="C133" s="277" t="s">
        <v>146</v>
      </c>
      <c r="D133" s="240"/>
      <c r="E133" s="241">
        <v>1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141</v>
      </c>
      <c r="AH133" s="214">
        <v>1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ht="13" x14ac:dyDescent="0.25">
      <c r="A134" s="249" t="s">
        <v>130</v>
      </c>
      <c r="B134" s="250" t="s">
        <v>84</v>
      </c>
      <c r="C134" s="273" t="s">
        <v>85</v>
      </c>
      <c r="D134" s="251"/>
      <c r="E134" s="252"/>
      <c r="F134" s="253"/>
      <c r="G134" s="253">
        <f>SUMIF(AG135:AG203,"&lt;&gt;NOR",G135:G203)</f>
        <v>0</v>
      </c>
      <c r="H134" s="253"/>
      <c r="I134" s="253">
        <f>SUM(I135:I203)</f>
        <v>0</v>
      </c>
      <c r="J134" s="253"/>
      <c r="K134" s="253">
        <f>SUM(K135:K203)</f>
        <v>0</v>
      </c>
      <c r="L134" s="253"/>
      <c r="M134" s="253">
        <f>SUM(M135:M203)</f>
        <v>0</v>
      </c>
      <c r="N134" s="252"/>
      <c r="O134" s="252">
        <f>SUM(O135:O203)</f>
        <v>0.05</v>
      </c>
      <c r="P134" s="252"/>
      <c r="Q134" s="252">
        <f>SUM(Q135:Q203)</f>
        <v>0.53</v>
      </c>
      <c r="R134" s="253"/>
      <c r="S134" s="253"/>
      <c r="T134" s="254"/>
      <c r="U134" s="248"/>
      <c r="V134" s="248">
        <f>SUM(V135:V203)</f>
        <v>13.120000000000001</v>
      </c>
      <c r="W134" s="248"/>
      <c r="X134" s="248"/>
      <c r="AG134" t="s">
        <v>131</v>
      </c>
    </row>
    <row r="135" spans="1:60" outlineLevel="1" x14ac:dyDescent="0.25">
      <c r="A135" s="256">
        <v>21</v>
      </c>
      <c r="B135" s="257" t="s">
        <v>235</v>
      </c>
      <c r="C135" s="274" t="s">
        <v>236</v>
      </c>
      <c r="D135" s="258" t="s">
        <v>152</v>
      </c>
      <c r="E135" s="259">
        <v>3</v>
      </c>
      <c r="F135" s="260"/>
      <c r="G135" s="261">
        <f>ROUND(E135*F135,2)</f>
        <v>0</v>
      </c>
      <c r="H135" s="260"/>
      <c r="I135" s="261">
        <f>ROUND(E135*H135,2)</f>
        <v>0</v>
      </c>
      <c r="J135" s="260"/>
      <c r="K135" s="261">
        <f>ROUND(E135*J135,2)</f>
        <v>0</v>
      </c>
      <c r="L135" s="261">
        <v>15</v>
      </c>
      <c r="M135" s="261">
        <f>G135*(1+L135/100)</f>
        <v>0</v>
      </c>
      <c r="N135" s="259">
        <v>0</v>
      </c>
      <c r="O135" s="259">
        <f>ROUND(E135*N135,2)</f>
        <v>0</v>
      </c>
      <c r="P135" s="259">
        <v>0</v>
      </c>
      <c r="Q135" s="259">
        <f>ROUND(E135*P135,2)</f>
        <v>0</v>
      </c>
      <c r="R135" s="261"/>
      <c r="S135" s="261" t="s">
        <v>135</v>
      </c>
      <c r="T135" s="262" t="s">
        <v>135</v>
      </c>
      <c r="U135" s="234">
        <v>1.45</v>
      </c>
      <c r="V135" s="234">
        <f>ROUND(E135*U135,2)</f>
        <v>4.3499999999999996</v>
      </c>
      <c r="W135" s="234"/>
      <c r="X135" s="234" t="s">
        <v>136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137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31"/>
      <c r="B136" s="232"/>
      <c r="C136" s="276" t="s">
        <v>140</v>
      </c>
      <c r="D136" s="238"/>
      <c r="E136" s="239"/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141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31"/>
      <c r="B137" s="232"/>
      <c r="C137" s="276" t="s">
        <v>217</v>
      </c>
      <c r="D137" s="238"/>
      <c r="E137" s="239">
        <v>1</v>
      </c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141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31"/>
      <c r="B138" s="232"/>
      <c r="C138" s="276" t="s">
        <v>218</v>
      </c>
      <c r="D138" s="238"/>
      <c r="E138" s="239">
        <v>2</v>
      </c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141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31"/>
      <c r="B139" s="232"/>
      <c r="C139" s="277" t="s">
        <v>146</v>
      </c>
      <c r="D139" s="240"/>
      <c r="E139" s="241">
        <v>3</v>
      </c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141</v>
      </c>
      <c r="AH139" s="214">
        <v>1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56">
        <v>22</v>
      </c>
      <c r="B140" s="257" t="s">
        <v>237</v>
      </c>
      <c r="C140" s="274" t="s">
        <v>238</v>
      </c>
      <c r="D140" s="258" t="s">
        <v>152</v>
      </c>
      <c r="E140" s="259">
        <v>3</v>
      </c>
      <c r="F140" s="260"/>
      <c r="G140" s="261">
        <f>ROUND(E140*F140,2)</f>
        <v>0</v>
      </c>
      <c r="H140" s="260"/>
      <c r="I140" s="261">
        <f>ROUND(E140*H140,2)</f>
        <v>0</v>
      </c>
      <c r="J140" s="260"/>
      <c r="K140" s="261">
        <f>ROUND(E140*J140,2)</f>
        <v>0</v>
      </c>
      <c r="L140" s="261">
        <v>15</v>
      </c>
      <c r="M140" s="261">
        <f>G140*(1+L140/100)</f>
        <v>0</v>
      </c>
      <c r="N140" s="259">
        <v>1.7999999999999999E-2</v>
      </c>
      <c r="O140" s="259">
        <f>ROUND(E140*N140,2)</f>
        <v>0.05</v>
      </c>
      <c r="P140" s="259">
        <v>0</v>
      </c>
      <c r="Q140" s="259">
        <f>ROUND(E140*P140,2)</f>
        <v>0</v>
      </c>
      <c r="R140" s="261" t="s">
        <v>239</v>
      </c>
      <c r="S140" s="261" t="s">
        <v>135</v>
      </c>
      <c r="T140" s="262" t="s">
        <v>135</v>
      </c>
      <c r="U140" s="234">
        <v>0</v>
      </c>
      <c r="V140" s="234">
        <f>ROUND(E140*U140,2)</f>
        <v>0</v>
      </c>
      <c r="W140" s="234"/>
      <c r="X140" s="234" t="s">
        <v>240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241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31"/>
      <c r="B141" s="232"/>
      <c r="C141" s="275" t="s">
        <v>242</v>
      </c>
      <c r="D141" s="264"/>
      <c r="E141" s="264"/>
      <c r="F141" s="264"/>
      <c r="G141" s="26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139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63" t="str">
        <f>C141</f>
        <v>Dle stávajícího stavu, nutné zaměřit - případné upravení stávající zárubně dle nových dveří - převaření pantů.</v>
      </c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31"/>
      <c r="B142" s="232"/>
      <c r="C142" s="276" t="s">
        <v>140</v>
      </c>
      <c r="D142" s="238"/>
      <c r="E142" s="239"/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141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31"/>
      <c r="B143" s="232"/>
      <c r="C143" s="276" t="s">
        <v>217</v>
      </c>
      <c r="D143" s="238"/>
      <c r="E143" s="239">
        <v>1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141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31"/>
      <c r="B144" s="232"/>
      <c r="C144" s="276" t="s">
        <v>218</v>
      </c>
      <c r="D144" s="238"/>
      <c r="E144" s="239">
        <v>2</v>
      </c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141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31"/>
      <c r="B145" s="232"/>
      <c r="C145" s="277" t="s">
        <v>146</v>
      </c>
      <c r="D145" s="240"/>
      <c r="E145" s="241">
        <v>3</v>
      </c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141</v>
      </c>
      <c r="AH145" s="214">
        <v>1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56">
        <v>23</v>
      </c>
      <c r="B146" s="257" t="s">
        <v>243</v>
      </c>
      <c r="C146" s="274" t="s">
        <v>244</v>
      </c>
      <c r="D146" s="258" t="s">
        <v>152</v>
      </c>
      <c r="E146" s="259">
        <v>6</v>
      </c>
      <c r="F146" s="260"/>
      <c r="G146" s="261">
        <f>ROUND(E146*F146,2)</f>
        <v>0</v>
      </c>
      <c r="H146" s="260"/>
      <c r="I146" s="261">
        <f>ROUND(E146*H146,2)</f>
        <v>0</v>
      </c>
      <c r="J146" s="260"/>
      <c r="K146" s="261">
        <f>ROUND(E146*J146,2)</f>
        <v>0</v>
      </c>
      <c r="L146" s="261">
        <v>15</v>
      </c>
      <c r="M146" s="261">
        <f>G146*(1+L146/100)</f>
        <v>0</v>
      </c>
      <c r="N146" s="259">
        <v>0</v>
      </c>
      <c r="O146" s="259">
        <f>ROUND(E146*N146,2)</f>
        <v>0</v>
      </c>
      <c r="P146" s="259">
        <v>1.8E-3</v>
      </c>
      <c r="Q146" s="259">
        <f>ROUND(E146*P146,2)</f>
        <v>0.01</v>
      </c>
      <c r="R146" s="261"/>
      <c r="S146" s="261" t="s">
        <v>135</v>
      </c>
      <c r="T146" s="262" t="s">
        <v>135</v>
      </c>
      <c r="U146" s="234">
        <v>0.11</v>
      </c>
      <c r="V146" s="234">
        <f>ROUND(E146*U146,2)</f>
        <v>0.66</v>
      </c>
      <c r="W146" s="234"/>
      <c r="X146" s="234" t="s">
        <v>136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137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31"/>
      <c r="B147" s="232"/>
      <c r="C147" s="276" t="s">
        <v>140</v>
      </c>
      <c r="D147" s="238"/>
      <c r="E147" s="239"/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141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31"/>
      <c r="B148" s="232"/>
      <c r="C148" s="276" t="s">
        <v>245</v>
      </c>
      <c r="D148" s="238"/>
      <c r="E148" s="239">
        <v>1</v>
      </c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141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6" t="s">
        <v>246</v>
      </c>
      <c r="D149" s="238"/>
      <c r="E149" s="239">
        <v>1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141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31"/>
      <c r="B150" s="232"/>
      <c r="C150" s="276" t="s">
        <v>247</v>
      </c>
      <c r="D150" s="238"/>
      <c r="E150" s="239">
        <v>1</v>
      </c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141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6" t="s">
        <v>248</v>
      </c>
      <c r="D151" s="238"/>
      <c r="E151" s="239">
        <v>2</v>
      </c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141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6" t="s">
        <v>249</v>
      </c>
      <c r="D152" s="238"/>
      <c r="E152" s="239">
        <v>1</v>
      </c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141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7" t="s">
        <v>146</v>
      </c>
      <c r="D153" s="240"/>
      <c r="E153" s="241">
        <v>6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141</v>
      </c>
      <c r="AH153" s="214">
        <v>1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56">
        <v>24</v>
      </c>
      <c r="B154" s="257" t="s">
        <v>250</v>
      </c>
      <c r="C154" s="274" t="s">
        <v>251</v>
      </c>
      <c r="D154" s="258" t="s">
        <v>152</v>
      </c>
      <c r="E154" s="259">
        <v>1</v>
      </c>
      <c r="F154" s="260"/>
      <c r="G154" s="261">
        <f>ROUND(E154*F154,2)</f>
        <v>0</v>
      </c>
      <c r="H154" s="260"/>
      <c r="I154" s="261">
        <f>ROUND(E154*H154,2)</f>
        <v>0</v>
      </c>
      <c r="J154" s="260"/>
      <c r="K154" s="261">
        <f>ROUND(E154*J154,2)</f>
        <v>0</v>
      </c>
      <c r="L154" s="261">
        <v>15</v>
      </c>
      <c r="M154" s="261">
        <f>G154*(1+L154/100)</f>
        <v>0</v>
      </c>
      <c r="N154" s="259">
        <v>0</v>
      </c>
      <c r="O154" s="259">
        <f>ROUND(E154*N154,2)</f>
        <v>0</v>
      </c>
      <c r="P154" s="259">
        <v>0.17399999999999999</v>
      </c>
      <c r="Q154" s="259">
        <f>ROUND(E154*P154,2)</f>
        <v>0.17</v>
      </c>
      <c r="R154" s="261"/>
      <c r="S154" s="261" t="s">
        <v>135</v>
      </c>
      <c r="T154" s="262" t="s">
        <v>135</v>
      </c>
      <c r="U154" s="234">
        <v>0.95</v>
      </c>
      <c r="V154" s="234">
        <f>ROUND(E154*U154,2)</f>
        <v>0.95</v>
      </c>
      <c r="W154" s="234"/>
      <c r="X154" s="234" t="s">
        <v>136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137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31"/>
      <c r="B155" s="232"/>
      <c r="C155" s="276" t="s">
        <v>140</v>
      </c>
      <c r="D155" s="238"/>
      <c r="E155" s="239"/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141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6" t="s">
        <v>232</v>
      </c>
      <c r="D156" s="238"/>
      <c r="E156" s="239">
        <v>1</v>
      </c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141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7" t="s">
        <v>146</v>
      </c>
      <c r="D157" s="240"/>
      <c r="E157" s="241">
        <v>1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141</v>
      </c>
      <c r="AH157" s="214">
        <v>1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56">
        <v>25</v>
      </c>
      <c r="B158" s="257" t="s">
        <v>252</v>
      </c>
      <c r="C158" s="274" t="s">
        <v>253</v>
      </c>
      <c r="D158" s="258" t="s">
        <v>152</v>
      </c>
      <c r="E158" s="259">
        <v>4</v>
      </c>
      <c r="F158" s="260"/>
      <c r="G158" s="261">
        <f>ROUND(E158*F158,2)</f>
        <v>0</v>
      </c>
      <c r="H158" s="260"/>
      <c r="I158" s="261">
        <f>ROUND(E158*H158,2)</f>
        <v>0</v>
      </c>
      <c r="J158" s="260"/>
      <c r="K158" s="261">
        <f>ROUND(E158*J158,2)</f>
        <v>0</v>
      </c>
      <c r="L158" s="261">
        <v>15</v>
      </c>
      <c r="M158" s="261">
        <f>G158*(1+L158/100)</f>
        <v>0</v>
      </c>
      <c r="N158" s="259">
        <v>0</v>
      </c>
      <c r="O158" s="259">
        <f>ROUND(E158*N158,2)</f>
        <v>0</v>
      </c>
      <c r="P158" s="259">
        <v>8.8099999999999998E-2</v>
      </c>
      <c r="Q158" s="259">
        <f>ROUND(E158*P158,2)</f>
        <v>0.35</v>
      </c>
      <c r="R158" s="261"/>
      <c r="S158" s="261" t="s">
        <v>135</v>
      </c>
      <c r="T158" s="262" t="s">
        <v>135</v>
      </c>
      <c r="U158" s="234">
        <v>0.39</v>
      </c>
      <c r="V158" s="234">
        <f>ROUND(E158*U158,2)</f>
        <v>1.56</v>
      </c>
      <c r="W158" s="234"/>
      <c r="X158" s="234" t="s">
        <v>136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137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31"/>
      <c r="B159" s="232"/>
      <c r="C159" s="276" t="s">
        <v>140</v>
      </c>
      <c r="D159" s="238"/>
      <c r="E159" s="239"/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141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6" t="s">
        <v>163</v>
      </c>
      <c r="D160" s="238"/>
      <c r="E160" s="239"/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141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31"/>
      <c r="B161" s="232"/>
      <c r="C161" s="276" t="s">
        <v>254</v>
      </c>
      <c r="D161" s="238"/>
      <c r="E161" s="239">
        <v>1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141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6" t="s">
        <v>255</v>
      </c>
      <c r="D162" s="238"/>
      <c r="E162" s="239">
        <v>1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141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31"/>
      <c r="B163" s="232"/>
      <c r="C163" s="276" t="s">
        <v>256</v>
      </c>
      <c r="D163" s="238"/>
      <c r="E163" s="239">
        <v>1</v>
      </c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141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7" t="s">
        <v>146</v>
      </c>
      <c r="D164" s="240"/>
      <c r="E164" s="241">
        <v>3</v>
      </c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141</v>
      </c>
      <c r="AH164" s="214">
        <v>1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6" t="s">
        <v>167</v>
      </c>
      <c r="D165" s="238"/>
      <c r="E165" s="239"/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141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31"/>
      <c r="B166" s="232"/>
      <c r="C166" s="276" t="s">
        <v>257</v>
      </c>
      <c r="D166" s="238"/>
      <c r="E166" s="239">
        <v>1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141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31"/>
      <c r="B167" s="232"/>
      <c r="C167" s="277" t="s">
        <v>146</v>
      </c>
      <c r="D167" s="240"/>
      <c r="E167" s="241">
        <v>1</v>
      </c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141</v>
      </c>
      <c r="AH167" s="214">
        <v>1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56">
        <v>26</v>
      </c>
      <c r="B168" s="257" t="s">
        <v>258</v>
      </c>
      <c r="C168" s="274" t="s">
        <v>259</v>
      </c>
      <c r="D168" s="258" t="s">
        <v>152</v>
      </c>
      <c r="E168" s="259">
        <v>6</v>
      </c>
      <c r="F168" s="260"/>
      <c r="G168" s="261">
        <f>ROUND(E168*F168,2)</f>
        <v>0</v>
      </c>
      <c r="H168" s="260"/>
      <c r="I168" s="261">
        <f>ROUND(E168*H168,2)</f>
        <v>0</v>
      </c>
      <c r="J168" s="260"/>
      <c r="K168" s="261">
        <f>ROUND(E168*J168,2)</f>
        <v>0</v>
      </c>
      <c r="L168" s="261">
        <v>15</v>
      </c>
      <c r="M168" s="261">
        <f>G168*(1+L168/100)</f>
        <v>0</v>
      </c>
      <c r="N168" s="259">
        <v>1.0000000000000001E-5</v>
      </c>
      <c r="O168" s="259">
        <f>ROUND(E168*N168,2)</f>
        <v>0</v>
      </c>
      <c r="P168" s="259">
        <v>0</v>
      </c>
      <c r="Q168" s="259">
        <f>ROUND(E168*P168,2)</f>
        <v>0</v>
      </c>
      <c r="R168" s="261"/>
      <c r="S168" s="261" t="s">
        <v>135</v>
      </c>
      <c r="T168" s="262" t="s">
        <v>135</v>
      </c>
      <c r="U168" s="234">
        <v>0.26</v>
      </c>
      <c r="V168" s="234">
        <f>ROUND(E168*U168,2)</f>
        <v>1.56</v>
      </c>
      <c r="W168" s="234"/>
      <c r="X168" s="234" t="s">
        <v>136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137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6" t="s">
        <v>140</v>
      </c>
      <c r="D169" s="238"/>
      <c r="E169" s="239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141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6" t="s">
        <v>245</v>
      </c>
      <c r="D170" s="238"/>
      <c r="E170" s="239">
        <v>1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141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31"/>
      <c r="B171" s="232"/>
      <c r="C171" s="276" t="s">
        <v>246</v>
      </c>
      <c r="D171" s="238"/>
      <c r="E171" s="239">
        <v>1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141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31"/>
      <c r="B172" s="232"/>
      <c r="C172" s="276" t="s">
        <v>247</v>
      </c>
      <c r="D172" s="238"/>
      <c r="E172" s="239">
        <v>1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141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31"/>
      <c r="B173" s="232"/>
      <c r="C173" s="276" t="s">
        <v>248</v>
      </c>
      <c r="D173" s="238"/>
      <c r="E173" s="239">
        <v>2</v>
      </c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141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31"/>
      <c r="B174" s="232"/>
      <c r="C174" s="276" t="s">
        <v>249</v>
      </c>
      <c r="D174" s="238"/>
      <c r="E174" s="239">
        <v>1</v>
      </c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141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31"/>
      <c r="B175" s="232"/>
      <c r="C175" s="277" t="s">
        <v>146</v>
      </c>
      <c r="D175" s="240"/>
      <c r="E175" s="241">
        <v>6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141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56">
        <v>27</v>
      </c>
      <c r="B176" s="257" t="s">
        <v>260</v>
      </c>
      <c r="C176" s="274" t="s">
        <v>261</v>
      </c>
      <c r="D176" s="258" t="s">
        <v>152</v>
      </c>
      <c r="E176" s="259">
        <v>2</v>
      </c>
      <c r="F176" s="260"/>
      <c r="G176" s="261">
        <f>ROUND(E176*F176,2)</f>
        <v>0</v>
      </c>
      <c r="H176" s="260"/>
      <c r="I176" s="261">
        <f>ROUND(E176*H176,2)</f>
        <v>0</v>
      </c>
      <c r="J176" s="260"/>
      <c r="K176" s="261">
        <f>ROUND(E176*J176,2)</f>
        <v>0</v>
      </c>
      <c r="L176" s="261">
        <v>15</v>
      </c>
      <c r="M176" s="261">
        <f>G176*(1+L176/100)</f>
        <v>0</v>
      </c>
      <c r="N176" s="259">
        <v>1.2099999999999999E-3</v>
      </c>
      <c r="O176" s="259">
        <f>ROUND(E176*N176,2)</f>
        <v>0</v>
      </c>
      <c r="P176" s="259">
        <v>0</v>
      </c>
      <c r="Q176" s="259">
        <f>ROUND(E176*P176,2)</f>
        <v>0</v>
      </c>
      <c r="R176" s="261"/>
      <c r="S176" s="261" t="s">
        <v>201</v>
      </c>
      <c r="T176" s="262" t="s">
        <v>227</v>
      </c>
      <c r="U176" s="234">
        <v>0</v>
      </c>
      <c r="V176" s="234">
        <f>ROUND(E176*U176,2)</f>
        <v>0</v>
      </c>
      <c r="W176" s="234"/>
      <c r="X176" s="234" t="s">
        <v>240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241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6" t="s">
        <v>140</v>
      </c>
      <c r="D177" s="238"/>
      <c r="E177" s="239"/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141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31"/>
      <c r="B178" s="232"/>
      <c r="C178" s="276" t="s">
        <v>246</v>
      </c>
      <c r="D178" s="238"/>
      <c r="E178" s="239">
        <v>1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141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31"/>
      <c r="B179" s="232"/>
      <c r="C179" s="276" t="s">
        <v>247</v>
      </c>
      <c r="D179" s="238"/>
      <c r="E179" s="239">
        <v>1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141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31"/>
      <c r="B180" s="232"/>
      <c r="C180" s="277" t="s">
        <v>146</v>
      </c>
      <c r="D180" s="240"/>
      <c r="E180" s="241">
        <v>2</v>
      </c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141</v>
      </c>
      <c r="AH180" s="214">
        <v>1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56">
        <v>28</v>
      </c>
      <c r="B181" s="257" t="s">
        <v>262</v>
      </c>
      <c r="C181" s="274" t="s">
        <v>263</v>
      </c>
      <c r="D181" s="258" t="s">
        <v>152</v>
      </c>
      <c r="E181" s="259">
        <v>4</v>
      </c>
      <c r="F181" s="260"/>
      <c r="G181" s="261">
        <f>ROUND(E181*F181,2)</f>
        <v>0</v>
      </c>
      <c r="H181" s="260"/>
      <c r="I181" s="261">
        <f>ROUND(E181*H181,2)</f>
        <v>0</v>
      </c>
      <c r="J181" s="260"/>
      <c r="K181" s="261">
        <f>ROUND(E181*J181,2)</f>
        <v>0</v>
      </c>
      <c r="L181" s="261">
        <v>15</v>
      </c>
      <c r="M181" s="261">
        <f>G181*(1+L181/100)</f>
        <v>0</v>
      </c>
      <c r="N181" s="259">
        <v>1.07E-3</v>
      </c>
      <c r="O181" s="259">
        <f>ROUND(E181*N181,2)</f>
        <v>0</v>
      </c>
      <c r="P181" s="259">
        <v>0</v>
      </c>
      <c r="Q181" s="259">
        <f>ROUND(E181*P181,2)</f>
        <v>0</v>
      </c>
      <c r="R181" s="261" t="s">
        <v>239</v>
      </c>
      <c r="S181" s="261" t="s">
        <v>135</v>
      </c>
      <c r="T181" s="262" t="s">
        <v>135</v>
      </c>
      <c r="U181" s="234">
        <v>0</v>
      </c>
      <c r="V181" s="234">
        <f>ROUND(E181*U181,2)</f>
        <v>0</v>
      </c>
      <c r="W181" s="234"/>
      <c r="X181" s="234" t="s">
        <v>240</v>
      </c>
      <c r="Y181" s="214"/>
      <c r="Z181" s="214"/>
      <c r="AA181" s="214"/>
      <c r="AB181" s="214"/>
      <c r="AC181" s="214"/>
      <c r="AD181" s="214"/>
      <c r="AE181" s="214"/>
      <c r="AF181" s="214"/>
      <c r="AG181" s="214" t="s">
        <v>241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6" t="s">
        <v>140</v>
      </c>
      <c r="D182" s="238"/>
      <c r="E182" s="239"/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141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31"/>
      <c r="B183" s="232"/>
      <c r="C183" s="276" t="s">
        <v>245</v>
      </c>
      <c r="D183" s="238"/>
      <c r="E183" s="239">
        <v>1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141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31"/>
      <c r="B184" s="232"/>
      <c r="C184" s="276" t="s">
        <v>248</v>
      </c>
      <c r="D184" s="238"/>
      <c r="E184" s="239">
        <v>2</v>
      </c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141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6" t="s">
        <v>249</v>
      </c>
      <c r="D185" s="238"/>
      <c r="E185" s="239">
        <v>1</v>
      </c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141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7" t="s">
        <v>146</v>
      </c>
      <c r="D186" s="240"/>
      <c r="E186" s="241">
        <v>4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141</v>
      </c>
      <c r="AH186" s="214">
        <v>1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56">
        <v>29</v>
      </c>
      <c r="B187" s="257" t="s">
        <v>264</v>
      </c>
      <c r="C187" s="274" t="s">
        <v>265</v>
      </c>
      <c r="D187" s="258" t="s">
        <v>152</v>
      </c>
      <c r="E187" s="259">
        <v>5</v>
      </c>
      <c r="F187" s="260"/>
      <c r="G187" s="261">
        <f>ROUND(E187*F187,2)</f>
        <v>0</v>
      </c>
      <c r="H187" s="260"/>
      <c r="I187" s="261">
        <f>ROUND(E187*H187,2)</f>
        <v>0</v>
      </c>
      <c r="J187" s="260"/>
      <c r="K187" s="261">
        <f>ROUND(E187*J187,2)</f>
        <v>0</v>
      </c>
      <c r="L187" s="261">
        <v>15</v>
      </c>
      <c r="M187" s="261">
        <f>G187*(1+L187/100)</f>
        <v>0</v>
      </c>
      <c r="N187" s="259">
        <v>0</v>
      </c>
      <c r="O187" s="259">
        <f>ROUND(E187*N187,2)</f>
        <v>0</v>
      </c>
      <c r="P187" s="259">
        <v>0</v>
      </c>
      <c r="Q187" s="259">
        <f>ROUND(E187*P187,2)</f>
        <v>0</v>
      </c>
      <c r="R187" s="261"/>
      <c r="S187" s="261" t="s">
        <v>135</v>
      </c>
      <c r="T187" s="262" t="s">
        <v>135</v>
      </c>
      <c r="U187" s="234">
        <v>0.77500000000000002</v>
      </c>
      <c r="V187" s="234">
        <f>ROUND(E187*U187,2)</f>
        <v>3.88</v>
      </c>
      <c r="W187" s="234"/>
      <c r="X187" s="234" t="s">
        <v>136</v>
      </c>
      <c r="Y187" s="214"/>
      <c r="Z187" s="214"/>
      <c r="AA187" s="214"/>
      <c r="AB187" s="214"/>
      <c r="AC187" s="214"/>
      <c r="AD187" s="214"/>
      <c r="AE187" s="214"/>
      <c r="AF187" s="214"/>
      <c r="AG187" s="214" t="s">
        <v>137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31"/>
      <c r="B188" s="232"/>
      <c r="C188" s="276" t="s">
        <v>140</v>
      </c>
      <c r="D188" s="238"/>
      <c r="E188" s="239"/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141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6" t="s">
        <v>217</v>
      </c>
      <c r="D189" s="238"/>
      <c r="E189" s="239">
        <v>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141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31"/>
      <c r="B190" s="232"/>
      <c r="C190" s="276" t="s">
        <v>218</v>
      </c>
      <c r="D190" s="238"/>
      <c r="E190" s="239">
        <v>2</v>
      </c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141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6" t="s">
        <v>266</v>
      </c>
      <c r="D191" s="238"/>
      <c r="E191" s="239">
        <v>1</v>
      </c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141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6" t="s">
        <v>267</v>
      </c>
      <c r="D192" s="238"/>
      <c r="E192" s="239">
        <v>1</v>
      </c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141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7" t="s">
        <v>146</v>
      </c>
      <c r="D193" s="240"/>
      <c r="E193" s="241">
        <v>5</v>
      </c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141</v>
      </c>
      <c r="AH193" s="214">
        <v>1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56">
        <v>30</v>
      </c>
      <c r="B194" s="257" t="s">
        <v>268</v>
      </c>
      <c r="C194" s="274" t="s">
        <v>269</v>
      </c>
      <c r="D194" s="258" t="s">
        <v>152</v>
      </c>
      <c r="E194" s="259">
        <v>5</v>
      </c>
      <c r="F194" s="260"/>
      <c r="G194" s="261">
        <f>ROUND(E194*F194,2)</f>
        <v>0</v>
      </c>
      <c r="H194" s="260"/>
      <c r="I194" s="261">
        <f>ROUND(E194*H194,2)</f>
        <v>0</v>
      </c>
      <c r="J194" s="260"/>
      <c r="K194" s="261">
        <f>ROUND(E194*J194,2)</f>
        <v>0</v>
      </c>
      <c r="L194" s="261">
        <v>15</v>
      </c>
      <c r="M194" s="261">
        <f>G194*(1+L194/100)</f>
        <v>0</v>
      </c>
      <c r="N194" s="259">
        <v>7.5000000000000002E-4</v>
      </c>
      <c r="O194" s="259">
        <f>ROUND(E194*N194,2)</f>
        <v>0</v>
      </c>
      <c r="P194" s="259">
        <v>0</v>
      </c>
      <c r="Q194" s="259">
        <f>ROUND(E194*P194,2)</f>
        <v>0</v>
      </c>
      <c r="R194" s="261" t="s">
        <v>239</v>
      </c>
      <c r="S194" s="261" t="s">
        <v>135</v>
      </c>
      <c r="T194" s="262" t="s">
        <v>135</v>
      </c>
      <c r="U194" s="234">
        <v>0</v>
      </c>
      <c r="V194" s="234">
        <f>ROUND(E194*U194,2)</f>
        <v>0</v>
      </c>
      <c r="W194" s="234"/>
      <c r="X194" s="234" t="s">
        <v>240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241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31"/>
      <c r="B195" s="232"/>
      <c r="C195" s="275" t="s">
        <v>270</v>
      </c>
      <c r="D195" s="264"/>
      <c r="E195" s="264"/>
      <c r="F195" s="264"/>
      <c r="G195" s="26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139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9" t="s">
        <v>271</v>
      </c>
      <c r="D196" s="272"/>
      <c r="E196" s="272"/>
      <c r="F196" s="272"/>
      <c r="G196" s="272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139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31"/>
      <c r="B197" s="232"/>
      <c r="C197" s="276" t="s">
        <v>140</v>
      </c>
      <c r="D197" s="238"/>
      <c r="E197" s="239"/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141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6" t="s">
        <v>217</v>
      </c>
      <c r="D198" s="238"/>
      <c r="E198" s="239">
        <v>1</v>
      </c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141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6" t="s">
        <v>218</v>
      </c>
      <c r="D199" s="238"/>
      <c r="E199" s="239">
        <v>2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141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31"/>
      <c r="B200" s="232"/>
      <c r="C200" s="276" t="s">
        <v>266</v>
      </c>
      <c r="D200" s="238"/>
      <c r="E200" s="239">
        <v>1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141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31"/>
      <c r="B201" s="232"/>
      <c r="C201" s="276" t="s">
        <v>267</v>
      </c>
      <c r="D201" s="238"/>
      <c r="E201" s="239">
        <v>1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141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7" t="s">
        <v>146</v>
      </c>
      <c r="D202" s="240"/>
      <c r="E202" s="241">
        <v>5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141</v>
      </c>
      <c r="AH202" s="214">
        <v>1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65">
        <v>31</v>
      </c>
      <c r="B203" s="266" t="s">
        <v>272</v>
      </c>
      <c r="C203" s="278" t="s">
        <v>273</v>
      </c>
      <c r="D203" s="267" t="s">
        <v>223</v>
      </c>
      <c r="E203" s="268">
        <v>6.4509999999999998E-2</v>
      </c>
      <c r="F203" s="269"/>
      <c r="G203" s="270">
        <f>ROUND(E203*F203,2)</f>
        <v>0</v>
      </c>
      <c r="H203" s="269"/>
      <c r="I203" s="270">
        <f>ROUND(E203*H203,2)</f>
        <v>0</v>
      </c>
      <c r="J203" s="269"/>
      <c r="K203" s="270">
        <f>ROUND(E203*J203,2)</f>
        <v>0</v>
      </c>
      <c r="L203" s="270">
        <v>15</v>
      </c>
      <c r="M203" s="270">
        <f>G203*(1+L203/100)</f>
        <v>0</v>
      </c>
      <c r="N203" s="268">
        <v>0</v>
      </c>
      <c r="O203" s="268">
        <f>ROUND(E203*N203,2)</f>
        <v>0</v>
      </c>
      <c r="P203" s="268">
        <v>0</v>
      </c>
      <c r="Q203" s="268">
        <f>ROUND(E203*P203,2)</f>
        <v>0</v>
      </c>
      <c r="R203" s="270"/>
      <c r="S203" s="270" t="s">
        <v>135</v>
      </c>
      <c r="T203" s="271" t="s">
        <v>135</v>
      </c>
      <c r="U203" s="234">
        <v>2.4470000000000001</v>
      </c>
      <c r="V203" s="234">
        <f>ROUND(E203*U203,2)</f>
        <v>0.16</v>
      </c>
      <c r="W203" s="234"/>
      <c r="X203" s="234" t="s">
        <v>274</v>
      </c>
      <c r="Y203" s="214"/>
      <c r="Z203" s="214"/>
      <c r="AA203" s="214"/>
      <c r="AB203" s="214"/>
      <c r="AC203" s="214"/>
      <c r="AD203" s="214"/>
      <c r="AE203" s="214"/>
      <c r="AF203" s="214"/>
      <c r="AG203" s="214" t="s">
        <v>275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13" x14ac:dyDescent="0.25">
      <c r="A204" s="249" t="s">
        <v>130</v>
      </c>
      <c r="B204" s="250" t="s">
        <v>86</v>
      </c>
      <c r="C204" s="273" t="s">
        <v>87</v>
      </c>
      <c r="D204" s="251"/>
      <c r="E204" s="252"/>
      <c r="F204" s="253"/>
      <c r="G204" s="253">
        <f>SUMIF(AG205:AG221,"&lt;&gt;NOR",G205:G221)</f>
        <v>0</v>
      </c>
      <c r="H204" s="253"/>
      <c r="I204" s="253">
        <f>SUM(I205:I221)</f>
        <v>0</v>
      </c>
      <c r="J204" s="253"/>
      <c r="K204" s="253">
        <f>SUM(K205:K221)</f>
        <v>0</v>
      </c>
      <c r="L204" s="253"/>
      <c r="M204" s="253">
        <f>SUM(M205:M221)</f>
        <v>0</v>
      </c>
      <c r="N204" s="252"/>
      <c r="O204" s="252">
        <f>SUM(O205:O221)</f>
        <v>0.02</v>
      </c>
      <c r="P204" s="252"/>
      <c r="Q204" s="252">
        <f>SUM(Q205:Q221)</f>
        <v>0</v>
      </c>
      <c r="R204" s="253"/>
      <c r="S204" s="253"/>
      <c r="T204" s="254"/>
      <c r="U204" s="248"/>
      <c r="V204" s="248">
        <f>SUM(V205:V221)</f>
        <v>2.3699999999999997</v>
      </c>
      <c r="W204" s="248"/>
      <c r="X204" s="248"/>
      <c r="AG204" t="s">
        <v>131</v>
      </c>
    </row>
    <row r="205" spans="1:60" outlineLevel="1" x14ac:dyDescent="0.25">
      <c r="A205" s="256">
        <v>32</v>
      </c>
      <c r="B205" s="257" t="s">
        <v>276</v>
      </c>
      <c r="C205" s="274" t="s">
        <v>277</v>
      </c>
      <c r="D205" s="258" t="s">
        <v>211</v>
      </c>
      <c r="E205" s="259">
        <v>9.9</v>
      </c>
      <c r="F205" s="260"/>
      <c r="G205" s="261">
        <f>ROUND(E205*F205,2)</f>
        <v>0</v>
      </c>
      <c r="H205" s="260"/>
      <c r="I205" s="261">
        <f>ROUND(E205*H205,2)</f>
        <v>0</v>
      </c>
      <c r="J205" s="260"/>
      <c r="K205" s="261">
        <f>ROUND(E205*J205,2)</f>
        <v>0</v>
      </c>
      <c r="L205" s="261">
        <v>15</v>
      </c>
      <c r="M205" s="261">
        <f>G205*(1+L205/100)</f>
        <v>0</v>
      </c>
      <c r="N205" s="259">
        <v>3.2000000000000003E-4</v>
      </c>
      <c r="O205" s="259">
        <f>ROUND(E205*N205,2)</f>
        <v>0</v>
      </c>
      <c r="P205" s="259">
        <v>0</v>
      </c>
      <c r="Q205" s="259">
        <f>ROUND(E205*P205,2)</f>
        <v>0</v>
      </c>
      <c r="R205" s="261"/>
      <c r="S205" s="261" t="s">
        <v>135</v>
      </c>
      <c r="T205" s="262" t="s">
        <v>135</v>
      </c>
      <c r="U205" s="234">
        <v>0.23599999999999999</v>
      </c>
      <c r="V205" s="234">
        <f>ROUND(E205*U205,2)</f>
        <v>2.34</v>
      </c>
      <c r="W205" s="234"/>
      <c r="X205" s="234" t="s">
        <v>136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137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31"/>
      <c r="B206" s="232"/>
      <c r="C206" s="275" t="s">
        <v>278</v>
      </c>
      <c r="D206" s="264"/>
      <c r="E206" s="264"/>
      <c r="F206" s="264"/>
      <c r="G206" s="26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139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63" t="str">
        <f>C206</f>
        <v>Montáž soklíků z dlaždic keramických výšky 100 mm, soklíků vodorovných, kladených do flexibilního tmele.</v>
      </c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31"/>
      <c r="B207" s="232"/>
      <c r="C207" s="276" t="s">
        <v>140</v>
      </c>
      <c r="D207" s="238"/>
      <c r="E207" s="239"/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141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6" t="s">
        <v>213</v>
      </c>
      <c r="D208" s="238"/>
      <c r="E208" s="239">
        <v>14.1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141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31"/>
      <c r="B209" s="232"/>
      <c r="C209" s="276" t="s">
        <v>214</v>
      </c>
      <c r="D209" s="238"/>
      <c r="E209" s="239">
        <v>-4.2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141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31"/>
      <c r="B210" s="232"/>
      <c r="C210" s="277" t="s">
        <v>146</v>
      </c>
      <c r="D210" s="240"/>
      <c r="E210" s="241">
        <v>9.9</v>
      </c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141</v>
      </c>
      <c r="AH210" s="214">
        <v>1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56">
        <v>33</v>
      </c>
      <c r="B211" s="257" t="s">
        <v>279</v>
      </c>
      <c r="C211" s="274" t="s">
        <v>280</v>
      </c>
      <c r="D211" s="258" t="s">
        <v>152</v>
      </c>
      <c r="E211" s="259">
        <v>37</v>
      </c>
      <c r="F211" s="260"/>
      <c r="G211" s="261">
        <f>ROUND(E211*F211,2)</f>
        <v>0</v>
      </c>
      <c r="H211" s="260"/>
      <c r="I211" s="261">
        <f>ROUND(E211*H211,2)</f>
        <v>0</v>
      </c>
      <c r="J211" s="260"/>
      <c r="K211" s="261">
        <f>ROUND(E211*J211,2)</f>
        <v>0</v>
      </c>
      <c r="L211" s="261">
        <v>15</v>
      </c>
      <c r="M211" s="261">
        <f>G211*(1+L211/100)</f>
        <v>0</v>
      </c>
      <c r="N211" s="259">
        <v>4.4999999999999999E-4</v>
      </c>
      <c r="O211" s="259">
        <f>ROUND(E211*N211,2)</f>
        <v>0.02</v>
      </c>
      <c r="P211" s="259">
        <v>0</v>
      </c>
      <c r="Q211" s="259">
        <f>ROUND(E211*P211,2)</f>
        <v>0</v>
      </c>
      <c r="R211" s="261" t="s">
        <v>239</v>
      </c>
      <c r="S211" s="261" t="s">
        <v>135</v>
      </c>
      <c r="T211" s="262" t="s">
        <v>135</v>
      </c>
      <c r="U211" s="234">
        <v>0</v>
      </c>
      <c r="V211" s="234">
        <f>ROUND(E211*U211,2)</f>
        <v>0</v>
      </c>
      <c r="W211" s="234"/>
      <c r="X211" s="234" t="s">
        <v>240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241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31"/>
      <c r="B212" s="232"/>
      <c r="C212" s="276" t="s">
        <v>140</v>
      </c>
      <c r="D212" s="238"/>
      <c r="E212" s="239"/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141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80" t="s">
        <v>281</v>
      </c>
      <c r="D213" s="242"/>
      <c r="E213" s="243"/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141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81" t="s">
        <v>282</v>
      </c>
      <c r="D214" s="242"/>
      <c r="E214" s="243">
        <v>14.1</v>
      </c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141</v>
      </c>
      <c r="AH214" s="214">
        <v>2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31"/>
      <c r="B215" s="232"/>
      <c r="C215" s="281" t="s">
        <v>283</v>
      </c>
      <c r="D215" s="242"/>
      <c r="E215" s="243">
        <v>-4.2</v>
      </c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141</v>
      </c>
      <c r="AH215" s="214">
        <v>2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31"/>
      <c r="B216" s="232"/>
      <c r="C216" s="282" t="s">
        <v>284</v>
      </c>
      <c r="D216" s="244"/>
      <c r="E216" s="245">
        <v>9.9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141</v>
      </c>
      <c r="AH216" s="214">
        <v>3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81" t="s">
        <v>285</v>
      </c>
      <c r="D217" s="242"/>
      <c r="E217" s="243">
        <v>36.299999999999997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141</v>
      </c>
      <c r="AH217" s="214">
        <v>2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80" t="s">
        <v>286</v>
      </c>
      <c r="D218" s="242"/>
      <c r="E218" s="243"/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141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6" t="s">
        <v>287</v>
      </c>
      <c r="D219" s="238"/>
      <c r="E219" s="239">
        <v>37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141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7" t="s">
        <v>146</v>
      </c>
      <c r="D220" s="240"/>
      <c r="E220" s="241">
        <v>37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141</v>
      </c>
      <c r="AH220" s="214">
        <v>1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65">
        <v>34</v>
      </c>
      <c r="B221" s="266" t="s">
        <v>288</v>
      </c>
      <c r="C221" s="278" t="s">
        <v>289</v>
      </c>
      <c r="D221" s="267" t="s">
        <v>223</v>
      </c>
      <c r="E221" s="268">
        <v>1.9820000000000001E-2</v>
      </c>
      <c r="F221" s="269"/>
      <c r="G221" s="270">
        <f>ROUND(E221*F221,2)</f>
        <v>0</v>
      </c>
      <c r="H221" s="269"/>
      <c r="I221" s="270">
        <f>ROUND(E221*H221,2)</f>
        <v>0</v>
      </c>
      <c r="J221" s="269"/>
      <c r="K221" s="270">
        <f>ROUND(E221*J221,2)</f>
        <v>0</v>
      </c>
      <c r="L221" s="270">
        <v>15</v>
      </c>
      <c r="M221" s="270">
        <f>G221*(1+L221/100)</f>
        <v>0</v>
      </c>
      <c r="N221" s="268">
        <v>0</v>
      </c>
      <c r="O221" s="268">
        <f>ROUND(E221*N221,2)</f>
        <v>0</v>
      </c>
      <c r="P221" s="268">
        <v>0</v>
      </c>
      <c r="Q221" s="268">
        <f>ROUND(E221*P221,2)</f>
        <v>0</v>
      </c>
      <c r="R221" s="270"/>
      <c r="S221" s="270" t="s">
        <v>135</v>
      </c>
      <c r="T221" s="271" t="s">
        <v>135</v>
      </c>
      <c r="U221" s="234">
        <v>1.3049999999999999</v>
      </c>
      <c r="V221" s="234">
        <f>ROUND(E221*U221,2)</f>
        <v>0.03</v>
      </c>
      <c r="W221" s="234"/>
      <c r="X221" s="234" t="s">
        <v>274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275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13" x14ac:dyDescent="0.25">
      <c r="A222" s="249" t="s">
        <v>130</v>
      </c>
      <c r="B222" s="250" t="s">
        <v>88</v>
      </c>
      <c r="C222" s="273" t="s">
        <v>89</v>
      </c>
      <c r="D222" s="251"/>
      <c r="E222" s="252"/>
      <c r="F222" s="253"/>
      <c r="G222" s="253">
        <f>SUMIF(AG223:AG260,"&lt;&gt;NOR",G223:G260)</f>
        <v>0</v>
      </c>
      <c r="H222" s="253"/>
      <c r="I222" s="253">
        <f>SUM(I223:I260)</f>
        <v>0</v>
      </c>
      <c r="J222" s="253"/>
      <c r="K222" s="253">
        <f>SUM(K223:K260)</f>
        <v>0</v>
      </c>
      <c r="L222" s="253"/>
      <c r="M222" s="253">
        <f>SUM(M223:M260)</f>
        <v>0</v>
      </c>
      <c r="N222" s="252"/>
      <c r="O222" s="252">
        <f>SUM(O223:O260)</f>
        <v>0.04</v>
      </c>
      <c r="P222" s="252"/>
      <c r="Q222" s="252">
        <f>SUM(Q223:Q260)</f>
        <v>0.02</v>
      </c>
      <c r="R222" s="253"/>
      <c r="S222" s="253"/>
      <c r="T222" s="254"/>
      <c r="U222" s="248"/>
      <c r="V222" s="248">
        <f>SUM(V223:V260)</f>
        <v>22.78</v>
      </c>
      <c r="W222" s="248"/>
      <c r="X222" s="248"/>
      <c r="AG222" t="s">
        <v>131</v>
      </c>
    </row>
    <row r="223" spans="1:60" outlineLevel="1" x14ac:dyDescent="0.25">
      <c r="A223" s="256">
        <v>35</v>
      </c>
      <c r="B223" s="257" t="s">
        <v>290</v>
      </c>
      <c r="C223" s="274" t="s">
        <v>291</v>
      </c>
      <c r="D223" s="258" t="s">
        <v>211</v>
      </c>
      <c r="E223" s="259">
        <v>15.06</v>
      </c>
      <c r="F223" s="260"/>
      <c r="G223" s="261">
        <f>ROUND(E223*F223,2)</f>
        <v>0</v>
      </c>
      <c r="H223" s="260"/>
      <c r="I223" s="261">
        <f>ROUND(E223*H223,2)</f>
        <v>0</v>
      </c>
      <c r="J223" s="260"/>
      <c r="K223" s="261">
        <f>ROUND(E223*J223,2)</f>
        <v>0</v>
      </c>
      <c r="L223" s="261">
        <v>15</v>
      </c>
      <c r="M223" s="261">
        <f>G223*(1+L223/100)</f>
        <v>0</v>
      </c>
      <c r="N223" s="259">
        <v>0</v>
      </c>
      <c r="O223" s="259">
        <f>ROUND(E223*N223,2)</f>
        <v>0</v>
      </c>
      <c r="P223" s="259">
        <v>1E-3</v>
      </c>
      <c r="Q223" s="259">
        <f>ROUND(E223*P223,2)</f>
        <v>0.02</v>
      </c>
      <c r="R223" s="261"/>
      <c r="S223" s="261" t="s">
        <v>135</v>
      </c>
      <c r="T223" s="262" t="s">
        <v>135</v>
      </c>
      <c r="U223" s="234">
        <v>0.03</v>
      </c>
      <c r="V223" s="234">
        <f>ROUND(E223*U223,2)</f>
        <v>0.45</v>
      </c>
      <c r="W223" s="234"/>
      <c r="X223" s="234" t="s">
        <v>136</v>
      </c>
      <c r="Y223" s="214"/>
      <c r="Z223" s="214"/>
      <c r="AA223" s="214"/>
      <c r="AB223" s="214"/>
      <c r="AC223" s="214"/>
      <c r="AD223" s="214"/>
      <c r="AE223" s="214"/>
      <c r="AF223" s="214"/>
      <c r="AG223" s="214" t="s">
        <v>137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31"/>
      <c r="B224" s="232"/>
      <c r="C224" s="276" t="s">
        <v>140</v>
      </c>
      <c r="D224" s="238"/>
      <c r="E224" s="239"/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141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6" t="s">
        <v>292</v>
      </c>
      <c r="D225" s="238"/>
      <c r="E225" s="239"/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141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31"/>
      <c r="B226" s="232"/>
      <c r="C226" s="276" t="s">
        <v>293</v>
      </c>
      <c r="D226" s="238"/>
      <c r="E226" s="239">
        <v>16.86</v>
      </c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141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31"/>
      <c r="B227" s="232"/>
      <c r="C227" s="276" t="s">
        <v>294</v>
      </c>
      <c r="D227" s="238"/>
      <c r="E227" s="239">
        <v>-1.8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141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7" t="s">
        <v>146</v>
      </c>
      <c r="D228" s="240"/>
      <c r="E228" s="241">
        <v>15.06</v>
      </c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141</v>
      </c>
      <c r="AH228" s="214">
        <v>1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56">
        <v>36</v>
      </c>
      <c r="B229" s="257" t="s">
        <v>295</v>
      </c>
      <c r="C229" s="274" t="s">
        <v>296</v>
      </c>
      <c r="D229" s="258" t="s">
        <v>211</v>
      </c>
      <c r="E229" s="259">
        <v>15.06</v>
      </c>
      <c r="F229" s="260"/>
      <c r="G229" s="261">
        <f>ROUND(E229*F229,2)</f>
        <v>0</v>
      </c>
      <c r="H229" s="260"/>
      <c r="I229" s="261">
        <f>ROUND(E229*H229,2)</f>
        <v>0</v>
      </c>
      <c r="J229" s="260"/>
      <c r="K229" s="261">
        <f>ROUND(E229*J229,2)</f>
        <v>0</v>
      </c>
      <c r="L229" s="261">
        <v>15</v>
      </c>
      <c r="M229" s="261">
        <f>G229*(1+L229/100)</f>
        <v>0</v>
      </c>
      <c r="N229" s="259">
        <v>0</v>
      </c>
      <c r="O229" s="259">
        <f>ROUND(E229*N229,2)</f>
        <v>0</v>
      </c>
      <c r="P229" s="259">
        <v>0</v>
      </c>
      <c r="Q229" s="259">
        <f>ROUND(E229*P229,2)</f>
        <v>0</v>
      </c>
      <c r="R229" s="261"/>
      <c r="S229" s="261" t="s">
        <v>135</v>
      </c>
      <c r="T229" s="262" t="s">
        <v>135</v>
      </c>
      <c r="U229" s="234">
        <v>0.15</v>
      </c>
      <c r="V229" s="234">
        <f>ROUND(E229*U229,2)</f>
        <v>2.2599999999999998</v>
      </c>
      <c r="W229" s="234"/>
      <c r="X229" s="234" t="s">
        <v>136</v>
      </c>
      <c r="Y229" s="214"/>
      <c r="Z229" s="214"/>
      <c r="AA229" s="214"/>
      <c r="AB229" s="214"/>
      <c r="AC229" s="214"/>
      <c r="AD229" s="214"/>
      <c r="AE229" s="214"/>
      <c r="AF229" s="214"/>
      <c r="AG229" s="214" t="s">
        <v>137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5" t="s">
        <v>297</v>
      </c>
      <c r="D230" s="264"/>
      <c r="E230" s="264"/>
      <c r="F230" s="264"/>
      <c r="G230" s="26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139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31"/>
      <c r="B231" s="232"/>
      <c r="C231" s="276" t="s">
        <v>140</v>
      </c>
      <c r="D231" s="238"/>
      <c r="E231" s="239"/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141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1"/>
      <c r="B232" s="232"/>
      <c r="C232" s="276" t="s">
        <v>292</v>
      </c>
      <c r="D232" s="238"/>
      <c r="E232" s="239"/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141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31"/>
      <c r="B233" s="232"/>
      <c r="C233" s="276" t="s">
        <v>293</v>
      </c>
      <c r="D233" s="238"/>
      <c r="E233" s="239">
        <v>16.86</v>
      </c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141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31"/>
      <c r="B234" s="232"/>
      <c r="C234" s="276" t="s">
        <v>294</v>
      </c>
      <c r="D234" s="238"/>
      <c r="E234" s="239">
        <v>-1.8</v>
      </c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141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31"/>
      <c r="B235" s="232"/>
      <c r="C235" s="277" t="s">
        <v>146</v>
      </c>
      <c r="D235" s="240"/>
      <c r="E235" s="241">
        <v>15.06</v>
      </c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141</v>
      </c>
      <c r="AH235" s="214">
        <v>1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56">
        <v>37</v>
      </c>
      <c r="B236" s="257" t="s">
        <v>298</v>
      </c>
      <c r="C236" s="274" t="s">
        <v>299</v>
      </c>
      <c r="D236" s="258" t="s">
        <v>211</v>
      </c>
      <c r="E236" s="259">
        <v>16.565999999999999</v>
      </c>
      <c r="F236" s="260"/>
      <c r="G236" s="261">
        <f>ROUND(E236*F236,2)</f>
        <v>0</v>
      </c>
      <c r="H236" s="260"/>
      <c r="I236" s="261">
        <f>ROUND(E236*H236,2)</f>
        <v>0</v>
      </c>
      <c r="J236" s="260"/>
      <c r="K236" s="261">
        <f>ROUND(E236*J236,2)</f>
        <v>0</v>
      </c>
      <c r="L236" s="261">
        <v>15</v>
      </c>
      <c r="M236" s="261">
        <f>G236*(1+L236/100)</f>
        <v>0</v>
      </c>
      <c r="N236" s="259">
        <v>4.0000000000000002E-4</v>
      </c>
      <c r="O236" s="259">
        <f>ROUND(E236*N236,2)</f>
        <v>0.01</v>
      </c>
      <c r="P236" s="259">
        <v>0</v>
      </c>
      <c r="Q236" s="259">
        <f>ROUND(E236*P236,2)</f>
        <v>0</v>
      </c>
      <c r="R236" s="261" t="s">
        <v>239</v>
      </c>
      <c r="S236" s="261" t="s">
        <v>135</v>
      </c>
      <c r="T236" s="262" t="s">
        <v>135</v>
      </c>
      <c r="U236" s="234">
        <v>0</v>
      </c>
      <c r="V236" s="234">
        <f>ROUND(E236*U236,2)</f>
        <v>0</v>
      </c>
      <c r="W236" s="234"/>
      <c r="X236" s="234" t="s">
        <v>240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241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31"/>
      <c r="B237" s="232"/>
      <c r="C237" s="276" t="s">
        <v>140</v>
      </c>
      <c r="D237" s="238"/>
      <c r="E237" s="239"/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141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6" t="s">
        <v>292</v>
      </c>
      <c r="D238" s="238"/>
      <c r="E238" s="239"/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141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6" t="s">
        <v>293</v>
      </c>
      <c r="D239" s="238"/>
      <c r="E239" s="239">
        <v>16.86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141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6" t="s">
        <v>294</v>
      </c>
      <c r="D240" s="238"/>
      <c r="E240" s="239">
        <v>-1.8</v>
      </c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141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7" t="s">
        <v>146</v>
      </c>
      <c r="D241" s="240"/>
      <c r="E241" s="241">
        <v>15.06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141</v>
      </c>
      <c r="AH241" s="214">
        <v>1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83" t="s">
        <v>300</v>
      </c>
      <c r="D242" s="246"/>
      <c r="E242" s="247">
        <v>1.506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141</v>
      </c>
      <c r="AH242" s="214">
        <v>4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31"/>
      <c r="B243" s="232"/>
      <c r="C243" s="277" t="s">
        <v>146</v>
      </c>
      <c r="D243" s="240"/>
      <c r="E243" s="241">
        <v>1.506</v>
      </c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141</v>
      </c>
      <c r="AH243" s="214">
        <v>1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56">
        <v>38</v>
      </c>
      <c r="B244" s="257" t="s">
        <v>301</v>
      </c>
      <c r="C244" s="274" t="s">
        <v>302</v>
      </c>
      <c r="D244" s="258" t="s">
        <v>134</v>
      </c>
      <c r="E244" s="259">
        <v>17.100000000000001</v>
      </c>
      <c r="F244" s="260"/>
      <c r="G244" s="261">
        <f>ROUND(E244*F244,2)</f>
        <v>0</v>
      </c>
      <c r="H244" s="260"/>
      <c r="I244" s="261">
        <f>ROUND(E244*H244,2)</f>
        <v>0</v>
      </c>
      <c r="J244" s="260"/>
      <c r="K244" s="261">
        <f>ROUND(E244*J244,2)</f>
        <v>0</v>
      </c>
      <c r="L244" s="261">
        <v>15</v>
      </c>
      <c r="M244" s="261">
        <f>G244*(1+L244/100)</f>
        <v>0</v>
      </c>
      <c r="N244" s="259">
        <v>1.0000000000000001E-5</v>
      </c>
      <c r="O244" s="259">
        <f>ROUND(E244*N244,2)</f>
        <v>0</v>
      </c>
      <c r="P244" s="259">
        <v>0</v>
      </c>
      <c r="Q244" s="259">
        <f>ROUND(E244*P244,2)</f>
        <v>0</v>
      </c>
      <c r="R244" s="261"/>
      <c r="S244" s="261" t="s">
        <v>135</v>
      </c>
      <c r="T244" s="262" t="s">
        <v>135</v>
      </c>
      <c r="U244" s="234">
        <v>0.34</v>
      </c>
      <c r="V244" s="234">
        <f>ROUND(E244*U244,2)</f>
        <v>5.81</v>
      </c>
      <c r="W244" s="234"/>
      <c r="X244" s="234" t="s">
        <v>136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137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31"/>
      <c r="B245" s="232"/>
      <c r="C245" s="276" t="s">
        <v>140</v>
      </c>
      <c r="D245" s="238"/>
      <c r="E245" s="239"/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141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31"/>
      <c r="B246" s="232"/>
      <c r="C246" s="276" t="s">
        <v>198</v>
      </c>
      <c r="D246" s="238"/>
      <c r="E246" s="239">
        <v>17.100000000000001</v>
      </c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141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31"/>
      <c r="B247" s="232"/>
      <c r="C247" s="277" t="s">
        <v>146</v>
      </c>
      <c r="D247" s="240"/>
      <c r="E247" s="241">
        <v>17.100000000000001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141</v>
      </c>
      <c r="AH247" s="214">
        <v>1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56">
        <v>39</v>
      </c>
      <c r="B248" s="257" t="s">
        <v>303</v>
      </c>
      <c r="C248" s="274" t="s">
        <v>304</v>
      </c>
      <c r="D248" s="258" t="s">
        <v>134</v>
      </c>
      <c r="E248" s="259">
        <v>17.100000000000001</v>
      </c>
      <c r="F248" s="260"/>
      <c r="G248" s="261">
        <f>ROUND(E248*F248,2)</f>
        <v>0</v>
      </c>
      <c r="H248" s="260"/>
      <c r="I248" s="261">
        <f>ROUND(E248*H248,2)</f>
        <v>0</v>
      </c>
      <c r="J248" s="260"/>
      <c r="K248" s="261">
        <f>ROUND(E248*J248,2)</f>
        <v>0</v>
      </c>
      <c r="L248" s="261">
        <v>15</v>
      </c>
      <c r="M248" s="261">
        <f>G248*(1+L248/100)</f>
        <v>0</v>
      </c>
      <c r="N248" s="259">
        <v>4.8999999999999998E-4</v>
      </c>
      <c r="O248" s="259">
        <f>ROUND(E248*N248,2)</f>
        <v>0.01</v>
      </c>
      <c r="P248" s="259">
        <v>0</v>
      </c>
      <c r="Q248" s="259">
        <f>ROUND(E248*P248,2)</f>
        <v>0</v>
      </c>
      <c r="R248" s="261"/>
      <c r="S248" s="261" t="s">
        <v>201</v>
      </c>
      <c r="T248" s="262" t="s">
        <v>227</v>
      </c>
      <c r="U248" s="234">
        <v>0.13</v>
      </c>
      <c r="V248" s="234">
        <f>ROUND(E248*U248,2)</f>
        <v>2.2200000000000002</v>
      </c>
      <c r="W248" s="234"/>
      <c r="X248" s="234" t="s">
        <v>136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137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31"/>
      <c r="B249" s="232"/>
      <c r="C249" s="276" t="s">
        <v>140</v>
      </c>
      <c r="D249" s="238"/>
      <c r="E249" s="239"/>
      <c r="F249" s="234"/>
      <c r="G249" s="234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141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31"/>
      <c r="B250" s="232"/>
      <c r="C250" s="276" t="s">
        <v>198</v>
      </c>
      <c r="D250" s="238"/>
      <c r="E250" s="239">
        <v>17.100000000000001</v>
      </c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141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31"/>
      <c r="B251" s="232"/>
      <c r="C251" s="277" t="s">
        <v>146</v>
      </c>
      <c r="D251" s="240"/>
      <c r="E251" s="241">
        <v>17.100000000000001</v>
      </c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141</v>
      </c>
      <c r="AH251" s="214">
        <v>1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56">
        <v>40</v>
      </c>
      <c r="B252" s="257" t="s">
        <v>305</v>
      </c>
      <c r="C252" s="274" t="s">
        <v>306</v>
      </c>
      <c r="D252" s="258" t="s">
        <v>134</v>
      </c>
      <c r="E252" s="259">
        <v>17.100000000000001</v>
      </c>
      <c r="F252" s="260"/>
      <c r="G252" s="261">
        <f>ROUND(E252*F252,2)</f>
        <v>0</v>
      </c>
      <c r="H252" s="260"/>
      <c r="I252" s="261">
        <f>ROUND(E252*H252,2)</f>
        <v>0</v>
      </c>
      <c r="J252" s="260"/>
      <c r="K252" s="261">
        <f>ROUND(E252*J252,2)</f>
        <v>0</v>
      </c>
      <c r="L252" s="261">
        <v>15</v>
      </c>
      <c r="M252" s="261">
        <f>G252*(1+L252/100)</f>
        <v>0</v>
      </c>
      <c r="N252" s="259">
        <v>4.8999999999999998E-4</v>
      </c>
      <c r="O252" s="259">
        <f>ROUND(E252*N252,2)</f>
        <v>0.01</v>
      </c>
      <c r="P252" s="259">
        <v>0</v>
      </c>
      <c r="Q252" s="259">
        <f>ROUND(E252*P252,2)</f>
        <v>0</v>
      </c>
      <c r="R252" s="261"/>
      <c r="S252" s="261" t="s">
        <v>135</v>
      </c>
      <c r="T252" s="262" t="s">
        <v>135</v>
      </c>
      <c r="U252" s="234">
        <v>0.13</v>
      </c>
      <c r="V252" s="234">
        <f>ROUND(E252*U252,2)</f>
        <v>2.2200000000000002</v>
      </c>
      <c r="W252" s="234"/>
      <c r="X252" s="234" t="s">
        <v>136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137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76" t="s">
        <v>140</v>
      </c>
      <c r="D253" s="238"/>
      <c r="E253" s="239"/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141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31"/>
      <c r="B254" s="232"/>
      <c r="C254" s="276" t="s">
        <v>198</v>
      </c>
      <c r="D254" s="238"/>
      <c r="E254" s="239">
        <v>17.100000000000001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141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77" t="s">
        <v>146</v>
      </c>
      <c r="D255" s="240"/>
      <c r="E255" s="241">
        <v>17.100000000000001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141</v>
      </c>
      <c r="AH255" s="214">
        <v>1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56">
        <v>41</v>
      </c>
      <c r="B256" s="257" t="s">
        <v>307</v>
      </c>
      <c r="C256" s="274" t="s">
        <v>308</v>
      </c>
      <c r="D256" s="258" t="s">
        <v>134</v>
      </c>
      <c r="E256" s="259">
        <v>17.100000000000001</v>
      </c>
      <c r="F256" s="260"/>
      <c r="G256" s="261">
        <f>ROUND(E256*F256,2)</f>
        <v>0</v>
      </c>
      <c r="H256" s="260"/>
      <c r="I256" s="261">
        <f>ROUND(E256*H256,2)</f>
        <v>0</v>
      </c>
      <c r="J256" s="260"/>
      <c r="K256" s="261">
        <f>ROUND(E256*J256,2)</f>
        <v>0</v>
      </c>
      <c r="L256" s="261">
        <v>15</v>
      </c>
      <c r="M256" s="261">
        <f>G256*(1+L256/100)</f>
        <v>0</v>
      </c>
      <c r="N256" s="259">
        <v>3.5E-4</v>
      </c>
      <c r="O256" s="259">
        <f>ROUND(E256*N256,2)</f>
        <v>0.01</v>
      </c>
      <c r="P256" s="259">
        <v>0</v>
      </c>
      <c r="Q256" s="259">
        <f>ROUND(E256*P256,2)</f>
        <v>0</v>
      </c>
      <c r="R256" s="261"/>
      <c r="S256" s="261" t="s">
        <v>135</v>
      </c>
      <c r="T256" s="262" t="s">
        <v>135</v>
      </c>
      <c r="U256" s="234">
        <v>0.56999999999999995</v>
      </c>
      <c r="V256" s="234">
        <f>ROUND(E256*U256,2)</f>
        <v>9.75</v>
      </c>
      <c r="W256" s="234"/>
      <c r="X256" s="234" t="s">
        <v>136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137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31"/>
      <c r="B257" s="232"/>
      <c r="C257" s="276" t="s">
        <v>140</v>
      </c>
      <c r="D257" s="238"/>
      <c r="E257" s="239"/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141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31"/>
      <c r="B258" s="232"/>
      <c r="C258" s="276" t="s">
        <v>198</v>
      </c>
      <c r="D258" s="238"/>
      <c r="E258" s="239">
        <v>17.100000000000001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141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77" t="s">
        <v>146</v>
      </c>
      <c r="D259" s="240"/>
      <c r="E259" s="241">
        <v>17.100000000000001</v>
      </c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141</v>
      </c>
      <c r="AH259" s="214">
        <v>1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65">
        <v>42</v>
      </c>
      <c r="B260" s="266" t="s">
        <v>309</v>
      </c>
      <c r="C260" s="278" t="s">
        <v>310</v>
      </c>
      <c r="D260" s="267" t="s">
        <v>223</v>
      </c>
      <c r="E260" s="268">
        <v>2.954E-2</v>
      </c>
      <c r="F260" s="269"/>
      <c r="G260" s="270">
        <f>ROUND(E260*F260,2)</f>
        <v>0</v>
      </c>
      <c r="H260" s="269"/>
      <c r="I260" s="270">
        <f>ROUND(E260*H260,2)</f>
        <v>0</v>
      </c>
      <c r="J260" s="269"/>
      <c r="K260" s="270">
        <f>ROUND(E260*J260,2)</f>
        <v>0</v>
      </c>
      <c r="L260" s="270">
        <v>15</v>
      </c>
      <c r="M260" s="270">
        <f>G260*(1+L260/100)</f>
        <v>0</v>
      </c>
      <c r="N260" s="268">
        <v>0</v>
      </c>
      <c r="O260" s="268">
        <f>ROUND(E260*N260,2)</f>
        <v>0</v>
      </c>
      <c r="P260" s="268">
        <v>0</v>
      </c>
      <c r="Q260" s="268">
        <f>ROUND(E260*P260,2)</f>
        <v>0</v>
      </c>
      <c r="R260" s="270"/>
      <c r="S260" s="270" t="s">
        <v>135</v>
      </c>
      <c r="T260" s="271" t="s">
        <v>135</v>
      </c>
      <c r="U260" s="234">
        <v>2.44</v>
      </c>
      <c r="V260" s="234">
        <f>ROUND(E260*U260,2)</f>
        <v>7.0000000000000007E-2</v>
      </c>
      <c r="W260" s="234"/>
      <c r="X260" s="234" t="s">
        <v>274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275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ht="13" x14ac:dyDescent="0.25">
      <c r="A261" s="249" t="s">
        <v>130</v>
      </c>
      <c r="B261" s="250" t="s">
        <v>90</v>
      </c>
      <c r="C261" s="273" t="s">
        <v>91</v>
      </c>
      <c r="D261" s="251"/>
      <c r="E261" s="252"/>
      <c r="F261" s="253"/>
      <c r="G261" s="253">
        <f>SUMIF(AG262:AG307,"&lt;&gt;NOR",G262:G307)</f>
        <v>0</v>
      </c>
      <c r="H261" s="253"/>
      <c r="I261" s="253">
        <f>SUM(I262:I307)</f>
        <v>0</v>
      </c>
      <c r="J261" s="253"/>
      <c r="K261" s="253">
        <f>SUM(K262:K307)</f>
        <v>0</v>
      </c>
      <c r="L261" s="253"/>
      <c r="M261" s="253">
        <f>SUM(M262:M307)</f>
        <v>0</v>
      </c>
      <c r="N261" s="252"/>
      <c r="O261" s="252">
        <f>SUM(O262:O307)</f>
        <v>0.02</v>
      </c>
      <c r="P261" s="252"/>
      <c r="Q261" s="252">
        <f>SUM(Q262:Q307)</f>
        <v>0.02</v>
      </c>
      <c r="R261" s="253"/>
      <c r="S261" s="253"/>
      <c r="T261" s="254"/>
      <c r="U261" s="248"/>
      <c r="V261" s="248">
        <f>SUM(V262:V307)</f>
        <v>10.15</v>
      </c>
      <c r="W261" s="248"/>
      <c r="X261" s="248"/>
      <c r="AG261" t="s">
        <v>131</v>
      </c>
    </row>
    <row r="262" spans="1:60" outlineLevel="1" x14ac:dyDescent="0.25">
      <c r="A262" s="256">
        <v>43</v>
      </c>
      <c r="B262" s="257" t="s">
        <v>311</v>
      </c>
      <c r="C262" s="274" t="s">
        <v>312</v>
      </c>
      <c r="D262" s="258" t="s">
        <v>134</v>
      </c>
      <c r="E262" s="259">
        <v>9.9</v>
      </c>
      <c r="F262" s="260"/>
      <c r="G262" s="261">
        <f>ROUND(E262*F262,2)</f>
        <v>0</v>
      </c>
      <c r="H262" s="260"/>
      <c r="I262" s="261">
        <f>ROUND(E262*H262,2)</f>
        <v>0</v>
      </c>
      <c r="J262" s="260"/>
      <c r="K262" s="261">
        <f>ROUND(E262*J262,2)</f>
        <v>0</v>
      </c>
      <c r="L262" s="261">
        <v>15</v>
      </c>
      <c r="M262" s="261">
        <f>G262*(1+L262/100)</f>
        <v>0</v>
      </c>
      <c r="N262" s="259">
        <v>0</v>
      </c>
      <c r="O262" s="259">
        <f>ROUND(E262*N262,2)</f>
        <v>0</v>
      </c>
      <c r="P262" s="259">
        <v>0</v>
      </c>
      <c r="Q262" s="259">
        <f>ROUND(E262*P262,2)</f>
        <v>0</v>
      </c>
      <c r="R262" s="261"/>
      <c r="S262" s="261" t="s">
        <v>135</v>
      </c>
      <c r="T262" s="262" t="s">
        <v>135</v>
      </c>
      <c r="U262" s="234">
        <v>1.6E-2</v>
      </c>
      <c r="V262" s="234">
        <f>ROUND(E262*U262,2)</f>
        <v>0.16</v>
      </c>
      <c r="W262" s="234"/>
      <c r="X262" s="234" t="s">
        <v>136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137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1"/>
      <c r="B263" s="232"/>
      <c r="C263" s="276" t="s">
        <v>140</v>
      </c>
      <c r="D263" s="238"/>
      <c r="E263" s="239"/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141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31"/>
      <c r="B264" s="232"/>
      <c r="C264" s="276" t="s">
        <v>176</v>
      </c>
      <c r="D264" s="238"/>
      <c r="E264" s="239">
        <v>9.9</v>
      </c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141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1"/>
      <c r="B265" s="232"/>
      <c r="C265" s="277" t="s">
        <v>146</v>
      </c>
      <c r="D265" s="240"/>
      <c r="E265" s="241">
        <v>9.9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141</v>
      </c>
      <c r="AH265" s="214">
        <v>1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56">
        <v>44</v>
      </c>
      <c r="B266" s="257" t="s">
        <v>313</v>
      </c>
      <c r="C266" s="274" t="s">
        <v>314</v>
      </c>
      <c r="D266" s="258" t="s">
        <v>134</v>
      </c>
      <c r="E266" s="259">
        <v>9.9</v>
      </c>
      <c r="F266" s="260"/>
      <c r="G266" s="261">
        <f>ROUND(E266*F266,2)</f>
        <v>0</v>
      </c>
      <c r="H266" s="260"/>
      <c r="I266" s="261">
        <f>ROUND(E266*H266,2)</f>
        <v>0</v>
      </c>
      <c r="J266" s="260"/>
      <c r="K266" s="261">
        <f>ROUND(E266*J266,2)</f>
        <v>0</v>
      </c>
      <c r="L266" s="261">
        <v>15</v>
      </c>
      <c r="M266" s="261">
        <f>G266*(1+L266/100)</f>
        <v>0</v>
      </c>
      <c r="N266" s="259">
        <v>0</v>
      </c>
      <c r="O266" s="259">
        <f>ROUND(E266*N266,2)</f>
        <v>0</v>
      </c>
      <c r="P266" s="259">
        <v>0</v>
      </c>
      <c r="Q266" s="259">
        <f>ROUND(E266*P266,2)</f>
        <v>0</v>
      </c>
      <c r="R266" s="261"/>
      <c r="S266" s="261" t="s">
        <v>135</v>
      </c>
      <c r="T266" s="262" t="s">
        <v>135</v>
      </c>
      <c r="U266" s="234">
        <v>4.5999999999999999E-2</v>
      </c>
      <c r="V266" s="234">
        <f>ROUND(E266*U266,2)</f>
        <v>0.46</v>
      </c>
      <c r="W266" s="234"/>
      <c r="X266" s="234" t="s">
        <v>136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137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31"/>
      <c r="B267" s="232"/>
      <c r="C267" s="276" t="s">
        <v>140</v>
      </c>
      <c r="D267" s="238"/>
      <c r="E267" s="239"/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141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31"/>
      <c r="B268" s="232"/>
      <c r="C268" s="276" t="s">
        <v>176</v>
      </c>
      <c r="D268" s="238"/>
      <c r="E268" s="239">
        <v>9.9</v>
      </c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141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31"/>
      <c r="B269" s="232"/>
      <c r="C269" s="277" t="s">
        <v>146</v>
      </c>
      <c r="D269" s="240"/>
      <c r="E269" s="241">
        <v>9.9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141</v>
      </c>
      <c r="AH269" s="214">
        <v>1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56">
        <v>45</v>
      </c>
      <c r="B270" s="257" t="s">
        <v>315</v>
      </c>
      <c r="C270" s="274" t="s">
        <v>316</v>
      </c>
      <c r="D270" s="258" t="s">
        <v>211</v>
      </c>
      <c r="E270" s="259">
        <v>6.4</v>
      </c>
      <c r="F270" s="260"/>
      <c r="G270" s="261">
        <f>ROUND(E270*F270,2)</f>
        <v>0</v>
      </c>
      <c r="H270" s="260"/>
      <c r="I270" s="261">
        <f>ROUND(E270*H270,2)</f>
        <v>0</v>
      </c>
      <c r="J270" s="260"/>
      <c r="K270" s="261">
        <f>ROUND(E270*J270,2)</f>
        <v>0</v>
      </c>
      <c r="L270" s="261">
        <v>15</v>
      </c>
      <c r="M270" s="261">
        <f>G270*(1+L270/100)</f>
        <v>0</v>
      </c>
      <c r="N270" s="259">
        <v>3.0000000000000001E-5</v>
      </c>
      <c r="O270" s="259">
        <f>ROUND(E270*N270,2)</f>
        <v>0</v>
      </c>
      <c r="P270" s="259">
        <v>0</v>
      </c>
      <c r="Q270" s="259">
        <f>ROUND(E270*P270,2)</f>
        <v>0</v>
      </c>
      <c r="R270" s="261"/>
      <c r="S270" s="261" t="s">
        <v>135</v>
      </c>
      <c r="T270" s="262" t="s">
        <v>135</v>
      </c>
      <c r="U270" s="234">
        <v>0.13719999999999999</v>
      </c>
      <c r="V270" s="234">
        <f>ROUND(E270*U270,2)</f>
        <v>0.88</v>
      </c>
      <c r="W270" s="234"/>
      <c r="X270" s="234" t="s">
        <v>136</v>
      </c>
      <c r="Y270" s="214"/>
      <c r="Z270" s="214"/>
      <c r="AA270" s="214"/>
      <c r="AB270" s="214"/>
      <c r="AC270" s="214"/>
      <c r="AD270" s="214"/>
      <c r="AE270" s="214"/>
      <c r="AF270" s="214"/>
      <c r="AG270" s="214" t="s">
        <v>137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31"/>
      <c r="B271" s="232"/>
      <c r="C271" s="276" t="s">
        <v>140</v>
      </c>
      <c r="D271" s="238"/>
      <c r="E271" s="239"/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141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31"/>
      <c r="B272" s="232"/>
      <c r="C272" s="276" t="s">
        <v>317</v>
      </c>
      <c r="D272" s="238"/>
      <c r="E272" s="239">
        <v>13.42</v>
      </c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141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31"/>
      <c r="B273" s="232"/>
      <c r="C273" s="277" t="s">
        <v>146</v>
      </c>
      <c r="D273" s="240"/>
      <c r="E273" s="241">
        <v>13.42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141</v>
      </c>
      <c r="AH273" s="214">
        <v>1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31"/>
      <c r="B274" s="232"/>
      <c r="C274" s="276" t="s">
        <v>318</v>
      </c>
      <c r="D274" s="238"/>
      <c r="E274" s="239"/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141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31"/>
      <c r="B275" s="232"/>
      <c r="C275" s="276" t="s">
        <v>319</v>
      </c>
      <c r="D275" s="238"/>
      <c r="E275" s="239">
        <v>-0.9</v>
      </c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141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31"/>
      <c r="B276" s="232"/>
      <c r="C276" s="276" t="s">
        <v>320</v>
      </c>
      <c r="D276" s="238"/>
      <c r="E276" s="239">
        <v>-0.9</v>
      </c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141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31"/>
      <c r="B277" s="232"/>
      <c r="C277" s="277" t="s">
        <v>146</v>
      </c>
      <c r="D277" s="240"/>
      <c r="E277" s="241">
        <v>-1.8</v>
      </c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141</v>
      </c>
      <c r="AH277" s="214">
        <v>1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6" t="s">
        <v>321</v>
      </c>
      <c r="D278" s="238"/>
      <c r="E278" s="239"/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141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31"/>
      <c r="B279" s="232"/>
      <c r="C279" s="276" t="s">
        <v>322</v>
      </c>
      <c r="D279" s="238"/>
      <c r="E279" s="239">
        <v>-5.22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141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31"/>
      <c r="B280" s="232"/>
      <c r="C280" s="277" t="s">
        <v>146</v>
      </c>
      <c r="D280" s="240"/>
      <c r="E280" s="241">
        <v>-5.22</v>
      </c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141</v>
      </c>
      <c r="AH280" s="214">
        <v>1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56">
        <v>46</v>
      </c>
      <c r="B281" s="257" t="s">
        <v>323</v>
      </c>
      <c r="C281" s="274" t="s">
        <v>324</v>
      </c>
      <c r="D281" s="258" t="s">
        <v>211</v>
      </c>
      <c r="E281" s="259">
        <v>12.782</v>
      </c>
      <c r="F281" s="260"/>
      <c r="G281" s="261">
        <f>ROUND(E281*F281,2)</f>
        <v>0</v>
      </c>
      <c r="H281" s="260"/>
      <c r="I281" s="261">
        <f>ROUND(E281*H281,2)</f>
        <v>0</v>
      </c>
      <c r="J281" s="260"/>
      <c r="K281" s="261">
        <f>ROUND(E281*J281,2)</f>
        <v>0</v>
      </c>
      <c r="L281" s="261">
        <v>15</v>
      </c>
      <c r="M281" s="261">
        <f>G281*(1+L281/100)</f>
        <v>0</v>
      </c>
      <c r="N281" s="259">
        <v>5.0000000000000002E-5</v>
      </c>
      <c r="O281" s="259">
        <f>ROUND(E281*N281,2)</f>
        <v>0</v>
      </c>
      <c r="P281" s="259">
        <v>0</v>
      </c>
      <c r="Q281" s="259">
        <f>ROUND(E281*P281,2)</f>
        <v>0</v>
      </c>
      <c r="R281" s="261" t="s">
        <v>239</v>
      </c>
      <c r="S281" s="261" t="s">
        <v>135</v>
      </c>
      <c r="T281" s="262" t="s">
        <v>135</v>
      </c>
      <c r="U281" s="234">
        <v>0</v>
      </c>
      <c r="V281" s="234">
        <f>ROUND(E281*U281,2)</f>
        <v>0</v>
      </c>
      <c r="W281" s="234"/>
      <c r="X281" s="234" t="s">
        <v>240</v>
      </c>
      <c r="Y281" s="214"/>
      <c r="Z281" s="214"/>
      <c r="AA281" s="214"/>
      <c r="AB281" s="214"/>
      <c r="AC281" s="214"/>
      <c r="AD281" s="214"/>
      <c r="AE281" s="214"/>
      <c r="AF281" s="214"/>
      <c r="AG281" s="214" t="s">
        <v>325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31"/>
      <c r="B282" s="232"/>
      <c r="C282" s="276" t="s">
        <v>140</v>
      </c>
      <c r="D282" s="238"/>
      <c r="E282" s="239"/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141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6" t="s">
        <v>317</v>
      </c>
      <c r="D283" s="238"/>
      <c r="E283" s="239">
        <v>13.42</v>
      </c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141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7" t="s">
        <v>146</v>
      </c>
      <c r="D284" s="240"/>
      <c r="E284" s="241">
        <v>13.42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141</v>
      </c>
      <c r="AH284" s="214">
        <v>1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6" t="s">
        <v>318</v>
      </c>
      <c r="D285" s="238"/>
      <c r="E285" s="239"/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141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31"/>
      <c r="B286" s="232"/>
      <c r="C286" s="276" t="s">
        <v>319</v>
      </c>
      <c r="D286" s="238"/>
      <c r="E286" s="239">
        <v>-0.9</v>
      </c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141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6" t="s">
        <v>320</v>
      </c>
      <c r="D287" s="238"/>
      <c r="E287" s="239">
        <v>-0.9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141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7" t="s">
        <v>146</v>
      </c>
      <c r="D288" s="240"/>
      <c r="E288" s="241">
        <v>-1.8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141</v>
      </c>
      <c r="AH288" s="214">
        <v>1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31"/>
      <c r="B289" s="232"/>
      <c r="C289" s="283" t="s">
        <v>300</v>
      </c>
      <c r="D289" s="246"/>
      <c r="E289" s="247">
        <v>1.1619999999999999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141</v>
      </c>
      <c r="AH289" s="214">
        <v>4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31"/>
      <c r="B290" s="232"/>
      <c r="C290" s="277" t="s">
        <v>146</v>
      </c>
      <c r="D290" s="240"/>
      <c r="E290" s="241">
        <v>1.1619999999999999</v>
      </c>
      <c r="F290" s="234"/>
      <c r="G290" s="234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141</v>
      </c>
      <c r="AH290" s="214">
        <v>1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56">
        <v>47</v>
      </c>
      <c r="B291" s="257" t="s">
        <v>326</v>
      </c>
      <c r="C291" s="274" t="s">
        <v>327</v>
      </c>
      <c r="D291" s="258" t="s">
        <v>134</v>
      </c>
      <c r="E291" s="259">
        <v>16.3</v>
      </c>
      <c r="F291" s="260"/>
      <c r="G291" s="261">
        <f>ROUND(E291*F291,2)</f>
        <v>0</v>
      </c>
      <c r="H291" s="260"/>
      <c r="I291" s="261">
        <f>ROUND(E291*H291,2)</f>
        <v>0</v>
      </c>
      <c r="J291" s="260"/>
      <c r="K291" s="261">
        <f>ROUND(E291*J291,2)</f>
        <v>0</v>
      </c>
      <c r="L291" s="261">
        <v>15</v>
      </c>
      <c r="M291" s="261">
        <f>G291*(1+L291/100)</f>
        <v>0</v>
      </c>
      <c r="N291" s="259">
        <v>0</v>
      </c>
      <c r="O291" s="259">
        <f>ROUND(E291*N291,2)</f>
        <v>0</v>
      </c>
      <c r="P291" s="259">
        <v>1E-3</v>
      </c>
      <c r="Q291" s="259">
        <f>ROUND(E291*P291,2)</f>
        <v>0.02</v>
      </c>
      <c r="R291" s="261"/>
      <c r="S291" s="261" t="s">
        <v>135</v>
      </c>
      <c r="T291" s="262" t="s">
        <v>135</v>
      </c>
      <c r="U291" s="234">
        <v>0.255</v>
      </c>
      <c r="V291" s="234">
        <f>ROUND(E291*U291,2)</f>
        <v>4.16</v>
      </c>
      <c r="W291" s="234"/>
      <c r="X291" s="234" t="s">
        <v>136</v>
      </c>
      <c r="Y291" s="214"/>
      <c r="Z291" s="214"/>
      <c r="AA291" s="214"/>
      <c r="AB291" s="214"/>
      <c r="AC291" s="214"/>
      <c r="AD291" s="214"/>
      <c r="AE291" s="214"/>
      <c r="AF291" s="214"/>
      <c r="AG291" s="214" t="s">
        <v>137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6" t="s">
        <v>140</v>
      </c>
      <c r="D292" s="238"/>
      <c r="E292" s="239"/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141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6" t="s">
        <v>195</v>
      </c>
      <c r="D293" s="238"/>
      <c r="E293" s="239">
        <v>7.2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141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31"/>
      <c r="B294" s="232"/>
      <c r="C294" s="276" t="s">
        <v>176</v>
      </c>
      <c r="D294" s="238"/>
      <c r="E294" s="239">
        <v>9.9</v>
      </c>
      <c r="F294" s="234"/>
      <c r="G294" s="234"/>
      <c r="H294" s="234"/>
      <c r="I294" s="234"/>
      <c r="J294" s="234"/>
      <c r="K294" s="234"/>
      <c r="L294" s="234"/>
      <c r="M294" s="234"/>
      <c r="N294" s="233"/>
      <c r="O294" s="233"/>
      <c r="P294" s="233"/>
      <c r="Q294" s="233"/>
      <c r="R294" s="234"/>
      <c r="S294" s="234"/>
      <c r="T294" s="234"/>
      <c r="U294" s="234"/>
      <c r="V294" s="234"/>
      <c r="W294" s="234"/>
      <c r="X294" s="234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141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6" t="s">
        <v>328</v>
      </c>
      <c r="D295" s="238"/>
      <c r="E295" s="239">
        <v>-0.8</v>
      </c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141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31"/>
      <c r="B296" s="232"/>
      <c r="C296" s="277" t="s">
        <v>146</v>
      </c>
      <c r="D296" s="240"/>
      <c r="E296" s="241">
        <v>16.3</v>
      </c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141</v>
      </c>
      <c r="AH296" s="214">
        <v>1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56">
        <v>48</v>
      </c>
      <c r="B297" s="257" t="s">
        <v>329</v>
      </c>
      <c r="C297" s="274" t="s">
        <v>330</v>
      </c>
      <c r="D297" s="258" t="s">
        <v>134</v>
      </c>
      <c r="E297" s="259">
        <v>9.9</v>
      </c>
      <c r="F297" s="260"/>
      <c r="G297" s="261">
        <f>ROUND(E297*F297,2)</f>
        <v>0</v>
      </c>
      <c r="H297" s="260"/>
      <c r="I297" s="261">
        <f>ROUND(E297*H297,2)</f>
        <v>0</v>
      </c>
      <c r="J297" s="260"/>
      <c r="K297" s="261">
        <f>ROUND(E297*J297,2)</f>
        <v>0</v>
      </c>
      <c r="L297" s="261">
        <v>15</v>
      </c>
      <c r="M297" s="261">
        <f>G297*(1+L297/100)</f>
        <v>0</v>
      </c>
      <c r="N297" s="259">
        <v>3.3E-4</v>
      </c>
      <c r="O297" s="259">
        <f>ROUND(E297*N297,2)</f>
        <v>0</v>
      </c>
      <c r="P297" s="259">
        <v>0</v>
      </c>
      <c r="Q297" s="259">
        <f>ROUND(E297*P297,2)</f>
        <v>0</v>
      </c>
      <c r="R297" s="261"/>
      <c r="S297" s="261" t="s">
        <v>135</v>
      </c>
      <c r="T297" s="262" t="s">
        <v>135</v>
      </c>
      <c r="U297" s="234">
        <v>0.45</v>
      </c>
      <c r="V297" s="234">
        <f>ROUND(E297*U297,2)</f>
        <v>4.46</v>
      </c>
      <c r="W297" s="234"/>
      <c r="X297" s="234" t="s">
        <v>136</v>
      </c>
      <c r="Y297" s="214"/>
      <c r="Z297" s="214"/>
      <c r="AA297" s="214"/>
      <c r="AB297" s="214"/>
      <c r="AC297" s="214"/>
      <c r="AD297" s="214"/>
      <c r="AE297" s="214"/>
      <c r="AF297" s="214"/>
      <c r="AG297" s="214" t="s">
        <v>137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31"/>
      <c r="B298" s="232"/>
      <c r="C298" s="276" t="s">
        <v>140</v>
      </c>
      <c r="D298" s="238"/>
      <c r="E298" s="239"/>
      <c r="F298" s="234"/>
      <c r="G298" s="234"/>
      <c r="H298" s="234"/>
      <c r="I298" s="234"/>
      <c r="J298" s="234"/>
      <c r="K298" s="234"/>
      <c r="L298" s="234"/>
      <c r="M298" s="234"/>
      <c r="N298" s="233"/>
      <c r="O298" s="233"/>
      <c r="P298" s="233"/>
      <c r="Q298" s="233"/>
      <c r="R298" s="234"/>
      <c r="S298" s="234"/>
      <c r="T298" s="234"/>
      <c r="U298" s="234"/>
      <c r="V298" s="234"/>
      <c r="W298" s="234"/>
      <c r="X298" s="234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141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6" t="s">
        <v>176</v>
      </c>
      <c r="D299" s="238"/>
      <c r="E299" s="239">
        <v>9.9</v>
      </c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141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31"/>
      <c r="B300" s="232"/>
      <c r="C300" s="277" t="s">
        <v>146</v>
      </c>
      <c r="D300" s="240"/>
      <c r="E300" s="241">
        <v>9.9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141</v>
      </c>
      <c r="AH300" s="214">
        <v>1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56">
        <v>49</v>
      </c>
      <c r="B301" s="257" t="s">
        <v>331</v>
      </c>
      <c r="C301" s="274" t="s">
        <v>332</v>
      </c>
      <c r="D301" s="258" t="s">
        <v>134</v>
      </c>
      <c r="E301" s="259">
        <v>10.89</v>
      </c>
      <c r="F301" s="260"/>
      <c r="G301" s="261">
        <f>ROUND(E301*F301,2)</f>
        <v>0</v>
      </c>
      <c r="H301" s="260"/>
      <c r="I301" s="261">
        <f>ROUND(E301*H301,2)</f>
        <v>0</v>
      </c>
      <c r="J301" s="260"/>
      <c r="K301" s="261">
        <f>ROUND(E301*J301,2)</f>
        <v>0</v>
      </c>
      <c r="L301" s="261">
        <v>15</v>
      </c>
      <c r="M301" s="261">
        <f>G301*(1+L301/100)</f>
        <v>0</v>
      </c>
      <c r="N301" s="259">
        <v>2E-3</v>
      </c>
      <c r="O301" s="259">
        <f>ROUND(E301*N301,2)</f>
        <v>0.02</v>
      </c>
      <c r="P301" s="259">
        <v>0</v>
      </c>
      <c r="Q301" s="259">
        <f>ROUND(E301*P301,2)</f>
        <v>0</v>
      </c>
      <c r="R301" s="261" t="s">
        <v>239</v>
      </c>
      <c r="S301" s="261" t="s">
        <v>135</v>
      </c>
      <c r="T301" s="262" t="s">
        <v>135</v>
      </c>
      <c r="U301" s="234">
        <v>0</v>
      </c>
      <c r="V301" s="234">
        <f>ROUND(E301*U301,2)</f>
        <v>0</v>
      </c>
      <c r="W301" s="234"/>
      <c r="X301" s="234" t="s">
        <v>240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241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31"/>
      <c r="B302" s="232"/>
      <c r="C302" s="276" t="s">
        <v>140</v>
      </c>
      <c r="D302" s="238"/>
      <c r="E302" s="239"/>
      <c r="F302" s="234"/>
      <c r="G302" s="234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141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6" t="s">
        <v>176</v>
      </c>
      <c r="D303" s="238"/>
      <c r="E303" s="239">
        <v>9.9</v>
      </c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141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7" t="s">
        <v>146</v>
      </c>
      <c r="D304" s="240"/>
      <c r="E304" s="241">
        <v>9.9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141</v>
      </c>
      <c r="AH304" s="214">
        <v>1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31"/>
      <c r="B305" s="232"/>
      <c r="C305" s="283" t="s">
        <v>300</v>
      </c>
      <c r="D305" s="246"/>
      <c r="E305" s="247">
        <v>0.99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141</v>
      </c>
      <c r="AH305" s="214">
        <v>4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31"/>
      <c r="B306" s="232"/>
      <c r="C306" s="277" t="s">
        <v>146</v>
      </c>
      <c r="D306" s="240"/>
      <c r="E306" s="241">
        <v>0.99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141</v>
      </c>
      <c r="AH306" s="214">
        <v>1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65">
        <v>50</v>
      </c>
      <c r="B307" s="266" t="s">
        <v>333</v>
      </c>
      <c r="C307" s="278" t="s">
        <v>334</v>
      </c>
      <c r="D307" s="267" t="s">
        <v>223</v>
      </c>
      <c r="E307" s="268">
        <v>2.588E-2</v>
      </c>
      <c r="F307" s="269"/>
      <c r="G307" s="270">
        <f>ROUND(E307*F307,2)</f>
        <v>0</v>
      </c>
      <c r="H307" s="269"/>
      <c r="I307" s="270">
        <f>ROUND(E307*H307,2)</f>
        <v>0</v>
      </c>
      <c r="J307" s="269"/>
      <c r="K307" s="270">
        <f>ROUND(E307*J307,2)</f>
        <v>0</v>
      </c>
      <c r="L307" s="270">
        <v>15</v>
      </c>
      <c r="M307" s="270">
        <f>G307*(1+L307/100)</f>
        <v>0</v>
      </c>
      <c r="N307" s="268">
        <v>0</v>
      </c>
      <c r="O307" s="268">
        <f>ROUND(E307*N307,2)</f>
        <v>0</v>
      </c>
      <c r="P307" s="268">
        <v>0</v>
      </c>
      <c r="Q307" s="268">
        <f>ROUND(E307*P307,2)</f>
        <v>0</v>
      </c>
      <c r="R307" s="270"/>
      <c r="S307" s="270" t="s">
        <v>135</v>
      </c>
      <c r="T307" s="271" t="s">
        <v>135</v>
      </c>
      <c r="U307" s="234">
        <v>1.1140000000000001</v>
      </c>
      <c r="V307" s="234">
        <f>ROUND(E307*U307,2)</f>
        <v>0.03</v>
      </c>
      <c r="W307" s="234"/>
      <c r="X307" s="234" t="s">
        <v>274</v>
      </c>
      <c r="Y307" s="214"/>
      <c r="Z307" s="214"/>
      <c r="AA307" s="214"/>
      <c r="AB307" s="214"/>
      <c r="AC307" s="214"/>
      <c r="AD307" s="214"/>
      <c r="AE307" s="214"/>
      <c r="AF307" s="214"/>
      <c r="AG307" s="214" t="s">
        <v>275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ht="13" x14ac:dyDescent="0.25">
      <c r="A308" s="249" t="s">
        <v>130</v>
      </c>
      <c r="B308" s="250" t="s">
        <v>92</v>
      </c>
      <c r="C308" s="273" t="s">
        <v>93</v>
      </c>
      <c r="D308" s="251"/>
      <c r="E308" s="252"/>
      <c r="F308" s="253"/>
      <c r="G308" s="253">
        <f>SUMIF(AG309:AG344,"&lt;&gt;NOR",G309:G344)</f>
        <v>0</v>
      </c>
      <c r="H308" s="253"/>
      <c r="I308" s="253">
        <f>SUM(I309:I344)</f>
        <v>0</v>
      </c>
      <c r="J308" s="253"/>
      <c r="K308" s="253">
        <f>SUM(K309:K344)</f>
        <v>0</v>
      </c>
      <c r="L308" s="253"/>
      <c r="M308" s="253">
        <f>SUM(M309:M344)</f>
        <v>0</v>
      </c>
      <c r="N308" s="252"/>
      <c r="O308" s="252">
        <f>SUM(O309:O344)</f>
        <v>0.06</v>
      </c>
      <c r="P308" s="252"/>
      <c r="Q308" s="252">
        <f>SUM(Q309:Q344)</f>
        <v>0</v>
      </c>
      <c r="R308" s="253"/>
      <c r="S308" s="253"/>
      <c r="T308" s="254"/>
      <c r="U308" s="248"/>
      <c r="V308" s="248">
        <f>SUM(V309:V344)</f>
        <v>4.5299999999999994</v>
      </c>
      <c r="W308" s="248"/>
      <c r="X308" s="248"/>
      <c r="AG308" t="s">
        <v>131</v>
      </c>
    </row>
    <row r="309" spans="1:60" outlineLevel="1" x14ac:dyDescent="0.25">
      <c r="A309" s="256">
        <v>51</v>
      </c>
      <c r="B309" s="257" t="s">
        <v>335</v>
      </c>
      <c r="C309" s="274" t="s">
        <v>336</v>
      </c>
      <c r="D309" s="258" t="s">
        <v>134</v>
      </c>
      <c r="E309" s="259">
        <v>3.1787999999999998</v>
      </c>
      <c r="F309" s="260"/>
      <c r="G309" s="261">
        <f>ROUND(E309*F309,2)</f>
        <v>0</v>
      </c>
      <c r="H309" s="260"/>
      <c r="I309" s="261">
        <f>ROUND(E309*H309,2)</f>
        <v>0</v>
      </c>
      <c r="J309" s="260"/>
      <c r="K309" s="261">
        <f>ROUND(E309*J309,2)</f>
        <v>0</v>
      </c>
      <c r="L309" s="261">
        <v>15</v>
      </c>
      <c r="M309" s="261">
        <f>G309*(1+L309/100)</f>
        <v>0</v>
      </c>
      <c r="N309" s="259">
        <v>2.1000000000000001E-4</v>
      </c>
      <c r="O309" s="259">
        <f>ROUND(E309*N309,2)</f>
        <v>0</v>
      </c>
      <c r="P309" s="259">
        <v>0</v>
      </c>
      <c r="Q309" s="259">
        <f>ROUND(E309*P309,2)</f>
        <v>0</v>
      </c>
      <c r="R309" s="261"/>
      <c r="S309" s="261" t="s">
        <v>135</v>
      </c>
      <c r="T309" s="262" t="s">
        <v>135</v>
      </c>
      <c r="U309" s="234">
        <v>0.05</v>
      </c>
      <c r="V309" s="234">
        <f>ROUND(E309*U309,2)</f>
        <v>0.16</v>
      </c>
      <c r="W309" s="234"/>
      <c r="X309" s="234" t="s">
        <v>136</v>
      </c>
      <c r="Y309" s="214"/>
      <c r="Z309" s="214"/>
      <c r="AA309" s="214"/>
      <c r="AB309" s="214"/>
      <c r="AC309" s="214"/>
      <c r="AD309" s="214"/>
      <c r="AE309" s="214"/>
      <c r="AF309" s="214"/>
      <c r="AG309" s="214" t="s">
        <v>137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5" t="s">
        <v>337</v>
      </c>
      <c r="D310" s="264"/>
      <c r="E310" s="264"/>
      <c r="F310" s="264"/>
      <c r="G310" s="26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139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31"/>
      <c r="B311" s="232"/>
      <c r="C311" s="276" t="s">
        <v>140</v>
      </c>
      <c r="D311" s="238"/>
      <c r="E311" s="239"/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141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ht="20" outlineLevel="1" x14ac:dyDescent="0.25">
      <c r="A312" s="231"/>
      <c r="B312" s="232"/>
      <c r="C312" s="276" t="s">
        <v>172</v>
      </c>
      <c r="D312" s="238"/>
      <c r="E312" s="239">
        <v>0.85680000000000001</v>
      </c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141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31"/>
      <c r="B313" s="232"/>
      <c r="C313" s="276" t="s">
        <v>173</v>
      </c>
      <c r="D313" s="238"/>
      <c r="E313" s="239">
        <v>2.3220000000000001</v>
      </c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141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7" t="s">
        <v>146</v>
      </c>
      <c r="D314" s="240"/>
      <c r="E314" s="241">
        <v>3.1787999999999998</v>
      </c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141</v>
      </c>
      <c r="AH314" s="214">
        <v>1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56">
        <v>52</v>
      </c>
      <c r="B315" s="257" t="s">
        <v>338</v>
      </c>
      <c r="C315" s="274" t="s">
        <v>339</v>
      </c>
      <c r="D315" s="258" t="s">
        <v>134</v>
      </c>
      <c r="E315" s="259">
        <v>3.1787999999999998</v>
      </c>
      <c r="F315" s="260"/>
      <c r="G315" s="261">
        <f>ROUND(E315*F315,2)</f>
        <v>0</v>
      </c>
      <c r="H315" s="260"/>
      <c r="I315" s="261">
        <f>ROUND(E315*H315,2)</f>
        <v>0</v>
      </c>
      <c r="J315" s="260"/>
      <c r="K315" s="261">
        <f>ROUND(E315*J315,2)</f>
        <v>0</v>
      </c>
      <c r="L315" s="261">
        <v>15</v>
      </c>
      <c r="M315" s="261">
        <f>G315*(1+L315/100)</f>
        <v>0</v>
      </c>
      <c r="N315" s="259">
        <v>5.2399999999999999E-3</v>
      </c>
      <c r="O315" s="259">
        <f>ROUND(E315*N315,2)</f>
        <v>0.02</v>
      </c>
      <c r="P315" s="259">
        <v>0</v>
      </c>
      <c r="Q315" s="259">
        <f>ROUND(E315*P315,2)</f>
        <v>0</v>
      </c>
      <c r="R315" s="261"/>
      <c r="S315" s="261" t="s">
        <v>135</v>
      </c>
      <c r="T315" s="262" t="s">
        <v>135</v>
      </c>
      <c r="U315" s="234">
        <v>0.95840000000000003</v>
      </c>
      <c r="V315" s="234">
        <f>ROUND(E315*U315,2)</f>
        <v>3.05</v>
      </c>
      <c r="W315" s="234"/>
      <c r="X315" s="234" t="s">
        <v>136</v>
      </c>
      <c r="Y315" s="214"/>
      <c r="Z315" s="214"/>
      <c r="AA315" s="214"/>
      <c r="AB315" s="214"/>
      <c r="AC315" s="214"/>
      <c r="AD315" s="214"/>
      <c r="AE315" s="214"/>
      <c r="AF315" s="214"/>
      <c r="AG315" s="214" t="s">
        <v>137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6" t="s">
        <v>140</v>
      </c>
      <c r="D316" s="238"/>
      <c r="E316" s="239"/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141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ht="20" outlineLevel="1" x14ac:dyDescent="0.25">
      <c r="A317" s="231"/>
      <c r="B317" s="232"/>
      <c r="C317" s="276" t="s">
        <v>172</v>
      </c>
      <c r="D317" s="238"/>
      <c r="E317" s="239">
        <v>0.85680000000000001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141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31"/>
      <c r="B318" s="232"/>
      <c r="C318" s="276" t="s">
        <v>173</v>
      </c>
      <c r="D318" s="238"/>
      <c r="E318" s="239">
        <v>2.3220000000000001</v>
      </c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141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31"/>
      <c r="B319" s="232"/>
      <c r="C319" s="277" t="s">
        <v>146</v>
      </c>
      <c r="D319" s="240"/>
      <c r="E319" s="241">
        <v>3.1787999999999998</v>
      </c>
      <c r="F319" s="234"/>
      <c r="G319" s="234"/>
      <c r="H319" s="234"/>
      <c r="I319" s="234"/>
      <c r="J319" s="234"/>
      <c r="K319" s="234"/>
      <c r="L319" s="234"/>
      <c r="M319" s="234"/>
      <c r="N319" s="233"/>
      <c r="O319" s="233"/>
      <c r="P319" s="233"/>
      <c r="Q319" s="233"/>
      <c r="R319" s="234"/>
      <c r="S319" s="234"/>
      <c r="T319" s="234"/>
      <c r="U319" s="234"/>
      <c r="V319" s="234"/>
      <c r="W319" s="234"/>
      <c r="X319" s="234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141</v>
      </c>
      <c r="AH319" s="214">
        <v>1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56">
        <v>53</v>
      </c>
      <c r="B320" s="257" t="s">
        <v>340</v>
      </c>
      <c r="C320" s="274" t="s">
        <v>341</v>
      </c>
      <c r="D320" s="258" t="s">
        <v>134</v>
      </c>
      <c r="E320" s="259">
        <v>3.49668</v>
      </c>
      <c r="F320" s="260"/>
      <c r="G320" s="261">
        <f>ROUND(E320*F320,2)</f>
        <v>0</v>
      </c>
      <c r="H320" s="260"/>
      <c r="I320" s="261">
        <f>ROUND(E320*H320,2)</f>
        <v>0</v>
      </c>
      <c r="J320" s="260"/>
      <c r="K320" s="261">
        <f>ROUND(E320*J320,2)</f>
        <v>0</v>
      </c>
      <c r="L320" s="261">
        <v>15</v>
      </c>
      <c r="M320" s="261">
        <f>G320*(1+L320/100)</f>
        <v>0</v>
      </c>
      <c r="N320" s="259">
        <v>1.2200000000000001E-2</v>
      </c>
      <c r="O320" s="259">
        <f>ROUND(E320*N320,2)</f>
        <v>0.04</v>
      </c>
      <c r="P320" s="259">
        <v>0</v>
      </c>
      <c r="Q320" s="259">
        <f>ROUND(E320*P320,2)</f>
        <v>0</v>
      </c>
      <c r="R320" s="261" t="s">
        <v>239</v>
      </c>
      <c r="S320" s="261" t="s">
        <v>135</v>
      </c>
      <c r="T320" s="262" t="s">
        <v>135</v>
      </c>
      <c r="U320" s="234">
        <v>0</v>
      </c>
      <c r="V320" s="234">
        <f>ROUND(E320*U320,2)</f>
        <v>0</v>
      </c>
      <c r="W320" s="234"/>
      <c r="X320" s="234" t="s">
        <v>240</v>
      </c>
      <c r="Y320" s="214"/>
      <c r="Z320" s="214"/>
      <c r="AA320" s="214"/>
      <c r="AB320" s="214"/>
      <c r="AC320" s="214"/>
      <c r="AD320" s="214"/>
      <c r="AE320" s="214"/>
      <c r="AF320" s="214"/>
      <c r="AG320" s="214" t="s">
        <v>241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76" t="s">
        <v>140</v>
      </c>
      <c r="D321" s="238"/>
      <c r="E321" s="239"/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141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ht="20" outlineLevel="1" x14ac:dyDescent="0.25">
      <c r="A322" s="231"/>
      <c r="B322" s="232"/>
      <c r="C322" s="276" t="s">
        <v>172</v>
      </c>
      <c r="D322" s="238"/>
      <c r="E322" s="239">
        <v>0.85680000000000001</v>
      </c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141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31"/>
      <c r="B323" s="232"/>
      <c r="C323" s="276" t="s">
        <v>173</v>
      </c>
      <c r="D323" s="238"/>
      <c r="E323" s="239">
        <v>2.3220000000000001</v>
      </c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141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31"/>
      <c r="B324" s="232"/>
      <c r="C324" s="277" t="s">
        <v>146</v>
      </c>
      <c r="D324" s="240"/>
      <c r="E324" s="241">
        <v>3.1787999999999998</v>
      </c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141</v>
      </c>
      <c r="AH324" s="214">
        <v>1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31"/>
      <c r="B325" s="232"/>
      <c r="C325" s="283" t="s">
        <v>300</v>
      </c>
      <c r="D325" s="246"/>
      <c r="E325" s="247">
        <v>0.31788</v>
      </c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141</v>
      </c>
      <c r="AH325" s="214">
        <v>4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7" t="s">
        <v>146</v>
      </c>
      <c r="D326" s="240"/>
      <c r="E326" s="241">
        <v>0.31788</v>
      </c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141</v>
      </c>
      <c r="AH326" s="214">
        <v>1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ht="20" outlineLevel="1" x14ac:dyDescent="0.25">
      <c r="A327" s="256">
        <v>54</v>
      </c>
      <c r="B327" s="257" t="s">
        <v>342</v>
      </c>
      <c r="C327" s="274" t="s">
        <v>343</v>
      </c>
      <c r="D327" s="258" t="s">
        <v>211</v>
      </c>
      <c r="E327" s="259">
        <v>7.74</v>
      </c>
      <c r="F327" s="260"/>
      <c r="G327" s="261">
        <f>ROUND(E327*F327,2)</f>
        <v>0</v>
      </c>
      <c r="H327" s="260"/>
      <c r="I327" s="261">
        <f>ROUND(E327*H327,2)</f>
        <v>0</v>
      </c>
      <c r="J327" s="260"/>
      <c r="K327" s="261">
        <f>ROUND(E327*J327,2)</f>
        <v>0</v>
      </c>
      <c r="L327" s="261">
        <v>15</v>
      </c>
      <c r="M327" s="261">
        <f>G327*(1+L327/100)</f>
        <v>0</v>
      </c>
      <c r="N327" s="259">
        <v>1E-4</v>
      </c>
      <c r="O327" s="259">
        <f>ROUND(E327*N327,2)</f>
        <v>0</v>
      </c>
      <c r="P327" s="259">
        <v>0</v>
      </c>
      <c r="Q327" s="259">
        <f>ROUND(E327*P327,2)</f>
        <v>0</v>
      </c>
      <c r="R327" s="261"/>
      <c r="S327" s="261" t="s">
        <v>201</v>
      </c>
      <c r="T327" s="262" t="s">
        <v>227</v>
      </c>
      <c r="U327" s="234">
        <v>0.12</v>
      </c>
      <c r="V327" s="234">
        <f>ROUND(E327*U327,2)</f>
        <v>0.93</v>
      </c>
      <c r="W327" s="234"/>
      <c r="X327" s="234" t="s">
        <v>136</v>
      </c>
      <c r="Y327" s="214"/>
      <c r="Z327" s="214"/>
      <c r="AA327" s="214"/>
      <c r="AB327" s="214"/>
      <c r="AC327" s="214"/>
      <c r="AD327" s="214"/>
      <c r="AE327" s="214"/>
      <c r="AF327" s="214"/>
      <c r="AG327" s="214" t="s">
        <v>137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31"/>
      <c r="B328" s="232"/>
      <c r="C328" s="275" t="s">
        <v>344</v>
      </c>
      <c r="D328" s="264"/>
      <c r="E328" s="264"/>
      <c r="F328" s="264"/>
      <c r="G328" s="26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139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31"/>
      <c r="B329" s="232"/>
      <c r="C329" s="276" t="s">
        <v>140</v>
      </c>
      <c r="D329" s="238"/>
      <c r="E329" s="239"/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141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31"/>
      <c r="B330" s="232"/>
      <c r="C330" s="276" t="s">
        <v>345</v>
      </c>
      <c r="D330" s="238"/>
      <c r="E330" s="239">
        <v>5.04</v>
      </c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141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6" t="s">
        <v>346</v>
      </c>
      <c r="D331" s="238"/>
      <c r="E331" s="239">
        <v>2.7</v>
      </c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141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7" t="s">
        <v>146</v>
      </c>
      <c r="D332" s="240"/>
      <c r="E332" s="241">
        <v>7.74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141</v>
      </c>
      <c r="AH332" s="214">
        <v>1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ht="20" outlineLevel="1" x14ac:dyDescent="0.25">
      <c r="A333" s="256">
        <v>55</v>
      </c>
      <c r="B333" s="257" t="s">
        <v>347</v>
      </c>
      <c r="C333" s="274" t="s">
        <v>348</v>
      </c>
      <c r="D333" s="258" t="s">
        <v>211</v>
      </c>
      <c r="E333" s="259">
        <v>1.72</v>
      </c>
      <c r="F333" s="260"/>
      <c r="G333" s="261">
        <f>ROUND(E333*F333,2)</f>
        <v>0</v>
      </c>
      <c r="H333" s="260"/>
      <c r="I333" s="261">
        <f>ROUND(E333*H333,2)</f>
        <v>0</v>
      </c>
      <c r="J333" s="260"/>
      <c r="K333" s="261">
        <f>ROUND(E333*J333,2)</f>
        <v>0</v>
      </c>
      <c r="L333" s="261">
        <v>15</v>
      </c>
      <c r="M333" s="261">
        <f>G333*(1+L333/100)</f>
        <v>0</v>
      </c>
      <c r="N333" s="259">
        <v>1E-4</v>
      </c>
      <c r="O333" s="259">
        <f>ROUND(E333*N333,2)</f>
        <v>0</v>
      </c>
      <c r="P333" s="259">
        <v>0</v>
      </c>
      <c r="Q333" s="259">
        <f>ROUND(E333*P333,2)</f>
        <v>0</v>
      </c>
      <c r="R333" s="261"/>
      <c r="S333" s="261" t="s">
        <v>201</v>
      </c>
      <c r="T333" s="262" t="s">
        <v>227</v>
      </c>
      <c r="U333" s="234">
        <v>0.12</v>
      </c>
      <c r="V333" s="234">
        <f>ROUND(E333*U333,2)</f>
        <v>0.21</v>
      </c>
      <c r="W333" s="234"/>
      <c r="X333" s="234" t="s">
        <v>136</v>
      </c>
      <c r="Y333" s="214"/>
      <c r="Z333" s="214"/>
      <c r="AA333" s="214"/>
      <c r="AB333" s="214"/>
      <c r="AC333" s="214"/>
      <c r="AD333" s="214"/>
      <c r="AE333" s="214"/>
      <c r="AF333" s="214"/>
      <c r="AG333" s="214" t="s">
        <v>137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31"/>
      <c r="B334" s="232"/>
      <c r="C334" s="275" t="s">
        <v>344</v>
      </c>
      <c r="D334" s="264"/>
      <c r="E334" s="264"/>
      <c r="F334" s="264"/>
      <c r="G334" s="26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139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31"/>
      <c r="B335" s="232"/>
      <c r="C335" s="276" t="s">
        <v>140</v>
      </c>
      <c r="D335" s="238"/>
      <c r="E335" s="239"/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141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31"/>
      <c r="B336" s="232"/>
      <c r="C336" s="276" t="s">
        <v>349</v>
      </c>
      <c r="D336" s="238"/>
      <c r="E336" s="239">
        <v>0.34</v>
      </c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141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6" t="s">
        <v>350</v>
      </c>
      <c r="D337" s="238"/>
      <c r="E337" s="239">
        <v>1.38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141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31"/>
      <c r="B338" s="232"/>
      <c r="C338" s="277" t="s">
        <v>146</v>
      </c>
      <c r="D338" s="240"/>
      <c r="E338" s="241">
        <v>1.72</v>
      </c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141</v>
      </c>
      <c r="AH338" s="214">
        <v>1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ht="20" outlineLevel="1" x14ac:dyDescent="0.25">
      <c r="A339" s="256">
        <v>56</v>
      </c>
      <c r="B339" s="257" t="s">
        <v>351</v>
      </c>
      <c r="C339" s="274" t="s">
        <v>352</v>
      </c>
      <c r="D339" s="258" t="s">
        <v>211</v>
      </c>
      <c r="E339" s="259">
        <v>0.86</v>
      </c>
      <c r="F339" s="260"/>
      <c r="G339" s="261">
        <f>ROUND(E339*F339,2)</f>
        <v>0</v>
      </c>
      <c r="H339" s="260"/>
      <c r="I339" s="261">
        <f>ROUND(E339*H339,2)</f>
        <v>0</v>
      </c>
      <c r="J339" s="260"/>
      <c r="K339" s="261">
        <f>ROUND(E339*J339,2)</f>
        <v>0</v>
      </c>
      <c r="L339" s="261">
        <v>15</v>
      </c>
      <c r="M339" s="261">
        <f>G339*(1+L339/100)</f>
        <v>0</v>
      </c>
      <c r="N339" s="259">
        <v>2.3000000000000001E-4</v>
      </c>
      <c r="O339" s="259">
        <f>ROUND(E339*N339,2)</f>
        <v>0</v>
      </c>
      <c r="P339" s="259">
        <v>0</v>
      </c>
      <c r="Q339" s="259">
        <f>ROUND(E339*P339,2)</f>
        <v>0</v>
      </c>
      <c r="R339" s="261"/>
      <c r="S339" s="261" t="s">
        <v>201</v>
      </c>
      <c r="T339" s="262" t="s">
        <v>227</v>
      </c>
      <c r="U339" s="234">
        <v>0.12</v>
      </c>
      <c r="V339" s="234">
        <f>ROUND(E339*U339,2)</f>
        <v>0.1</v>
      </c>
      <c r="W339" s="234"/>
      <c r="X339" s="234" t="s">
        <v>136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137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5" t="s">
        <v>344</v>
      </c>
      <c r="D340" s="264"/>
      <c r="E340" s="264"/>
      <c r="F340" s="264"/>
      <c r="G340" s="26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139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6" t="s">
        <v>140</v>
      </c>
      <c r="D341" s="238"/>
      <c r="E341" s="239"/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141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6" t="s">
        <v>353</v>
      </c>
      <c r="D342" s="238"/>
      <c r="E342" s="239">
        <v>0.86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141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31"/>
      <c r="B343" s="232"/>
      <c r="C343" s="277" t="s">
        <v>146</v>
      </c>
      <c r="D343" s="240"/>
      <c r="E343" s="241">
        <v>0.86</v>
      </c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141</v>
      </c>
      <c r="AH343" s="214">
        <v>1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65">
        <v>57</v>
      </c>
      <c r="B344" s="266" t="s">
        <v>354</v>
      </c>
      <c r="C344" s="278" t="s">
        <v>355</v>
      </c>
      <c r="D344" s="267" t="s">
        <v>223</v>
      </c>
      <c r="E344" s="268">
        <v>6.1129999999999997E-2</v>
      </c>
      <c r="F344" s="269"/>
      <c r="G344" s="270">
        <f>ROUND(E344*F344,2)</f>
        <v>0</v>
      </c>
      <c r="H344" s="269"/>
      <c r="I344" s="270">
        <f>ROUND(E344*H344,2)</f>
        <v>0</v>
      </c>
      <c r="J344" s="269"/>
      <c r="K344" s="270">
        <f>ROUND(E344*J344,2)</f>
        <v>0</v>
      </c>
      <c r="L344" s="270">
        <v>15</v>
      </c>
      <c r="M344" s="270">
        <f>G344*(1+L344/100)</f>
        <v>0</v>
      </c>
      <c r="N344" s="268">
        <v>0</v>
      </c>
      <c r="O344" s="268">
        <f>ROUND(E344*N344,2)</f>
        <v>0</v>
      </c>
      <c r="P344" s="268">
        <v>0</v>
      </c>
      <c r="Q344" s="268">
        <f>ROUND(E344*P344,2)</f>
        <v>0</v>
      </c>
      <c r="R344" s="270"/>
      <c r="S344" s="270" t="s">
        <v>135</v>
      </c>
      <c r="T344" s="271" t="s">
        <v>135</v>
      </c>
      <c r="U344" s="234">
        <v>1.3049999999999999</v>
      </c>
      <c r="V344" s="234">
        <f>ROUND(E344*U344,2)</f>
        <v>0.08</v>
      </c>
      <c r="W344" s="234"/>
      <c r="X344" s="234" t="s">
        <v>274</v>
      </c>
      <c r="Y344" s="214"/>
      <c r="Z344" s="214"/>
      <c r="AA344" s="214"/>
      <c r="AB344" s="214"/>
      <c r="AC344" s="214"/>
      <c r="AD344" s="214"/>
      <c r="AE344" s="214"/>
      <c r="AF344" s="214"/>
      <c r="AG344" s="214" t="s">
        <v>275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ht="13" x14ac:dyDescent="0.25">
      <c r="A345" s="249" t="s">
        <v>130</v>
      </c>
      <c r="B345" s="250" t="s">
        <v>94</v>
      </c>
      <c r="C345" s="273" t="s">
        <v>95</v>
      </c>
      <c r="D345" s="251"/>
      <c r="E345" s="252"/>
      <c r="F345" s="253"/>
      <c r="G345" s="253">
        <f>SUMIF(AG346:AG393,"&lt;&gt;NOR",G346:G393)</f>
        <v>0</v>
      </c>
      <c r="H345" s="253"/>
      <c r="I345" s="253">
        <f>SUM(I346:I393)</f>
        <v>0</v>
      </c>
      <c r="J345" s="253"/>
      <c r="K345" s="253">
        <f>SUM(K346:K393)</f>
        <v>0</v>
      </c>
      <c r="L345" s="253"/>
      <c r="M345" s="253">
        <f>SUM(M346:M393)</f>
        <v>0</v>
      </c>
      <c r="N345" s="252"/>
      <c r="O345" s="252">
        <f>SUM(O346:O393)</f>
        <v>0</v>
      </c>
      <c r="P345" s="252"/>
      <c r="Q345" s="252">
        <f>SUM(Q346:Q393)</f>
        <v>0</v>
      </c>
      <c r="R345" s="253"/>
      <c r="S345" s="253"/>
      <c r="T345" s="254"/>
      <c r="U345" s="248"/>
      <c r="V345" s="248">
        <f>SUM(V346:V393)</f>
        <v>15.12</v>
      </c>
      <c r="W345" s="248"/>
      <c r="X345" s="248"/>
      <c r="AG345" t="s">
        <v>131</v>
      </c>
    </row>
    <row r="346" spans="1:60" outlineLevel="1" x14ac:dyDescent="0.25">
      <c r="A346" s="256">
        <v>58</v>
      </c>
      <c r="B346" s="257" t="s">
        <v>356</v>
      </c>
      <c r="C346" s="274" t="s">
        <v>357</v>
      </c>
      <c r="D346" s="258" t="s">
        <v>134</v>
      </c>
      <c r="E346" s="259">
        <v>12.228</v>
      </c>
      <c r="F346" s="260"/>
      <c r="G346" s="261">
        <f>ROUND(E346*F346,2)</f>
        <v>0</v>
      </c>
      <c r="H346" s="260"/>
      <c r="I346" s="261">
        <f>ROUND(E346*H346,2)</f>
        <v>0</v>
      </c>
      <c r="J346" s="260"/>
      <c r="K346" s="261">
        <f>ROUND(E346*J346,2)</f>
        <v>0</v>
      </c>
      <c r="L346" s="261">
        <v>15</v>
      </c>
      <c r="M346" s="261">
        <f>G346*(1+L346/100)</f>
        <v>0</v>
      </c>
      <c r="N346" s="259">
        <v>1.4999999999999999E-4</v>
      </c>
      <c r="O346" s="259">
        <f>ROUND(E346*N346,2)</f>
        <v>0</v>
      </c>
      <c r="P346" s="259">
        <v>0</v>
      </c>
      <c r="Q346" s="259">
        <f>ROUND(E346*P346,2)</f>
        <v>0</v>
      </c>
      <c r="R346" s="261"/>
      <c r="S346" s="261" t="s">
        <v>135</v>
      </c>
      <c r="T346" s="262" t="s">
        <v>135</v>
      </c>
      <c r="U346" s="234">
        <v>0.22800000000000001</v>
      </c>
      <c r="V346" s="234">
        <f>ROUND(E346*U346,2)</f>
        <v>2.79</v>
      </c>
      <c r="W346" s="234"/>
      <c r="X346" s="234" t="s">
        <v>136</v>
      </c>
      <c r="Y346" s="214"/>
      <c r="Z346" s="214"/>
      <c r="AA346" s="214"/>
      <c r="AB346" s="214"/>
      <c r="AC346" s="214"/>
      <c r="AD346" s="214"/>
      <c r="AE346" s="214"/>
      <c r="AF346" s="214"/>
      <c r="AG346" s="214" t="s">
        <v>137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6" t="s">
        <v>140</v>
      </c>
      <c r="D347" s="238"/>
      <c r="E347" s="239"/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141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31"/>
      <c r="B348" s="232"/>
      <c r="C348" s="276" t="s">
        <v>358</v>
      </c>
      <c r="D348" s="238"/>
      <c r="E348" s="239"/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141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31"/>
      <c r="B349" s="232"/>
      <c r="C349" s="276" t="s">
        <v>359</v>
      </c>
      <c r="D349" s="238"/>
      <c r="E349" s="239"/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141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6" t="s">
        <v>360</v>
      </c>
      <c r="D350" s="238"/>
      <c r="E350" s="239">
        <v>0.29199999999999998</v>
      </c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141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31"/>
      <c r="B351" s="232"/>
      <c r="C351" s="276" t="s">
        <v>361</v>
      </c>
      <c r="D351" s="238"/>
      <c r="E351" s="239">
        <v>0.47399999999999998</v>
      </c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141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6" t="s">
        <v>362</v>
      </c>
      <c r="D352" s="238"/>
      <c r="E352" s="239"/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141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31"/>
      <c r="B353" s="232"/>
      <c r="C353" s="276" t="s">
        <v>363</v>
      </c>
      <c r="D353" s="238"/>
      <c r="E353" s="239">
        <v>0.27700000000000002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141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31"/>
      <c r="B354" s="232"/>
      <c r="C354" s="276" t="s">
        <v>364</v>
      </c>
      <c r="D354" s="238"/>
      <c r="E354" s="239">
        <v>0.45900000000000002</v>
      </c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141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31"/>
      <c r="B355" s="232"/>
      <c r="C355" s="276" t="s">
        <v>365</v>
      </c>
      <c r="D355" s="238"/>
      <c r="E355" s="239"/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141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6" t="s">
        <v>366</v>
      </c>
      <c r="D356" s="238"/>
      <c r="E356" s="239">
        <v>0.26700000000000002</v>
      </c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141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31"/>
      <c r="B357" s="232"/>
      <c r="C357" s="276" t="s">
        <v>364</v>
      </c>
      <c r="D357" s="238"/>
      <c r="E357" s="239">
        <v>0.45900000000000002</v>
      </c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141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31"/>
      <c r="B358" s="232"/>
      <c r="C358" s="277" t="s">
        <v>146</v>
      </c>
      <c r="D358" s="240"/>
      <c r="E358" s="241">
        <v>2.2280000000000002</v>
      </c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141</v>
      </c>
      <c r="AH358" s="214">
        <v>1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31"/>
      <c r="B359" s="232"/>
      <c r="C359" s="276" t="s">
        <v>367</v>
      </c>
      <c r="D359" s="238"/>
      <c r="E359" s="239"/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141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6" t="s">
        <v>368</v>
      </c>
      <c r="D360" s="238"/>
      <c r="E360" s="239">
        <v>5</v>
      </c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141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31"/>
      <c r="B361" s="232"/>
      <c r="C361" s="276" t="s">
        <v>369</v>
      </c>
      <c r="D361" s="238"/>
      <c r="E361" s="239">
        <v>5</v>
      </c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141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7" t="s">
        <v>146</v>
      </c>
      <c r="D362" s="240"/>
      <c r="E362" s="241">
        <v>10</v>
      </c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141</v>
      </c>
      <c r="AH362" s="214">
        <v>1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56">
        <v>59</v>
      </c>
      <c r="B363" s="257" t="s">
        <v>370</v>
      </c>
      <c r="C363" s="274" t="s">
        <v>371</v>
      </c>
      <c r="D363" s="258" t="s">
        <v>134</v>
      </c>
      <c r="E363" s="259">
        <v>12.228</v>
      </c>
      <c r="F363" s="260"/>
      <c r="G363" s="261">
        <f>ROUND(E363*F363,2)</f>
        <v>0</v>
      </c>
      <c r="H363" s="260"/>
      <c r="I363" s="261">
        <f>ROUND(E363*H363,2)</f>
        <v>0</v>
      </c>
      <c r="J363" s="260"/>
      <c r="K363" s="261">
        <f>ROUND(E363*J363,2)</f>
        <v>0</v>
      </c>
      <c r="L363" s="261">
        <v>15</v>
      </c>
      <c r="M363" s="261">
        <f>G363*(1+L363/100)</f>
        <v>0</v>
      </c>
      <c r="N363" s="259">
        <v>3.1E-4</v>
      </c>
      <c r="O363" s="259">
        <f>ROUND(E363*N363,2)</f>
        <v>0</v>
      </c>
      <c r="P363" s="259">
        <v>0</v>
      </c>
      <c r="Q363" s="259">
        <f>ROUND(E363*P363,2)</f>
        <v>0</v>
      </c>
      <c r="R363" s="261"/>
      <c r="S363" s="261" t="s">
        <v>135</v>
      </c>
      <c r="T363" s="262" t="s">
        <v>135</v>
      </c>
      <c r="U363" s="234">
        <v>0.4</v>
      </c>
      <c r="V363" s="234">
        <f>ROUND(E363*U363,2)</f>
        <v>4.8899999999999997</v>
      </c>
      <c r="W363" s="234"/>
      <c r="X363" s="234" t="s">
        <v>136</v>
      </c>
      <c r="Y363" s="214"/>
      <c r="Z363" s="214"/>
      <c r="AA363" s="214"/>
      <c r="AB363" s="214"/>
      <c r="AC363" s="214"/>
      <c r="AD363" s="214"/>
      <c r="AE363" s="214"/>
      <c r="AF363" s="214"/>
      <c r="AG363" s="214" t="s">
        <v>137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5" t="s">
        <v>372</v>
      </c>
      <c r="D364" s="264"/>
      <c r="E364" s="264"/>
      <c r="F364" s="264"/>
      <c r="G364" s="26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139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76" t="s">
        <v>140</v>
      </c>
      <c r="D365" s="238"/>
      <c r="E365" s="239"/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141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31"/>
      <c r="B366" s="232"/>
      <c r="C366" s="276" t="s">
        <v>358</v>
      </c>
      <c r="D366" s="238"/>
      <c r="E366" s="239"/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141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31"/>
      <c r="B367" s="232"/>
      <c r="C367" s="276" t="s">
        <v>359</v>
      </c>
      <c r="D367" s="238"/>
      <c r="E367" s="239"/>
      <c r="F367" s="234"/>
      <c r="G367" s="234"/>
      <c r="H367" s="234"/>
      <c r="I367" s="234"/>
      <c r="J367" s="234"/>
      <c r="K367" s="234"/>
      <c r="L367" s="234"/>
      <c r="M367" s="234"/>
      <c r="N367" s="233"/>
      <c r="O367" s="233"/>
      <c r="P367" s="233"/>
      <c r="Q367" s="233"/>
      <c r="R367" s="234"/>
      <c r="S367" s="234"/>
      <c r="T367" s="234"/>
      <c r="U367" s="234"/>
      <c r="V367" s="234"/>
      <c r="W367" s="234"/>
      <c r="X367" s="234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141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31"/>
      <c r="B368" s="232"/>
      <c r="C368" s="276" t="s">
        <v>360</v>
      </c>
      <c r="D368" s="238"/>
      <c r="E368" s="239">
        <v>0.29199999999999998</v>
      </c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141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6" t="s">
        <v>361</v>
      </c>
      <c r="D369" s="238"/>
      <c r="E369" s="239">
        <v>0.47399999999999998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141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6" t="s">
        <v>362</v>
      </c>
      <c r="D370" s="238"/>
      <c r="E370" s="239"/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141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31"/>
      <c r="B371" s="232"/>
      <c r="C371" s="276" t="s">
        <v>363</v>
      </c>
      <c r="D371" s="238"/>
      <c r="E371" s="239">
        <v>0.27700000000000002</v>
      </c>
      <c r="F371" s="234"/>
      <c r="G371" s="234"/>
      <c r="H371" s="234"/>
      <c r="I371" s="234"/>
      <c r="J371" s="234"/>
      <c r="K371" s="234"/>
      <c r="L371" s="234"/>
      <c r="M371" s="234"/>
      <c r="N371" s="233"/>
      <c r="O371" s="233"/>
      <c r="P371" s="233"/>
      <c r="Q371" s="233"/>
      <c r="R371" s="234"/>
      <c r="S371" s="234"/>
      <c r="T371" s="234"/>
      <c r="U371" s="234"/>
      <c r="V371" s="234"/>
      <c r="W371" s="234"/>
      <c r="X371" s="234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141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31"/>
      <c r="B372" s="232"/>
      <c r="C372" s="276" t="s">
        <v>364</v>
      </c>
      <c r="D372" s="238"/>
      <c r="E372" s="239">
        <v>0.45900000000000002</v>
      </c>
      <c r="F372" s="234"/>
      <c r="G372" s="234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141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6" t="s">
        <v>365</v>
      </c>
      <c r="D373" s="238"/>
      <c r="E373" s="239"/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141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6" t="s">
        <v>366</v>
      </c>
      <c r="D374" s="238"/>
      <c r="E374" s="239">
        <v>0.26700000000000002</v>
      </c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141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6" t="s">
        <v>364</v>
      </c>
      <c r="D375" s="238"/>
      <c r="E375" s="239">
        <v>0.45900000000000002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141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31"/>
      <c r="B376" s="232"/>
      <c r="C376" s="277" t="s">
        <v>146</v>
      </c>
      <c r="D376" s="240"/>
      <c r="E376" s="241">
        <v>2.2280000000000002</v>
      </c>
      <c r="F376" s="234"/>
      <c r="G376" s="234"/>
      <c r="H376" s="234"/>
      <c r="I376" s="234"/>
      <c r="J376" s="234"/>
      <c r="K376" s="234"/>
      <c r="L376" s="234"/>
      <c r="M376" s="234"/>
      <c r="N376" s="233"/>
      <c r="O376" s="233"/>
      <c r="P376" s="233"/>
      <c r="Q376" s="233"/>
      <c r="R376" s="234"/>
      <c r="S376" s="234"/>
      <c r="T376" s="234"/>
      <c r="U376" s="234"/>
      <c r="V376" s="234"/>
      <c r="W376" s="234"/>
      <c r="X376" s="234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141</v>
      </c>
      <c r="AH376" s="214">
        <v>1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31"/>
      <c r="B377" s="232"/>
      <c r="C377" s="276" t="s">
        <v>367</v>
      </c>
      <c r="D377" s="238"/>
      <c r="E377" s="239"/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141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6" t="s">
        <v>368</v>
      </c>
      <c r="D378" s="238"/>
      <c r="E378" s="239">
        <v>5</v>
      </c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141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6" t="s">
        <v>369</v>
      </c>
      <c r="D379" s="238"/>
      <c r="E379" s="239">
        <v>5</v>
      </c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141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7" t="s">
        <v>146</v>
      </c>
      <c r="D380" s="240"/>
      <c r="E380" s="241">
        <v>10</v>
      </c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141</v>
      </c>
      <c r="AH380" s="214">
        <v>1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56">
        <v>60</v>
      </c>
      <c r="B381" s="257" t="s">
        <v>373</v>
      </c>
      <c r="C381" s="274" t="s">
        <v>374</v>
      </c>
      <c r="D381" s="258" t="s">
        <v>134</v>
      </c>
      <c r="E381" s="259">
        <v>9.6959999999999997</v>
      </c>
      <c r="F381" s="260"/>
      <c r="G381" s="261">
        <f>ROUND(E381*F381,2)</f>
        <v>0</v>
      </c>
      <c r="H381" s="260"/>
      <c r="I381" s="261">
        <f>ROUND(E381*H381,2)</f>
        <v>0</v>
      </c>
      <c r="J381" s="260"/>
      <c r="K381" s="261">
        <f>ROUND(E381*J381,2)</f>
        <v>0</v>
      </c>
      <c r="L381" s="261">
        <v>15</v>
      </c>
      <c r="M381" s="261">
        <f>G381*(1+L381/100)</f>
        <v>0</v>
      </c>
      <c r="N381" s="259">
        <v>1.0000000000000001E-5</v>
      </c>
      <c r="O381" s="259">
        <f>ROUND(E381*N381,2)</f>
        <v>0</v>
      </c>
      <c r="P381" s="259">
        <v>0</v>
      </c>
      <c r="Q381" s="259">
        <f>ROUND(E381*P381,2)</f>
        <v>0</v>
      </c>
      <c r="R381" s="261"/>
      <c r="S381" s="261" t="s">
        <v>135</v>
      </c>
      <c r="T381" s="262" t="s">
        <v>135</v>
      </c>
      <c r="U381" s="234">
        <v>0.107</v>
      </c>
      <c r="V381" s="234">
        <f>ROUND(E381*U381,2)</f>
        <v>1.04</v>
      </c>
      <c r="W381" s="234"/>
      <c r="X381" s="234" t="s">
        <v>136</v>
      </c>
      <c r="Y381" s="214"/>
      <c r="Z381" s="214"/>
      <c r="AA381" s="214"/>
      <c r="AB381" s="214"/>
      <c r="AC381" s="214"/>
      <c r="AD381" s="214"/>
      <c r="AE381" s="214"/>
      <c r="AF381" s="214"/>
      <c r="AG381" s="214" t="s">
        <v>137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31"/>
      <c r="B382" s="232"/>
      <c r="C382" s="276" t="s">
        <v>140</v>
      </c>
      <c r="D382" s="238"/>
      <c r="E382" s="239"/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141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31"/>
      <c r="B383" s="232"/>
      <c r="C383" s="276" t="s">
        <v>375</v>
      </c>
      <c r="D383" s="238"/>
      <c r="E383" s="239">
        <v>3.6360000000000001</v>
      </c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141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31"/>
      <c r="B384" s="232"/>
      <c r="C384" s="276" t="s">
        <v>376</v>
      </c>
      <c r="D384" s="238"/>
      <c r="E384" s="239">
        <v>3.03</v>
      </c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141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6" t="s">
        <v>377</v>
      </c>
      <c r="D385" s="238"/>
      <c r="E385" s="239">
        <v>3.03</v>
      </c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141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7" t="s">
        <v>146</v>
      </c>
      <c r="D386" s="240"/>
      <c r="E386" s="241">
        <v>9.6959999999999997</v>
      </c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141</v>
      </c>
      <c r="AH386" s="214">
        <v>1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ht="20" outlineLevel="1" x14ac:dyDescent="0.25">
      <c r="A387" s="256">
        <v>61</v>
      </c>
      <c r="B387" s="257" t="s">
        <v>378</v>
      </c>
      <c r="C387" s="274" t="s">
        <v>379</v>
      </c>
      <c r="D387" s="258" t="s">
        <v>134</v>
      </c>
      <c r="E387" s="259">
        <v>9.6959999999999997</v>
      </c>
      <c r="F387" s="260"/>
      <c r="G387" s="261">
        <f>ROUND(E387*F387,2)</f>
        <v>0</v>
      </c>
      <c r="H387" s="260"/>
      <c r="I387" s="261">
        <f>ROUND(E387*H387,2)</f>
        <v>0</v>
      </c>
      <c r="J387" s="260"/>
      <c r="K387" s="261">
        <f>ROUND(E387*J387,2)</f>
        <v>0</v>
      </c>
      <c r="L387" s="261">
        <v>15</v>
      </c>
      <c r="M387" s="261">
        <f>G387*(1+L387/100)</f>
        <v>0</v>
      </c>
      <c r="N387" s="259">
        <v>4.6999999999999999E-4</v>
      </c>
      <c r="O387" s="259">
        <f>ROUND(E387*N387,2)</f>
        <v>0</v>
      </c>
      <c r="P387" s="259">
        <v>0</v>
      </c>
      <c r="Q387" s="259">
        <f>ROUND(E387*P387,2)</f>
        <v>0</v>
      </c>
      <c r="R387" s="261"/>
      <c r="S387" s="261" t="s">
        <v>135</v>
      </c>
      <c r="T387" s="262" t="s">
        <v>135</v>
      </c>
      <c r="U387" s="234">
        <v>0.66</v>
      </c>
      <c r="V387" s="234">
        <f>ROUND(E387*U387,2)</f>
        <v>6.4</v>
      </c>
      <c r="W387" s="234"/>
      <c r="X387" s="234" t="s">
        <v>136</v>
      </c>
      <c r="Y387" s="214"/>
      <c r="Z387" s="214"/>
      <c r="AA387" s="214"/>
      <c r="AB387" s="214"/>
      <c r="AC387" s="214"/>
      <c r="AD387" s="214"/>
      <c r="AE387" s="214"/>
      <c r="AF387" s="214"/>
      <c r="AG387" s="214" t="s">
        <v>137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5" t="s">
        <v>380</v>
      </c>
      <c r="D388" s="264"/>
      <c r="E388" s="264"/>
      <c r="F388" s="264"/>
      <c r="G388" s="26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139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31"/>
      <c r="B389" s="232"/>
      <c r="C389" s="276" t="s">
        <v>140</v>
      </c>
      <c r="D389" s="238"/>
      <c r="E389" s="239"/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141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6" t="s">
        <v>375</v>
      </c>
      <c r="D390" s="238"/>
      <c r="E390" s="239">
        <v>3.6360000000000001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141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6" t="s">
        <v>376</v>
      </c>
      <c r="D391" s="238"/>
      <c r="E391" s="239">
        <v>3.03</v>
      </c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141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6" t="s">
        <v>377</v>
      </c>
      <c r="D392" s="238"/>
      <c r="E392" s="239">
        <v>3.03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141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7" t="s">
        <v>146</v>
      </c>
      <c r="D393" s="240"/>
      <c r="E393" s="241">
        <v>9.6959999999999997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141</v>
      </c>
      <c r="AH393" s="214">
        <v>1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ht="13" x14ac:dyDescent="0.25">
      <c r="A394" s="249" t="s">
        <v>130</v>
      </c>
      <c r="B394" s="250" t="s">
        <v>96</v>
      </c>
      <c r="C394" s="273" t="s">
        <v>97</v>
      </c>
      <c r="D394" s="251"/>
      <c r="E394" s="252"/>
      <c r="F394" s="253"/>
      <c r="G394" s="253">
        <f>SUMIF(AG395:AG541,"&lt;&gt;NOR",G395:G541)</f>
        <v>0</v>
      </c>
      <c r="H394" s="253"/>
      <c r="I394" s="253">
        <f>SUM(I395:I541)</f>
        <v>0</v>
      </c>
      <c r="J394" s="253"/>
      <c r="K394" s="253">
        <f>SUM(K395:K541)</f>
        <v>0</v>
      </c>
      <c r="L394" s="253"/>
      <c r="M394" s="253">
        <f>SUM(M395:M541)</f>
        <v>0</v>
      </c>
      <c r="N394" s="252"/>
      <c r="O394" s="252">
        <f>SUM(O395:O541)</f>
        <v>0.08</v>
      </c>
      <c r="P394" s="252"/>
      <c r="Q394" s="252">
        <f>SUM(Q395:Q541)</f>
        <v>0</v>
      </c>
      <c r="R394" s="253"/>
      <c r="S394" s="253"/>
      <c r="T394" s="254"/>
      <c r="U394" s="248"/>
      <c r="V394" s="248">
        <f>SUM(V395:V541)</f>
        <v>43.36</v>
      </c>
      <c r="W394" s="248"/>
      <c r="X394" s="248"/>
      <c r="AG394" t="s">
        <v>131</v>
      </c>
    </row>
    <row r="395" spans="1:60" ht="20" outlineLevel="1" x14ac:dyDescent="0.25">
      <c r="A395" s="256">
        <v>62</v>
      </c>
      <c r="B395" s="257" t="s">
        <v>381</v>
      </c>
      <c r="C395" s="274" t="s">
        <v>382</v>
      </c>
      <c r="D395" s="258" t="s">
        <v>134</v>
      </c>
      <c r="E395" s="259">
        <v>8.25</v>
      </c>
      <c r="F395" s="260"/>
      <c r="G395" s="261">
        <f>ROUND(E395*F395,2)</f>
        <v>0</v>
      </c>
      <c r="H395" s="260"/>
      <c r="I395" s="261">
        <f>ROUND(E395*H395,2)</f>
        <v>0</v>
      </c>
      <c r="J395" s="260"/>
      <c r="K395" s="261">
        <f>ROUND(E395*J395,2)</f>
        <v>0</v>
      </c>
      <c r="L395" s="261">
        <v>15</v>
      </c>
      <c r="M395" s="261">
        <f>G395*(1+L395/100)</f>
        <v>0</v>
      </c>
      <c r="N395" s="259">
        <v>2.0000000000000002E-5</v>
      </c>
      <c r="O395" s="259">
        <f>ROUND(E395*N395,2)</f>
        <v>0</v>
      </c>
      <c r="P395" s="259">
        <v>0</v>
      </c>
      <c r="Q395" s="259">
        <f>ROUND(E395*P395,2)</f>
        <v>0</v>
      </c>
      <c r="R395" s="261"/>
      <c r="S395" s="261" t="s">
        <v>135</v>
      </c>
      <c r="T395" s="262" t="s">
        <v>135</v>
      </c>
      <c r="U395" s="234">
        <v>2.9000000000000001E-2</v>
      </c>
      <c r="V395" s="234">
        <f>ROUND(E395*U395,2)</f>
        <v>0.24</v>
      </c>
      <c r="W395" s="234"/>
      <c r="X395" s="234" t="s">
        <v>136</v>
      </c>
      <c r="Y395" s="214"/>
      <c r="Z395" s="214"/>
      <c r="AA395" s="214"/>
      <c r="AB395" s="214"/>
      <c r="AC395" s="214"/>
      <c r="AD395" s="214"/>
      <c r="AE395" s="214"/>
      <c r="AF395" s="214"/>
      <c r="AG395" s="214" t="s">
        <v>137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6" t="s">
        <v>140</v>
      </c>
      <c r="D396" s="238"/>
      <c r="E396" s="239"/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141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31"/>
      <c r="B397" s="232"/>
      <c r="C397" s="276" t="s">
        <v>383</v>
      </c>
      <c r="D397" s="238"/>
      <c r="E397" s="239"/>
      <c r="F397" s="234"/>
      <c r="G397" s="234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141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31"/>
      <c r="B398" s="232"/>
      <c r="C398" s="276" t="s">
        <v>384</v>
      </c>
      <c r="D398" s="238"/>
      <c r="E398" s="239">
        <v>2.25</v>
      </c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141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31"/>
      <c r="B399" s="232"/>
      <c r="C399" s="276" t="s">
        <v>385</v>
      </c>
      <c r="D399" s="238"/>
      <c r="E399" s="239"/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141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6" t="s">
        <v>386</v>
      </c>
      <c r="D400" s="238"/>
      <c r="E400" s="239">
        <v>2</v>
      </c>
      <c r="F400" s="234"/>
      <c r="G400" s="234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141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31"/>
      <c r="B401" s="232"/>
      <c r="C401" s="276" t="s">
        <v>387</v>
      </c>
      <c r="D401" s="238"/>
      <c r="E401" s="239">
        <v>1</v>
      </c>
      <c r="F401" s="234"/>
      <c r="G401" s="234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141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6" t="s">
        <v>388</v>
      </c>
      <c r="D402" s="238"/>
      <c r="E402" s="239"/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141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31"/>
      <c r="B403" s="232"/>
      <c r="C403" s="276" t="s">
        <v>389</v>
      </c>
      <c r="D403" s="238"/>
      <c r="E403" s="239">
        <v>1.5</v>
      </c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141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31"/>
      <c r="B404" s="232"/>
      <c r="C404" s="276" t="s">
        <v>167</v>
      </c>
      <c r="D404" s="238"/>
      <c r="E404" s="239"/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141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31"/>
      <c r="B405" s="232"/>
      <c r="C405" s="276" t="s">
        <v>389</v>
      </c>
      <c r="D405" s="238"/>
      <c r="E405" s="239">
        <v>1.5</v>
      </c>
      <c r="F405" s="234"/>
      <c r="G405" s="234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141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31"/>
      <c r="B406" s="232"/>
      <c r="C406" s="277" t="s">
        <v>146</v>
      </c>
      <c r="D406" s="240"/>
      <c r="E406" s="241">
        <v>8.25</v>
      </c>
      <c r="F406" s="234"/>
      <c r="G406" s="234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141</v>
      </c>
      <c r="AH406" s="214">
        <v>1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56">
        <v>63</v>
      </c>
      <c r="B407" s="257" t="s">
        <v>390</v>
      </c>
      <c r="C407" s="274" t="s">
        <v>391</v>
      </c>
      <c r="D407" s="258" t="s">
        <v>134</v>
      </c>
      <c r="E407" s="259">
        <v>38.299999999999997</v>
      </c>
      <c r="F407" s="260"/>
      <c r="G407" s="261">
        <f>ROUND(E407*F407,2)</f>
        <v>0</v>
      </c>
      <c r="H407" s="260"/>
      <c r="I407" s="261">
        <f>ROUND(E407*H407,2)</f>
        <v>0</v>
      </c>
      <c r="J407" s="260"/>
      <c r="K407" s="261">
        <f>ROUND(E407*J407,2)</f>
        <v>0</v>
      </c>
      <c r="L407" s="261">
        <v>15</v>
      </c>
      <c r="M407" s="261">
        <f>G407*(1+L407/100)</f>
        <v>0</v>
      </c>
      <c r="N407" s="259">
        <v>3.5E-4</v>
      </c>
      <c r="O407" s="259">
        <f>ROUND(E407*N407,2)</f>
        <v>0.01</v>
      </c>
      <c r="P407" s="259">
        <v>0</v>
      </c>
      <c r="Q407" s="259">
        <f>ROUND(E407*P407,2)</f>
        <v>0</v>
      </c>
      <c r="R407" s="261"/>
      <c r="S407" s="261" t="s">
        <v>135</v>
      </c>
      <c r="T407" s="262" t="s">
        <v>135</v>
      </c>
      <c r="U407" s="234">
        <v>0.01</v>
      </c>
      <c r="V407" s="234">
        <f>ROUND(E407*U407,2)</f>
        <v>0.38</v>
      </c>
      <c r="W407" s="234"/>
      <c r="X407" s="234" t="s">
        <v>136</v>
      </c>
      <c r="Y407" s="214"/>
      <c r="Z407" s="214"/>
      <c r="AA407" s="214"/>
      <c r="AB407" s="214"/>
      <c r="AC407" s="214"/>
      <c r="AD407" s="214"/>
      <c r="AE407" s="214"/>
      <c r="AF407" s="214"/>
      <c r="AG407" s="214" t="s">
        <v>137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31"/>
      <c r="B408" s="232"/>
      <c r="C408" s="276" t="s">
        <v>140</v>
      </c>
      <c r="D408" s="238"/>
      <c r="E408" s="239"/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141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31"/>
      <c r="B409" s="232"/>
      <c r="C409" s="276" t="s">
        <v>195</v>
      </c>
      <c r="D409" s="238"/>
      <c r="E409" s="239">
        <v>7.2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141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31"/>
      <c r="B410" s="232"/>
      <c r="C410" s="276" t="s">
        <v>196</v>
      </c>
      <c r="D410" s="238"/>
      <c r="E410" s="239">
        <v>1.3</v>
      </c>
      <c r="F410" s="234"/>
      <c r="G410" s="234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141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31"/>
      <c r="B411" s="232"/>
      <c r="C411" s="276" t="s">
        <v>197</v>
      </c>
      <c r="D411" s="238"/>
      <c r="E411" s="239">
        <v>2.8</v>
      </c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141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31"/>
      <c r="B412" s="232"/>
      <c r="C412" s="276" t="s">
        <v>198</v>
      </c>
      <c r="D412" s="238"/>
      <c r="E412" s="239">
        <v>17.100000000000001</v>
      </c>
      <c r="F412" s="234"/>
      <c r="G412" s="234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141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31"/>
      <c r="B413" s="232"/>
      <c r="C413" s="276" t="s">
        <v>176</v>
      </c>
      <c r="D413" s="238"/>
      <c r="E413" s="239">
        <v>9.9</v>
      </c>
      <c r="F413" s="234"/>
      <c r="G413" s="234"/>
      <c r="H413" s="234"/>
      <c r="I413" s="234"/>
      <c r="J413" s="234"/>
      <c r="K413" s="234"/>
      <c r="L413" s="234"/>
      <c r="M413" s="234"/>
      <c r="N413" s="233"/>
      <c r="O413" s="233"/>
      <c r="P413" s="233"/>
      <c r="Q413" s="233"/>
      <c r="R413" s="234"/>
      <c r="S413" s="234"/>
      <c r="T413" s="234"/>
      <c r="U413" s="234"/>
      <c r="V413" s="234"/>
      <c r="W413" s="234"/>
      <c r="X413" s="234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141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31"/>
      <c r="B414" s="232"/>
      <c r="C414" s="277" t="s">
        <v>146</v>
      </c>
      <c r="D414" s="240"/>
      <c r="E414" s="241">
        <v>38.299999999999997</v>
      </c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141</v>
      </c>
      <c r="AH414" s="214">
        <v>1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56">
        <v>64</v>
      </c>
      <c r="B415" s="257" t="s">
        <v>392</v>
      </c>
      <c r="C415" s="274" t="s">
        <v>393</v>
      </c>
      <c r="D415" s="258" t="s">
        <v>134</v>
      </c>
      <c r="E415" s="259">
        <v>142.43440000000001</v>
      </c>
      <c r="F415" s="260"/>
      <c r="G415" s="261">
        <f>ROUND(E415*F415,2)</f>
        <v>0</v>
      </c>
      <c r="H415" s="260"/>
      <c r="I415" s="261">
        <f>ROUND(E415*H415,2)</f>
        <v>0</v>
      </c>
      <c r="J415" s="260"/>
      <c r="K415" s="261">
        <f>ROUND(E415*J415,2)</f>
        <v>0</v>
      </c>
      <c r="L415" s="261">
        <v>15</v>
      </c>
      <c r="M415" s="261">
        <f>G415*(1+L415/100)</f>
        <v>0</v>
      </c>
      <c r="N415" s="259">
        <v>0</v>
      </c>
      <c r="O415" s="259">
        <f>ROUND(E415*N415,2)</f>
        <v>0</v>
      </c>
      <c r="P415" s="259">
        <v>0</v>
      </c>
      <c r="Q415" s="259">
        <f>ROUND(E415*P415,2)</f>
        <v>0</v>
      </c>
      <c r="R415" s="261"/>
      <c r="S415" s="261" t="s">
        <v>135</v>
      </c>
      <c r="T415" s="262" t="s">
        <v>135</v>
      </c>
      <c r="U415" s="234">
        <v>7.0000000000000001E-3</v>
      </c>
      <c r="V415" s="234">
        <f>ROUND(E415*U415,2)</f>
        <v>1</v>
      </c>
      <c r="W415" s="234"/>
      <c r="X415" s="234" t="s">
        <v>136</v>
      </c>
      <c r="Y415" s="214"/>
      <c r="Z415" s="214"/>
      <c r="AA415" s="214"/>
      <c r="AB415" s="214"/>
      <c r="AC415" s="214"/>
      <c r="AD415" s="214"/>
      <c r="AE415" s="214"/>
      <c r="AF415" s="214"/>
      <c r="AG415" s="214" t="s">
        <v>137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31"/>
      <c r="B416" s="232"/>
      <c r="C416" s="276" t="s">
        <v>140</v>
      </c>
      <c r="D416" s="238"/>
      <c r="E416" s="239"/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141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31"/>
      <c r="B417" s="232"/>
      <c r="C417" s="276" t="s">
        <v>394</v>
      </c>
      <c r="D417" s="238"/>
      <c r="E417" s="239"/>
      <c r="F417" s="234"/>
      <c r="G417" s="234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141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31"/>
      <c r="B418" s="232"/>
      <c r="C418" s="276" t="s">
        <v>395</v>
      </c>
      <c r="D418" s="238"/>
      <c r="E418" s="239">
        <v>37.265000000000001</v>
      </c>
      <c r="F418" s="234"/>
      <c r="G418" s="234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141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31"/>
      <c r="B419" s="232"/>
      <c r="C419" s="276" t="s">
        <v>396</v>
      </c>
      <c r="D419" s="238"/>
      <c r="E419" s="239">
        <v>12.641999999999999</v>
      </c>
      <c r="F419" s="234"/>
      <c r="G419" s="234"/>
      <c r="H419" s="234"/>
      <c r="I419" s="234"/>
      <c r="J419" s="234"/>
      <c r="K419" s="234"/>
      <c r="L419" s="234"/>
      <c r="M419" s="234"/>
      <c r="N419" s="233"/>
      <c r="O419" s="233"/>
      <c r="P419" s="233"/>
      <c r="Q419" s="233"/>
      <c r="R419" s="234"/>
      <c r="S419" s="234"/>
      <c r="T419" s="234"/>
      <c r="U419" s="234"/>
      <c r="V419" s="234"/>
      <c r="W419" s="234"/>
      <c r="X419" s="234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141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31"/>
      <c r="B420" s="232"/>
      <c r="C420" s="276" t="s">
        <v>397</v>
      </c>
      <c r="D420" s="238"/>
      <c r="E420" s="239">
        <v>18.2148</v>
      </c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141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31"/>
      <c r="B421" s="232"/>
      <c r="C421" s="276" t="s">
        <v>398</v>
      </c>
      <c r="D421" s="238"/>
      <c r="E421" s="239">
        <v>44.341799999999999</v>
      </c>
      <c r="F421" s="234"/>
      <c r="G421" s="23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141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31"/>
      <c r="B422" s="232"/>
      <c r="C422" s="276" t="s">
        <v>399</v>
      </c>
      <c r="D422" s="238"/>
      <c r="E422" s="239">
        <v>35.294600000000003</v>
      </c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141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31"/>
      <c r="B423" s="232"/>
      <c r="C423" s="277" t="s">
        <v>146</v>
      </c>
      <c r="D423" s="240"/>
      <c r="E423" s="241">
        <v>147.75819999999999</v>
      </c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141</v>
      </c>
      <c r="AH423" s="214">
        <v>1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31"/>
      <c r="B424" s="232"/>
      <c r="C424" s="276" t="s">
        <v>318</v>
      </c>
      <c r="D424" s="238"/>
      <c r="E424" s="239"/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141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31"/>
      <c r="B425" s="232"/>
      <c r="C425" s="276" t="s">
        <v>400</v>
      </c>
      <c r="D425" s="238"/>
      <c r="E425" s="239"/>
      <c r="F425" s="234"/>
      <c r="G425" s="234"/>
      <c r="H425" s="234"/>
      <c r="I425" s="234"/>
      <c r="J425" s="234"/>
      <c r="K425" s="234"/>
      <c r="L425" s="234"/>
      <c r="M425" s="234"/>
      <c r="N425" s="233"/>
      <c r="O425" s="233"/>
      <c r="P425" s="233"/>
      <c r="Q425" s="233"/>
      <c r="R425" s="234"/>
      <c r="S425" s="234"/>
      <c r="T425" s="234"/>
      <c r="U425" s="234"/>
      <c r="V425" s="234"/>
      <c r="W425" s="234"/>
      <c r="X425" s="234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141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31"/>
      <c r="B426" s="232"/>
      <c r="C426" s="276" t="s">
        <v>401</v>
      </c>
      <c r="D426" s="238"/>
      <c r="E426" s="239">
        <v>-3.6360000000000001</v>
      </c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141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31"/>
      <c r="B427" s="232"/>
      <c r="C427" s="276" t="s">
        <v>402</v>
      </c>
      <c r="D427" s="238"/>
      <c r="E427" s="239">
        <v>-3.03</v>
      </c>
      <c r="F427" s="234"/>
      <c r="G427" s="234"/>
      <c r="H427" s="234"/>
      <c r="I427" s="234"/>
      <c r="J427" s="234"/>
      <c r="K427" s="234"/>
      <c r="L427" s="234"/>
      <c r="M427" s="234"/>
      <c r="N427" s="233"/>
      <c r="O427" s="233"/>
      <c r="P427" s="233"/>
      <c r="Q427" s="233"/>
      <c r="R427" s="234"/>
      <c r="S427" s="234"/>
      <c r="T427" s="234"/>
      <c r="U427" s="234"/>
      <c r="V427" s="234"/>
      <c r="W427" s="234"/>
      <c r="X427" s="234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141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31"/>
      <c r="B428" s="232"/>
      <c r="C428" s="276" t="s">
        <v>403</v>
      </c>
      <c r="D428" s="238"/>
      <c r="E428" s="239">
        <v>-3.03</v>
      </c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141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31"/>
      <c r="B429" s="232"/>
      <c r="C429" s="276" t="s">
        <v>404</v>
      </c>
      <c r="D429" s="238"/>
      <c r="E429" s="239">
        <v>-7.2720000000000002</v>
      </c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141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31"/>
      <c r="B430" s="232"/>
      <c r="C430" s="276" t="s">
        <v>405</v>
      </c>
      <c r="D430" s="238"/>
      <c r="E430" s="239">
        <v>-3.6360000000000001</v>
      </c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141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31"/>
      <c r="B431" s="232"/>
      <c r="C431" s="276" t="s">
        <v>406</v>
      </c>
      <c r="D431" s="238"/>
      <c r="E431" s="239"/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141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31"/>
      <c r="B432" s="232"/>
      <c r="C432" s="276" t="s">
        <v>407</v>
      </c>
      <c r="D432" s="238"/>
      <c r="E432" s="239">
        <v>-2.0868000000000002</v>
      </c>
      <c r="F432" s="234"/>
      <c r="G432" s="234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141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31"/>
      <c r="B433" s="232"/>
      <c r="C433" s="276" t="s">
        <v>408</v>
      </c>
      <c r="D433" s="238"/>
      <c r="E433" s="239">
        <v>-2.0868000000000002</v>
      </c>
      <c r="F433" s="234"/>
      <c r="G433" s="234"/>
      <c r="H433" s="234"/>
      <c r="I433" s="234"/>
      <c r="J433" s="234"/>
      <c r="K433" s="234"/>
      <c r="L433" s="234"/>
      <c r="M433" s="234"/>
      <c r="N433" s="233"/>
      <c r="O433" s="233"/>
      <c r="P433" s="233"/>
      <c r="Q433" s="233"/>
      <c r="R433" s="234"/>
      <c r="S433" s="234"/>
      <c r="T433" s="234"/>
      <c r="U433" s="234"/>
      <c r="V433" s="234"/>
      <c r="W433" s="234"/>
      <c r="X433" s="234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141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31"/>
      <c r="B434" s="232"/>
      <c r="C434" s="277" t="s">
        <v>146</v>
      </c>
      <c r="D434" s="240"/>
      <c r="E434" s="241">
        <v>-24.7776</v>
      </c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141</v>
      </c>
      <c r="AH434" s="214">
        <v>1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31"/>
      <c r="B435" s="232"/>
      <c r="C435" s="276" t="s">
        <v>321</v>
      </c>
      <c r="D435" s="238"/>
      <c r="E435" s="239"/>
      <c r="F435" s="234"/>
      <c r="G435" s="234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141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ht="20" outlineLevel="1" x14ac:dyDescent="0.25">
      <c r="A436" s="231"/>
      <c r="B436" s="232"/>
      <c r="C436" s="276" t="s">
        <v>409</v>
      </c>
      <c r="D436" s="238"/>
      <c r="E436" s="239">
        <v>-0.85680000000000001</v>
      </c>
      <c r="F436" s="234"/>
      <c r="G436" s="234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141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31"/>
      <c r="B437" s="232"/>
      <c r="C437" s="276" t="s">
        <v>410</v>
      </c>
      <c r="D437" s="238"/>
      <c r="E437" s="239">
        <v>-2.3220000000000001</v>
      </c>
      <c r="F437" s="234"/>
      <c r="G437" s="234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141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31"/>
      <c r="B438" s="232"/>
      <c r="C438" s="276" t="s">
        <v>411</v>
      </c>
      <c r="D438" s="238"/>
      <c r="E438" s="239">
        <v>-11.141400000000001</v>
      </c>
      <c r="F438" s="234"/>
      <c r="G438" s="23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141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31"/>
      <c r="B439" s="232"/>
      <c r="C439" s="276" t="s">
        <v>412</v>
      </c>
      <c r="D439" s="238"/>
      <c r="E439" s="239">
        <v>-6.16</v>
      </c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141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31"/>
      <c r="B440" s="232"/>
      <c r="C440" s="277" t="s">
        <v>146</v>
      </c>
      <c r="D440" s="240"/>
      <c r="E440" s="241">
        <v>-20.4802</v>
      </c>
      <c r="F440" s="234"/>
      <c r="G440" s="234"/>
      <c r="H440" s="234"/>
      <c r="I440" s="234"/>
      <c r="J440" s="234"/>
      <c r="K440" s="234"/>
      <c r="L440" s="234"/>
      <c r="M440" s="234"/>
      <c r="N440" s="233"/>
      <c r="O440" s="233"/>
      <c r="P440" s="233"/>
      <c r="Q440" s="233"/>
      <c r="R440" s="234"/>
      <c r="S440" s="234"/>
      <c r="T440" s="234"/>
      <c r="U440" s="234"/>
      <c r="V440" s="234"/>
      <c r="W440" s="234"/>
      <c r="X440" s="234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141</v>
      </c>
      <c r="AH440" s="214">
        <v>1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31"/>
      <c r="B441" s="232"/>
      <c r="C441" s="276" t="s">
        <v>413</v>
      </c>
      <c r="D441" s="238"/>
      <c r="E441" s="239"/>
      <c r="F441" s="234"/>
      <c r="G441" s="234"/>
      <c r="H441" s="234"/>
      <c r="I441" s="234"/>
      <c r="J441" s="234"/>
      <c r="K441" s="234"/>
      <c r="L441" s="234"/>
      <c r="M441" s="234"/>
      <c r="N441" s="233"/>
      <c r="O441" s="233"/>
      <c r="P441" s="233"/>
      <c r="Q441" s="233"/>
      <c r="R441" s="234"/>
      <c r="S441" s="234"/>
      <c r="T441" s="234"/>
      <c r="U441" s="234"/>
      <c r="V441" s="234"/>
      <c r="W441" s="234"/>
      <c r="X441" s="234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141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31"/>
      <c r="B442" s="232"/>
      <c r="C442" s="276" t="s">
        <v>195</v>
      </c>
      <c r="D442" s="238"/>
      <c r="E442" s="239">
        <v>7.2</v>
      </c>
      <c r="F442" s="234"/>
      <c r="G442" s="234"/>
      <c r="H442" s="234"/>
      <c r="I442" s="234"/>
      <c r="J442" s="234"/>
      <c r="K442" s="234"/>
      <c r="L442" s="234"/>
      <c r="M442" s="234"/>
      <c r="N442" s="233"/>
      <c r="O442" s="233"/>
      <c r="P442" s="233"/>
      <c r="Q442" s="233"/>
      <c r="R442" s="234"/>
      <c r="S442" s="234"/>
      <c r="T442" s="234"/>
      <c r="U442" s="234"/>
      <c r="V442" s="234"/>
      <c r="W442" s="234"/>
      <c r="X442" s="234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141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31"/>
      <c r="B443" s="232"/>
      <c r="C443" s="276" t="s">
        <v>196</v>
      </c>
      <c r="D443" s="238"/>
      <c r="E443" s="239">
        <v>1.3</v>
      </c>
      <c r="F443" s="234"/>
      <c r="G443" s="234"/>
      <c r="H443" s="234"/>
      <c r="I443" s="234"/>
      <c r="J443" s="234"/>
      <c r="K443" s="234"/>
      <c r="L443" s="234"/>
      <c r="M443" s="234"/>
      <c r="N443" s="233"/>
      <c r="O443" s="233"/>
      <c r="P443" s="233"/>
      <c r="Q443" s="233"/>
      <c r="R443" s="234"/>
      <c r="S443" s="234"/>
      <c r="T443" s="234"/>
      <c r="U443" s="234"/>
      <c r="V443" s="234"/>
      <c r="W443" s="234"/>
      <c r="X443" s="234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141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31"/>
      <c r="B444" s="232"/>
      <c r="C444" s="276" t="s">
        <v>197</v>
      </c>
      <c r="D444" s="238"/>
      <c r="E444" s="239">
        <v>2.8</v>
      </c>
      <c r="F444" s="234"/>
      <c r="G444" s="234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141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31"/>
      <c r="B445" s="232"/>
      <c r="C445" s="276" t="s">
        <v>198</v>
      </c>
      <c r="D445" s="238"/>
      <c r="E445" s="239">
        <v>17.100000000000001</v>
      </c>
      <c r="F445" s="234"/>
      <c r="G445" s="234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141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31"/>
      <c r="B446" s="232"/>
      <c r="C446" s="276" t="s">
        <v>176</v>
      </c>
      <c r="D446" s="238"/>
      <c r="E446" s="239">
        <v>9.9</v>
      </c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141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31"/>
      <c r="B447" s="232"/>
      <c r="C447" s="277" t="s">
        <v>146</v>
      </c>
      <c r="D447" s="240"/>
      <c r="E447" s="241">
        <v>38.299999999999997</v>
      </c>
      <c r="F447" s="234"/>
      <c r="G447" s="234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141</v>
      </c>
      <c r="AH447" s="214">
        <v>1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31"/>
      <c r="B448" s="232"/>
      <c r="C448" s="276" t="s">
        <v>414</v>
      </c>
      <c r="D448" s="238"/>
      <c r="E448" s="239"/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141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31"/>
      <c r="B449" s="232"/>
      <c r="C449" s="276" t="s">
        <v>415</v>
      </c>
      <c r="D449" s="238"/>
      <c r="E449" s="239">
        <v>0.81699999999999995</v>
      </c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141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31"/>
      <c r="B450" s="232"/>
      <c r="C450" s="276" t="s">
        <v>416</v>
      </c>
      <c r="D450" s="238"/>
      <c r="E450" s="239">
        <v>0.81699999999999995</v>
      </c>
      <c r="F450" s="234"/>
      <c r="G450" s="234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141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31"/>
      <c r="B451" s="232"/>
      <c r="C451" s="277" t="s">
        <v>146</v>
      </c>
      <c r="D451" s="240"/>
      <c r="E451" s="241">
        <v>1.6339999999999999</v>
      </c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141</v>
      </c>
      <c r="AH451" s="214">
        <v>1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56">
        <v>65</v>
      </c>
      <c r="B452" s="257" t="s">
        <v>417</v>
      </c>
      <c r="C452" s="274" t="s">
        <v>418</v>
      </c>
      <c r="D452" s="258" t="s">
        <v>134</v>
      </c>
      <c r="E452" s="259">
        <v>20.234999999999999</v>
      </c>
      <c r="F452" s="260"/>
      <c r="G452" s="261">
        <f>ROUND(E452*F452,2)</f>
        <v>0</v>
      </c>
      <c r="H452" s="260"/>
      <c r="I452" s="261">
        <f>ROUND(E452*H452,2)</f>
        <v>0</v>
      </c>
      <c r="J452" s="260"/>
      <c r="K452" s="261">
        <f>ROUND(E452*J452,2)</f>
        <v>0</v>
      </c>
      <c r="L452" s="261">
        <v>15</v>
      </c>
      <c r="M452" s="261">
        <f>G452*(1+L452/100)</f>
        <v>0</v>
      </c>
      <c r="N452" s="259">
        <v>0</v>
      </c>
      <c r="O452" s="259">
        <f>ROUND(E452*N452,2)</f>
        <v>0</v>
      </c>
      <c r="P452" s="259">
        <v>0</v>
      </c>
      <c r="Q452" s="259">
        <f>ROUND(E452*P452,2)</f>
        <v>0</v>
      </c>
      <c r="R452" s="261"/>
      <c r="S452" s="261" t="s">
        <v>135</v>
      </c>
      <c r="T452" s="262" t="s">
        <v>135</v>
      </c>
      <c r="U452" s="234">
        <v>2.1000000000000001E-2</v>
      </c>
      <c r="V452" s="234">
        <f>ROUND(E452*U452,2)</f>
        <v>0.42</v>
      </c>
      <c r="W452" s="234"/>
      <c r="X452" s="234" t="s">
        <v>136</v>
      </c>
      <c r="Y452" s="214"/>
      <c r="Z452" s="214"/>
      <c r="AA452" s="214"/>
      <c r="AB452" s="214"/>
      <c r="AC452" s="214"/>
      <c r="AD452" s="214"/>
      <c r="AE452" s="214"/>
      <c r="AF452" s="214"/>
      <c r="AG452" s="214" t="s">
        <v>137</v>
      </c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31"/>
      <c r="B453" s="232"/>
      <c r="C453" s="276" t="s">
        <v>140</v>
      </c>
      <c r="D453" s="238"/>
      <c r="E453" s="239"/>
      <c r="F453" s="234"/>
      <c r="G453" s="234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141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31"/>
      <c r="B454" s="232"/>
      <c r="C454" s="276" t="s">
        <v>419</v>
      </c>
      <c r="D454" s="238"/>
      <c r="E454" s="239">
        <v>17.0562</v>
      </c>
      <c r="F454" s="234"/>
      <c r="G454" s="234"/>
      <c r="H454" s="234"/>
      <c r="I454" s="234"/>
      <c r="J454" s="234"/>
      <c r="K454" s="234"/>
      <c r="L454" s="234"/>
      <c r="M454" s="234"/>
      <c r="N454" s="233"/>
      <c r="O454" s="233"/>
      <c r="P454" s="233"/>
      <c r="Q454" s="233"/>
      <c r="R454" s="234"/>
      <c r="S454" s="234"/>
      <c r="T454" s="234"/>
      <c r="U454" s="234"/>
      <c r="V454" s="234"/>
      <c r="W454" s="234"/>
      <c r="X454" s="234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141</v>
      </c>
      <c r="AH454" s="214">
        <v>5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31"/>
      <c r="B455" s="232"/>
      <c r="C455" s="276" t="s">
        <v>420</v>
      </c>
      <c r="D455" s="238"/>
      <c r="E455" s="239">
        <v>3.1787999999999998</v>
      </c>
      <c r="F455" s="234"/>
      <c r="G455" s="234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141</v>
      </c>
      <c r="AH455" s="214">
        <v>5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31"/>
      <c r="B456" s="232"/>
      <c r="C456" s="277" t="s">
        <v>146</v>
      </c>
      <c r="D456" s="240"/>
      <c r="E456" s="241">
        <v>20.234999999999999</v>
      </c>
      <c r="F456" s="234"/>
      <c r="G456" s="234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141</v>
      </c>
      <c r="AH456" s="214">
        <v>1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56">
        <v>66</v>
      </c>
      <c r="B457" s="257" t="s">
        <v>421</v>
      </c>
      <c r="C457" s="274" t="s">
        <v>422</v>
      </c>
      <c r="D457" s="258" t="s">
        <v>134</v>
      </c>
      <c r="E457" s="259">
        <v>170.0378</v>
      </c>
      <c r="F457" s="260"/>
      <c r="G457" s="261">
        <f>ROUND(E457*F457,2)</f>
        <v>0</v>
      </c>
      <c r="H457" s="260"/>
      <c r="I457" s="261">
        <f>ROUND(E457*H457,2)</f>
        <v>0</v>
      </c>
      <c r="J457" s="260"/>
      <c r="K457" s="261">
        <f>ROUND(E457*J457,2)</f>
        <v>0</v>
      </c>
      <c r="L457" s="261">
        <v>15</v>
      </c>
      <c r="M457" s="261">
        <f>G457*(1+L457/100)</f>
        <v>0</v>
      </c>
      <c r="N457" s="259">
        <v>6.9999999999999994E-5</v>
      </c>
      <c r="O457" s="259">
        <f>ROUND(E457*N457,2)</f>
        <v>0.01</v>
      </c>
      <c r="P457" s="259">
        <v>0</v>
      </c>
      <c r="Q457" s="259">
        <f>ROUND(E457*P457,2)</f>
        <v>0</v>
      </c>
      <c r="R457" s="261"/>
      <c r="S457" s="261" t="s">
        <v>135</v>
      </c>
      <c r="T457" s="262" t="s">
        <v>135</v>
      </c>
      <c r="U457" s="234">
        <v>0.03</v>
      </c>
      <c r="V457" s="234">
        <f>ROUND(E457*U457,2)</f>
        <v>5.0999999999999996</v>
      </c>
      <c r="W457" s="234"/>
      <c r="X457" s="234" t="s">
        <v>136</v>
      </c>
      <c r="Y457" s="214"/>
      <c r="Z457" s="214"/>
      <c r="AA457" s="214"/>
      <c r="AB457" s="214"/>
      <c r="AC457" s="214"/>
      <c r="AD457" s="214"/>
      <c r="AE457" s="214"/>
      <c r="AF457" s="214"/>
      <c r="AG457" s="214" t="s">
        <v>137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31"/>
      <c r="B458" s="232"/>
      <c r="C458" s="275" t="s">
        <v>423</v>
      </c>
      <c r="D458" s="264"/>
      <c r="E458" s="264"/>
      <c r="F458" s="264"/>
      <c r="G458" s="26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139</v>
      </c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31"/>
      <c r="B459" s="232"/>
      <c r="C459" s="276" t="s">
        <v>140</v>
      </c>
      <c r="D459" s="238"/>
      <c r="E459" s="239"/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141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31"/>
      <c r="B460" s="232"/>
      <c r="C460" s="276" t="s">
        <v>394</v>
      </c>
      <c r="D460" s="238"/>
      <c r="E460" s="239"/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141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31"/>
      <c r="B461" s="232"/>
      <c r="C461" s="276" t="s">
        <v>395</v>
      </c>
      <c r="D461" s="238"/>
      <c r="E461" s="239">
        <v>37.265000000000001</v>
      </c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141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31"/>
      <c r="B462" s="232"/>
      <c r="C462" s="276" t="s">
        <v>396</v>
      </c>
      <c r="D462" s="238"/>
      <c r="E462" s="239">
        <v>12.641999999999999</v>
      </c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141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31"/>
      <c r="B463" s="232"/>
      <c r="C463" s="276" t="s">
        <v>397</v>
      </c>
      <c r="D463" s="238"/>
      <c r="E463" s="239">
        <v>18.2148</v>
      </c>
      <c r="F463" s="234"/>
      <c r="G463" s="234"/>
      <c r="H463" s="234"/>
      <c r="I463" s="234"/>
      <c r="J463" s="234"/>
      <c r="K463" s="234"/>
      <c r="L463" s="234"/>
      <c r="M463" s="234"/>
      <c r="N463" s="233"/>
      <c r="O463" s="233"/>
      <c r="P463" s="233"/>
      <c r="Q463" s="233"/>
      <c r="R463" s="234"/>
      <c r="S463" s="234"/>
      <c r="T463" s="234"/>
      <c r="U463" s="234"/>
      <c r="V463" s="234"/>
      <c r="W463" s="234"/>
      <c r="X463" s="234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141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31"/>
      <c r="B464" s="232"/>
      <c r="C464" s="276" t="s">
        <v>398</v>
      </c>
      <c r="D464" s="238"/>
      <c r="E464" s="239">
        <v>44.341799999999999</v>
      </c>
      <c r="F464" s="234"/>
      <c r="G464" s="234"/>
      <c r="H464" s="234"/>
      <c r="I464" s="234"/>
      <c r="J464" s="234"/>
      <c r="K464" s="234"/>
      <c r="L464" s="234"/>
      <c r="M464" s="234"/>
      <c r="N464" s="233"/>
      <c r="O464" s="233"/>
      <c r="P464" s="233"/>
      <c r="Q464" s="233"/>
      <c r="R464" s="234"/>
      <c r="S464" s="234"/>
      <c r="T464" s="234"/>
      <c r="U464" s="234"/>
      <c r="V464" s="234"/>
      <c r="W464" s="234"/>
      <c r="X464" s="234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141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31"/>
      <c r="B465" s="232"/>
      <c r="C465" s="276" t="s">
        <v>399</v>
      </c>
      <c r="D465" s="238"/>
      <c r="E465" s="239">
        <v>35.294600000000003</v>
      </c>
      <c r="F465" s="234"/>
      <c r="G465" s="234"/>
      <c r="H465" s="234"/>
      <c r="I465" s="234"/>
      <c r="J465" s="234"/>
      <c r="K465" s="234"/>
      <c r="L465" s="234"/>
      <c r="M465" s="234"/>
      <c r="N465" s="233"/>
      <c r="O465" s="233"/>
      <c r="P465" s="233"/>
      <c r="Q465" s="233"/>
      <c r="R465" s="234"/>
      <c r="S465" s="234"/>
      <c r="T465" s="234"/>
      <c r="U465" s="234"/>
      <c r="V465" s="234"/>
      <c r="W465" s="234"/>
      <c r="X465" s="234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141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31"/>
      <c r="B466" s="232"/>
      <c r="C466" s="277" t="s">
        <v>146</v>
      </c>
      <c r="D466" s="240"/>
      <c r="E466" s="241">
        <v>147.75819999999999</v>
      </c>
      <c r="F466" s="234"/>
      <c r="G466" s="234"/>
      <c r="H466" s="234"/>
      <c r="I466" s="234"/>
      <c r="J466" s="234"/>
      <c r="K466" s="234"/>
      <c r="L466" s="234"/>
      <c r="M466" s="234"/>
      <c r="N466" s="233"/>
      <c r="O466" s="233"/>
      <c r="P466" s="233"/>
      <c r="Q466" s="233"/>
      <c r="R466" s="234"/>
      <c r="S466" s="234"/>
      <c r="T466" s="234"/>
      <c r="U466" s="234"/>
      <c r="V466" s="234"/>
      <c r="W466" s="234"/>
      <c r="X466" s="234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141</v>
      </c>
      <c r="AH466" s="214">
        <v>1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31"/>
      <c r="B467" s="232"/>
      <c r="C467" s="276" t="s">
        <v>318</v>
      </c>
      <c r="D467" s="238"/>
      <c r="E467" s="239"/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141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31"/>
      <c r="B468" s="232"/>
      <c r="C468" s="276" t="s">
        <v>400</v>
      </c>
      <c r="D468" s="238"/>
      <c r="E468" s="239"/>
      <c r="F468" s="234"/>
      <c r="G468" s="234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141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31"/>
      <c r="B469" s="232"/>
      <c r="C469" s="276" t="s">
        <v>424</v>
      </c>
      <c r="D469" s="238"/>
      <c r="E469" s="239">
        <v>-1.8180000000000001</v>
      </c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141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5">
      <c r="A470" s="231"/>
      <c r="B470" s="232"/>
      <c r="C470" s="276" t="s">
        <v>425</v>
      </c>
      <c r="D470" s="238"/>
      <c r="E470" s="239">
        <v>-1.5149999999999999</v>
      </c>
      <c r="F470" s="234"/>
      <c r="G470" s="234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141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31"/>
      <c r="B471" s="232"/>
      <c r="C471" s="276" t="s">
        <v>426</v>
      </c>
      <c r="D471" s="238"/>
      <c r="E471" s="239">
        <v>-1.5149999999999999</v>
      </c>
      <c r="F471" s="234"/>
      <c r="G471" s="234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141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31"/>
      <c r="B472" s="232"/>
      <c r="C472" s="276" t="s">
        <v>427</v>
      </c>
      <c r="D472" s="238"/>
      <c r="E472" s="239">
        <v>-3.6360000000000001</v>
      </c>
      <c r="F472" s="234"/>
      <c r="G472" s="234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141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31"/>
      <c r="B473" s="232"/>
      <c r="C473" s="276" t="s">
        <v>428</v>
      </c>
      <c r="D473" s="238"/>
      <c r="E473" s="239">
        <v>-1.8180000000000001</v>
      </c>
      <c r="F473" s="234"/>
      <c r="G473" s="234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141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31"/>
      <c r="B474" s="232"/>
      <c r="C474" s="276" t="s">
        <v>406</v>
      </c>
      <c r="D474" s="238"/>
      <c r="E474" s="239"/>
      <c r="F474" s="234"/>
      <c r="G474" s="234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141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31"/>
      <c r="B475" s="232"/>
      <c r="C475" s="276" t="s">
        <v>407</v>
      </c>
      <c r="D475" s="238"/>
      <c r="E475" s="239">
        <v>-2.0868000000000002</v>
      </c>
      <c r="F475" s="234"/>
      <c r="G475" s="234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141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5">
      <c r="A476" s="231"/>
      <c r="B476" s="232"/>
      <c r="C476" s="276" t="s">
        <v>408</v>
      </c>
      <c r="D476" s="238"/>
      <c r="E476" s="239">
        <v>-2.0868000000000002</v>
      </c>
      <c r="F476" s="234"/>
      <c r="G476" s="234"/>
      <c r="H476" s="234"/>
      <c r="I476" s="234"/>
      <c r="J476" s="234"/>
      <c r="K476" s="234"/>
      <c r="L476" s="234"/>
      <c r="M476" s="234"/>
      <c r="N476" s="233"/>
      <c r="O476" s="233"/>
      <c r="P476" s="233"/>
      <c r="Q476" s="233"/>
      <c r="R476" s="234"/>
      <c r="S476" s="234"/>
      <c r="T476" s="234"/>
      <c r="U476" s="234"/>
      <c r="V476" s="234"/>
      <c r="W476" s="234"/>
      <c r="X476" s="234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141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5">
      <c r="A477" s="231"/>
      <c r="B477" s="232"/>
      <c r="C477" s="277" t="s">
        <v>146</v>
      </c>
      <c r="D477" s="240"/>
      <c r="E477" s="241">
        <v>-14.4756</v>
      </c>
      <c r="F477" s="234"/>
      <c r="G477" s="234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141</v>
      </c>
      <c r="AH477" s="214">
        <v>1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31"/>
      <c r="B478" s="232"/>
      <c r="C478" s="276" t="s">
        <v>429</v>
      </c>
      <c r="D478" s="238"/>
      <c r="E478" s="239"/>
      <c r="F478" s="234"/>
      <c r="G478" s="234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141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ht="20" outlineLevel="1" x14ac:dyDescent="0.25">
      <c r="A479" s="231"/>
      <c r="B479" s="232"/>
      <c r="C479" s="276" t="s">
        <v>409</v>
      </c>
      <c r="D479" s="238"/>
      <c r="E479" s="239">
        <v>-0.85680000000000001</v>
      </c>
      <c r="F479" s="234"/>
      <c r="G479" s="234"/>
      <c r="H479" s="234"/>
      <c r="I479" s="234"/>
      <c r="J479" s="234"/>
      <c r="K479" s="234"/>
      <c r="L479" s="234"/>
      <c r="M479" s="234"/>
      <c r="N479" s="233"/>
      <c r="O479" s="233"/>
      <c r="P479" s="233"/>
      <c r="Q479" s="233"/>
      <c r="R479" s="234"/>
      <c r="S479" s="234"/>
      <c r="T479" s="234"/>
      <c r="U479" s="234"/>
      <c r="V479" s="234"/>
      <c r="W479" s="234"/>
      <c r="X479" s="234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141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31"/>
      <c r="B480" s="232"/>
      <c r="C480" s="276" t="s">
        <v>410</v>
      </c>
      <c r="D480" s="238"/>
      <c r="E480" s="239">
        <v>-2.3220000000000001</v>
      </c>
      <c r="F480" s="234"/>
      <c r="G480" s="234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141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31"/>
      <c r="B481" s="232"/>
      <c r="C481" s="277" t="s">
        <v>146</v>
      </c>
      <c r="D481" s="240"/>
      <c r="E481" s="241">
        <v>-3.1787999999999998</v>
      </c>
      <c r="F481" s="234"/>
      <c r="G481" s="234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141</v>
      </c>
      <c r="AH481" s="214">
        <v>1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31"/>
      <c r="B482" s="232"/>
      <c r="C482" s="276" t="s">
        <v>413</v>
      </c>
      <c r="D482" s="238"/>
      <c r="E482" s="239"/>
      <c r="F482" s="234"/>
      <c r="G482" s="234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141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31"/>
      <c r="B483" s="232"/>
      <c r="C483" s="276" t="s">
        <v>195</v>
      </c>
      <c r="D483" s="238"/>
      <c r="E483" s="239">
        <v>7.2</v>
      </c>
      <c r="F483" s="234"/>
      <c r="G483" s="234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141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31"/>
      <c r="B484" s="232"/>
      <c r="C484" s="276" t="s">
        <v>196</v>
      </c>
      <c r="D484" s="238"/>
      <c r="E484" s="239">
        <v>1.3</v>
      </c>
      <c r="F484" s="234"/>
      <c r="G484" s="234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141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31"/>
      <c r="B485" s="232"/>
      <c r="C485" s="276" t="s">
        <v>197</v>
      </c>
      <c r="D485" s="238"/>
      <c r="E485" s="239">
        <v>2.8</v>
      </c>
      <c r="F485" s="234"/>
      <c r="G485" s="234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141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31"/>
      <c r="B486" s="232"/>
      <c r="C486" s="276" t="s">
        <v>198</v>
      </c>
      <c r="D486" s="238"/>
      <c r="E486" s="239">
        <v>17.100000000000001</v>
      </c>
      <c r="F486" s="234"/>
      <c r="G486" s="234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141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31"/>
      <c r="B487" s="232"/>
      <c r="C487" s="276" t="s">
        <v>176</v>
      </c>
      <c r="D487" s="238"/>
      <c r="E487" s="239">
        <v>9.9</v>
      </c>
      <c r="F487" s="234"/>
      <c r="G487" s="234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141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31"/>
      <c r="B488" s="232"/>
      <c r="C488" s="277" t="s">
        <v>146</v>
      </c>
      <c r="D488" s="240"/>
      <c r="E488" s="241">
        <v>38.299999999999997</v>
      </c>
      <c r="F488" s="234"/>
      <c r="G488" s="234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141</v>
      </c>
      <c r="AH488" s="214">
        <v>1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31"/>
      <c r="B489" s="232"/>
      <c r="C489" s="276" t="s">
        <v>414</v>
      </c>
      <c r="D489" s="238"/>
      <c r="E489" s="239"/>
      <c r="F489" s="234"/>
      <c r="G489" s="234"/>
      <c r="H489" s="234"/>
      <c r="I489" s="234"/>
      <c r="J489" s="234"/>
      <c r="K489" s="234"/>
      <c r="L489" s="234"/>
      <c r="M489" s="234"/>
      <c r="N489" s="233"/>
      <c r="O489" s="233"/>
      <c r="P489" s="233"/>
      <c r="Q489" s="233"/>
      <c r="R489" s="234"/>
      <c r="S489" s="234"/>
      <c r="T489" s="234"/>
      <c r="U489" s="234"/>
      <c r="V489" s="234"/>
      <c r="W489" s="234"/>
      <c r="X489" s="234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141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31"/>
      <c r="B490" s="232"/>
      <c r="C490" s="276" t="s">
        <v>415</v>
      </c>
      <c r="D490" s="238"/>
      <c r="E490" s="239">
        <v>0.81699999999999995</v>
      </c>
      <c r="F490" s="234"/>
      <c r="G490" s="234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141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31"/>
      <c r="B491" s="232"/>
      <c r="C491" s="276" t="s">
        <v>416</v>
      </c>
      <c r="D491" s="238"/>
      <c r="E491" s="239">
        <v>0.81699999999999995</v>
      </c>
      <c r="F491" s="234"/>
      <c r="G491" s="234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141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31"/>
      <c r="B492" s="232"/>
      <c r="C492" s="277" t="s">
        <v>146</v>
      </c>
      <c r="D492" s="240"/>
      <c r="E492" s="241">
        <v>1.6339999999999999</v>
      </c>
      <c r="F492" s="234"/>
      <c r="G492" s="234"/>
      <c r="H492" s="234"/>
      <c r="I492" s="234"/>
      <c r="J492" s="234"/>
      <c r="K492" s="234"/>
      <c r="L492" s="234"/>
      <c r="M492" s="234"/>
      <c r="N492" s="233"/>
      <c r="O492" s="233"/>
      <c r="P492" s="233"/>
      <c r="Q492" s="233"/>
      <c r="R492" s="234"/>
      <c r="S492" s="234"/>
      <c r="T492" s="234"/>
      <c r="U492" s="234"/>
      <c r="V492" s="234"/>
      <c r="W492" s="234"/>
      <c r="X492" s="234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141</v>
      </c>
      <c r="AH492" s="214">
        <v>1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56">
        <v>67</v>
      </c>
      <c r="B493" s="257" t="s">
        <v>430</v>
      </c>
      <c r="C493" s="274" t="s">
        <v>431</v>
      </c>
      <c r="D493" s="258" t="s">
        <v>134</v>
      </c>
      <c r="E493" s="259">
        <v>170.0378</v>
      </c>
      <c r="F493" s="260"/>
      <c r="G493" s="261">
        <f>ROUND(E493*F493,2)</f>
        <v>0</v>
      </c>
      <c r="H493" s="260"/>
      <c r="I493" s="261">
        <f>ROUND(E493*H493,2)</f>
        <v>0</v>
      </c>
      <c r="J493" s="260"/>
      <c r="K493" s="261">
        <f>ROUND(E493*J493,2)</f>
        <v>0</v>
      </c>
      <c r="L493" s="261">
        <v>15</v>
      </c>
      <c r="M493" s="261">
        <f>G493*(1+L493/100)</f>
        <v>0</v>
      </c>
      <c r="N493" s="259">
        <v>3.6000000000000002E-4</v>
      </c>
      <c r="O493" s="259">
        <f>ROUND(E493*N493,2)</f>
        <v>0.06</v>
      </c>
      <c r="P493" s="259">
        <v>0</v>
      </c>
      <c r="Q493" s="259">
        <f>ROUND(E493*P493,2)</f>
        <v>0</v>
      </c>
      <c r="R493" s="261"/>
      <c r="S493" s="261" t="s">
        <v>135</v>
      </c>
      <c r="T493" s="262" t="s">
        <v>135</v>
      </c>
      <c r="U493" s="234">
        <v>0.2</v>
      </c>
      <c r="V493" s="234">
        <f>ROUND(E493*U493,2)</f>
        <v>34.01</v>
      </c>
      <c r="W493" s="234"/>
      <c r="X493" s="234" t="s">
        <v>136</v>
      </c>
      <c r="Y493" s="214"/>
      <c r="Z493" s="214"/>
      <c r="AA493" s="214"/>
      <c r="AB493" s="214"/>
      <c r="AC493" s="214"/>
      <c r="AD493" s="214"/>
      <c r="AE493" s="214"/>
      <c r="AF493" s="214"/>
      <c r="AG493" s="214" t="s">
        <v>137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31"/>
      <c r="B494" s="232"/>
      <c r="C494" s="275" t="s">
        <v>432</v>
      </c>
      <c r="D494" s="264"/>
      <c r="E494" s="264"/>
      <c r="F494" s="264"/>
      <c r="G494" s="264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139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31"/>
      <c r="B495" s="232"/>
      <c r="C495" s="276" t="s">
        <v>140</v>
      </c>
      <c r="D495" s="238"/>
      <c r="E495" s="239"/>
      <c r="F495" s="234"/>
      <c r="G495" s="234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141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31"/>
      <c r="B496" s="232"/>
      <c r="C496" s="276" t="s">
        <v>394</v>
      </c>
      <c r="D496" s="238"/>
      <c r="E496" s="239"/>
      <c r="F496" s="234"/>
      <c r="G496" s="234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141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31"/>
      <c r="B497" s="232"/>
      <c r="C497" s="276" t="s">
        <v>395</v>
      </c>
      <c r="D497" s="238"/>
      <c r="E497" s="239">
        <v>37.265000000000001</v>
      </c>
      <c r="F497" s="234"/>
      <c r="G497" s="234"/>
      <c r="H497" s="234"/>
      <c r="I497" s="234"/>
      <c r="J497" s="234"/>
      <c r="K497" s="234"/>
      <c r="L497" s="234"/>
      <c r="M497" s="234"/>
      <c r="N497" s="233"/>
      <c r="O497" s="233"/>
      <c r="P497" s="233"/>
      <c r="Q497" s="233"/>
      <c r="R497" s="234"/>
      <c r="S497" s="234"/>
      <c r="T497" s="234"/>
      <c r="U497" s="234"/>
      <c r="V497" s="234"/>
      <c r="W497" s="234"/>
      <c r="X497" s="234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141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31"/>
      <c r="B498" s="232"/>
      <c r="C498" s="276" t="s">
        <v>396</v>
      </c>
      <c r="D498" s="238"/>
      <c r="E498" s="239">
        <v>12.641999999999999</v>
      </c>
      <c r="F498" s="234"/>
      <c r="G498" s="234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141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31"/>
      <c r="B499" s="232"/>
      <c r="C499" s="276" t="s">
        <v>397</v>
      </c>
      <c r="D499" s="238"/>
      <c r="E499" s="239">
        <v>18.2148</v>
      </c>
      <c r="F499" s="234"/>
      <c r="G499" s="234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141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31"/>
      <c r="B500" s="232"/>
      <c r="C500" s="276" t="s">
        <v>398</v>
      </c>
      <c r="D500" s="238"/>
      <c r="E500" s="239">
        <v>44.341799999999999</v>
      </c>
      <c r="F500" s="234"/>
      <c r="G500" s="234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141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31"/>
      <c r="B501" s="232"/>
      <c r="C501" s="276" t="s">
        <v>399</v>
      </c>
      <c r="D501" s="238"/>
      <c r="E501" s="239">
        <v>35.294600000000003</v>
      </c>
      <c r="F501" s="234"/>
      <c r="G501" s="234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141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5">
      <c r="A502" s="231"/>
      <c r="B502" s="232"/>
      <c r="C502" s="277" t="s">
        <v>146</v>
      </c>
      <c r="D502" s="240"/>
      <c r="E502" s="241">
        <v>147.75819999999999</v>
      </c>
      <c r="F502" s="234"/>
      <c r="G502" s="234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141</v>
      </c>
      <c r="AH502" s="214">
        <v>1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5">
      <c r="A503" s="231"/>
      <c r="B503" s="232"/>
      <c r="C503" s="276" t="s">
        <v>318</v>
      </c>
      <c r="D503" s="238"/>
      <c r="E503" s="239"/>
      <c r="F503" s="234"/>
      <c r="G503" s="234"/>
      <c r="H503" s="234"/>
      <c r="I503" s="234"/>
      <c r="J503" s="234"/>
      <c r="K503" s="234"/>
      <c r="L503" s="234"/>
      <c r="M503" s="234"/>
      <c r="N503" s="233"/>
      <c r="O503" s="233"/>
      <c r="P503" s="233"/>
      <c r="Q503" s="233"/>
      <c r="R503" s="234"/>
      <c r="S503" s="234"/>
      <c r="T503" s="234"/>
      <c r="U503" s="234"/>
      <c r="V503" s="234"/>
      <c r="W503" s="234"/>
      <c r="X503" s="234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141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31"/>
      <c r="B504" s="232"/>
      <c r="C504" s="276" t="s">
        <v>400</v>
      </c>
      <c r="D504" s="238"/>
      <c r="E504" s="239"/>
      <c r="F504" s="234"/>
      <c r="G504" s="234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141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31"/>
      <c r="B505" s="232"/>
      <c r="C505" s="276" t="s">
        <v>424</v>
      </c>
      <c r="D505" s="238"/>
      <c r="E505" s="239">
        <v>-1.8180000000000001</v>
      </c>
      <c r="F505" s="234"/>
      <c r="G505" s="234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141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5">
      <c r="A506" s="231"/>
      <c r="B506" s="232"/>
      <c r="C506" s="276" t="s">
        <v>425</v>
      </c>
      <c r="D506" s="238"/>
      <c r="E506" s="239">
        <v>-1.5149999999999999</v>
      </c>
      <c r="F506" s="234"/>
      <c r="G506" s="234"/>
      <c r="H506" s="234"/>
      <c r="I506" s="234"/>
      <c r="J506" s="234"/>
      <c r="K506" s="234"/>
      <c r="L506" s="234"/>
      <c r="M506" s="234"/>
      <c r="N506" s="233"/>
      <c r="O506" s="233"/>
      <c r="P506" s="233"/>
      <c r="Q506" s="233"/>
      <c r="R506" s="234"/>
      <c r="S506" s="234"/>
      <c r="T506" s="234"/>
      <c r="U506" s="234"/>
      <c r="V506" s="234"/>
      <c r="W506" s="234"/>
      <c r="X506" s="234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141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5">
      <c r="A507" s="231"/>
      <c r="B507" s="232"/>
      <c r="C507" s="276" t="s">
        <v>426</v>
      </c>
      <c r="D507" s="238"/>
      <c r="E507" s="239">
        <v>-1.5149999999999999</v>
      </c>
      <c r="F507" s="234"/>
      <c r="G507" s="234"/>
      <c r="H507" s="234"/>
      <c r="I507" s="234"/>
      <c r="J507" s="234"/>
      <c r="K507" s="234"/>
      <c r="L507" s="234"/>
      <c r="M507" s="234"/>
      <c r="N507" s="233"/>
      <c r="O507" s="233"/>
      <c r="P507" s="233"/>
      <c r="Q507" s="233"/>
      <c r="R507" s="234"/>
      <c r="S507" s="234"/>
      <c r="T507" s="234"/>
      <c r="U507" s="234"/>
      <c r="V507" s="234"/>
      <c r="W507" s="234"/>
      <c r="X507" s="234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141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5">
      <c r="A508" s="231"/>
      <c r="B508" s="232"/>
      <c r="C508" s="276" t="s">
        <v>427</v>
      </c>
      <c r="D508" s="238"/>
      <c r="E508" s="239">
        <v>-3.6360000000000001</v>
      </c>
      <c r="F508" s="234"/>
      <c r="G508" s="234"/>
      <c r="H508" s="234"/>
      <c r="I508" s="234"/>
      <c r="J508" s="234"/>
      <c r="K508" s="234"/>
      <c r="L508" s="234"/>
      <c r="M508" s="234"/>
      <c r="N508" s="233"/>
      <c r="O508" s="233"/>
      <c r="P508" s="233"/>
      <c r="Q508" s="233"/>
      <c r="R508" s="234"/>
      <c r="S508" s="234"/>
      <c r="T508" s="234"/>
      <c r="U508" s="234"/>
      <c r="V508" s="234"/>
      <c r="W508" s="234"/>
      <c r="X508" s="234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141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31"/>
      <c r="B509" s="232"/>
      <c r="C509" s="276" t="s">
        <v>428</v>
      </c>
      <c r="D509" s="238"/>
      <c r="E509" s="239">
        <v>-1.8180000000000001</v>
      </c>
      <c r="F509" s="234"/>
      <c r="G509" s="234"/>
      <c r="H509" s="234"/>
      <c r="I509" s="234"/>
      <c r="J509" s="234"/>
      <c r="K509" s="234"/>
      <c r="L509" s="234"/>
      <c r="M509" s="234"/>
      <c r="N509" s="233"/>
      <c r="O509" s="233"/>
      <c r="P509" s="233"/>
      <c r="Q509" s="233"/>
      <c r="R509" s="234"/>
      <c r="S509" s="234"/>
      <c r="T509" s="234"/>
      <c r="U509" s="234"/>
      <c r="V509" s="234"/>
      <c r="W509" s="234"/>
      <c r="X509" s="234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141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5">
      <c r="A510" s="231"/>
      <c r="B510" s="232"/>
      <c r="C510" s="276" t="s">
        <v>406</v>
      </c>
      <c r="D510" s="238"/>
      <c r="E510" s="239"/>
      <c r="F510" s="234"/>
      <c r="G510" s="234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141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5">
      <c r="A511" s="231"/>
      <c r="B511" s="232"/>
      <c r="C511" s="276" t="s">
        <v>407</v>
      </c>
      <c r="D511" s="238"/>
      <c r="E511" s="239">
        <v>-2.0868000000000002</v>
      </c>
      <c r="F511" s="234"/>
      <c r="G511" s="234"/>
      <c r="H511" s="234"/>
      <c r="I511" s="234"/>
      <c r="J511" s="234"/>
      <c r="K511" s="234"/>
      <c r="L511" s="234"/>
      <c r="M511" s="234"/>
      <c r="N511" s="233"/>
      <c r="O511" s="233"/>
      <c r="P511" s="233"/>
      <c r="Q511" s="233"/>
      <c r="R511" s="234"/>
      <c r="S511" s="234"/>
      <c r="T511" s="234"/>
      <c r="U511" s="234"/>
      <c r="V511" s="234"/>
      <c r="W511" s="234"/>
      <c r="X511" s="234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141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5">
      <c r="A512" s="231"/>
      <c r="B512" s="232"/>
      <c r="C512" s="276" t="s">
        <v>408</v>
      </c>
      <c r="D512" s="238"/>
      <c r="E512" s="239">
        <v>-2.0868000000000002</v>
      </c>
      <c r="F512" s="234"/>
      <c r="G512" s="234"/>
      <c r="H512" s="234"/>
      <c r="I512" s="234"/>
      <c r="J512" s="234"/>
      <c r="K512" s="234"/>
      <c r="L512" s="234"/>
      <c r="M512" s="234"/>
      <c r="N512" s="233"/>
      <c r="O512" s="233"/>
      <c r="P512" s="233"/>
      <c r="Q512" s="233"/>
      <c r="R512" s="234"/>
      <c r="S512" s="234"/>
      <c r="T512" s="234"/>
      <c r="U512" s="234"/>
      <c r="V512" s="234"/>
      <c r="W512" s="234"/>
      <c r="X512" s="234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141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31"/>
      <c r="B513" s="232"/>
      <c r="C513" s="277" t="s">
        <v>146</v>
      </c>
      <c r="D513" s="240"/>
      <c r="E513" s="241">
        <v>-14.4756</v>
      </c>
      <c r="F513" s="234"/>
      <c r="G513" s="234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141</v>
      </c>
      <c r="AH513" s="214">
        <v>1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5">
      <c r="A514" s="231"/>
      <c r="B514" s="232"/>
      <c r="C514" s="276" t="s">
        <v>429</v>
      </c>
      <c r="D514" s="238"/>
      <c r="E514" s="239"/>
      <c r="F514" s="234"/>
      <c r="G514" s="234"/>
      <c r="H514" s="234"/>
      <c r="I514" s="234"/>
      <c r="J514" s="234"/>
      <c r="K514" s="234"/>
      <c r="L514" s="234"/>
      <c r="M514" s="234"/>
      <c r="N514" s="233"/>
      <c r="O514" s="233"/>
      <c r="P514" s="233"/>
      <c r="Q514" s="233"/>
      <c r="R514" s="234"/>
      <c r="S514" s="234"/>
      <c r="T514" s="234"/>
      <c r="U514" s="234"/>
      <c r="V514" s="234"/>
      <c r="W514" s="234"/>
      <c r="X514" s="234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141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ht="20" outlineLevel="1" x14ac:dyDescent="0.25">
      <c r="A515" s="231"/>
      <c r="B515" s="232"/>
      <c r="C515" s="276" t="s">
        <v>409</v>
      </c>
      <c r="D515" s="238"/>
      <c r="E515" s="239">
        <v>-0.85680000000000001</v>
      </c>
      <c r="F515" s="234"/>
      <c r="G515" s="234"/>
      <c r="H515" s="234"/>
      <c r="I515" s="234"/>
      <c r="J515" s="234"/>
      <c r="K515" s="234"/>
      <c r="L515" s="234"/>
      <c r="M515" s="234"/>
      <c r="N515" s="233"/>
      <c r="O515" s="233"/>
      <c r="P515" s="233"/>
      <c r="Q515" s="233"/>
      <c r="R515" s="234"/>
      <c r="S515" s="234"/>
      <c r="T515" s="234"/>
      <c r="U515" s="234"/>
      <c r="V515" s="234"/>
      <c r="W515" s="234"/>
      <c r="X515" s="234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141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5">
      <c r="A516" s="231"/>
      <c r="B516" s="232"/>
      <c r="C516" s="276" t="s">
        <v>410</v>
      </c>
      <c r="D516" s="238"/>
      <c r="E516" s="239">
        <v>-2.3220000000000001</v>
      </c>
      <c r="F516" s="234"/>
      <c r="G516" s="234"/>
      <c r="H516" s="234"/>
      <c r="I516" s="234"/>
      <c r="J516" s="234"/>
      <c r="K516" s="234"/>
      <c r="L516" s="234"/>
      <c r="M516" s="234"/>
      <c r="N516" s="233"/>
      <c r="O516" s="233"/>
      <c r="P516" s="233"/>
      <c r="Q516" s="233"/>
      <c r="R516" s="234"/>
      <c r="S516" s="234"/>
      <c r="T516" s="234"/>
      <c r="U516" s="234"/>
      <c r="V516" s="234"/>
      <c r="W516" s="234"/>
      <c r="X516" s="234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141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5">
      <c r="A517" s="231"/>
      <c r="B517" s="232"/>
      <c r="C517" s="277" t="s">
        <v>146</v>
      </c>
      <c r="D517" s="240"/>
      <c r="E517" s="241">
        <v>-3.1787999999999998</v>
      </c>
      <c r="F517" s="234"/>
      <c r="G517" s="234"/>
      <c r="H517" s="234"/>
      <c r="I517" s="234"/>
      <c r="J517" s="234"/>
      <c r="K517" s="234"/>
      <c r="L517" s="234"/>
      <c r="M517" s="234"/>
      <c r="N517" s="233"/>
      <c r="O517" s="233"/>
      <c r="P517" s="233"/>
      <c r="Q517" s="233"/>
      <c r="R517" s="234"/>
      <c r="S517" s="234"/>
      <c r="T517" s="234"/>
      <c r="U517" s="234"/>
      <c r="V517" s="234"/>
      <c r="W517" s="234"/>
      <c r="X517" s="234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141</v>
      </c>
      <c r="AH517" s="214">
        <v>1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5">
      <c r="A518" s="231"/>
      <c r="B518" s="232"/>
      <c r="C518" s="276" t="s">
        <v>413</v>
      </c>
      <c r="D518" s="238"/>
      <c r="E518" s="239"/>
      <c r="F518" s="234"/>
      <c r="G518" s="234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141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5">
      <c r="A519" s="231"/>
      <c r="B519" s="232"/>
      <c r="C519" s="276" t="s">
        <v>195</v>
      </c>
      <c r="D519" s="238"/>
      <c r="E519" s="239">
        <v>7.2</v>
      </c>
      <c r="F519" s="234"/>
      <c r="G519" s="234"/>
      <c r="H519" s="234"/>
      <c r="I519" s="234"/>
      <c r="J519" s="234"/>
      <c r="K519" s="234"/>
      <c r="L519" s="234"/>
      <c r="M519" s="234"/>
      <c r="N519" s="233"/>
      <c r="O519" s="233"/>
      <c r="P519" s="233"/>
      <c r="Q519" s="233"/>
      <c r="R519" s="234"/>
      <c r="S519" s="234"/>
      <c r="T519" s="234"/>
      <c r="U519" s="234"/>
      <c r="V519" s="234"/>
      <c r="W519" s="234"/>
      <c r="X519" s="234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141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5">
      <c r="A520" s="231"/>
      <c r="B520" s="232"/>
      <c r="C520" s="276" t="s">
        <v>196</v>
      </c>
      <c r="D520" s="238"/>
      <c r="E520" s="239">
        <v>1.3</v>
      </c>
      <c r="F520" s="234"/>
      <c r="G520" s="234"/>
      <c r="H520" s="234"/>
      <c r="I520" s="234"/>
      <c r="J520" s="234"/>
      <c r="K520" s="234"/>
      <c r="L520" s="234"/>
      <c r="M520" s="234"/>
      <c r="N520" s="233"/>
      <c r="O520" s="233"/>
      <c r="P520" s="233"/>
      <c r="Q520" s="233"/>
      <c r="R520" s="234"/>
      <c r="S520" s="234"/>
      <c r="T520" s="234"/>
      <c r="U520" s="234"/>
      <c r="V520" s="234"/>
      <c r="W520" s="234"/>
      <c r="X520" s="234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141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5">
      <c r="A521" s="231"/>
      <c r="B521" s="232"/>
      <c r="C521" s="276" t="s">
        <v>197</v>
      </c>
      <c r="D521" s="238"/>
      <c r="E521" s="239">
        <v>2.8</v>
      </c>
      <c r="F521" s="234"/>
      <c r="G521" s="234"/>
      <c r="H521" s="234"/>
      <c r="I521" s="234"/>
      <c r="J521" s="234"/>
      <c r="K521" s="234"/>
      <c r="L521" s="234"/>
      <c r="M521" s="234"/>
      <c r="N521" s="233"/>
      <c r="O521" s="233"/>
      <c r="P521" s="233"/>
      <c r="Q521" s="233"/>
      <c r="R521" s="234"/>
      <c r="S521" s="234"/>
      <c r="T521" s="234"/>
      <c r="U521" s="234"/>
      <c r="V521" s="234"/>
      <c r="W521" s="234"/>
      <c r="X521" s="234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141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5">
      <c r="A522" s="231"/>
      <c r="B522" s="232"/>
      <c r="C522" s="276" t="s">
        <v>198</v>
      </c>
      <c r="D522" s="238"/>
      <c r="E522" s="239">
        <v>17.100000000000001</v>
      </c>
      <c r="F522" s="234"/>
      <c r="G522" s="234"/>
      <c r="H522" s="234"/>
      <c r="I522" s="234"/>
      <c r="J522" s="234"/>
      <c r="K522" s="234"/>
      <c r="L522" s="234"/>
      <c r="M522" s="234"/>
      <c r="N522" s="233"/>
      <c r="O522" s="233"/>
      <c r="P522" s="233"/>
      <c r="Q522" s="233"/>
      <c r="R522" s="234"/>
      <c r="S522" s="234"/>
      <c r="T522" s="234"/>
      <c r="U522" s="234"/>
      <c r="V522" s="234"/>
      <c r="W522" s="234"/>
      <c r="X522" s="234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141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5">
      <c r="A523" s="231"/>
      <c r="B523" s="232"/>
      <c r="C523" s="276" t="s">
        <v>176</v>
      </c>
      <c r="D523" s="238"/>
      <c r="E523" s="239">
        <v>9.9</v>
      </c>
      <c r="F523" s="234"/>
      <c r="G523" s="234"/>
      <c r="H523" s="234"/>
      <c r="I523" s="234"/>
      <c r="J523" s="234"/>
      <c r="K523" s="234"/>
      <c r="L523" s="234"/>
      <c r="M523" s="234"/>
      <c r="N523" s="233"/>
      <c r="O523" s="233"/>
      <c r="P523" s="233"/>
      <c r="Q523" s="233"/>
      <c r="R523" s="234"/>
      <c r="S523" s="234"/>
      <c r="T523" s="234"/>
      <c r="U523" s="234"/>
      <c r="V523" s="234"/>
      <c r="W523" s="234"/>
      <c r="X523" s="234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141</v>
      </c>
      <c r="AH523" s="214">
        <v>0</v>
      </c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5">
      <c r="A524" s="231"/>
      <c r="B524" s="232"/>
      <c r="C524" s="277" t="s">
        <v>146</v>
      </c>
      <c r="D524" s="240"/>
      <c r="E524" s="241">
        <v>38.299999999999997</v>
      </c>
      <c r="F524" s="234"/>
      <c r="G524" s="234"/>
      <c r="H524" s="234"/>
      <c r="I524" s="234"/>
      <c r="J524" s="234"/>
      <c r="K524" s="234"/>
      <c r="L524" s="234"/>
      <c r="M524" s="234"/>
      <c r="N524" s="233"/>
      <c r="O524" s="233"/>
      <c r="P524" s="233"/>
      <c r="Q524" s="233"/>
      <c r="R524" s="234"/>
      <c r="S524" s="234"/>
      <c r="T524" s="234"/>
      <c r="U524" s="234"/>
      <c r="V524" s="234"/>
      <c r="W524" s="234"/>
      <c r="X524" s="234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141</v>
      </c>
      <c r="AH524" s="214">
        <v>1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5">
      <c r="A525" s="231"/>
      <c r="B525" s="232"/>
      <c r="C525" s="276" t="s">
        <v>414</v>
      </c>
      <c r="D525" s="238"/>
      <c r="E525" s="239"/>
      <c r="F525" s="234"/>
      <c r="G525" s="234"/>
      <c r="H525" s="234"/>
      <c r="I525" s="234"/>
      <c r="J525" s="234"/>
      <c r="K525" s="234"/>
      <c r="L525" s="234"/>
      <c r="M525" s="234"/>
      <c r="N525" s="233"/>
      <c r="O525" s="233"/>
      <c r="P525" s="233"/>
      <c r="Q525" s="233"/>
      <c r="R525" s="234"/>
      <c r="S525" s="234"/>
      <c r="T525" s="234"/>
      <c r="U525" s="234"/>
      <c r="V525" s="234"/>
      <c r="W525" s="234"/>
      <c r="X525" s="234"/>
      <c r="Y525" s="214"/>
      <c r="Z525" s="214"/>
      <c r="AA525" s="214"/>
      <c r="AB525" s="214"/>
      <c r="AC525" s="214"/>
      <c r="AD525" s="214"/>
      <c r="AE525" s="214"/>
      <c r="AF525" s="214"/>
      <c r="AG525" s="214" t="s">
        <v>141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5">
      <c r="A526" s="231"/>
      <c r="B526" s="232"/>
      <c r="C526" s="276" t="s">
        <v>415</v>
      </c>
      <c r="D526" s="238"/>
      <c r="E526" s="239">
        <v>0.81699999999999995</v>
      </c>
      <c r="F526" s="234"/>
      <c r="G526" s="234"/>
      <c r="H526" s="234"/>
      <c r="I526" s="234"/>
      <c r="J526" s="234"/>
      <c r="K526" s="234"/>
      <c r="L526" s="234"/>
      <c r="M526" s="234"/>
      <c r="N526" s="233"/>
      <c r="O526" s="233"/>
      <c r="P526" s="233"/>
      <c r="Q526" s="233"/>
      <c r="R526" s="234"/>
      <c r="S526" s="234"/>
      <c r="T526" s="234"/>
      <c r="U526" s="234"/>
      <c r="V526" s="234"/>
      <c r="W526" s="234"/>
      <c r="X526" s="234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141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5">
      <c r="A527" s="231"/>
      <c r="B527" s="232"/>
      <c r="C527" s="276" t="s">
        <v>416</v>
      </c>
      <c r="D527" s="238"/>
      <c r="E527" s="239">
        <v>0.81699999999999995</v>
      </c>
      <c r="F527" s="234"/>
      <c r="G527" s="234"/>
      <c r="H527" s="234"/>
      <c r="I527" s="234"/>
      <c r="J527" s="234"/>
      <c r="K527" s="234"/>
      <c r="L527" s="234"/>
      <c r="M527" s="234"/>
      <c r="N527" s="233"/>
      <c r="O527" s="233"/>
      <c r="P527" s="233"/>
      <c r="Q527" s="233"/>
      <c r="R527" s="234"/>
      <c r="S527" s="234"/>
      <c r="T527" s="234"/>
      <c r="U527" s="234"/>
      <c r="V527" s="234"/>
      <c r="W527" s="234"/>
      <c r="X527" s="234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141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5">
      <c r="A528" s="231"/>
      <c r="B528" s="232"/>
      <c r="C528" s="277" t="s">
        <v>146</v>
      </c>
      <c r="D528" s="240"/>
      <c r="E528" s="241">
        <v>1.6339999999999999</v>
      </c>
      <c r="F528" s="234"/>
      <c r="G528" s="234"/>
      <c r="H528" s="234"/>
      <c r="I528" s="234"/>
      <c r="J528" s="234"/>
      <c r="K528" s="234"/>
      <c r="L528" s="234"/>
      <c r="M528" s="234"/>
      <c r="N528" s="233"/>
      <c r="O528" s="233"/>
      <c r="P528" s="233"/>
      <c r="Q528" s="233"/>
      <c r="R528" s="234"/>
      <c r="S528" s="234"/>
      <c r="T528" s="234"/>
      <c r="U528" s="234"/>
      <c r="V528" s="234"/>
      <c r="W528" s="234"/>
      <c r="X528" s="234"/>
      <c r="Y528" s="214"/>
      <c r="Z528" s="214"/>
      <c r="AA528" s="214"/>
      <c r="AB528" s="214"/>
      <c r="AC528" s="214"/>
      <c r="AD528" s="214"/>
      <c r="AE528" s="214"/>
      <c r="AF528" s="214"/>
      <c r="AG528" s="214" t="s">
        <v>141</v>
      </c>
      <c r="AH528" s="214">
        <v>1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5">
      <c r="A529" s="256">
        <v>68</v>
      </c>
      <c r="B529" s="257" t="s">
        <v>433</v>
      </c>
      <c r="C529" s="274" t="s">
        <v>434</v>
      </c>
      <c r="D529" s="258" t="s">
        <v>134</v>
      </c>
      <c r="E529" s="259">
        <v>28.780999999999999</v>
      </c>
      <c r="F529" s="260"/>
      <c r="G529" s="261">
        <f>ROUND(E529*F529,2)</f>
        <v>0</v>
      </c>
      <c r="H529" s="260"/>
      <c r="I529" s="261">
        <f>ROUND(E529*H529,2)</f>
        <v>0</v>
      </c>
      <c r="J529" s="260"/>
      <c r="K529" s="261">
        <f>ROUND(E529*J529,2)</f>
        <v>0</v>
      </c>
      <c r="L529" s="261">
        <v>15</v>
      </c>
      <c r="M529" s="261">
        <f>G529*(1+L529/100)</f>
        <v>0</v>
      </c>
      <c r="N529" s="259">
        <v>0</v>
      </c>
      <c r="O529" s="259">
        <f>ROUND(E529*N529,2)</f>
        <v>0</v>
      </c>
      <c r="P529" s="259">
        <v>0</v>
      </c>
      <c r="Q529" s="259">
        <f>ROUND(E529*P529,2)</f>
        <v>0</v>
      </c>
      <c r="R529" s="261"/>
      <c r="S529" s="261" t="s">
        <v>135</v>
      </c>
      <c r="T529" s="262" t="s">
        <v>135</v>
      </c>
      <c r="U529" s="234">
        <v>7.6679999999999998E-2</v>
      </c>
      <c r="V529" s="234">
        <f>ROUND(E529*U529,2)</f>
        <v>2.21</v>
      </c>
      <c r="W529" s="234"/>
      <c r="X529" s="234" t="s">
        <v>136</v>
      </c>
      <c r="Y529" s="214"/>
      <c r="Z529" s="214"/>
      <c r="AA529" s="214"/>
      <c r="AB529" s="214"/>
      <c r="AC529" s="214"/>
      <c r="AD529" s="214"/>
      <c r="AE529" s="214"/>
      <c r="AF529" s="214"/>
      <c r="AG529" s="214" t="s">
        <v>137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5">
      <c r="A530" s="231"/>
      <c r="B530" s="232"/>
      <c r="C530" s="276" t="s">
        <v>140</v>
      </c>
      <c r="D530" s="238"/>
      <c r="E530" s="239"/>
      <c r="F530" s="234"/>
      <c r="G530" s="234"/>
      <c r="H530" s="234"/>
      <c r="I530" s="234"/>
      <c r="J530" s="234"/>
      <c r="K530" s="234"/>
      <c r="L530" s="234"/>
      <c r="M530" s="234"/>
      <c r="N530" s="233"/>
      <c r="O530" s="233"/>
      <c r="P530" s="233"/>
      <c r="Q530" s="233"/>
      <c r="R530" s="234"/>
      <c r="S530" s="234"/>
      <c r="T530" s="234"/>
      <c r="U530" s="234"/>
      <c r="V530" s="234"/>
      <c r="W530" s="234"/>
      <c r="X530" s="234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141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5">
      <c r="A531" s="231"/>
      <c r="B531" s="232"/>
      <c r="C531" s="276" t="s">
        <v>394</v>
      </c>
      <c r="D531" s="238"/>
      <c r="E531" s="239"/>
      <c r="F531" s="234"/>
      <c r="G531" s="234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141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5">
      <c r="A532" s="231"/>
      <c r="B532" s="232"/>
      <c r="C532" s="276" t="s">
        <v>395</v>
      </c>
      <c r="D532" s="238"/>
      <c r="E532" s="239">
        <v>37.265000000000001</v>
      </c>
      <c r="F532" s="234"/>
      <c r="G532" s="234"/>
      <c r="H532" s="234"/>
      <c r="I532" s="234"/>
      <c r="J532" s="234"/>
      <c r="K532" s="234"/>
      <c r="L532" s="234"/>
      <c r="M532" s="234"/>
      <c r="N532" s="233"/>
      <c r="O532" s="233"/>
      <c r="P532" s="233"/>
      <c r="Q532" s="233"/>
      <c r="R532" s="234"/>
      <c r="S532" s="234"/>
      <c r="T532" s="234"/>
      <c r="U532" s="234"/>
      <c r="V532" s="234"/>
      <c r="W532" s="234"/>
      <c r="X532" s="234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141</v>
      </c>
      <c r="AH532" s="214">
        <v>0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5">
      <c r="A533" s="231"/>
      <c r="B533" s="232"/>
      <c r="C533" s="277" t="s">
        <v>146</v>
      </c>
      <c r="D533" s="240"/>
      <c r="E533" s="241">
        <v>37.265000000000001</v>
      </c>
      <c r="F533" s="234"/>
      <c r="G533" s="234"/>
      <c r="H533" s="234"/>
      <c r="I533" s="234"/>
      <c r="J533" s="234"/>
      <c r="K533" s="234"/>
      <c r="L533" s="234"/>
      <c r="M533" s="234"/>
      <c r="N533" s="233"/>
      <c r="O533" s="233"/>
      <c r="P533" s="233"/>
      <c r="Q533" s="233"/>
      <c r="R533" s="234"/>
      <c r="S533" s="234"/>
      <c r="T533" s="234"/>
      <c r="U533" s="234"/>
      <c r="V533" s="234"/>
      <c r="W533" s="234"/>
      <c r="X533" s="234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141</v>
      </c>
      <c r="AH533" s="214">
        <v>1</v>
      </c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5">
      <c r="A534" s="231"/>
      <c r="B534" s="232"/>
      <c r="C534" s="276" t="s">
        <v>318</v>
      </c>
      <c r="D534" s="238"/>
      <c r="E534" s="239"/>
      <c r="F534" s="234"/>
      <c r="G534" s="234"/>
      <c r="H534" s="234"/>
      <c r="I534" s="234"/>
      <c r="J534" s="234"/>
      <c r="K534" s="234"/>
      <c r="L534" s="234"/>
      <c r="M534" s="234"/>
      <c r="N534" s="233"/>
      <c r="O534" s="233"/>
      <c r="P534" s="233"/>
      <c r="Q534" s="233"/>
      <c r="R534" s="234"/>
      <c r="S534" s="234"/>
      <c r="T534" s="234"/>
      <c r="U534" s="234"/>
      <c r="V534" s="234"/>
      <c r="W534" s="234"/>
      <c r="X534" s="234"/>
      <c r="Y534" s="214"/>
      <c r="Z534" s="214"/>
      <c r="AA534" s="214"/>
      <c r="AB534" s="214"/>
      <c r="AC534" s="214"/>
      <c r="AD534" s="214"/>
      <c r="AE534" s="214"/>
      <c r="AF534" s="214"/>
      <c r="AG534" s="214" t="s">
        <v>141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5">
      <c r="A535" s="231"/>
      <c r="B535" s="232"/>
      <c r="C535" s="276" t="s">
        <v>400</v>
      </c>
      <c r="D535" s="238"/>
      <c r="E535" s="239"/>
      <c r="F535" s="234"/>
      <c r="G535" s="234"/>
      <c r="H535" s="234"/>
      <c r="I535" s="234"/>
      <c r="J535" s="234"/>
      <c r="K535" s="234"/>
      <c r="L535" s="234"/>
      <c r="M535" s="234"/>
      <c r="N535" s="233"/>
      <c r="O535" s="233"/>
      <c r="P535" s="233"/>
      <c r="Q535" s="233"/>
      <c r="R535" s="234"/>
      <c r="S535" s="234"/>
      <c r="T535" s="234"/>
      <c r="U535" s="234"/>
      <c r="V535" s="234"/>
      <c r="W535" s="234"/>
      <c r="X535" s="234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141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5">
      <c r="A536" s="231"/>
      <c r="B536" s="232"/>
      <c r="C536" s="276" t="s">
        <v>424</v>
      </c>
      <c r="D536" s="238"/>
      <c r="E536" s="239">
        <v>-1.8180000000000001</v>
      </c>
      <c r="F536" s="234"/>
      <c r="G536" s="234"/>
      <c r="H536" s="234"/>
      <c r="I536" s="234"/>
      <c r="J536" s="234"/>
      <c r="K536" s="234"/>
      <c r="L536" s="234"/>
      <c r="M536" s="234"/>
      <c r="N536" s="233"/>
      <c r="O536" s="233"/>
      <c r="P536" s="233"/>
      <c r="Q536" s="233"/>
      <c r="R536" s="234"/>
      <c r="S536" s="234"/>
      <c r="T536" s="234"/>
      <c r="U536" s="234"/>
      <c r="V536" s="234"/>
      <c r="W536" s="234"/>
      <c r="X536" s="234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141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5">
      <c r="A537" s="231"/>
      <c r="B537" s="232"/>
      <c r="C537" s="276" t="s">
        <v>425</v>
      </c>
      <c r="D537" s="238"/>
      <c r="E537" s="239">
        <v>-1.5149999999999999</v>
      </c>
      <c r="F537" s="234"/>
      <c r="G537" s="234"/>
      <c r="H537" s="234"/>
      <c r="I537" s="234"/>
      <c r="J537" s="234"/>
      <c r="K537" s="234"/>
      <c r="L537" s="234"/>
      <c r="M537" s="234"/>
      <c r="N537" s="233"/>
      <c r="O537" s="233"/>
      <c r="P537" s="233"/>
      <c r="Q537" s="233"/>
      <c r="R537" s="234"/>
      <c r="S537" s="234"/>
      <c r="T537" s="234"/>
      <c r="U537" s="234"/>
      <c r="V537" s="234"/>
      <c r="W537" s="234"/>
      <c r="X537" s="234"/>
      <c r="Y537" s="214"/>
      <c r="Z537" s="214"/>
      <c r="AA537" s="214"/>
      <c r="AB537" s="214"/>
      <c r="AC537" s="214"/>
      <c r="AD537" s="214"/>
      <c r="AE537" s="214"/>
      <c r="AF537" s="214"/>
      <c r="AG537" s="214" t="s">
        <v>141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5">
      <c r="A538" s="231"/>
      <c r="B538" s="232"/>
      <c r="C538" s="276" t="s">
        <v>426</v>
      </c>
      <c r="D538" s="238"/>
      <c r="E538" s="239">
        <v>-1.5149999999999999</v>
      </c>
      <c r="F538" s="234"/>
      <c r="G538" s="234"/>
      <c r="H538" s="234"/>
      <c r="I538" s="234"/>
      <c r="J538" s="234"/>
      <c r="K538" s="234"/>
      <c r="L538" s="234"/>
      <c r="M538" s="234"/>
      <c r="N538" s="233"/>
      <c r="O538" s="233"/>
      <c r="P538" s="233"/>
      <c r="Q538" s="233"/>
      <c r="R538" s="234"/>
      <c r="S538" s="234"/>
      <c r="T538" s="234"/>
      <c r="U538" s="234"/>
      <c r="V538" s="234"/>
      <c r="W538" s="234"/>
      <c r="X538" s="234"/>
      <c r="Y538" s="214"/>
      <c r="Z538" s="214"/>
      <c r="AA538" s="214"/>
      <c r="AB538" s="214"/>
      <c r="AC538" s="214"/>
      <c r="AD538" s="214"/>
      <c r="AE538" s="214"/>
      <c r="AF538" s="214"/>
      <c r="AG538" s="214" t="s">
        <v>141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5">
      <c r="A539" s="231"/>
      <c r="B539" s="232"/>
      <c r="C539" s="276" t="s">
        <v>435</v>
      </c>
      <c r="D539" s="238"/>
      <c r="E539" s="239">
        <v>-1.8180000000000001</v>
      </c>
      <c r="F539" s="234"/>
      <c r="G539" s="234"/>
      <c r="H539" s="234"/>
      <c r="I539" s="234"/>
      <c r="J539" s="234"/>
      <c r="K539" s="234"/>
      <c r="L539" s="234"/>
      <c r="M539" s="234"/>
      <c r="N539" s="233"/>
      <c r="O539" s="233"/>
      <c r="P539" s="233"/>
      <c r="Q539" s="233"/>
      <c r="R539" s="234"/>
      <c r="S539" s="234"/>
      <c r="T539" s="234"/>
      <c r="U539" s="234"/>
      <c r="V539" s="234"/>
      <c r="W539" s="234"/>
      <c r="X539" s="234"/>
      <c r="Y539" s="214"/>
      <c r="Z539" s="214"/>
      <c r="AA539" s="214"/>
      <c r="AB539" s="214"/>
      <c r="AC539" s="214"/>
      <c r="AD539" s="214"/>
      <c r="AE539" s="214"/>
      <c r="AF539" s="214"/>
      <c r="AG539" s="214" t="s">
        <v>141</v>
      </c>
      <c r="AH539" s="214">
        <v>0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5">
      <c r="A540" s="231"/>
      <c r="B540" s="232"/>
      <c r="C540" s="276" t="s">
        <v>428</v>
      </c>
      <c r="D540" s="238"/>
      <c r="E540" s="239">
        <v>-1.8180000000000001</v>
      </c>
      <c r="F540" s="234"/>
      <c r="G540" s="234"/>
      <c r="H540" s="234"/>
      <c r="I540" s="234"/>
      <c r="J540" s="234"/>
      <c r="K540" s="234"/>
      <c r="L540" s="234"/>
      <c r="M540" s="234"/>
      <c r="N540" s="233"/>
      <c r="O540" s="233"/>
      <c r="P540" s="233"/>
      <c r="Q540" s="233"/>
      <c r="R540" s="234"/>
      <c r="S540" s="234"/>
      <c r="T540" s="234"/>
      <c r="U540" s="234"/>
      <c r="V540" s="234"/>
      <c r="W540" s="234"/>
      <c r="X540" s="234"/>
      <c r="Y540" s="214"/>
      <c r="Z540" s="214"/>
      <c r="AA540" s="214"/>
      <c r="AB540" s="214"/>
      <c r="AC540" s="214"/>
      <c r="AD540" s="214"/>
      <c r="AE540" s="214"/>
      <c r="AF540" s="214"/>
      <c r="AG540" s="214" t="s">
        <v>141</v>
      </c>
      <c r="AH540" s="214">
        <v>0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5">
      <c r="A541" s="231"/>
      <c r="B541" s="232"/>
      <c r="C541" s="277" t="s">
        <v>146</v>
      </c>
      <c r="D541" s="240"/>
      <c r="E541" s="241">
        <v>-8.484</v>
      </c>
      <c r="F541" s="234"/>
      <c r="G541" s="234"/>
      <c r="H541" s="234"/>
      <c r="I541" s="234"/>
      <c r="J541" s="234"/>
      <c r="K541" s="234"/>
      <c r="L541" s="234"/>
      <c r="M541" s="234"/>
      <c r="N541" s="233"/>
      <c r="O541" s="233"/>
      <c r="P541" s="233"/>
      <c r="Q541" s="233"/>
      <c r="R541" s="234"/>
      <c r="S541" s="234"/>
      <c r="T541" s="234"/>
      <c r="U541" s="234"/>
      <c r="V541" s="234"/>
      <c r="W541" s="234"/>
      <c r="X541" s="234"/>
      <c r="Y541" s="214"/>
      <c r="Z541" s="214"/>
      <c r="AA541" s="214"/>
      <c r="AB541" s="214"/>
      <c r="AC541" s="214"/>
      <c r="AD541" s="214"/>
      <c r="AE541" s="214"/>
      <c r="AF541" s="214"/>
      <c r="AG541" s="214" t="s">
        <v>141</v>
      </c>
      <c r="AH541" s="214">
        <v>1</v>
      </c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ht="13" x14ac:dyDescent="0.25">
      <c r="A542" s="249" t="s">
        <v>130</v>
      </c>
      <c r="B542" s="250" t="s">
        <v>98</v>
      </c>
      <c r="C542" s="273" t="s">
        <v>99</v>
      </c>
      <c r="D542" s="251"/>
      <c r="E542" s="252"/>
      <c r="F542" s="253"/>
      <c r="G542" s="253">
        <f>SUMIF(AG543:AG547,"&lt;&gt;NOR",G543:G547)</f>
        <v>0</v>
      </c>
      <c r="H542" s="253"/>
      <c r="I542" s="253">
        <f>SUM(I543:I547)</f>
        <v>0</v>
      </c>
      <c r="J542" s="253"/>
      <c r="K542" s="253">
        <f>SUM(K543:K547)</f>
        <v>0</v>
      </c>
      <c r="L542" s="253"/>
      <c r="M542" s="253">
        <f>SUM(M543:M547)</f>
        <v>0</v>
      </c>
      <c r="N542" s="252"/>
      <c r="O542" s="252">
        <f>SUM(O543:O547)</f>
        <v>0</v>
      </c>
      <c r="P542" s="252"/>
      <c r="Q542" s="252">
        <f>SUM(Q543:Q547)</f>
        <v>0</v>
      </c>
      <c r="R542" s="253"/>
      <c r="S542" s="253"/>
      <c r="T542" s="254"/>
      <c r="U542" s="248"/>
      <c r="V542" s="248">
        <f>SUM(V543:V547)</f>
        <v>0.1</v>
      </c>
      <c r="W542" s="248"/>
      <c r="X542" s="248"/>
      <c r="AG542" t="s">
        <v>131</v>
      </c>
    </row>
    <row r="543" spans="1:60" ht="20" outlineLevel="1" x14ac:dyDescent="0.25">
      <c r="A543" s="256">
        <v>69</v>
      </c>
      <c r="B543" s="257" t="s">
        <v>436</v>
      </c>
      <c r="C543" s="274" t="s">
        <v>437</v>
      </c>
      <c r="D543" s="258" t="s">
        <v>226</v>
      </c>
      <c r="E543" s="259">
        <v>1</v>
      </c>
      <c r="F543" s="260"/>
      <c r="G543" s="261">
        <f>ROUND(E543*F543,2)</f>
        <v>0</v>
      </c>
      <c r="H543" s="260"/>
      <c r="I543" s="261">
        <f>ROUND(E543*H543,2)</f>
        <v>0</v>
      </c>
      <c r="J543" s="260"/>
      <c r="K543" s="261">
        <f>ROUND(E543*J543,2)</f>
        <v>0</v>
      </c>
      <c r="L543" s="261">
        <v>15</v>
      </c>
      <c r="M543" s="261">
        <f>G543*(1+L543/100)</f>
        <v>0</v>
      </c>
      <c r="N543" s="259">
        <v>1.6000000000000001E-4</v>
      </c>
      <c r="O543" s="259">
        <f>ROUND(E543*N543,2)</f>
        <v>0</v>
      </c>
      <c r="P543" s="259">
        <v>0</v>
      </c>
      <c r="Q543" s="259">
        <f>ROUND(E543*P543,2)</f>
        <v>0</v>
      </c>
      <c r="R543" s="261"/>
      <c r="S543" s="261" t="s">
        <v>201</v>
      </c>
      <c r="T543" s="262" t="s">
        <v>202</v>
      </c>
      <c r="U543" s="234">
        <v>9.955E-2</v>
      </c>
      <c r="V543" s="234">
        <f>ROUND(E543*U543,2)</f>
        <v>0.1</v>
      </c>
      <c r="W543" s="234"/>
      <c r="X543" s="234" t="s">
        <v>136</v>
      </c>
      <c r="Y543" s="214"/>
      <c r="Z543" s="214"/>
      <c r="AA543" s="214"/>
      <c r="AB543" s="214"/>
      <c r="AC543" s="214"/>
      <c r="AD543" s="214"/>
      <c r="AE543" s="214"/>
      <c r="AF543" s="214"/>
      <c r="AG543" s="214" t="s">
        <v>137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ht="20.5" outlineLevel="1" x14ac:dyDescent="0.25">
      <c r="A544" s="231"/>
      <c r="B544" s="232"/>
      <c r="C544" s="275" t="s">
        <v>228</v>
      </c>
      <c r="D544" s="264"/>
      <c r="E544" s="264"/>
      <c r="F544" s="264"/>
      <c r="G544" s="264"/>
      <c r="H544" s="234"/>
      <c r="I544" s="234"/>
      <c r="J544" s="234"/>
      <c r="K544" s="234"/>
      <c r="L544" s="234"/>
      <c r="M544" s="234"/>
      <c r="N544" s="233"/>
      <c r="O544" s="233"/>
      <c r="P544" s="233"/>
      <c r="Q544" s="233"/>
      <c r="R544" s="234"/>
      <c r="S544" s="234"/>
      <c r="T544" s="234"/>
      <c r="U544" s="234"/>
      <c r="V544" s="234"/>
      <c r="W544" s="234"/>
      <c r="X544" s="234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139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63" t="str">
        <f>C544</f>
        <v>Kompletní dodávka a montáž včetně uvedení do provozu, prostupů, zaškolení, seřízení, zkoušek dle příslušných ČSN a dalších pomocných prací a zednických přípomocí.</v>
      </c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5">
      <c r="A545" s="231"/>
      <c r="B545" s="232"/>
      <c r="C545" s="284" t="s">
        <v>438</v>
      </c>
      <c r="D545" s="235"/>
      <c r="E545" s="236"/>
      <c r="F545" s="237"/>
      <c r="G545" s="237"/>
      <c r="H545" s="234"/>
      <c r="I545" s="234"/>
      <c r="J545" s="234"/>
      <c r="K545" s="234"/>
      <c r="L545" s="234"/>
      <c r="M545" s="234"/>
      <c r="N545" s="233"/>
      <c r="O545" s="233"/>
      <c r="P545" s="233"/>
      <c r="Q545" s="233"/>
      <c r="R545" s="234"/>
      <c r="S545" s="234"/>
      <c r="T545" s="234"/>
      <c r="U545" s="234"/>
      <c r="V545" s="234"/>
      <c r="W545" s="234"/>
      <c r="X545" s="234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139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ht="20.5" outlineLevel="1" x14ac:dyDescent="0.25">
      <c r="A546" s="231"/>
      <c r="B546" s="232"/>
      <c r="C546" s="279" t="s">
        <v>439</v>
      </c>
      <c r="D546" s="272"/>
      <c r="E546" s="272"/>
      <c r="F546" s="272"/>
      <c r="G546" s="272"/>
      <c r="H546" s="234"/>
      <c r="I546" s="234"/>
      <c r="J546" s="234"/>
      <c r="K546" s="234"/>
      <c r="L546" s="234"/>
      <c r="M546" s="234"/>
      <c r="N546" s="233"/>
      <c r="O546" s="233"/>
      <c r="P546" s="233"/>
      <c r="Q546" s="233"/>
      <c r="R546" s="234"/>
      <c r="S546" s="234"/>
      <c r="T546" s="234"/>
      <c r="U546" s="234"/>
      <c r="V546" s="234"/>
      <c r="W546" s="234"/>
      <c r="X546" s="234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139</v>
      </c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63" t="str">
        <f>C546</f>
        <v>Odstranění stávajících, světel, vypínačů, zásuvek. Nové nové zásuvky, vypínače, příprava pro přisazená stropní svítidla.</v>
      </c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5">
      <c r="A547" s="231"/>
      <c r="B547" s="232"/>
      <c r="C547" s="279" t="s">
        <v>440</v>
      </c>
      <c r="D547" s="272"/>
      <c r="E547" s="272"/>
      <c r="F547" s="272"/>
      <c r="G547" s="272"/>
      <c r="H547" s="234"/>
      <c r="I547" s="234"/>
      <c r="J547" s="234"/>
      <c r="K547" s="234"/>
      <c r="L547" s="234"/>
      <c r="M547" s="234"/>
      <c r="N547" s="233"/>
      <c r="O547" s="233"/>
      <c r="P547" s="233"/>
      <c r="Q547" s="233"/>
      <c r="R547" s="234"/>
      <c r="S547" s="234"/>
      <c r="T547" s="234"/>
      <c r="U547" s="234"/>
      <c r="V547" s="234"/>
      <c r="W547" s="234"/>
      <c r="X547" s="234"/>
      <c r="Y547" s="214"/>
      <c r="Z547" s="214"/>
      <c r="AA547" s="214"/>
      <c r="AB547" s="214"/>
      <c r="AC547" s="214"/>
      <c r="AD547" s="214"/>
      <c r="AE547" s="214"/>
      <c r="AF547" s="214"/>
      <c r="AG547" s="214" t="s">
        <v>139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ht="13" x14ac:dyDescent="0.25">
      <c r="A548" s="249" t="s">
        <v>130</v>
      </c>
      <c r="B548" s="250" t="s">
        <v>100</v>
      </c>
      <c r="C548" s="273" t="s">
        <v>101</v>
      </c>
      <c r="D548" s="251"/>
      <c r="E548" s="252"/>
      <c r="F548" s="253"/>
      <c r="G548" s="253">
        <f>SUMIF(AG549:AG557,"&lt;&gt;NOR",G549:G557)</f>
        <v>0</v>
      </c>
      <c r="H548" s="253"/>
      <c r="I548" s="253">
        <f>SUM(I549:I557)</f>
        <v>0</v>
      </c>
      <c r="J548" s="253"/>
      <c r="K548" s="253">
        <f>SUM(K549:K557)</f>
        <v>0</v>
      </c>
      <c r="L548" s="253"/>
      <c r="M548" s="253">
        <f>SUM(M549:M557)</f>
        <v>0</v>
      </c>
      <c r="N548" s="252"/>
      <c r="O548" s="252">
        <f>SUM(O549:O557)</f>
        <v>0</v>
      </c>
      <c r="P548" s="252"/>
      <c r="Q548" s="252">
        <f>SUM(Q549:Q557)</f>
        <v>0</v>
      </c>
      <c r="R548" s="253"/>
      <c r="S548" s="253"/>
      <c r="T548" s="254"/>
      <c r="U548" s="248"/>
      <c r="V548" s="248">
        <f>SUM(V549:V557)</f>
        <v>8.8099999999999987</v>
      </c>
      <c r="W548" s="248"/>
      <c r="X548" s="248"/>
      <c r="AG548" t="s">
        <v>131</v>
      </c>
    </row>
    <row r="549" spans="1:60" outlineLevel="1" x14ac:dyDescent="0.25">
      <c r="A549" s="265">
        <v>70</v>
      </c>
      <c r="B549" s="266" t="s">
        <v>441</v>
      </c>
      <c r="C549" s="278" t="s">
        <v>442</v>
      </c>
      <c r="D549" s="267" t="s">
        <v>223</v>
      </c>
      <c r="E549" s="268">
        <v>1.0315099999999999</v>
      </c>
      <c r="F549" s="269"/>
      <c r="G549" s="270">
        <f>ROUND(E549*F549,2)</f>
        <v>0</v>
      </c>
      <c r="H549" s="269"/>
      <c r="I549" s="270">
        <f>ROUND(E549*H549,2)</f>
        <v>0</v>
      </c>
      <c r="J549" s="269"/>
      <c r="K549" s="270">
        <f>ROUND(E549*J549,2)</f>
        <v>0</v>
      </c>
      <c r="L549" s="270">
        <v>15</v>
      </c>
      <c r="M549" s="270">
        <f>G549*(1+L549/100)</f>
        <v>0</v>
      </c>
      <c r="N549" s="268">
        <v>0</v>
      </c>
      <c r="O549" s="268">
        <f>ROUND(E549*N549,2)</f>
        <v>0</v>
      </c>
      <c r="P549" s="268">
        <v>0</v>
      </c>
      <c r="Q549" s="268">
        <f>ROUND(E549*P549,2)</f>
        <v>0</v>
      </c>
      <c r="R549" s="270"/>
      <c r="S549" s="270" t="s">
        <v>135</v>
      </c>
      <c r="T549" s="271" t="s">
        <v>135</v>
      </c>
      <c r="U549" s="234">
        <v>2.0089999999999999</v>
      </c>
      <c r="V549" s="234">
        <f>ROUND(E549*U549,2)</f>
        <v>2.0699999999999998</v>
      </c>
      <c r="W549" s="234"/>
      <c r="X549" s="234" t="s">
        <v>136</v>
      </c>
      <c r="Y549" s="214"/>
      <c r="Z549" s="214"/>
      <c r="AA549" s="214"/>
      <c r="AB549" s="214"/>
      <c r="AC549" s="214"/>
      <c r="AD549" s="214"/>
      <c r="AE549" s="214"/>
      <c r="AF549" s="214"/>
      <c r="AG549" s="214" t="s">
        <v>137</v>
      </c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 x14ac:dyDescent="0.25">
      <c r="A550" s="265">
        <v>71</v>
      </c>
      <c r="B550" s="266" t="s">
        <v>443</v>
      </c>
      <c r="C550" s="278" t="s">
        <v>444</v>
      </c>
      <c r="D550" s="267" t="s">
        <v>223</v>
      </c>
      <c r="E550" s="268">
        <v>4.1260399999999997</v>
      </c>
      <c r="F550" s="269"/>
      <c r="G550" s="270">
        <f>ROUND(E550*F550,2)</f>
        <v>0</v>
      </c>
      <c r="H550" s="269"/>
      <c r="I550" s="270">
        <f>ROUND(E550*H550,2)</f>
        <v>0</v>
      </c>
      <c r="J550" s="269"/>
      <c r="K550" s="270">
        <f>ROUND(E550*J550,2)</f>
        <v>0</v>
      </c>
      <c r="L550" s="270">
        <v>15</v>
      </c>
      <c r="M550" s="270">
        <f>G550*(1+L550/100)</f>
        <v>0</v>
      </c>
      <c r="N550" s="268">
        <v>0</v>
      </c>
      <c r="O550" s="268">
        <f>ROUND(E550*N550,2)</f>
        <v>0</v>
      </c>
      <c r="P550" s="268">
        <v>0</v>
      </c>
      <c r="Q550" s="268">
        <f>ROUND(E550*P550,2)</f>
        <v>0</v>
      </c>
      <c r="R550" s="270"/>
      <c r="S550" s="270" t="s">
        <v>135</v>
      </c>
      <c r="T550" s="271" t="s">
        <v>135</v>
      </c>
      <c r="U550" s="234">
        <v>0.95899999999999996</v>
      </c>
      <c r="V550" s="234">
        <f>ROUND(E550*U550,2)</f>
        <v>3.96</v>
      </c>
      <c r="W550" s="234"/>
      <c r="X550" s="234" t="s">
        <v>136</v>
      </c>
      <c r="Y550" s="214"/>
      <c r="Z550" s="214"/>
      <c r="AA550" s="214"/>
      <c r="AB550" s="214"/>
      <c r="AC550" s="214"/>
      <c r="AD550" s="214"/>
      <c r="AE550" s="214"/>
      <c r="AF550" s="214"/>
      <c r="AG550" s="214" t="s">
        <v>137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5">
      <c r="A551" s="256">
        <v>72</v>
      </c>
      <c r="B551" s="257" t="s">
        <v>445</v>
      </c>
      <c r="C551" s="274" t="s">
        <v>446</v>
      </c>
      <c r="D551" s="258" t="s">
        <v>223</v>
      </c>
      <c r="E551" s="259">
        <v>1.0315099999999999</v>
      </c>
      <c r="F551" s="260"/>
      <c r="G551" s="261">
        <f>ROUND(E551*F551,2)</f>
        <v>0</v>
      </c>
      <c r="H551" s="260"/>
      <c r="I551" s="261">
        <f>ROUND(E551*H551,2)</f>
        <v>0</v>
      </c>
      <c r="J551" s="260"/>
      <c r="K551" s="261">
        <f>ROUND(E551*J551,2)</f>
        <v>0</v>
      </c>
      <c r="L551" s="261">
        <v>15</v>
      </c>
      <c r="M551" s="261">
        <f>G551*(1+L551/100)</f>
        <v>0</v>
      </c>
      <c r="N551" s="259">
        <v>0</v>
      </c>
      <c r="O551" s="259">
        <f>ROUND(E551*N551,2)</f>
        <v>0</v>
      </c>
      <c r="P551" s="259">
        <v>0</v>
      </c>
      <c r="Q551" s="259">
        <f>ROUND(E551*P551,2)</f>
        <v>0</v>
      </c>
      <c r="R551" s="261"/>
      <c r="S551" s="261" t="s">
        <v>135</v>
      </c>
      <c r="T551" s="262" t="s">
        <v>135</v>
      </c>
      <c r="U551" s="234">
        <v>0.49</v>
      </c>
      <c r="V551" s="234">
        <f>ROUND(E551*U551,2)</f>
        <v>0.51</v>
      </c>
      <c r="W551" s="234"/>
      <c r="X551" s="234" t="s">
        <v>136</v>
      </c>
      <c r="Y551" s="214"/>
      <c r="Z551" s="214"/>
      <c r="AA551" s="214"/>
      <c r="AB551" s="214"/>
      <c r="AC551" s="214"/>
      <c r="AD551" s="214"/>
      <c r="AE551" s="214"/>
      <c r="AF551" s="214"/>
      <c r="AG551" s="214" t="s">
        <v>137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5">
      <c r="A552" s="231"/>
      <c r="B552" s="232"/>
      <c r="C552" s="275" t="s">
        <v>447</v>
      </c>
      <c r="D552" s="264"/>
      <c r="E552" s="264"/>
      <c r="F552" s="264"/>
      <c r="G552" s="264"/>
      <c r="H552" s="234"/>
      <c r="I552" s="234"/>
      <c r="J552" s="234"/>
      <c r="K552" s="234"/>
      <c r="L552" s="234"/>
      <c r="M552" s="234"/>
      <c r="N552" s="233"/>
      <c r="O552" s="233"/>
      <c r="P552" s="233"/>
      <c r="Q552" s="233"/>
      <c r="R552" s="234"/>
      <c r="S552" s="234"/>
      <c r="T552" s="234"/>
      <c r="U552" s="234"/>
      <c r="V552" s="234"/>
      <c r="W552" s="234"/>
      <c r="X552" s="234"/>
      <c r="Y552" s="214"/>
      <c r="Z552" s="214"/>
      <c r="AA552" s="214"/>
      <c r="AB552" s="214"/>
      <c r="AC552" s="214"/>
      <c r="AD552" s="214"/>
      <c r="AE552" s="214"/>
      <c r="AF552" s="214"/>
      <c r="AG552" s="214" t="s">
        <v>139</v>
      </c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5">
      <c r="A553" s="265">
        <v>73</v>
      </c>
      <c r="B553" s="266" t="s">
        <v>448</v>
      </c>
      <c r="C553" s="278" t="s">
        <v>449</v>
      </c>
      <c r="D553" s="267" t="s">
        <v>223</v>
      </c>
      <c r="E553" s="268">
        <v>19.598700000000001</v>
      </c>
      <c r="F553" s="269"/>
      <c r="G553" s="270">
        <f>ROUND(E553*F553,2)</f>
        <v>0</v>
      </c>
      <c r="H553" s="269"/>
      <c r="I553" s="270">
        <f>ROUND(E553*H553,2)</f>
        <v>0</v>
      </c>
      <c r="J553" s="269"/>
      <c r="K553" s="270">
        <f>ROUND(E553*J553,2)</f>
        <v>0</v>
      </c>
      <c r="L553" s="270">
        <v>15</v>
      </c>
      <c r="M553" s="270">
        <f>G553*(1+L553/100)</f>
        <v>0</v>
      </c>
      <c r="N553" s="268">
        <v>0</v>
      </c>
      <c r="O553" s="268">
        <f>ROUND(E553*N553,2)</f>
        <v>0</v>
      </c>
      <c r="P553" s="268">
        <v>0</v>
      </c>
      <c r="Q553" s="268">
        <f>ROUND(E553*P553,2)</f>
        <v>0</v>
      </c>
      <c r="R553" s="270"/>
      <c r="S553" s="270" t="s">
        <v>135</v>
      </c>
      <c r="T553" s="271" t="s">
        <v>135</v>
      </c>
      <c r="U553" s="234">
        <v>0</v>
      </c>
      <c r="V553" s="234">
        <f>ROUND(E553*U553,2)</f>
        <v>0</v>
      </c>
      <c r="W553" s="234"/>
      <c r="X553" s="234" t="s">
        <v>136</v>
      </c>
      <c r="Y553" s="214"/>
      <c r="Z553" s="214"/>
      <c r="AA553" s="214"/>
      <c r="AB553" s="214"/>
      <c r="AC553" s="214"/>
      <c r="AD553" s="214"/>
      <c r="AE553" s="214"/>
      <c r="AF553" s="214"/>
      <c r="AG553" s="214" t="s">
        <v>137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5">
      <c r="A554" s="256">
        <v>74</v>
      </c>
      <c r="B554" s="257" t="s">
        <v>450</v>
      </c>
      <c r="C554" s="274" t="s">
        <v>451</v>
      </c>
      <c r="D554" s="258" t="s">
        <v>223</v>
      </c>
      <c r="E554" s="259">
        <v>1.0315099999999999</v>
      </c>
      <c r="F554" s="260"/>
      <c r="G554" s="261">
        <f>ROUND(E554*F554,2)</f>
        <v>0</v>
      </c>
      <c r="H554" s="260"/>
      <c r="I554" s="261">
        <f>ROUND(E554*H554,2)</f>
        <v>0</v>
      </c>
      <c r="J554" s="260"/>
      <c r="K554" s="261">
        <f>ROUND(E554*J554,2)</f>
        <v>0</v>
      </c>
      <c r="L554" s="261">
        <v>15</v>
      </c>
      <c r="M554" s="261">
        <f>G554*(1+L554/100)</f>
        <v>0</v>
      </c>
      <c r="N554" s="259">
        <v>0</v>
      </c>
      <c r="O554" s="259">
        <f>ROUND(E554*N554,2)</f>
        <v>0</v>
      </c>
      <c r="P554" s="259">
        <v>0</v>
      </c>
      <c r="Q554" s="259">
        <f>ROUND(E554*P554,2)</f>
        <v>0</v>
      </c>
      <c r="R554" s="261"/>
      <c r="S554" s="261" t="s">
        <v>135</v>
      </c>
      <c r="T554" s="262" t="s">
        <v>135</v>
      </c>
      <c r="U554" s="234">
        <v>0.752</v>
      </c>
      <c r="V554" s="234">
        <f>ROUND(E554*U554,2)</f>
        <v>0.78</v>
      </c>
      <c r="W554" s="234"/>
      <c r="X554" s="234" t="s">
        <v>136</v>
      </c>
      <c r="Y554" s="214"/>
      <c r="Z554" s="214"/>
      <c r="AA554" s="214"/>
      <c r="AB554" s="214"/>
      <c r="AC554" s="214"/>
      <c r="AD554" s="214"/>
      <c r="AE554" s="214"/>
      <c r="AF554" s="214"/>
      <c r="AG554" s="214" t="s">
        <v>137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ht="20.5" outlineLevel="1" x14ac:dyDescent="0.25">
      <c r="A555" s="231"/>
      <c r="B555" s="232"/>
      <c r="C555" s="275" t="s">
        <v>452</v>
      </c>
      <c r="D555" s="264"/>
      <c r="E555" s="264"/>
      <c r="F555" s="264"/>
      <c r="G555" s="264"/>
      <c r="H555" s="234"/>
      <c r="I555" s="234"/>
      <c r="J555" s="234"/>
      <c r="K555" s="234"/>
      <c r="L555" s="234"/>
      <c r="M555" s="234"/>
      <c r="N555" s="233"/>
      <c r="O555" s="233"/>
      <c r="P555" s="233"/>
      <c r="Q555" s="233"/>
      <c r="R555" s="234"/>
      <c r="S555" s="234"/>
      <c r="T555" s="234"/>
      <c r="U555" s="234"/>
      <c r="V555" s="234"/>
      <c r="W555" s="234"/>
      <c r="X555" s="234"/>
      <c r="Y555" s="214"/>
      <c r="Z555" s="214"/>
      <c r="AA555" s="214"/>
      <c r="AB555" s="214"/>
      <c r="AC555" s="214"/>
      <c r="AD555" s="214"/>
      <c r="AE555" s="214"/>
      <c r="AF555" s="214"/>
      <c r="AG555" s="214" t="s">
        <v>139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63" t="str">
        <f>C555</f>
        <v>S naložením suti nebo vybouraných hmot do dopravního prostředku a na jejich vyložením, popřípadě přeložením na normální dopravní prostředek.</v>
      </c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5">
      <c r="A556" s="265">
        <v>75</v>
      </c>
      <c r="B556" s="266" t="s">
        <v>453</v>
      </c>
      <c r="C556" s="278" t="s">
        <v>454</v>
      </c>
      <c r="D556" s="267" t="s">
        <v>223</v>
      </c>
      <c r="E556" s="268">
        <v>4.1260399999999997</v>
      </c>
      <c r="F556" s="269"/>
      <c r="G556" s="270">
        <f>ROUND(E556*F556,2)</f>
        <v>0</v>
      </c>
      <c r="H556" s="269"/>
      <c r="I556" s="270">
        <f>ROUND(E556*H556,2)</f>
        <v>0</v>
      </c>
      <c r="J556" s="269"/>
      <c r="K556" s="270">
        <f>ROUND(E556*J556,2)</f>
        <v>0</v>
      </c>
      <c r="L556" s="270">
        <v>15</v>
      </c>
      <c r="M556" s="270">
        <f>G556*(1+L556/100)</f>
        <v>0</v>
      </c>
      <c r="N556" s="268">
        <v>0</v>
      </c>
      <c r="O556" s="268">
        <f>ROUND(E556*N556,2)</f>
        <v>0</v>
      </c>
      <c r="P556" s="268">
        <v>0</v>
      </c>
      <c r="Q556" s="268">
        <f>ROUND(E556*P556,2)</f>
        <v>0</v>
      </c>
      <c r="R556" s="270"/>
      <c r="S556" s="270" t="s">
        <v>135</v>
      </c>
      <c r="T556" s="271" t="s">
        <v>135</v>
      </c>
      <c r="U556" s="234">
        <v>0.36</v>
      </c>
      <c r="V556" s="234">
        <f>ROUND(E556*U556,2)</f>
        <v>1.49</v>
      </c>
      <c r="W556" s="234"/>
      <c r="X556" s="234" t="s">
        <v>136</v>
      </c>
      <c r="Y556" s="214"/>
      <c r="Z556" s="214"/>
      <c r="AA556" s="214"/>
      <c r="AB556" s="214"/>
      <c r="AC556" s="214"/>
      <c r="AD556" s="214"/>
      <c r="AE556" s="214"/>
      <c r="AF556" s="214"/>
      <c r="AG556" s="214" t="s">
        <v>137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ht="20" outlineLevel="1" x14ac:dyDescent="0.25">
      <c r="A557" s="265">
        <v>76</v>
      </c>
      <c r="B557" s="266" t="s">
        <v>455</v>
      </c>
      <c r="C557" s="278" t="s">
        <v>456</v>
      </c>
      <c r="D557" s="267" t="s">
        <v>223</v>
      </c>
      <c r="E557" s="268">
        <v>1.0315099999999999</v>
      </c>
      <c r="F557" s="269"/>
      <c r="G557" s="270">
        <f>ROUND(E557*F557,2)</f>
        <v>0</v>
      </c>
      <c r="H557" s="269"/>
      <c r="I557" s="270">
        <f>ROUND(E557*H557,2)</f>
        <v>0</v>
      </c>
      <c r="J557" s="269"/>
      <c r="K557" s="270">
        <f>ROUND(E557*J557,2)</f>
        <v>0</v>
      </c>
      <c r="L557" s="270">
        <v>15</v>
      </c>
      <c r="M557" s="270">
        <f>G557*(1+L557/100)</f>
        <v>0</v>
      </c>
      <c r="N557" s="268">
        <v>0</v>
      </c>
      <c r="O557" s="268">
        <f>ROUND(E557*N557,2)</f>
        <v>0</v>
      </c>
      <c r="P557" s="268">
        <v>0</v>
      </c>
      <c r="Q557" s="268">
        <f>ROUND(E557*P557,2)</f>
        <v>0</v>
      </c>
      <c r="R557" s="270"/>
      <c r="S557" s="270" t="s">
        <v>135</v>
      </c>
      <c r="T557" s="271" t="s">
        <v>135</v>
      </c>
      <c r="U557" s="234">
        <v>0</v>
      </c>
      <c r="V557" s="234">
        <f>ROUND(E557*U557,2)</f>
        <v>0</v>
      </c>
      <c r="W557" s="234"/>
      <c r="X557" s="234" t="s">
        <v>136</v>
      </c>
      <c r="Y557" s="214"/>
      <c r="Z557" s="214"/>
      <c r="AA557" s="214"/>
      <c r="AB557" s="214"/>
      <c r="AC557" s="214"/>
      <c r="AD557" s="214"/>
      <c r="AE557" s="214"/>
      <c r="AF557" s="214"/>
      <c r="AG557" s="214" t="s">
        <v>137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ht="13" x14ac:dyDescent="0.25">
      <c r="A558" s="249" t="s">
        <v>130</v>
      </c>
      <c r="B558" s="250" t="s">
        <v>103</v>
      </c>
      <c r="C558" s="273" t="s">
        <v>30</v>
      </c>
      <c r="D558" s="251"/>
      <c r="E558" s="252"/>
      <c r="F558" s="253"/>
      <c r="G558" s="253">
        <f>SUMIF(AG559:AG562,"&lt;&gt;NOR",G559:G562)</f>
        <v>0</v>
      </c>
      <c r="H558" s="253"/>
      <c r="I558" s="253">
        <f>SUM(I559:I562)</f>
        <v>0</v>
      </c>
      <c r="J558" s="253"/>
      <c r="K558" s="253">
        <f>SUM(K559:K562)</f>
        <v>0</v>
      </c>
      <c r="L558" s="253"/>
      <c r="M558" s="253">
        <f>SUM(M559:M562)</f>
        <v>0</v>
      </c>
      <c r="N558" s="252"/>
      <c r="O558" s="252">
        <f>SUM(O559:O562)</f>
        <v>0</v>
      </c>
      <c r="P558" s="252"/>
      <c r="Q558" s="252">
        <f>SUM(Q559:Q562)</f>
        <v>0</v>
      </c>
      <c r="R558" s="253"/>
      <c r="S558" s="253"/>
      <c r="T558" s="254"/>
      <c r="U558" s="248"/>
      <c r="V558" s="248">
        <f>SUM(V559:V562)</f>
        <v>0</v>
      </c>
      <c r="W558" s="248"/>
      <c r="X558" s="248"/>
      <c r="AG558" t="s">
        <v>131</v>
      </c>
    </row>
    <row r="559" spans="1:60" outlineLevel="1" x14ac:dyDescent="0.25">
      <c r="A559" s="256">
        <v>77</v>
      </c>
      <c r="B559" s="257" t="s">
        <v>457</v>
      </c>
      <c r="C559" s="274" t="s">
        <v>458</v>
      </c>
      <c r="D559" s="258" t="s">
        <v>459</v>
      </c>
      <c r="E559" s="259">
        <v>1</v>
      </c>
      <c r="F559" s="260"/>
      <c r="G559" s="261">
        <f>ROUND(E559*F559,2)</f>
        <v>0</v>
      </c>
      <c r="H559" s="260"/>
      <c r="I559" s="261">
        <f>ROUND(E559*H559,2)</f>
        <v>0</v>
      </c>
      <c r="J559" s="260"/>
      <c r="K559" s="261">
        <f>ROUND(E559*J559,2)</f>
        <v>0</v>
      </c>
      <c r="L559" s="261">
        <v>15</v>
      </c>
      <c r="M559" s="261">
        <f>G559*(1+L559/100)</f>
        <v>0</v>
      </c>
      <c r="N559" s="259">
        <v>0</v>
      </c>
      <c r="O559" s="259">
        <f>ROUND(E559*N559,2)</f>
        <v>0</v>
      </c>
      <c r="P559" s="259">
        <v>0</v>
      </c>
      <c r="Q559" s="259">
        <f>ROUND(E559*P559,2)</f>
        <v>0</v>
      </c>
      <c r="R559" s="261"/>
      <c r="S559" s="261" t="s">
        <v>135</v>
      </c>
      <c r="T559" s="262" t="s">
        <v>202</v>
      </c>
      <c r="U559" s="234">
        <v>0</v>
      </c>
      <c r="V559" s="234">
        <f>ROUND(E559*U559,2)</f>
        <v>0</v>
      </c>
      <c r="W559" s="234"/>
      <c r="X559" s="234" t="s">
        <v>460</v>
      </c>
      <c r="Y559" s="214"/>
      <c r="Z559" s="214"/>
      <c r="AA559" s="214"/>
      <c r="AB559" s="214"/>
      <c r="AC559" s="214"/>
      <c r="AD559" s="214"/>
      <c r="AE559" s="214"/>
      <c r="AF559" s="214"/>
      <c r="AG559" s="214" t="s">
        <v>461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ht="20.5" outlineLevel="1" x14ac:dyDescent="0.25">
      <c r="A560" s="231"/>
      <c r="B560" s="232"/>
      <c r="C560" s="275" t="s">
        <v>462</v>
      </c>
      <c r="D560" s="264"/>
      <c r="E560" s="264"/>
      <c r="F560" s="264"/>
      <c r="G560" s="264"/>
      <c r="H560" s="234"/>
      <c r="I560" s="234"/>
      <c r="J560" s="234"/>
      <c r="K560" s="234"/>
      <c r="L560" s="234"/>
      <c r="M560" s="234"/>
      <c r="N560" s="233"/>
      <c r="O560" s="233"/>
      <c r="P560" s="233"/>
      <c r="Q560" s="233"/>
      <c r="R560" s="234"/>
      <c r="S560" s="234"/>
      <c r="T560" s="234"/>
      <c r="U560" s="234"/>
      <c r="V560" s="234"/>
      <c r="W560" s="234"/>
      <c r="X560" s="234"/>
      <c r="Y560" s="214"/>
      <c r="Z560" s="214"/>
      <c r="AA560" s="214"/>
      <c r="AB560" s="214"/>
      <c r="AC560" s="214"/>
      <c r="AD560" s="214"/>
      <c r="AE560" s="214"/>
      <c r="AF560" s="214"/>
      <c r="AG560" s="214" t="s">
        <v>139</v>
      </c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63" t="str">
        <f>C560</f>
        <v>Náklady zhotovitele, související s prováděním zkoušek a revizí předepsaných technickými normami nebo objednatelem a které jsou pro provedení díla nezbytné.</v>
      </c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5">
      <c r="A561" s="231"/>
      <c r="B561" s="232"/>
      <c r="C561" s="284" t="s">
        <v>438</v>
      </c>
      <c r="D561" s="235"/>
      <c r="E561" s="236"/>
      <c r="F561" s="237"/>
      <c r="G561" s="237"/>
      <c r="H561" s="234"/>
      <c r="I561" s="234"/>
      <c r="J561" s="234"/>
      <c r="K561" s="234"/>
      <c r="L561" s="234"/>
      <c r="M561" s="234"/>
      <c r="N561" s="233"/>
      <c r="O561" s="233"/>
      <c r="P561" s="233"/>
      <c r="Q561" s="233"/>
      <c r="R561" s="234"/>
      <c r="S561" s="234"/>
      <c r="T561" s="234"/>
      <c r="U561" s="234"/>
      <c r="V561" s="234"/>
      <c r="W561" s="234"/>
      <c r="X561" s="234"/>
      <c r="Y561" s="214"/>
      <c r="Z561" s="214"/>
      <c r="AA561" s="214"/>
      <c r="AB561" s="214"/>
      <c r="AC561" s="214"/>
      <c r="AD561" s="214"/>
      <c r="AE561" s="214"/>
      <c r="AF561" s="214"/>
      <c r="AG561" s="214" t="s">
        <v>139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1" x14ac:dyDescent="0.25">
      <c r="A562" s="231"/>
      <c r="B562" s="232"/>
      <c r="C562" s="279" t="s">
        <v>463</v>
      </c>
      <c r="D562" s="272"/>
      <c r="E562" s="272"/>
      <c r="F562" s="272"/>
      <c r="G562" s="272"/>
      <c r="H562" s="234"/>
      <c r="I562" s="234"/>
      <c r="J562" s="234"/>
      <c r="K562" s="234"/>
      <c r="L562" s="234"/>
      <c r="M562" s="234"/>
      <c r="N562" s="233"/>
      <c r="O562" s="233"/>
      <c r="P562" s="233"/>
      <c r="Q562" s="233"/>
      <c r="R562" s="234"/>
      <c r="S562" s="234"/>
      <c r="T562" s="234"/>
      <c r="U562" s="234"/>
      <c r="V562" s="234"/>
      <c r="W562" s="234"/>
      <c r="X562" s="234"/>
      <c r="Y562" s="214"/>
      <c r="Z562" s="214"/>
      <c r="AA562" s="214"/>
      <c r="AB562" s="214"/>
      <c r="AC562" s="214"/>
      <c r="AD562" s="214"/>
      <c r="AE562" s="214"/>
      <c r="AF562" s="214"/>
      <c r="AG562" s="214" t="s">
        <v>139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x14ac:dyDescent="0.25">
      <c r="A563" s="3"/>
      <c r="B563" s="4"/>
      <c r="C563" s="285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AE563">
        <v>15</v>
      </c>
      <c r="AF563">
        <v>21</v>
      </c>
      <c r="AG563" t="s">
        <v>117</v>
      </c>
    </row>
    <row r="564" spans="1:60" ht="13" x14ac:dyDescent="0.25">
      <c r="A564" s="217"/>
      <c r="B564" s="218" t="s">
        <v>31</v>
      </c>
      <c r="C564" s="286"/>
      <c r="D564" s="219"/>
      <c r="E564" s="220"/>
      <c r="F564" s="220"/>
      <c r="G564" s="255">
        <f>G8+G48+G57+G64+G85+G117+G119+G122+G125+G134+G204+G222+G261+G308+G345+G394+G542+G548+G558</f>
        <v>0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AE564">
        <f>SUMIF(L7:L562,AE563,G7:G562)</f>
        <v>0</v>
      </c>
      <c r="AF564">
        <f>SUMIF(L7:L562,AF563,G7:G562)</f>
        <v>0</v>
      </c>
      <c r="AG564" t="s">
        <v>464</v>
      </c>
    </row>
    <row r="565" spans="1:60" x14ac:dyDescent="0.25">
      <c r="A565" s="3"/>
      <c r="B565" s="4"/>
      <c r="C565" s="285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60" x14ac:dyDescent="0.25">
      <c r="A566" s="3"/>
      <c r="B566" s="4"/>
      <c r="C566" s="285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60" x14ac:dyDescent="0.25">
      <c r="A567" s="221" t="s">
        <v>465</v>
      </c>
      <c r="B567" s="221"/>
      <c r="C567" s="287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60" x14ac:dyDescent="0.25">
      <c r="A568" s="222"/>
      <c r="B568" s="223"/>
      <c r="C568" s="288"/>
      <c r="D568" s="223"/>
      <c r="E568" s="223"/>
      <c r="F568" s="223"/>
      <c r="G568" s="22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AG568" t="s">
        <v>466</v>
      </c>
    </row>
    <row r="569" spans="1:60" x14ac:dyDescent="0.25">
      <c r="A569" s="225"/>
      <c r="B569" s="226"/>
      <c r="C569" s="289"/>
      <c r="D569" s="226"/>
      <c r="E569" s="226"/>
      <c r="F569" s="226"/>
      <c r="G569" s="22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60" x14ac:dyDescent="0.25">
      <c r="A570" s="225"/>
      <c r="B570" s="226"/>
      <c r="C570" s="289"/>
      <c r="D570" s="226"/>
      <c r="E570" s="226"/>
      <c r="F570" s="226"/>
      <c r="G570" s="22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60" x14ac:dyDescent="0.25">
      <c r="A571" s="225"/>
      <c r="B571" s="226"/>
      <c r="C571" s="289"/>
      <c r="D571" s="226"/>
      <c r="E571" s="226"/>
      <c r="F571" s="226"/>
      <c r="G571" s="22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60" x14ac:dyDescent="0.25">
      <c r="A572" s="228"/>
      <c r="B572" s="229"/>
      <c r="C572" s="290"/>
      <c r="D572" s="229"/>
      <c r="E572" s="229"/>
      <c r="F572" s="229"/>
      <c r="G572" s="230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60" x14ac:dyDescent="0.25">
      <c r="A573" s="3"/>
      <c r="B573" s="4"/>
      <c r="C573" s="285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60" x14ac:dyDescent="0.25">
      <c r="C574" s="291"/>
      <c r="D574" s="10"/>
      <c r="AG574" t="s">
        <v>467</v>
      </c>
    </row>
    <row r="575" spans="1:60" x14ac:dyDescent="0.25">
      <c r="D575" s="10"/>
    </row>
    <row r="576" spans="1:60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33">
    <mergeCell ref="C547:G547"/>
    <mergeCell ref="C552:G552"/>
    <mergeCell ref="C555:G555"/>
    <mergeCell ref="C560:G560"/>
    <mergeCell ref="C562:G562"/>
    <mergeCell ref="C364:G364"/>
    <mergeCell ref="C388:G388"/>
    <mergeCell ref="C458:G458"/>
    <mergeCell ref="C494:G494"/>
    <mergeCell ref="C544:G544"/>
    <mergeCell ref="C546:G546"/>
    <mergeCell ref="C206:G206"/>
    <mergeCell ref="C230:G230"/>
    <mergeCell ref="C310:G310"/>
    <mergeCell ref="C328:G328"/>
    <mergeCell ref="C334:G334"/>
    <mergeCell ref="C340:G340"/>
    <mergeCell ref="C77:G77"/>
    <mergeCell ref="C121:G121"/>
    <mergeCell ref="C124:G124"/>
    <mergeCell ref="C141:G141"/>
    <mergeCell ref="C195:G195"/>
    <mergeCell ref="C196:G196"/>
    <mergeCell ref="A1:G1"/>
    <mergeCell ref="C2:G2"/>
    <mergeCell ref="C3:G3"/>
    <mergeCell ref="C4:G4"/>
    <mergeCell ref="A567:C567"/>
    <mergeCell ref="A568:G572"/>
    <mergeCell ref="C10:G10"/>
    <mergeCell ref="C22:G22"/>
    <mergeCell ref="C31:G31"/>
    <mergeCell ref="C59:G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22.19 22.19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'22.19 22.19 Pol'!Názvy_tisku</vt:lpstr>
      <vt:lpstr>oadresa</vt:lpstr>
      <vt:lpstr>Stavba!Objednatel</vt:lpstr>
      <vt:lpstr>Stavba!Objekt</vt:lpstr>
      <vt:lpstr>'22.19 22.19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2022-05-04T13:30:02Z</dcterms:modified>
</cp:coreProperties>
</file>