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_FilterDatabase" localSheetId="0" hidden="1">'výkaz výměr'!$B$11:$I$146</definedName>
    <definedName name="_xlnm.Print_Area" localSheetId="0">'výkaz výměr'!$B$1:$H$159</definedName>
    <definedName name="_xlnm.Print_Titles" localSheetId="0">'výkaz výměr'!$10:$11</definedName>
  </definedNames>
  <calcPr calcId="152511"/>
</workbook>
</file>

<file path=xl/sharedStrings.xml><?xml version="1.0" encoding="utf-8"?>
<sst xmlns="http://schemas.openxmlformats.org/spreadsheetml/2006/main" count="282" uniqueCount="104">
  <si>
    <t>Statutární město Brno, městská část Brno-střed</t>
  </si>
  <si>
    <t>Název a popis položky</t>
  </si>
  <si>
    <t>Poř.</t>
  </si>
  <si>
    <t>CELKEM bez DPH</t>
  </si>
  <si>
    <t>kpl</t>
  </si>
  <si>
    <t>g</t>
  </si>
  <si>
    <t>Nedílnou součástí díla a jeho celkové ceny jsou i další práce a činnosti s provedením díla související a to např.:</t>
  </si>
  <si>
    <t>Odbor školství, sportu, kultury a mládeže (OŠSKM)</t>
  </si>
  <si>
    <t>Objednatel:</t>
  </si>
  <si>
    <t>ks</t>
  </si>
  <si>
    <t>Položkový soupis ( výkaz výměr )</t>
  </si>
  <si>
    <t>Dodavatel:</t>
  </si>
  <si>
    <t xml:space="preserve">Doprava </t>
  </si>
  <si>
    <t>dopište Název společnosti, IČO: …</t>
  </si>
  <si>
    <t>Objednatel má právo předmět díla zúžit.</t>
  </si>
  <si>
    <t xml:space="preserve">Případnou spotřebu energií ( elektro, voda ) poskytne zhotoviteli objednatel, resp. ZŠ bezúplatně. </t>
  </si>
  <si>
    <t>b) průběžný a kompletní úklid, odvoz a likvidace veškerého obalového materiálu</t>
  </si>
  <si>
    <t>Poznámky:</t>
  </si>
  <si>
    <r>
      <t xml:space="preserve">V soupisu prací se nesmí vyskytovat žádné neoceněné položky ( žádné položky s celkovou cenou </t>
    </r>
    <r>
      <rPr>
        <sz val="9"/>
        <color theme="1"/>
        <rFont val="Arial CE"/>
        <family val="2"/>
      </rPr>
      <t>0 Kč ). Minimální hodnota položky musí být alespoň 1 Kč, aby objednatel neměl za to, že se jedná o neoceněnou položku.</t>
    </r>
  </si>
  <si>
    <r>
      <t>Všechny podrobnosti k jednotlivým položkám jsou obsaženy v příloze</t>
    </r>
    <r>
      <rPr>
        <sz val="9"/>
        <color theme="1"/>
        <rFont val="Arial"/>
        <family val="2"/>
      </rPr>
      <t xml:space="preserve"> "p o p i s    a    s p e c i f i k a c e    p ř e d m ě t u    d í l a"</t>
    </r>
  </si>
  <si>
    <t xml:space="preserve">a) předložení vzorků, popř. zpracování dílenské dokumentace </t>
  </si>
  <si>
    <t xml:space="preserve">   ZŠ Brno, nám. Míru 3, p.o. - přestavba školnického bytu na školní družinu - vybavení nábytkem </t>
  </si>
  <si>
    <t xml:space="preserve">veřejná zakázka malého rozsahu na dodávky </t>
  </si>
  <si>
    <t>“N“ - skříně</t>
  </si>
  <si>
    <t>N12 / Knihovna - bílý vosk</t>
  </si>
  <si>
    <t>3.NP / m.č. 3.3 - kabinet speciálního pedagoga</t>
  </si>
  <si>
    <t>vč. DPH</t>
  </si>
  <si>
    <t>“S“ - stoly</t>
  </si>
  <si>
    <t xml:space="preserve">N13 / Komoda </t>
  </si>
  <si>
    <t>“D“ - doplňky</t>
  </si>
  <si>
    <t>“Z“ - sedací nábytek</t>
  </si>
  <si>
    <t xml:space="preserve">Z13 / Křeslo </t>
  </si>
  <si>
    <t xml:space="preserve">D16 / Stojací lampa  </t>
  </si>
  <si>
    <t>Z14 / Kancelářská židle kolečková</t>
  </si>
  <si>
    <t>“V“ - věšáky</t>
  </si>
  <si>
    <t xml:space="preserve">N14 / Skříňka pod umyvadlo </t>
  </si>
  <si>
    <t>Z10 / Pohovka 3-místná</t>
  </si>
  <si>
    <t>3.NP / m.č. 3.4 - kabinet družiny</t>
  </si>
  <si>
    <t xml:space="preserve">S10 / Konferenční stolek </t>
  </si>
  <si>
    <t>Z11 / Židle béžová</t>
  </si>
  <si>
    <t>V10 / Dřevěný stojanový věšák – masiv</t>
  </si>
  <si>
    <t>V11 / Dřevěný stojanový věšák - bílý</t>
  </si>
  <si>
    <t xml:space="preserve">D11 / Dotyková stolní lampa </t>
  </si>
  <si>
    <t>2.NP / m.č. 2.2 - družina</t>
  </si>
  <si>
    <t>1.NP / m.č. 1.4 - družina</t>
  </si>
  <si>
    <t>Z1 / Dětská stohovací židle</t>
  </si>
  <si>
    <t xml:space="preserve">S1 / Dětský obdélníkový stůl 120x60 </t>
  </si>
  <si>
    <t>V1 / Šplhací stěna</t>
  </si>
  <si>
    <t>N7 / Knihovna oboustranná s kolečky</t>
  </si>
  <si>
    <t xml:space="preserve">N1 / Skříňka s dvanácti plastovými úložnými boxy </t>
  </si>
  <si>
    <t xml:space="preserve">N2 / Skříňka se šesti plastovými úložnými boxy </t>
  </si>
  <si>
    <t>S2 / Učitelský stůl</t>
  </si>
  <si>
    <t>Z3 / Taburet – kostka</t>
  </si>
  <si>
    <t>N5 / Nástavec na skříň – knihovna</t>
  </si>
  <si>
    <t>D2 / Zrcadlo v rámu 80x60</t>
  </si>
  <si>
    <t>D3 / Skládací žíněnka</t>
  </si>
  <si>
    <t>“AV“ - audio video</t>
  </si>
  <si>
    <t>AV1 / Držák na televizi</t>
  </si>
  <si>
    <t>“T“ - textil</t>
  </si>
  <si>
    <t>T2 / Molitanový sedák na lavici – vysoký, 3 místa, zelený</t>
  </si>
  <si>
    <t>Z4 / Lavice na sezení, 3 místa</t>
  </si>
  <si>
    <t xml:space="preserve">Z5 / Lavice na sezení, 3 místa </t>
  </si>
  <si>
    <t>K1 / Zásuvkový kontejner na kolečkách</t>
  </si>
  <si>
    <t>“K“ - kontejnery</t>
  </si>
  <si>
    <t xml:space="preserve">N3 / Skříň se zásuvkami a policemi </t>
  </si>
  <si>
    <t xml:space="preserve">N4 / Skříň s policemi </t>
  </si>
  <si>
    <t>N9 / Položka neobsazena</t>
  </si>
  <si>
    <t>N6 / Položka neobsazena</t>
  </si>
  <si>
    <t>S3-S9 / Položky neobsazeny</t>
  </si>
  <si>
    <t>Z7-Z9 / Položky neobsazeny</t>
  </si>
  <si>
    <t xml:space="preserve">D10 / Koberec kusový 80x150 </t>
  </si>
  <si>
    <t>D4-D9 / Položky neobsazeny</t>
  </si>
  <si>
    <t xml:space="preserve">D17 / Stolní lampa  </t>
  </si>
  <si>
    <t>V2 / Korková nástěnka s rámem 120x100</t>
  </si>
  <si>
    <t>V3-V9 / Položky neobsazeny</t>
  </si>
  <si>
    <t>barvy: žlutá, oranžová, modrá, červená, zelená (od každé barvy 2 kusy)</t>
  </si>
  <si>
    <t>barva růžová - 3NP, barva zelená - 1. a 2.NP</t>
  </si>
  <si>
    <t>Z6 / Skříňka s dvířky 80x121x45</t>
  </si>
  <si>
    <t>N8 / Položka zrušena</t>
  </si>
  <si>
    <t>Z2 / Položka zrušena</t>
  </si>
  <si>
    <t>D14 / Položka zrušena</t>
  </si>
  <si>
    <t>AV 2 / Televize 55“</t>
  </si>
  <si>
    <t xml:space="preserve">D13 / Garnýž kovová jednořadá, délka 150 cm  </t>
  </si>
  <si>
    <t>D1 / Řetízková okenní roleta  132x140 cm</t>
  </si>
  <si>
    <t>D1a / Řetízková okenní roleta  132x115 cm</t>
  </si>
  <si>
    <t>Cena/MJ</t>
  </si>
  <si>
    <t xml:space="preserve">kontrolní sloupec na hlídání nepřekročení jednotkové ceny 40 000 Kč vč. DPH </t>
  </si>
  <si>
    <t>Celková cena zakázky vč. DPH bude vyčíslena na "krycím listu nabídky" viz. příloha "Výzvy k podání cenové nabídky".</t>
  </si>
  <si>
    <t xml:space="preserve">Montáž a roznesení veškerého mobiliáře na místo určení </t>
  </si>
  <si>
    <t>Ostatní</t>
  </si>
  <si>
    <t>NETISKNOUT</t>
  </si>
  <si>
    <r>
      <rPr>
        <sz val="9"/>
        <color rgb="FF000000"/>
        <rFont val="Arial"/>
        <family val="2"/>
      </rPr>
      <t>Množství</t>
    </r>
  </si>
  <si>
    <r>
      <rPr>
        <b/>
        <sz val="9"/>
        <color rgb="FF000000"/>
        <rFont val="Arial"/>
        <family val="2"/>
      </rPr>
      <t>Cena</t>
    </r>
  </si>
  <si>
    <r>
      <t xml:space="preserve">Žádná jednotková cena (cena za 1 kus) jakékoli položky nesmí přesáhnout hodnotu 40.000 Kč </t>
    </r>
    <r>
      <rPr>
        <u val="single"/>
        <sz val="9"/>
        <color rgb="FFFF0000"/>
        <rFont val="Arial"/>
        <family val="2"/>
      </rPr>
      <t>vč. DPH.</t>
    </r>
  </si>
  <si>
    <t xml:space="preserve">Z12 / Pohovka 2-místná 158×73×83 </t>
  </si>
  <si>
    <t>D12 / Nástěnné zrcadlo 60x148 </t>
  </si>
  <si>
    <t xml:space="preserve">D15 / Koberec s ornamenty 160x230 </t>
  </si>
  <si>
    <t>D18 / Zrcadlo 60x75 cm, bílé</t>
  </si>
  <si>
    <t>T1 / Molitanový sedák na lavici – vysoký, 2 místa, červený</t>
  </si>
  <si>
    <t xml:space="preserve">S13/ Konferenční stolek 100×60×45 </t>
  </si>
  <si>
    <r>
      <t>S11 / Psací stůl  - vosk 140×48×76</t>
    </r>
    <r>
      <rPr>
        <b/>
        <sz val="11"/>
        <color rgb="FF000000"/>
        <rFont val="Calibri"/>
        <family val="2"/>
      </rPr>
      <t xml:space="preserve"> </t>
    </r>
  </si>
  <si>
    <t xml:space="preserve">S12 / Psací stůl – bílý vosk 140×48×76 </t>
  </si>
  <si>
    <t>N10 / Buková vitrína 180x41x120</t>
  </si>
  <si>
    <t>N11 / Buková vitrína 190x40x80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</si>
</sst>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name val="Arial CE"/>
      <family val="2"/>
    </font>
    <font>
      <sz val="11"/>
      <color rgb="FFFF0000"/>
      <name val="Arial"/>
      <family val="2"/>
    </font>
    <font>
      <sz val="11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sz val="9"/>
      <color rgb="FF00964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Wingdings 3"/>
      <family val="1"/>
    </font>
    <font>
      <sz val="9"/>
      <color theme="1"/>
      <name val="Arial CE"/>
      <family val="2"/>
    </font>
    <font>
      <b/>
      <sz val="8"/>
      <color rgb="FFFF0000"/>
      <name val="Arial"/>
      <family val="2"/>
    </font>
    <font>
      <sz val="11"/>
      <color rgb="FFFFFF00"/>
      <name val="Arial"/>
      <family val="2"/>
    </font>
    <font>
      <sz val="9"/>
      <color rgb="FFFF0000"/>
      <name val="Arial"/>
      <family val="2"/>
    </font>
    <font>
      <b/>
      <sz val="11"/>
      <color rgb="FF000000"/>
      <name val="Calibri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9"/>
      <color rgb="FFFFFF00"/>
      <name val="Arial"/>
      <family val="2"/>
    </font>
    <font>
      <sz val="10"/>
      <color rgb="FFFFFF00"/>
      <name val="Arial"/>
      <family val="2"/>
    </font>
    <font>
      <b/>
      <sz val="11"/>
      <color rgb="FFFFFF00"/>
      <name val="Arial"/>
      <family val="2"/>
    </font>
    <font>
      <i/>
      <sz val="11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rgb="FFFFFF00"/>
      <name val="Arial"/>
      <family val="2"/>
    </font>
    <font>
      <b/>
      <sz val="9"/>
      <color rgb="FF000000"/>
      <name val="Arial"/>
      <family val="2"/>
    </font>
    <font>
      <u val="single"/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horizontal="right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4" fontId="7" fillId="3" borderId="0" xfId="0" applyNumberFormat="1" applyFont="1" applyFill="1" applyAlignment="1" applyProtection="1">
      <alignment horizontal="right"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 horizontal="left" vertical="center"/>
      <protection/>
    </xf>
    <xf numFmtId="1" fontId="6" fillId="0" borderId="0" xfId="0" applyNumberFormat="1" applyFont="1" applyAlignment="1" applyProtection="1">
      <alignment vertical="center"/>
      <protection/>
    </xf>
    <xf numFmtId="1" fontId="7" fillId="2" borderId="0" xfId="0" applyNumberFormat="1" applyFont="1" applyFill="1" applyAlignment="1" applyProtection="1">
      <alignment horizontal="right" vertical="center"/>
      <protection/>
    </xf>
    <xf numFmtId="1" fontId="7" fillId="3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13" fillId="0" borderId="0" xfId="20" applyNumberFormat="1" applyFont="1" applyBorder="1" applyAlignment="1" applyProtection="1">
      <alignment horizontal="right" vertical="center" wrapText="1"/>
      <protection/>
    </xf>
    <xf numFmtId="1" fontId="7" fillId="0" borderId="0" xfId="0" applyNumberFormat="1" applyFont="1" applyAlignment="1">
      <alignment vertical="center"/>
    </xf>
    <xf numFmtId="1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164" fontId="17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22" fillId="0" borderId="0" xfId="20" applyFont="1" applyAlignment="1" applyProtection="1">
      <alignment horizontal="right" vertical="top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24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center"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33" fillId="5" borderId="0" xfId="0" applyFont="1" applyFill="1" applyAlignment="1">
      <alignment horizontal="left" vertical="center"/>
    </xf>
    <xf numFmtId="0" fontId="33" fillId="5" borderId="0" xfId="0" applyFont="1" applyFill="1" applyAlignment="1" applyProtection="1">
      <alignment horizontal="center" vertical="center"/>
      <protection/>
    </xf>
    <xf numFmtId="0" fontId="33" fillId="5" borderId="0" xfId="0" applyFont="1" applyFill="1" applyAlignment="1">
      <alignment vertical="center"/>
    </xf>
    <xf numFmtId="0" fontId="34" fillId="0" borderId="0" xfId="0" applyFont="1" applyAlignment="1" applyProtection="1">
      <alignment horizontal="justify" vertical="center" wrapText="1"/>
      <protection/>
    </xf>
    <xf numFmtId="0" fontId="8" fillId="0" borderId="0" xfId="0" applyFont="1" applyAlignment="1" applyProtection="1">
      <alignment horizontal="right" vertical="center" indent="1"/>
      <protection/>
    </xf>
    <xf numFmtId="0" fontId="8" fillId="0" borderId="0" xfId="0" applyFont="1" applyAlignment="1" applyProtection="1">
      <alignment horizontal="right" vertical="center" indent="1"/>
      <protection locked="0"/>
    </xf>
    <xf numFmtId="0" fontId="3" fillId="4" borderId="3" xfId="0" applyFont="1" applyFill="1" applyBorder="1" applyAlignment="1" applyProtection="1">
      <alignment horizontal="right" vertical="center" wrapText="1" indent="1"/>
      <protection/>
    </xf>
    <xf numFmtId="4" fontId="10" fillId="0" borderId="0" xfId="0" applyNumberFormat="1" applyFont="1" applyAlignment="1" applyProtection="1">
      <alignment horizontal="right" vertical="center" indent="1"/>
      <protection/>
    </xf>
    <xf numFmtId="4" fontId="18" fillId="0" borderId="0" xfId="0" applyNumberFormat="1" applyFont="1" applyAlignment="1" applyProtection="1">
      <alignment horizontal="right" vertical="center" indent="1"/>
      <protection/>
    </xf>
    <xf numFmtId="4" fontId="8" fillId="2" borderId="4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center" wrapText="1" indent="1"/>
      <protection/>
    </xf>
    <xf numFmtId="0" fontId="8" fillId="3" borderId="0" xfId="0" applyFont="1" applyFill="1" applyAlignment="1" applyProtection="1">
      <alignment horizontal="right" vertical="center" indent="1"/>
      <protection/>
    </xf>
    <xf numFmtId="0" fontId="23" fillId="5" borderId="0" xfId="20" applyNumberFormat="1" applyFont="1" applyFill="1" applyBorder="1" applyAlignment="1" applyProtection="1">
      <alignment horizontal="right" vertical="center" wrapText="1" indent="1"/>
      <protection/>
    </xf>
    <xf numFmtId="4" fontId="14" fillId="5" borderId="0" xfId="20" applyNumberFormat="1" applyFont="1" applyFill="1" applyBorder="1" applyAlignment="1" applyProtection="1">
      <alignment horizontal="right" vertical="center" indent="1"/>
      <protection/>
    </xf>
    <xf numFmtId="4" fontId="12" fillId="5" borderId="0" xfId="20" applyNumberFormat="1" applyFont="1" applyFill="1" applyBorder="1" applyAlignment="1" applyProtection="1">
      <alignment horizontal="right" vertical="center" indent="1"/>
      <protection/>
    </xf>
    <xf numFmtId="0" fontId="8" fillId="0" borderId="0" xfId="0" applyFont="1" applyAlignment="1">
      <alignment horizontal="right" vertical="center" indent="1"/>
    </xf>
    <xf numFmtId="4" fontId="31" fillId="0" borderId="0" xfId="0" applyNumberFormat="1" applyFont="1" applyAlignment="1" applyProtection="1">
      <alignment horizontal="justify"/>
      <protection locked="0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3" fillId="5" borderId="0" xfId="20" applyNumberFormat="1" applyFont="1" applyFill="1" applyBorder="1" applyAlignment="1" applyProtection="1">
      <alignment horizontal="left" vertical="center" wrapText="1"/>
      <protection/>
    </xf>
    <xf numFmtId="0" fontId="12" fillId="5" borderId="0" xfId="2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34" fillId="0" borderId="0" xfId="0" applyFont="1" applyAlignment="1" applyProtection="1">
      <alignment horizontal="justify" vertical="center" wrapText="1"/>
      <protection/>
    </xf>
    <xf numFmtId="4" fontId="32" fillId="5" borderId="5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Alignment="1">
      <alignment horizontal="left" vertical="center"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left" vertical="center" wrapText="1"/>
      <protection/>
    </xf>
    <xf numFmtId="0" fontId="4" fillId="4" borderId="8" xfId="0" applyFont="1" applyFill="1" applyBorder="1" applyAlignment="1" applyProtection="1">
      <alignment horizontal="left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4" fontId="30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29" fillId="4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justify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0" xfId="0" applyNumberFormat="1" applyFont="1" applyAlignment="1" applyProtection="1">
      <alignment horizontal="center"/>
      <protection/>
    </xf>
    <xf numFmtId="4" fontId="31" fillId="0" borderId="0" xfId="0" applyNumberFormat="1" applyFont="1" applyAlignment="1" applyProtection="1">
      <alignment horizontal="justify"/>
      <protection/>
    </xf>
    <xf numFmtId="4" fontId="31" fillId="0" borderId="11" xfId="0" applyNumberFormat="1" applyFont="1" applyBorder="1" applyAlignment="1" applyProtection="1">
      <alignment horizontal="justify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dea-nabytek.cz/komoda-corona-bily-vosk-1639b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view="pageBreakPreview" zoomScaleSheetLayoutView="100" workbookViewId="0" topLeftCell="A1">
      <selection activeCell="E4" sqref="E4"/>
    </sheetView>
  </sheetViews>
  <sheetFormatPr defaultColWidth="9.140625" defaultRowHeight="15"/>
  <cols>
    <col min="1" max="1" width="4.7109375" style="2" customWidth="1"/>
    <col min="2" max="2" width="5.57421875" style="7" customWidth="1"/>
    <col min="3" max="3" width="10.140625" style="2" customWidth="1"/>
    <col min="4" max="4" width="57.57421875" style="2" customWidth="1"/>
    <col min="5" max="5" width="7.7109375" style="33" customWidth="1"/>
    <col min="6" max="6" width="4.421875" style="3" customWidth="1"/>
    <col min="7" max="7" width="11.7109375" style="4" customWidth="1"/>
    <col min="8" max="8" width="14.57421875" style="73" customWidth="1"/>
    <col min="9" max="9" width="15.140625" style="57" customWidth="1"/>
    <col min="10" max="16384" width="9.140625" style="2" customWidth="1"/>
  </cols>
  <sheetData>
    <row r="1" spans="2:8" ht="15" customHeight="1">
      <c r="B1" s="81" t="s">
        <v>22</v>
      </c>
      <c r="C1" s="81"/>
      <c r="D1" s="81"/>
      <c r="E1" s="81"/>
      <c r="F1" s="81"/>
      <c r="G1" s="81"/>
      <c r="H1" s="81"/>
    </row>
    <row r="2" spans="2:9" ht="37.5" customHeight="1">
      <c r="B2" s="80" t="s">
        <v>21</v>
      </c>
      <c r="C2" s="80"/>
      <c r="D2" s="80"/>
      <c r="E2" s="80"/>
      <c r="F2" s="80"/>
      <c r="G2" s="80"/>
      <c r="H2" s="80"/>
      <c r="I2" s="74"/>
    </row>
    <row r="3" spans="2:9" ht="13.5" customHeight="1">
      <c r="B3" s="9"/>
      <c r="C3" s="8"/>
      <c r="D3" s="8"/>
      <c r="E3" s="26"/>
      <c r="F3" s="9"/>
      <c r="G3" s="10"/>
      <c r="H3" s="62"/>
      <c r="I3" s="100" t="s">
        <v>90</v>
      </c>
    </row>
    <row r="4" spans="2:9" ht="16.5" customHeight="1">
      <c r="B4" s="9" t="s">
        <v>8</v>
      </c>
      <c r="C4" s="8"/>
      <c r="D4" s="44" t="s">
        <v>0</v>
      </c>
      <c r="E4" s="26"/>
      <c r="F4" s="9"/>
      <c r="G4" s="10"/>
      <c r="H4" s="62"/>
      <c r="I4" s="101" t="s">
        <v>86</v>
      </c>
    </row>
    <row r="5" spans="2:9" ht="16.5" customHeight="1">
      <c r="B5" s="11"/>
      <c r="C5" s="8"/>
      <c r="D5" s="44" t="s">
        <v>7</v>
      </c>
      <c r="E5" s="34"/>
      <c r="F5" s="9"/>
      <c r="G5" s="10"/>
      <c r="H5" s="62"/>
      <c r="I5" s="101"/>
    </row>
    <row r="6" spans="2:9" ht="8.25" customHeight="1">
      <c r="B6" s="11"/>
      <c r="C6" s="8"/>
      <c r="D6" s="8"/>
      <c r="E6" s="26"/>
      <c r="F6" s="9"/>
      <c r="G6" s="10"/>
      <c r="H6" s="62"/>
      <c r="I6" s="101"/>
    </row>
    <row r="7" spans="2:9" ht="16.5" customHeight="1">
      <c r="B7" s="9" t="s">
        <v>11</v>
      </c>
      <c r="C7" s="8"/>
      <c r="D7" s="49" t="s">
        <v>13</v>
      </c>
      <c r="E7" s="50"/>
      <c r="F7" s="51"/>
      <c r="G7" s="52"/>
      <c r="H7" s="63"/>
      <c r="I7" s="101"/>
    </row>
    <row r="8" spans="2:9" ht="12" customHeight="1">
      <c r="B8" s="11"/>
      <c r="C8" s="8"/>
      <c r="D8" s="8"/>
      <c r="E8" s="26"/>
      <c r="F8" s="9"/>
      <c r="G8" s="10"/>
      <c r="H8" s="62"/>
      <c r="I8" s="101"/>
    </row>
    <row r="9" spans="2:9" ht="18.75" thickBot="1">
      <c r="B9" s="11"/>
      <c r="C9" s="8"/>
      <c r="D9" s="12" t="s">
        <v>10</v>
      </c>
      <c r="E9" s="26"/>
      <c r="F9" s="9"/>
      <c r="G9" s="10"/>
      <c r="H9" s="62"/>
      <c r="I9" s="102"/>
    </row>
    <row r="10" spans="1:9" s="95" customFormat="1" ht="17.1" customHeight="1" thickBot="1">
      <c r="A10" s="87"/>
      <c r="B10" s="88" t="s">
        <v>2</v>
      </c>
      <c r="C10" s="89" t="s">
        <v>1</v>
      </c>
      <c r="D10" s="90"/>
      <c r="E10" s="91" t="s">
        <v>91</v>
      </c>
      <c r="F10" s="92"/>
      <c r="G10" s="96" t="s">
        <v>85</v>
      </c>
      <c r="H10" s="93" t="s">
        <v>92</v>
      </c>
      <c r="I10" s="94" t="s">
        <v>85</v>
      </c>
    </row>
    <row r="11" spans="1:9" ht="13.5" customHeight="1">
      <c r="A11" s="3"/>
      <c r="B11" s="11"/>
      <c r="C11" s="9"/>
      <c r="D11" s="9"/>
      <c r="E11" s="27"/>
      <c r="F11" s="9"/>
      <c r="G11" s="10"/>
      <c r="H11" s="62"/>
      <c r="I11" s="54" t="s">
        <v>26</v>
      </c>
    </row>
    <row r="12" spans="1:9" s="6" customFormat="1" ht="17.1" customHeight="1">
      <c r="A12" s="1"/>
      <c r="B12" s="41"/>
      <c r="C12" s="79" t="s">
        <v>23</v>
      </c>
      <c r="D12" s="79"/>
      <c r="E12" s="78"/>
      <c r="F12" s="78"/>
      <c r="G12" s="42"/>
      <c r="H12" s="64"/>
      <c r="I12" s="97"/>
    </row>
    <row r="13" spans="1:9" ht="15.75" customHeight="1">
      <c r="A13" s="3"/>
      <c r="B13" s="16">
        <v>1</v>
      </c>
      <c r="C13" s="17" t="s">
        <v>49</v>
      </c>
      <c r="D13" s="18"/>
      <c r="E13" s="28">
        <f>E14</f>
        <v>2</v>
      </c>
      <c r="F13" s="17" t="s">
        <v>9</v>
      </c>
      <c r="G13" s="5">
        <v>0</v>
      </c>
      <c r="H13" s="65">
        <f aca="true" t="shared" si="0" ref="H13">ROUND(G13*E13,2)</f>
        <v>0</v>
      </c>
      <c r="I13" s="55">
        <f>G13*1.21</f>
        <v>0</v>
      </c>
    </row>
    <row r="14" spans="1:9" s="38" customFormat="1" ht="15.75" customHeight="1">
      <c r="A14" s="35"/>
      <c r="B14" s="36"/>
      <c r="C14" s="40" t="s">
        <v>44</v>
      </c>
      <c r="D14" s="37"/>
      <c r="E14" s="48">
        <v>2</v>
      </c>
      <c r="F14" s="40" t="s">
        <v>9</v>
      </c>
      <c r="G14" s="39"/>
      <c r="H14" s="66"/>
      <c r="I14" s="55"/>
    </row>
    <row r="15" spans="1:9" ht="15.75" customHeight="1">
      <c r="A15" s="3"/>
      <c r="B15" s="16">
        <v>2</v>
      </c>
      <c r="C15" s="17" t="s">
        <v>50</v>
      </c>
      <c r="D15" s="18"/>
      <c r="E15" s="28">
        <f>E16</f>
        <v>2</v>
      </c>
      <c r="F15" s="17" t="s">
        <v>9</v>
      </c>
      <c r="G15" s="5">
        <v>0</v>
      </c>
      <c r="H15" s="65">
        <f aca="true" t="shared" si="1" ref="H15">ROUND(G15*E15,2)</f>
        <v>0</v>
      </c>
      <c r="I15" s="55">
        <f>G15*1.21</f>
        <v>0</v>
      </c>
    </row>
    <row r="16" spans="1:9" s="38" customFormat="1" ht="15.75" customHeight="1">
      <c r="A16" s="35"/>
      <c r="B16" s="36"/>
      <c r="C16" s="40" t="s">
        <v>44</v>
      </c>
      <c r="D16" s="37"/>
      <c r="E16" s="48">
        <v>2</v>
      </c>
      <c r="F16" s="40" t="s">
        <v>9</v>
      </c>
      <c r="G16" s="39"/>
      <c r="H16" s="66"/>
      <c r="I16" s="55"/>
    </row>
    <row r="17" spans="1:9" ht="15.75" customHeight="1">
      <c r="A17" s="3"/>
      <c r="B17" s="16">
        <v>3</v>
      </c>
      <c r="C17" s="17" t="s">
        <v>64</v>
      </c>
      <c r="D17" s="18"/>
      <c r="E17" s="28">
        <f>E18+E19</f>
        <v>2</v>
      </c>
      <c r="F17" s="17" t="s">
        <v>9</v>
      </c>
      <c r="G17" s="5">
        <v>0</v>
      </c>
      <c r="H17" s="65">
        <f aca="true" t="shared" si="2" ref="H17">ROUND(G17*E17,2)</f>
        <v>0</v>
      </c>
      <c r="I17" s="55">
        <f>G17*1.21</f>
        <v>0</v>
      </c>
    </row>
    <row r="18" spans="1:9" s="38" customFormat="1" ht="15.75" customHeight="1">
      <c r="A18" s="35"/>
      <c r="B18" s="36"/>
      <c r="C18" s="40" t="s">
        <v>44</v>
      </c>
      <c r="D18" s="37"/>
      <c r="E18" s="48">
        <v>1</v>
      </c>
      <c r="F18" s="40" t="s">
        <v>9</v>
      </c>
      <c r="G18" s="39"/>
      <c r="H18" s="66"/>
      <c r="I18" s="55"/>
    </row>
    <row r="19" spans="1:9" s="38" customFormat="1" ht="15.75" customHeight="1">
      <c r="A19" s="35"/>
      <c r="B19" s="36"/>
      <c r="C19" s="40" t="s">
        <v>43</v>
      </c>
      <c r="D19" s="37"/>
      <c r="E19" s="48">
        <v>1</v>
      </c>
      <c r="F19" s="40" t="s">
        <v>9</v>
      </c>
      <c r="G19" s="39"/>
      <c r="H19" s="66"/>
      <c r="I19" s="55"/>
    </row>
    <row r="20" spans="1:9" ht="15.75" customHeight="1">
      <c r="A20" s="3"/>
      <c r="B20" s="16">
        <v>4</v>
      </c>
      <c r="C20" s="17" t="s">
        <v>65</v>
      </c>
      <c r="D20" s="18"/>
      <c r="E20" s="28">
        <f>E21+E22</f>
        <v>3</v>
      </c>
      <c r="F20" s="17" t="s">
        <v>9</v>
      </c>
      <c r="G20" s="5">
        <v>0</v>
      </c>
      <c r="H20" s="65">
        <f aca="true" t="shared" si="3" ref="H20">ROUND(G20*E20,2)</f>
        <v>0</v>
      </c>
      <c r="I20" s="55">
        <f>G20*1.21</f>
        <v>0</v>
      </c>
    </row>
    <row r="21" spans="1:9" s="38" customFormat="1" ht="15.75" customHeight="1">
      <c r="A21" s="35"/>
      <c r="B21" s="36"/>
      <c r="C21" s="40" t="s">
        <v>44</v>
      </c>
      <c r="D21" s="37"/>
      <c r="E21" s="48">
        <v>1</v>
      </c>
      <c r="F21" s="40" t="s">
        <v>9</v>
      </c>
      <c r="G21" s="39"/>
      <c r="H21" s="66"/>
      <c r="I21" s="55"/>
    </row>
    <row r="22" spans="1:9" s="38" customFormat="1" ht="15.75" customHeight="1">
      <c r="A22" s="35"/>
      <c r="B22" s="36"/>
      <c r="C22" s="40" t="s">
        <v>43</v>
      </c>
      <c r="D22" s="37"/>
      <c r="E22" s="48">
        <v>2</v>
      </c>
      <c r="F22" s="40" t="s">
        <v>9</v>
      </c>
      <c r="G22" s="39"/>
      <c r="H22" s="66"/>
      <c r="I22" s="55"/>
    </row>
    <row r="23" spans="1:9" ht="15.75" customHeight="1">
      <c r="A23" s="3"/>
      <c r="B23" s="16">
        <v>5</v>
      </c>
      <c r="C23" s="17" t="s">
        <v>53</v>
      </c>
      <c r="D23" s="18"/>
      <c r="E23" s="28">
        <f>E24+E25</f>
        <v>3</v>
      </c>
      <c r="F23" s="17" t="s">
        <v>9</v>
      </c>
      <c r="G23" s="5">
        <v>0</v>
      </c>
      <c r="H23" s="65">
        <f aca="true" t="shared" si="4" ref="H23">ROUND(G23*E23,2)</f>
        <v>0</v>
      </c>
      <c r="I23" s="55">
        <f>G23*1.21</f>
        <v>0</v>
      </c>
    </row>
    <row r="24" spans="1:9" s="38" customFormat="1" ht="15.75" customHeight="1">
      <c r="A24" s="35"/>
      <c r="B24" s="36"/>
      <c r="C24" s="40" t="s">
        <v>44</v>
      </c>
      <c r="D24" s="37"/>
      <c r="E24" s="48">
        <v>1</v>
      </c>
      <c r="F24" s="40" t="s">
        <v>9</v>
      </c>
      <c r="G24" s="39"/>
      <c r="H24" s="66"/>
      <c r="I24" s="55"/>
    </row>
    <row r="25" spans="1:9" s="38" customFormat="1" ht="15.75" customHeight="1">
      <c r="A25" s="35"/>
      <c r="B25" s="36"/>
      <c r="C25" s="40" t="s">
        <v>43</v>
      </c>
      <c r="D25" s="37"/>
      <c r="E25" s="48">
        <v>2</v>
      </c>
      <c r="F25" s="40" t="s">
        <v>9</v>
      </c>
      <c r="G25" s="39"/>
      <c r="H25" s="66"/>
      <c r="I25" s="55"/>
    </row>
    <row r="26" spans="1:9" ht="15.75" customHeight="1">
      <c r="A26" s="3"/>
      <c r="B26" s="16"/>
      <c r="C26" s="53" t="s">
        <v>67</v>
      </c>
      <c r="D26" s="18"/>
      <c r="E26" s="28"/>
      <c r="F26" s="17"/>
      <c r="G26" s="5"/>
      <c r="H26" s="65"/>
      <c r="I26" s="55"/>
    </row>
    <row r="27" spans="1:9" ht="15.75" customHeight="1">
      <c r="A27" s="3"/>
      <c r="B27" s="16">
        <v>6</v>
      </c>
      <c r="C27" s="17" t="s">
        <v>48</v>
      </c>
      <c r="D27" s="18"/>
      <c r="E27" s="28">
        <f>E28</f>
        <v>1</v>
      </c>
      <c r="F27" s="17" t="s">
        <v>9</v>
      </c>
      <c r="G27" s="5">
        <v>0</v>
      </c>
      <c r="H27" s="65">
        <f aca="true" t="shared" si="5" ref="H27">ROUND(G27*E27,2)</f>
        <v>0</v>
      </c>
      <c r="I27" s="55">
        <f>G27*1.21</f>
        <v>0</v>
      </c>
    </row>
    <row r="28" spans="1:9" s="38" customFormat="1" ht="15.75" customHeight="1">
      <c r="A28" s="35"/>
      <c r="B28" s="36"/>
      <c r="C28" s="40" t="s">
        <v>43</v>
      </c>
      <c r="D28" s="37"/>
      <c r="E28" s="48">
        <v>1</v>
      </c>
      <c r="F28" s="40" t="s">
        <v>9</v>
      </c>
      <c r="G28" s="39"/>
      <c r="H28" s="66"/>
      <c r="I28" s="55"/>
    </row>
    <row r="29" spans="1:9" ht="15.75" customHeight="1">
      <c r="A29" s="3"/>
      <c r="B29" s="16"/>
      <c r="C29" s="53" t="s">
        <v>78</v>
      </c>
      <c r="D29" s="18"/>
      <c r="E29" s="28"/>
      <c r="F29" s="17"/>
      <c r="G29" s="5"/>
      <c r="H29" s="65"/>
      <c r="I29" s="55"/>
    </row>
    <row r="30" spans="1:9" ht="15.75" customHeight="1">
      <c r="A30" s="3"/>
      <c r="B30" s="16"/>
      <c r="C30" s="53" t="s">
        <v>66</v>
      </c>
      <c r="D30" s="18"/>
      <c r="E30" s="28"/>
      <c r="F30" s="17"/>
      <c r="G30" s="5"/>
      <c r="H30" s="65"/>
      <c r="I30" s="55"/>
    </row>
    <row r="31" spans="1:9" ht="15.75" customHeight="1">
      <c r="A31" s="3"/>
      <c r="B31" s="16">
        <v>7</v>
      </c>
      <c r="C31" s="17" t="s">
        <v>102</v>
      </c>
      <c r="D31" s="18"/>
      <c r="E31" s="28">
        <f>E32</f>
        <v>3</v>
      </c>
      <c r="F31" s="17" t="s">
        <v>9</v>
      </c>
      <c r="G31" s="5">
        <v>0</v>
      </c>
      <c r="H31" s="65">
        <f aca="true" t="shared" si="6" ref="H31">ROUND(G31*E31,2)</f>
        <v>0</v>
      </c>
      <c r="I31" s="55">
        <f>G31*1.21</f>
        <v>0</v>
      </c>
    </row>
    <row r="32" spans="1:9" s="38" customFormat="1" ht="15.75" customHeight="1">
      <c r="A32" s="35"/>
      <c r="B32" s="36"/>
      <c r="C32" s="40" t="s">
        <v>37</v>
      </c>
      <c r="D32" s="37"/>
      <c r="E32" s="48">
        <v>3</v>
      </c>
      <c r="F32" s="40" t="s">
        <v>9</v>
      </c>
      <c r="G32" s="39"/>
      <c r="H32" s="66"/>
      <c r="I32" s="55"/>
    </row>
    <row r="33" spans="1:9" ht="15.75" customHeight="1">
      <c r="A33" s="3"/>
      <c r="B33" s="16">
        <v>8</v>
      </c>
      <c r="C33" s="17" t="s">
        <v>103</v>
      </c>
      <c r="D33" s="18"/>
      <c r="E33" s="28">
        <v>1</v>
      </c>
      <c r="F33" s="17" t="s">
        <v>9</v>
      </c>
      <c r="G33" s="5">
        <v>0</v>
      </c>
      <c r="H33" s="65">
        <f aca="true" t="shared" si="7" ref="H33:H39">ROUND(G33*E33,2)</f>
        <v>0</v>
      </c>
      <c r="I33" s="55">
        <f>G33*1.21</f>
        <v>0</v>
      </c>
    </row>
    <row r="34" spans="1:9" s="38" customFormat="1" ht="15.75" customHeight="1">
      <c r="A34" s="35"/>
      <c r="B34" s="36"/>
      <c r="C34" s="40" t="s">
        <v>37</v>
      </c>
      <c r="D34" s="37"/>
      <c r="E34" s="48">
        <v>1</v>
      </c>
      <c r="F34" s="40" t="s">
        <v>9</v>
      </c>
      <c r="G34" s="39"/>
      <c r="H34" s="66"/>
      <c r="I34" s="55"/>
    </row>
    <row r="35" spans="1:9" ht="15.75" customHeight="1">
      <c r="A35" s="3"/>
      <c r="B35" s="16">
        <v>9</v>
      </c>
      <c r="C35" s="17" t="s">
        <v>24</v>
      </c>
      <c r="D35" s="18"/>
      <c r="E35" s="28">
        <v>1</v>
      </c>
      <c r="F35" s="17" t="s">
        <v>9</v>
      </c>
      <c r="G35" s="5">
        <v>0</v>
      </c>
      <c r="H35" s="65">
        <f t="shared" si="7"/>
        <v>0</v>
      </c>
      <c r="I35" s="55">
        <f>G35*1.21</f>
        <v>0</v>
      </c>
    </row>
    <row r="36" spans="1:9" s="38" customFormat="1" ht="15.75" customHeight="1">
      <c r="A36" s="35"/>
      <c r="B36" s="36"/>
      <c r="C36" s="40" t="s">
        <v>25</v>
      </c>
      <c r="D36" s="37"/>
      <c r="E36" s="48">
        <v>1</v>
      </c>
      <c r="F36" s="40" t="s">
        <v>9</v>
      </c>
      <c r="G36" s="39"/>
      <c r="H36" s="66"/>
      <c r="I36" s="55"/>
    </row>
    <row r="37" spans="1:9" ht="15.75" customHeight="1">
      <c r="A37" s="3"/>
      <c r="B37" s="16">
        <v>10</v>
      </c>
      <c r="C37" s="17" t="s">
        <v>28</v>
      </c>
      <c r="D37" s="18"/>
      <c r="E37" s="28">
        <v>1</v>
      </c>
      <c r="F37" s="17" t="s">
        <v>9</v>
      </c>
      <c r="G37" s="5">
        <v>0</v>
      </c>
      <c r="H37" s="65">
        <f t="shared" si="7"/>
        <v>0</v>
      </c>
      <c r="I37" s="55">
        <f>G37*1.21</f>
        <v>0</v>
      </c>
    </row>
    <row r="38" spans="1:9" s="38" customFormat="1" ht="15.75" customHeight="1">
      <c r="A38" s="35"/>
      <c r="B38" s="36"/>
      <c r="C38" s="40" t="s">
        <v>25</v>
      </c>
      <c r="D38" s="37"/>
      <c r="E38" s="48">
        <v>1</v>
      </c>
      <c r="F38" s="40" t="s">
        <v>9</v>
      </c>
      <c r="G38" s="39"/>
      <c r="H38" s="66"/>
      <c r="I38" s="55"/>
    </row>
    <row r="39" spans="1:9" ht="15.75" customHeight="1">
      <c r="A39" s="3"/>
      <c r="B39" s="16">
        <v>11</v>
      </c>
      <c r="C39" s="17" t="s">
        <v>35</v>
      </c>
      <c r="D39" s="18"/>
      <c r="E39" s="28">
        <v>1</v>
      </c>
      <c r="F39" s="17" t="s">
        <v>9</v>
      </c>
      <c r="G39" s="5">
        <v>0</v>
      </c>
      <c r="H39" s="65">
        <f t="shared" si="7"/>
        <v>0</v>
      </c>
      <c r="I39" s="55">
        <f>G39*1.21</f>
        <v>0</v>
      </c>
    </row>
    <row r="40" spans="1:9" s="38" customFormat="1" ht="15.75" customHeight="1">
      <c r="A40" s="35"/>
      <c r="B40" s="36"/>
      <c r="C40" s="40" t="s">
        <v>25</v>
      </c>
      <c r="D40" s="37"/>
      <c r="E40" s="48">
        <v>1</v>
      </c>
      <c r="F40" s="40" t="s">
        <v>9</v>
      </c>
      <c r="G40" s="39"/>
      <c r="H40" s="66"/>
      <c r="I40" s="55"/>
    </row>
    <row r="41" spans="1:9" s="6" customFormat="1" ht="17.1" customHeight="1">
      <c r="A41" s="1"/>
      <c r="B41" s="41"/>
      <c r="C41" s="79" t="s">
        <v>27</v>
      </c>
      <c r="D41" s="79"/>
      <c r="E41" s="78"/>
      <c r="F41" s="78"/>
      <c r="G41" s="99"/>
      <c r="H41" s="64"/>
      <c r="I41" s="97"/>
    </row>
    <row r="42" spans="1:9" ht="15.75" customHeight="1">
      <c r="A42" s="3"/>
      <c r="B42" s="16">
        <v>12</v>
      </c>
      <c r="C42" s="17" t="s">
        <v>46</v>
      </c>
      <c r="D42" s="18"/>
      <c r="E42" s="28">
        <f>E43+E44</f>
        <v>7</v>
      </c>
      <c r="F42" s="17" t="s">
        <v>9</v>
      </c>
      <c r="G42" s="5">
        <v>0</v>
      </c>
      <c r="H42" s="65">
        <f aca="true" t="shared" si="8" ref="H42">ROUND(G42*E42,2)</f>
        <v>0</v>
      </c>
      <c r="I42" s="55">
        <f>G42*1.21</f>
        <v>0</v>
      </c>
    </row>
    <row r="43" spans="1:9" s="38" customFormat="1" ht="15.75" customHeight="1">
      <c r="A43" s="35"/>
      <c r="B43" s="36"/>
      <c r="C43" s="40" t="s">
        <v>44</v>
      </c>
      <c r="D43" s="37"/>
      <c r="E43" s="48">
        <v>4</v>
      </c>
      <c r="F43" s="40" t="s">
        <v>9</v>
      </c>
      <c r="G43" s="39"/>
      <c r="H43" s="66"/>
      <c r="I43" s="55"/>
    </row>
    <row r="44" spans="1:9" s="38" customFormat="1" ht="15.75" customHeight="1">
      <c r="A44" s="35"/>
      <c r="B44" s="36"/>
      <c r="C44" s="40" t="s">
        <v>43</v>
      </c>
      <c r="D44" s="37"/>
      <c r="E44" s="48">
        <v>3</v>
      </c>
      <c r="F44" s="40" t="s">
        <v>9</v>
      </c>
      <c r="G44" s="39"/>
      <c r="H44" s="66"/>
      <c r="I44" s="55"/>
    </row>
    <row r="45" spans="1:9" ht="15.75" customHeight="1">
      <c r="A45" s="3"/>
      <c r="B45" s="16">
        <v>13</v>
      </c>
      <c r="C45" s="17" t="s">
        <v>51</v>
      </c>
      <c r="D45" s="18"/>
      <c r="E45" s="28">
        <f>E46+E47</f>
        <v>3</v>
      </c>
      <c r="F45" s="17" t="s">
        <v>9</v>
      </c>
      <c r="G45" s="5">
        <v>0</v>
      </c>
      <c r="H45" s="65">
        <f aca="true" t="shared" si="9" ref="H45">ROUND(G45*E45,2)</f>
        <v>0</v>
      </c>
      <c r="I45" s="55">
        <f>G45*1.21</f>
        <v>0</v>
      </c>
    </row>
    <row r="46" spans="1:9" s="38" customFormat="1" ht="15.75" customHeight="1">
      <c r="A46" s="35"/>
      <c r="B46" s="36"/>
      <c r="C46" s="40" t="s">
        <v>44</v>
      </c>
      <c r="D46" s="37"/>
      <c r="E46" s="48">
        <v>2</v>
      </c>
      <c r="F46" s="40" t="s">
        <v>9</v>
      </c>
      <c r="G46" s="39"/>
      <c r="H46" s="66"/>
      <c r="I46" s="55"/>
    </row>
    <row r="47" spans="1:9" s="38" customFormat="1" ht="15.75" customHeight="1">
      <c r="A47" s="35"/>
      <c r="B47" s="36"/>
      <c r="C47" s="40" t="s">
        <v>43</v>
      </c>
      <c r="D47" s="37"/>
      <c r="E47" s="48">
        <v>1</v>
      </c>
      <c r="F47" s="40" t="s">
        <v>9</v>
      </c>
      <c r="G47" s="39"/>
      <c r="H47" s="66"/>
      <c r="I47" s="55"/>
    </row>
    <row r="48" spans="1:9" s="38" customFormat="1" ht="15.75" customHeight="1">
      <c r="A48" s="35"/>
      <c r="B48" s="36"/>
      <c r="C48" s="53" t="s">
        <v>68</v>
      </c>
      <c r="D48" s="37"/>
      <c r="E48" s="48"/>
      <c r="F48" s="40"/>
      <c r="G48" s="39"/>
      <c r="H48" s="66"/>
      <c r="I48" s="55"/>
    </row>
    <row r="49" spans="1:9" ht="15.75" customHeight="1">
      <c r="A49" s="3"/>
      <c r="B49" s="16">
        <v>14</v>
      </c>
      <c r="C49" s="17" t="s">
        <v>38</v>
      </c>
      <c r="D49" s="18"/>
      <c r="E49" s="28">
        <v>1</v>
      </c>
      <c r="F49" s="17" t="s">
        <v>9</v>
      </c>
      <c r="G49" s="5">
        <v>0</v>
      </c>
      <c r="H49" s="65">
        <f aca="true" t="shared" si="10" ref="H49">ROUND(G49*E49,2)</f>
        <v>0</v>
      </c>
      <c r="I49" s="55">
        <f>G49*1.21</f>
        <v>0</v>
      </c>
    </row>
    <row r="50" spans="1:9" s="38" customFormat="1" ht="15.75" customHeight="1">
      <c r="A50" s="35"/>
      <c r="B50" s="36"/>
      <c r="C50" s="40" t="s">
        <v>37</v>
      </c>
      <c r="D50" s="37"/>
      <c r="E50" s="48">
        <v>1</v>
      </c>
      <c r="F50" s="40" t="s">
        <v>9</v>
      </c>
      <c r="G50" s="39"/>
      <c r="H50" s="66"/>
      <c r="I50" s="55"/>
    </row>
    <row r="51" spans="1:9" ht="15.75" customHeight="1">
      <c r="A51" s="3"/>
      <c r="B51" s="16">
        <v>15</v>
      </c>
      <c r="C51" s="17" t="s">
        <v>100</v>
      </c>
      <c r="D51" s="18"/>
      <c r="E51" s="28">
        <v>2</v>
      </c>
      <c r="F51" s="17" t="s">
        <v>9</v>
      </c>
      <c r="G51" s="5">
        <v>0</v>
      </c>
      <c r="H51" s="65">
        <f aca="true" t="shared" si="11" ref="H51">ROUND(G51*E51,2)</f>
        <v>0</v>
      </c>
      <c r="I51" s="55">
        <f>G51*1.21</f>
        <v>0</v>
      </c>
    </row>
    <row r="52" spans="1:9" s="38" customFormat="1" ht="15.75" customHeight="1">
      <c r="A52" s="35"/>
      <c r="B52" s="36"/>
      <c r="C52" s="40" t="s">
        <v>37</v>
      </c>
      <c r="D52" s="37"/>
      <c r="E52" s="48">
        <v>2</v>
      </c>
      <c r="F52" s="40" t="s">
        <v>9</v>
      </c>
      <c r="G52" s="39"/>
      <c r="H52" s="66"/>
      <c r="I52" s="55"/>
    </row>
    <row r="53" spans="1:9" ht="15.75" customHeight="1">
      <c r="A53" s="3"/>
      <c r="B53" s="16">
        <v>16</v>
      </c>
      <c r="C53" s="17" t="s">
        <v>101</v>
      </c>
      <c r="D53" s="18"/>
      <c r="E53" s="28">
        <v>1</v>
      </c>
      <c r="F53" s="17" t="s">
        <v>9</v>
      </c>
      <c r="G53" s="5">
        <v>0</v>
      </c>
      <c r="H53" s="65">
        <f aca="true" t="shared" si="12" ref="H53">ROUND(G53*E53,2)</f>
        <v>0</v>
      </c>
      <c r="I53" s="55">
        <f>G53*1.21</f>
        <v>0</v>
      </c>
    </row>
    <row r="54" spans="1:9" s="38" customFormat="1" ht="15.75" customHeight="1">
      <c r="A54" s="35"/>
      <c r="B54" s="36"/>
      <c r="C54" s="40" t="s">
        <v>25</v>
      </c>
      <c r="D54" s="37"/>
      <c r="E54" s="48">
        <v>1</v>
      </c>
      <c r="F54" s="40" t="s">
        <v>9</v>
      </c>
      <c r="G54" s="39"/>
      <c r="H54" s="66"/>
      <c r="I54" s="55"/>
    </row>
    <row r="55" spans="1:9" ht="15.75" customHeight="1">
      <c r="A55" s="3"/>
      <c r="B55" s="16">
        <v>17</v>
      </c>
      <c r="C55" s="17" t="s">
        <v>99</v>
      </c>
      <c r="D55" s="18"/>
      <c r="E55" s="28">
        <v>1</v>
      </c>
      <c r="F55" s="17" t="s">
        <v>9</v>
      </c>
      <c r="G55" s="5">
        <v>0</v>
      </c>
      <c r="H55" s="65">
        <f aca="true" t="shared" si="13" ref="H55">ROUND(G55*E55,2)</f>
        <v>0</v>
      </c>
      <c r="I55" s="55">
        <f>G55*1.21</f>
        <v>0</v>
      </c>
    </row>
    <row r="56" spans="1:9" s="38" customFormat="1" ht="15.75" customHeight="1">
      <c r="A56" s="35"/>
      <c r="B56" s="36"/>
      <c r="C56" s="40" t="s">
        <v>25</v>
      </c>
      <c r="D56" s="37"/>
      <c r="E56" s="48">
        <v>1</v>
      </c>
      <c r="F56" s="40" t="s">
        <v>9</v>
      </c>
      <c r="G56" s="39"/>
      <c r="H56" s="66"/>
      <c r="I56" s="55"/>
    </row>
    <row r="57" spans="1:9" s="38" customFormat="1" ht="15.75" customHeight="1">
      <c r="A57" s="35"/>
      <c r="B57" s="36"/>
      <c r="C57" s="40"/>
      <c r="D57" s="37"/>
      <c r="E57" s="48"/>
      <c r="F57" s="40"/>
      <c r="G57" s="39"/>
      <c r="H57" s="66"/>
      <c r="I57" s="55"/>
    </row>
    <row r="58" spans="1:9" s="6" customFormat="1" ht="17.1" customHeight="1">
      <c r="A58" s="1"/>
      <c r="B58" s="41"/>
      <c r="C58" s="79" t="s">
        <v>63</v>
      </c>
      <c r="D58" s="79"/>
      <c r="E58" s="78"/>
      <c r="F58" s="78"/>
      <c r="G58" s="99"/>
      <c r="H58" s="64"/>
      <c r="I58" s="97"/>
    </row>
    <row r="59" spans="1:9" ht="15.75" customHeight="1">
      <c r="A59" s="3"/>
      <c r="B59" s="16">
        <v>18</v>
      </c>
      <c r="C59" s="17" t="s">
        <v>62</v>
      </c>
      <c r="D59" s="18"/>
      <c r="E59" s="28">
        <f>E60+E61</f>
        <v>3</v>
      </c>
      <c r="F59" s="17" t="s">
        <v>9</v>
      </c>
      <c r="G59" s="5">
        <v>0</v>
      </c>
      <c r="H59" s="65">
        <f aca="true" t="shared" si="14" ref="H59">ROUND(G59*E59,2)</f>
        <v>0</v>
      </c>
      <c r="I59" s="103">
        <f>G59*1.21</f>
        <v>0</v>
      </c>
    </row>
    <row r="60" spans="1:9" s="38" customFormat="1" ht="15.75" customHeight="1">
      <c r="A60" s="35"/>
      <c r="B60" s="36"/>
      <c r="C60" s="40" t="s">
        <v>44</v>
      </c>
      <c r="D60" s="37"/>
      <c r="E60" s="48">
        <v>2</v>
      </c>
      <c r="F60" s="40" t="s">
        <v>9</v>
      </c>
      <c r="G60" s="39"/>
      <c r="H60" s="66"/>
      <c r="I60" s="103"/>
    </row>
    <row r="61" spans="1:9" s="38" customFormat="1" ht="15.75" customHeight="1">
      <c r="A61" s="35"/>
      <c r="B61" s="36"/>
      <c r="C61" s="40" t="s">
        <v>43</v>
      </c>
      <c r="D61" s="37"/>
      <c r="E61" s="48">
        <v>1</v>
      </c>
      <c r="F61" s="40" t="s">
        <v>9</v>
      </c>
      <c r="G61" s="39"/>
      <c r="H61" s="66"/>
      <c r="I61" s="103"/>
    </row>
    <row r="62" spans="1:9" s="6" customFormat="1" ht="17.1" customHeight="1">
      <c r="A62" s="1"/>
      <c r="B62" s="41"/>
      <c r="C62" s="79" t="s">
        <v>30</v>
      </c>
      <c r="D62" s="79"/>
      <c r="E62" s="78"/>
      <c r="F62" s="78"/>
      <c r="G62" s="99"/>
      <c r="H62" s="64"/>
      <c r="I62" s="97"/>
    </row>
    <row r="63" spans="1:9" ht="15.75" customHeight="1">
      <c r="A63" s="3"/>
      <c r="B63" s="16">
        <v>19</v>
      </c>
      <c r="C63" s="17" t="s">
        <v>45</v>
      </c>
      <c r="D63" s="18"/>
      <c r="E63" s="28">
        <f>E64+E65</f>
        <v>32</v>
      </c>
      <c r="F63" s="17" t="s">
        <v>9</v>
      </c>
      <c r="G63" s="5">
        <v>0</v>
      </c>
      <c r="H63" s="65">
        <f aca="true" t="shared" si="15" ref="H63">ROUND(G63*E63,2)</f>
        <v>0</v>
      </c>
      <c r="I63" s="55">
        <f>G63*1.21</f>
        <v>0</v>
      </c>
    </row>
    <row r="64" spans="1:9" s="38" customFormat="1" ht="15.75" customHeight="1">
      <c r="A64" s="35"/>
      <c r="B64" s="36"/>
      <c r="C64" s="40" t="s">
        <v>44</v>
      </c>
      <c r="D64" s="37"/>
      <c r="E64" s="48">
        <v>16</v>
      </c>
      <c r="F64" s="40" t="s">
        <v>9</v>
      </c>
      <c r="G64" s="39"/>
      <c r="H64" s="66"/>
      <c r="I64" s="55"/>
    </row>
    <row r="65" spans="1:9" s="38" customFormat="1" ht="15.75" customHeight="1">
      <c r="A65" s="35"/>
      <c r="B65" s="36"/>
      <c r="C65" s="40" t="s">
        <v>43</v>
      </c>
      <c r="D65" s="37"/>
      <c r="E65" s="48">
        <v>16</v>
      </c>
      <c r="F65" s="40" t="s">
        <v>9</v>
      </c>
      <c r="G65" s="39"/>
      <c r="H65" s="66"/>
      <c r="I65" s="55"/>
    </row>
    <row r="66" spans="1:9" ht="15.75" customHeight="1">
      <c r="A66" s="3"/>
      <c r="B66" s="16"/>
      <c r="C66" s="53" t="s">
        <v>79</v>
      </c>
      <c r="D66" s="18"/>
      <c r="E66" s="28"/>
      <c r="F66" s="17"/>
      <c r="G66" s="5"/>
      <c r="H66" s="65"/>
      <c r="I66" s="55"/>
    </row>
    <row r="67" spans="1:9" ht="15.75" customHeight="1">
      <c r="A67" s="3"/>
      <c r="B67" s="16">
        <v>20</v>
      </c>
      <c r="C67" s="17" t="s">
        <v>52</v>
      </c>
      <c r="D67" s="18"/>
      <c r="E67" s="28">
        <f>E68+E69</f>
        <v>10</v>
      </c>
      <c r="F67" s="17" t="s">
        <v>9</v>
      </c>
      <c r="G67" s="5">
        <v>0</v>
      </c>
      <c r="H67" s="65">
        <f aca="true" t="shared" si="16" ref="H67">ROUND(G67*E67,2)</f>
        <v>0</v>
      </c>
      <c r="I67" s="55">
        <f>G67*1.21</f>
        <v>0</v>
      </c>
    </row>
    <row r="68" spans="1:9" s="38" customFormat="1" ht="15.75" customHeight="1">
      <c r="A68" s="35"/>
      <c r="B68" s="36"/>
      <c r="C68" s="40" t="s">
        <v>44</v>
      </c>
      <c r="D68" s="37"/>
      <c r="E68" s="48">
        <v>5</v>
      </c>
      <c r="F68" s="40" t="s">
        <v>9</v>
      </c>
      <c r="G68" s="39"/>
      <c r="H68" s="66"/>
      <c r="I68" s="55"/>
    </row>
    <row r="69" spans="1:9" s="38" customFormat="1" ht="15.75" customHeight="1">
      <c r="A69" s="35"/>
      <c r="B69" s="36"/>
      <c r="C69" s="40" t="s">
        <v>43</v>
      </c>
      <c r="D69" s="37"/>
      <c r="E69" s="48">
        <v>5</v>
      </c>
      <c r="F69" s="40" t="s">
        <v>9</v>
      </c>
      <c r="G69" s="39"/>
      <c r="H69" s="66"/>
      <c r="I69" s="55"/>
    </row>
    <row r="70" spans="1:9" ht="15.75" customHeight="1">
      <c r="A70" s="3"/>
      <c r="B70" s="16"/>
      <c r="C70" s="40" t="s">
        <v>75</v>
      </c>
      <c r="D70" s="18"/>
      <c r="E70" s="28"/>
      <c r="F70" s="17"/>
      <c r="G70" s="5"/>
      <c r="H70" s="65"/>
      <c r="I70" s="55"/>
    </row>
    <row r="71" spans="1:9" ht="15.75" customHeight="1">
      <c r="A71" s="3"/>
      <c r="B71" s="16">
        <v>21</v>
      </c>
      <c r="C71" s="17" t="s">
        <v>60</v>
      </c>
      <c r="D71" s="18"/>
      <c r="E71" s="28">
        <v>1</v>
      </c>
      <c r="F71" s="17" t="s">
        <v>9</v>
      </c>
      <c r="G71" s="5">
        <v>0</v>
      </c>
      <c r="H71" s="65">
        <f aca="true" t="shared" si="17" ref="H71">ROUND(G71*E71,2)</f>
        <v>0</v>
      </c>
      <c r="I71" s="55">
        <f>G71*1.21</f>
        <v>0</v>
      </c>
    </row>
    <row r="72" spans="1:9" s="38" customFormat="1" ht="15.75" customHeight="1">
      <c r="A72" s="35"/>
      <c r="B72" s="36"/>
      <c r="C72" s="40" t="s">
        <v>44</v>
      </c>
      <c r="D72" s="37"/>
      <c r="E72" s="48">
        <v>1</v>
      </c>
      <c r="F72" s="40" t="s">
        <v>9</v>
      </c>
      <c r="G72" s="39"/>
      <c r="H72" s="66"/>
      <c r="I72" s="55"/>
    </row>
    <row r="73" spans="1:9" ht="15.75" customHeight="1">
      <c r="A73" s="3"/>
      <c r="B73" s="16">
        <v>22</v>
      </c>
      <c r="C73" s="17" t="s">
        <v>61</v>
      </c>
      <c r="D73" s="18"/>
      <c r="E73" s="28">
        <v>1</v>
      </c>
      <c r="F73" s="17" t="s">
        <v>9</v>
      </c>
      <c r="G73" s="5">
        <v>0</v>
      </c>
      <c r="H73" s="65">
        <f aca="true" t="shared" si="18" ref="H73">ROUND(G73*E73,2)</f>
        <v>0</v>
      </c>
      <c r="I73" s="55">
        <f>G73*1.21</f>
        <v>0</v>
      </c>
    </row>
    <row r="74" spans="1:9" s="38" customFormat="1" ht="15.75" customHeight="1">
      <c r="A74" s="35"/>
      <c r="B74" s="36"/>
      <c r="C74" s="40" t="s">
        <v>43</v>
      </c>
      <c r="D74" s="37"/>
      <c r="E74" s="48">
        <v>1</v>
      </c>
      <c r="F74" s="40" t="s">
        <v>9</v>
      </c>
      <c r="G74" s="39"/>
      <c r="H74" s="66"/>
      <c r="I74" s="55"/>
    </row>
    <row r="75" spans="1:9" ht="15.75" customHeight="1">
      <c r="A75" s="3"/>
      <c r="B75" s="16">
        <v>23</v>
      </c>
      <c r="C75" s="17" t="s">
        <v>77</v>
      </c>
      <c r="D75" s="18"/>
      <c r="E75" s="28">
        <v>1</v>
      </c>
      <c r="F75" s="17" t="s">
        <v>9</v>
      </c>
      <c r="G75" s="5">
        <v>0</v>
      </c>
      <c r="H75" s="65">
        <f aca="true" t="shared" si="19" ref="H75">ROUND(G75*E75,2)</f>
        <v>0</v>
      </c>
      <c r="I75" s="55">
        <f>G75*1.21</f>
        <v>0</v>
      </c>
    </row>
    <row r="76" spans="1:9" s="38" customFormat="1" ht="15.75" customHeight="1">
      <c r="A76" s="35"/>
      <c r="B76" s="36"/>
      <c r="C76" s="40" t="s">
        <v>44</v>
      </c>
      <c r="D76" s="37"/>
      <c r="E76" s="48">
        <v>1</v>
      </c>
      <c r="F76" s="40" t="s">
        <v>9</v>
      </c>
      <c r="G76" s="39"/>
      <c r="H76" s="66"/>
      <c r="I76" s="55"/>
    </row>
    <row r="77" spans="1:9" s="38" customFormat="1" ht="15.75" customHeight="1">
      <c r="A77" s="35"/>
      <c r="B77" s="36"/>
      <c r="C77" s="53" t="s">
        <v>69</v>
      </c>
      <c r="D77" s="37"/>
      <c r="E77" s="48"/>
      <c r="F77" s="40"/>
      <c r="G77" s="39"/>
      <c r="H77" s="66"/>
      <c r="I77" s="55"/>
    </row>
    <row r="78" spans="1:9" ht="15.75" customHeight="1">
      <c r="A78" s="3"/>
      <c r="B78" s="16">
        <v>24</v>
      </c>
      <c r="C78" s="17" t="s">
        <v>36</v>
      </c>
      <c r="D78" s="18"/>
      <c r="E78" s="28">
        <v>1</v>
      </c>
      <c r="F78" s="17" t="s">
        <v>9</v>
      </c>
      <c r="G78" s="5">
        <v>0</v>
      </c>
      <c r="H78" s="65">
        <f aca="true" t="shared" si="20" ref="H78">ROUND(G78*E78,2)</f>
        <v>0</v>
      </c>
      <c r="I78" s="55">
        <f>G78*1.21</f>
        <v>0</v>
      </c>
    </row>
    <row r="79" spans="1:9" s="38" customFormat="1" ht="15.75" customHeight="1">
      <c r="A79" s="35"/>
      <c r="B79" s="36"/>
      <c r="C79" s="40" t="s">
        <v>37</v>
      </c>
      <c r="D79" s="37"/>
      <c r="E79" s="48">
        <v>1</v>
      </c>
      <c r="F79" s="40" t="s">
        <v>9</v>
      </c>
      <c r="G79" s="39"/>
      <c r="H79" s="66"/>
      <c r="I79" s="55"/>
    </row>
    <row r="80" spans="1:9" ht="15.75" customHeight="1">
      <c r="A80" s="3"/>
      <c r="B80" s="16">
        <v>25</v>
      </c>
      <c r="C80" s="17" t="s">
        <v>39</v>
      </c>
      <c r="D80" s="18"/>
      <c r="E80" s="28">
        <v>2</v>
      </c>
      <c r="F80" s="17" t="s">
        <v>9</v>
      </c>
      <c r="G80" s="5">
        <v>0</v>
      </c>
      <c r="H80" s="65">
        <f aca="true" t="shared" si="21" ref="H80">ROUND(G80*E80,2)</f>
        <v>0</v>
      </c>
      <c r="I80" s="55">
        <f>G80*1.21</f>
        <v>0</v>
      </c>
    </row>
    <row r="81" spans="1:9" s="38" customFormat="1" ht="15.75" customHeight="1">
      <c r="A81" s="35"/>
      <c r="B81" s="36"/>
      <c r="C81" s="40" t="s">
        <v>37</v>
      </c>
      <c r="D81" s="37"/>
      <c r="E81" s="48">
        <v>2</v>
      </c>
      <c r="F81" s="40" t="s">
        <v>9</v>
      </c>
      <c r="G81" s="39"/>
      <c r="H81" s="66"/>
      <c r="I81" s="55"/>
    </row>
    <row r="82" spans="1:9" ht="15.75" customHeight="1">
      <c r="A82" s="3"/>
      <c r="B82" s="16">
        <v>26</v>
      </c>
      <c r="C82" s="17" t="s">
        <v>94</v>
      </c>
      <c r="D82" s="18"/>
      <c r="E82" s="28">
        <v>1</v>
      </c>
      <c r="F82" s="17" t="s">
        <v>9</v>
      </c>
      <c r="G82" s="5">
        <v>0</v>
      </c>
      <c r="H82" s="65">
        <f aca="true" t="shared" si="22" ref="H82">ROUND(G82*E82,2)</f>
        <v>0</v>
      </c>
      <c r="I82" s="55">
        <f>G82*1.21</f>
        <v>0</v>
      </c>
    </row>
    <row r="83" spans="1:9" s="38" customFormat="1" ht="15.75" customHeight="1">
      <c r="A83" s="35"/>
      <c r="B83" s="36"/>
      <c r="C83" s="40" t="s">
        <v>25</v>
      </c>
      <c r="D83" s="37"/>
      <c r="E83" s="48">
        <v>1</v>
      </c>
      <c r="F83" s="40" t="s">
        <v>9</v>
      </c>
      <c r="G83" s="39"/>
      <c r="H83" s="66"/>
      <c r="I83" s="55"/>
    </row>
    <row r="84" spans="1:9" ht="15.75" customHeight="1">
      <c r="A84" s="3"/>
      <c r="B84" s="16">
        <v>27</v>
      </c>
      <c r="C84" s="17" t="s">
        <v>31</v>
      </c>
      <c r="D84" s="18"/>
      <c r="E84" s="28">
        <v>1</v>
      </c>
      <c r="F84" s="17" t="s">
        <v>9</v>
      </c>
      <c r="G84" s="5">
        <v>0</v>
      </c>
      <c r="H84" s="65">
        <f aca="true" t="shared" si="23" ref="H84">ROUND(G84*E84,2)</f>
        <v>0</v>
      </c>
      <c r="I84" s="55">
        <f>G84*1.21</f>
        <v>0</v>
      </c>
    </row>
    <row r="85" spans="1:9" s="38" customFormat="1" ht="15.75" customHeight="1">
      <c r="A85" s="35"/>
      <c r="B85" s="36"/>
      <c r="C85" s="40" t="s">
        <v>25</v>
      </c>
      <c r="D85" s="37"/>
      <c r="E85" s="48">
        <v>1</v>
      </c>
      <c r="F85" s="40" t="s">
        <v>9</v>
      </c>
      <c r="G85" s="39"/>
      <c r="H85" s="66"/>
      <c r="I85" s="55"/>
    </row>
    <row r="86" spans="1:9" ht="15.75" customHeight="1">
      <c r="A86" s="3"/>
      <c r="B86" s="16">
        <v>28</v>
      </c>
      <c r="C86" s="17" t="s">
        <v>33</v>
      </c>
      <c r="D86" s="18"/>
      <c r="E86" s="28">
        <f>E87+E88+E89</f>
        <v>4</v>
      </c>
      <c r="F86" s="17" t="s">
        <v>9</v>
      </c>
      <c r="G86" s="5">
        <v>0</v>
      </c>
      <c r="H86" s="65">
        <f aca="true" t="shared" si="24" ref="H86">ROUND(G86*E86,2)</f>
        <v>0</v>
      </c>
      <c r="I86" s="55">
        <f>G86*1.21</f>
        <v>0</v>
      </c>
    </row>
    <row r="87" spans="1:9" s="38" customFormat="1" ht="15.75" customHeight="1">
      <c r="A87" s="35"/>
      <c r="B87" s="36"/>
      <c r="C87" s="40" t="s">
        <v>44</v>
      </c>
      <c r="D87" s="37"/>
      <c r="E87" s="48">
        <v>2</v>
      </c>
      <c r="F87" s="40" t="s">
        <v>9</v>
      </c>
      <c r="G87" s="39"/>
      <c r="H87" s="66"/>
      <c r="I87" s="55"/>
    </row>
    <row r="88" spans="1:9" s="38" customFormat="1" ht="15.75" customHeight="1">
      <c r="A88" s="35"/>
      <c r="B88" s="36"/>
      <c r="C88" s="40" t="s">
        <v>43</v>
      </c>
      <c r="D88" s="37"/>
      <c r="E88" s="48">
        <v>1</v>
      </c>
      <c r="F88" s="40" t="s">
        <v>9</v>
      </c>
      <c r="G88" s="39"/>
      <c r="H88" s="66"/>
      <c r="I88" s="55"/>
    </row>
    <row r="89" spans="1:9" s="38" customFormat="1" ht="15.75" customHeight="1">
      <c r="A89" s="35"/>
      <c r="B89" s="36"/>
      <c r="C89" s="40" t="s">
        <v>25</v>
      </c>
      <c r="D89" s="37"/>
      <c r="E89" s="48">
        <v>1</v>
      </c>
      <c r="F89" s="40" t="s">
        <v>9</v>
      </c>
      <c r="G89" s="39"/>
      <c r="H89" s="66"/>
      <c r="I89" s="55"/>
    </row>
    <row r="90" spans="1:9" s="38" customFormat="1" ht="15.75" customHeight="1">
      <c r="A90" s="35"/>
      <c r="B90" s="36"/>
      <c r="C90" s="40" t="s">
        <v>76</v>
      </c>
      <c r="D90" s="37"/>
      <c r="E90" s="48"/>
      <c r="F90" s="40"/>
      <c r="G90" s="39"/>
      <c r="H90" s="66"/>
      <c r="I90" s="55"/>
    </row>
    <row r="91" spans="1:9" s="6" customFormat="1" ht="17.1" customHeight="1">
      <c r="A91" s="1"/>
      <c r="B91" s="41"/>
      <c r="C91" s="79" t="s">
        <v>29</v>
      </c>
      <c r="D91" s="79"/>
      <c r="E91" s="78"/>
      <c r="F91" s="78"/>
      <c r="G91" s="99"/>
      <c r="H91" s="64"/>
      <c r="I91" s="97"/>
    </row>
    <row r="92" spans="1:9" ht="15.75" customHeight="1">
      <c r="A92" s="3"/>
      <c r="B92" s="16">
        <v>29</v>
      </c>
      <c r="C92" s="17" t="s">
        <v>83</v>
      </c>
      <c r="D92" s="18"/>
      <c r="E92" s="28">
        <f>E93+E94</f>
        <v>10</v>
      </c>
      <c r="F92" s="17" t="s">
        <v>9</v>
      </c>
      <c r="G92" s="5">
        <v>0</v>
      </c>
      <c r="H92" s="65">
        <f aca="true" t="shared" si="25" ref="H92">ROUND(G92*E92,2)</f>
        <v>0</v>
      </c>
      <c r="I92" s="55">
        <f>G92*1.21</f>
        <v>0</v>
      </c>
    </row>
    <row r="93" spans="1:9" s="38" customFormat="1" ht="15.75" customHeight="1">
      <c r="A93" s="35"/>
      <c r="B93" s="36"/>
      <c r="C93" s="40" t="s">
        <v>44</v>
      </c>
      <c r="D93" s="37"/>
      <c r="E93" s="48">
        <v>5</v>
      </c>
      <c r="F93" s="40" t="s">
        <v>9</v>
      </c>
      <c r="G93" s="39"/>
      <c r="H93" s="66"/>
      <c r="I93" s="55"/>
    </row>
    <row r="94" spans="1:9" s="38" customFormat="1" ht="15.75" customHeight="1">
      <c r="A94" s="35"/>
      <c r="B94" s="36"/>
      <c r="C94" s="40" t="s">
        <v>43</v>
      </c>
      <c r="D94" s="37"/>
      <c r="E94" s="48">
        <v>5</v>
      </c>
      <c r="F94" s="40" t="s">
        <v>9</v>
      </c>
      <c r="G94" s="39"/>
      <c r="H94" s="66"/>
      <c r="I94" s="55"/>
    </row>
    <row r="95" spans="1:9" ht="15.75" customHeight="1">
      <c r="A95" s="3"/>
      <c r="B95" s="16">
        <v>30</v>
      </c>
      <c r="C95" s="17" t="s">
        <v>84</v>
      </c>
      <c r="D95" s="18"/>
      <c r="E95" s="28">
        <v>1</v>
      </c>
      <c r="F95" s="17" t="s">
        <v>9</v>
      </c>
      <c r="G95" s="5">
        <v>0</v>
      </c>
      <c r="H95" s="65">
        <f aca="true" t="shared" si="26" ref="H95">ROUND(G95*E95,2)</f>
        <v>0</v>
      </c>
      <c r="I95" s="55">
        <f>G95*1.21</f>
        <v>0</v>
      </c>
    </row>
    <row r="96" spans="1:9" s="38" customFormat="1" ht="15.75" customHeight="1">
      <c r="A96" s="35"/>
      <c r="B96" s="36"/>
      <c r="C96" s="40" t="s">
        <v>44</v>
      </c>
      <c r="D96" s="37"/>
      <c r="E96" s="48">
        <v>1</v>
      </c>
      <c r="F96" s="40" t="s">
        <v>9</v>
      </c>
      <c r="G96" s="39"/>
      <c r="H96" s="66"/>
      <c r="I96" s="55"/>
    </row>
    <row r="97" spans="1:9" ht="15.75" customHeight="1">
      <c r="A97" s="3"/>
      <c r="B97" s="16">
        <v>31</v>
      </c>
      <c r="C97" s="17" t="s">
        <v>54</v>
      </c>
      <c r="D97" s="18"/>
      <c r="E97" s="28">
        <f>E98+E99</f>
        <v>2</v>
      </c>
      <c r="F97" s="17" t="s">
        <v>9</v>
      </c>
      <c r="G97" s="5">
        <v>0</v>
      </c>
      <c r="H97" s="65">
        <f aca="true" t="shared" si="27" ref="H97">ROUND(G97*E97,2)</f>
        <v>0</v>
      </c>
      <c r="I97" s="55">
        <f>G97*1.21</f>
        <v>0</v>
      </c>
    </row>
    <row r="98" spans="1:9" s="38" customFormat="1" ht="15.75" customHeight="1">
      <c r="A98" s="35"/>
      <c r="B98" s="36"/>
      <c r="C98" s="40" t="s">
        <v>44</v>
      </c>
      <c r="D98" s="37"/>
      <c r="E98" s="48">
        <v>1</v>
      </c>
      <c r="F98" s="40" t="s">
        <v>9</v>
      </c>
      <c r="G98" s="39"/>
      <c r="H98" s="66"/>
      <c r="I98" s="55"/>
    </row>
    <row r="99" spans="1:9" s="38" customFormat="1" ht="15.75" customHeight="1">
      <c r="A99" s="35"/>
      <c r="B99" s="36"/>
      <c r="C99" s="40" t="s">
        <v>43</v>
      </c>
      <c r="D99" s="37"/>
      <c r="E99" s="48">
        <v>1</v>
      </c>
      <c r="F99" s="40" t="s">
        <v>9</v>
      </c>
      <c r="G99" s="39"/>
      <c r="H99" s="66"/>
      <c r="I99" s="55"/>
    </row>
    <row r="100" spans="1:9" ht="15.75" customHeight="1">
      <c r="A100" s="3"/>
      <c r="B100" s="16">
        <v>32</v>
      </c>
      <c r="C100" s="17" t="s">
        <v>55</v>
      </c>
      <c r="D100" s="18"/>
      <c r="E100" s="28">
        <v>1</v>
      </c>
      <c r="F100" s="17" t="s">
        <v>9</v>
      </c>
      <c r="G100" s="5">
        <v>0</v>
      </c>
      <c r="H100" s="65">
        <f aca="true" t="shared" si="28" ref="H100">ROUND(G100*E100,2)</f>
        <v>0</v>
      </c>
      <c r="I100" s="55">
        <f>G100*1.21</f>
        <v>0</v>
      </c>
    </row>
    <row r="101" spans="1:9" s="38" customFormat="1" ht="15.75" customHeight="1">
      <c r="A101" s="35"/>
      <c r="B101" s="36"/>
      <c r="C101" s="40" t="s">
        <v>43</v>
      </c>
      <c r="D101" s="37"/>
      <c r="E101" s="48">
        <v>1</v>
      </c>
      <c r="F101" s="40" t="s">
        <v>9</v>
      </c>
      <c r="G101" s="39"/>
      <c r="H101" s="66"/>
      <c r="I101" s="55"/>
    </row>
    <row r="102" spans="1:9" s="38" customFormat="1" ht="15.75" customHeight="1">
      <c r="A102" s="35"/>
      <c r="B102" s="36"/>
      <c r="C102" s="53" t="s">
        <v>71</v>
      </c>
      <c r="D102" s="37"/>
      <c r="E102" s="48"/>
      <c r="F102" s="40"/>
      <c r="G102" s="39"/>
      <c r="H102" s="66"/>
      <c r="I102" s="55"/>
    </row>
    <row r="103" spans="1:9" ht="15.75" customHeight="1">
      <c r="A103" s="3"/>
      <c r="B103" s="16">
        <v>33</v>
      </c>
      <c r="C103" s="17" t="s">
        <v>70</v>
      </c>
      <c r="D103" s="18"/>
      <c r="E103" s="28">
        <v>1</v>
      </c>
      <c r="F103" s="17" t="s">
        <v>9</v>
      </c>
      <c r="G103" s="5">
        <v>0</v>
      </c>
      <c r="H103" s="65">
        <f aca="true" t="shared" si="29" ref="H103:H107">ROUND(G103*E103,2)</f>
        <v>0</v>
      </c>
      <c r="I103" s="55">
        <f>G103*1.21</f>
        <v>0</v>
      </c>
    </row>
    <row r="104" spans="1:9" s="38" customFormat="1" ht="15.75" customHeight="1">
      <c r="A104" s="35"/>
      <c r="B104" s="36"/>
      <c r="C104" s="40" t="s">
        <v>37</v>
      </c>
      <c r="D104" s="37"/>
      <c r="E104" s="48">
        <v>1</v>
      </c>
      <c r="F104" s="40" t="s">
        <v>9</v>
      </c>
      <c r="G104" s="39"/>
      <c r="H104" s="66"/>
      <c r="I104" s="55"/>
    </row>
    <row r="105" spans="1:9" ht="15.75" customHeight="1">
      <c r="A105" s="3"/>
      <c r="B105" s="16">
        <v>34</v>
      </c>
      <c r="C105" s="17" t="s">
        <v>42</v>
      </c>
      <c r="D105" s="18"/>
      <c r="E105" s="28">
        <v>2</v>
      </c>
      <c r="F105" s="17" t="s">
        <v>9</v>
      </c>
      <c r="G105" s="5">
        <v>0</v>
      </c>
      <c r="H105" s="65">
        <f t="shared" si="29"/>
        <v>0</v>
      </c>
      <c r="I105" s="55">
        <f>G105*1.21</f>
        <v>0</v>
      </c>
    </row>
    <row r="106" spans="1:9" s="38" customFormat="1" ht="15.75" customHeight="1">
      <c r="A106" s="35"/>
      <c r="B106" s="36"/>
      <c r="C106" s="40" t="s">
        <v>37</v>
      </c>
      <c r="D106" s="37"/>
      <c r="E106" s="48">
        <v>2</v>
      </c>
      <c r="F106" s="40" t="s">
        <v>9</v>
      </c>
      <c r="G106" s="39"/>
      <c r="H106" s="66"/>
      <c r="I106" s="55"/>
    </row>
    <row r="107" spans="1:9" ht="15.75" customHeight="1">
      <c r="A107" s="3"/>
      <c r="B107" s="16">
        <v>35</v>
      </c>
      <c r="C107" s="17" t="s">
        <v>95</v>
      </c>
      <c r="D107" s="18"/>
      <c r="E107" s="28">
        <v>1</v>
      </c>
      <c r="F107" s="17" t="s">
        <v>9</v>
      </c>
      <c r="G107" s="5">
        <v>0</v>
      </c>
      <c r="H107" s="65">
        <f t="shared" si="29"/>
        <v>0</v>
      </c>
      <c r="I107" s="55">
        <f>G107*1.21</f>
        <v>0</v>
      </c>
    </row>
    <row r="108" spans="1:9" s="38" customFormat="1" ht="15.75" customHeight="1">
      <c r="A108" s="35"/>
      <c r="B108" s="36"/>
      <c r="C108" s="40" t="s">
        <v>37</v>
      </c>
      <c r="D108" s="37"/>
      <c r="E108" s="48">
        <v>1</v>
      </c>
      <c r="F108" s="40" t="s">
        <v>9</v>
      </c>
      <c r="G108" s="39"/>
      <c r="H108" s="66"/>
      <c r="I108" s="55"/>
    </row>
    <row r="109" spans="1:9" ht="15.75" customHeight="1">
      <c r="A109" s="3"/>
      <c r="B109" s="16">
        <v>36</v>
      </c>
      <c r="C109" s="17" t="s">
        <v>82</v>
      </c>
      <c r="D109" s="18"/>
      <c r="E109" s="28">
        <v>4</v>
      </c>
      <c r="F109" s="17" t="s">
        <v>9</v>
      </c>
      <c r="G109" s="5">
        <v>0</v>
      </c>
      <c r="H109" s="65">
        <f aca="true" t="shared" si="30" ref="H109">ROUND(G109*E109,2)</f>
        <v>0</v>
      </c>
      <c r="I109" s="55">
        <f>G109*1.21</f>
        <v>0</v>
      </c>
    </row>
    <row r="110" spans="1:9" s="38" customFormat="1" ht="15.75" customHeight="1">
      <c r="A110" s="35"/>
      <c r="B110" s="36"/>
      <c r="C110" s="40" t="s">
        <v>25</v>
      </c>
      <c r="D110" s="37"/>
      <c r="E110" s="48">
        <v>2</v>
      </c>
      <c r="F110" s="40" t="s">
        <v>9</v>
      </c>
      <c r="G110" s="39"/>
      <c r="H110" s="66"/>
      <c r="I110" s="55"/>
    </row>
    <row r="111" spans="1:9" s="38" customFormat="1" ht="15.75" customHeight="1">
      <c r="A111" s="35"/>
      <c r="B111" s="36"/>
      <c r="C111" s="40" t="s">
        <v>37</v>
      </c>
      <c r="D111" s="37"/>
      <c r="E111" s="48">
        <v>2</v>
      </c>
      <c r="F111" s="40" t="s">
        <v>9</v>
      </c>
      <c r="G111" s="39"/>
      <c r="H111" s="66"/>
      <c r="I111" s="55"/>
    </row>
    <row r="112" spans="1:9" ht="15.75" customHeight="1">
      <c r="A112" s="3"/>
      <c r="B112" s="16"/>
      <c r="C112" s="53" t="s">
        <v>80</v>
      </c>
      <c r="D112" s="18"/>
      <c r="E112" s="28"/>
      <c r="F112" s="17"/>
      <c r="G112" s="5"/>
      <c r="H112" s="65"/>
      <c r="I112" s="55"/>
    </row>
    <row r="113" spans="1:9" ht="15.75" customHeight="1">
      <c r="A113" s="3"/>
      <c r="B113" s="16">
        <v>37</v>
      </c>
      <c r="C113" s="17" t="s">
        <v>96</v>
      </c>
      <c r="D113" s="18"/>
      <c r="E113" s="28">
        <v>1</v>
      </c>
      <c r="F113" s="17" t="s">
        <v>9</v>
      </c>
      <c r="G113" s="5">
        <v>0</v>
      </c>
      <c r="H113" s="65">
        <f aca="true" t="shared" si="31" ref="H113">ROUND(G113*E113,2)</f>
        <v>0</v>
      </c>
      <c r="I113" s="55">
        <f>G113*1.21</f>
        <v>0</v>
      </c>
    </row>
    <row r="114" spans="1:9" s="38" customFormat="1" ht="15.75" customHeight="1">
      <c r="A114" s="35"/>
      <c r="B114" s="36"/>
      <c r="C114" s="40" t="s">
        <v>25</v>
      </c>
      <c r="D114" s="37"/>
      <c r="E114" s="48">
        <v>1</v>
      </c>
      <c r="F114" s="40" t="s">
        <v>9</v>
      </c>
      <c r="G114" s="39"/>
      <c r="H114" s="66"/>
      <c r="I114" s="55"/>
    </row>
    <row r="115" spans="1:9" ht="15.75" customHeight="1">
      <c r="A115" s="3"/>
      <c r="B115" s="16">
        <v>38</v>
      </c>
      <c r="C115" s="17" t="s">
        <v>32</v>
      </c>
      <c r="D115" s="18"/>
      <c r="E115" s="28">
        <v>1</v>
      </c>
      <c r="F115" s="17" t="s">
        <v>9</v>
      </c>
      <c r="G115" s="5">
        <v>0</v>
      </c>
      <c r="H115" s="65">
        <f aca="true" t="shared" si="32" ref="H115">ROUND(G115*E115,2)</f>
        <v>0</v>
      </c>
      <c r="I115" s="55">
        <f>G115*1.21</f>
        <v>0</v>
      </c>
    </row>
    <row r="116" spans="1:9" s="38" customFormat="1" ht="15.75" customHeight="1">
      <c r="A116" s="35"/>
      <c r="B116" s="36"/>
      <c r="C116" s="40" t="s">
        <v>25</v>
      </c>
      <c r="D116" s="37"/>
      <c r="E116" s="48">
        <v>1</v>
      </c>
      <c r="F116" s="40" t="s">
        <v>9</v>
      </c>
      <c r="G116" s="39"/>
      <c r="H116" s="66"/>
      <c r="I116" s="55"/>
    </row>
    <row r="117" spans="1:9" ht="15.75" customHeight="1">
      <c r="A117" s="3"/>
      <c r="B117" s="16">
        <v>39</v>
      </c>
      <c r="C117" s="17" t="s">
        <v>72</v>
      </c>
      <c r="D117" s="18"/>
      <c r="E117" s="28">
        <v>1</v>
      </c>
      <c r="F117" s="17" t="s">
        <v>9</v>
      </c>
      <c r="G117" s="5">
        <v>0</v>
      </c>
      <c r="H117" s="65">
        <f aca="true" t="shared" si="33" ref="H117">ROUND(G117*E117,2)</f>
        <v>0</v>
      </c>
      <c r="I117" s="55">
        <f>G117*1.21</f>
        <v>0</v>
      </c>
    </row>
    <row r="118" spans="1:9" s="38" customFormat="1" ht="15.75" customHeight="1">
      <c r="A118" s="35"/>
      <c r="B118" s="36"/>
      <c r="C118" s="40" t="s">
        <v>25</v>
      </c>
      <c r="D118" s="37"/>
      <c r="E118" s="48">
        <v>1</v>
      </c>
      <c r="F118" s="40" t="s">
        <v>9</v>
      </c>
      <c r="G118" s="39"/>
      <c r="H118" s="66"/>
      <c r="I118" s="55"/>
    </row>
    <row r="119" spans="1:9" ht="15.75" customHeight="1">
      <c r="A119" s="3"/>
      <c r="B119" s="16">
        <v>40</v>
      </c>
      <c r="C119" s="17" t="s">
        <v>97</v>
      </c>
      <c r="D119" s="18"/>
      <c r="E119" s="28">
        <v>1</v>
      </c>
      <c r="F119" s="17" t="s">
        <v>9</v>
      </c>
      <c r="G119" s="5">
        <v>0</v>
      </c>
      <c r="H119" s="65">
        <f aca="true" t="shared" si="34" ref="H119">ROUND(G119*E119,2)</f>
        <v>0</v>
      </c>
      <c r="I119" s="55">
        <f>G119*1.21</f>
        <v>0</v>
      </c>
    </row>
    <row r="120" spans="1:9" s="38" customFormat="1" ht="15.75" customHeight="1">
      <c r="A120" s="35"/>
      <c r="B120" s="36"/>
      <c r="C120" s="40" t="s">
        <v>25</v>
      </c>
      <c r="D120" s="37"/>
      <c r="E120" s="48">
        <v>1</v>
      </c>
      <c r="F120" s="40" t="s">
        <v>9</v>
      </c>
      <c r="G120" s="39"/>
      <c r="H120" s="66"/>
      <c r="I120" s="55"/>
    </row>
    <row r="121" spans="1:9" s="6" customFormat="1" ht="17.1" customHeight="1">
      <c r="A121" s="1"/>
      <c r="B121" s="41"/>
      <c r="C121" s="79" t="s">
        <v>34</v>
      </c>
      <c r="D121" s="79"/>
      <c r="E121" s="78"/>
      <c r="F121" s="78"/>
      <c r="G121" s="99"/>
      <c r="H121" s="64"/>
      <c r="I121" s="97"/>
    </row>
    <row r="122" spans="1:9" ht="15.75" customHeight="1">
      <c r="A122" s="3"/>
      <c r="B122" s="16">
        <v>41</v>
      </c>
      <c r="C122" s="17" t="s">
        <v>47</v>
      </c>
      <c r="D122" s="18"/>
      <c r="E122" s="28">
        <f>E123</f>
        <v>1</v>
      </c>
      <c r="F122" s="17" t="s">
        <v>9</v>
      </c>
      <c r="G122" s="5">
        <v>0</v>
      </c>
      <c r="H122" s="65">
        <f aca="true" t="shared" si="35" ref="H122">ROUND(G122*E122,2)</f>
        <v>0</v>
      </c>
      <c r="I122" s="103">
        <f>G122*1.21</f>
        <v>0</v>
      </c>
    </row>
    <row r="123" spans="1:9" s="38" customFormat="1" ht="15.75" customHeight="1">
      <c r="A123" s="35"/>
      <c r="B123" s="36"/>
      <c r="C123" s="40" t="s">
        <v>43</v>
      </c>
      <c r="D123" s="37"/>
      <c r="E123" s="48">
        <v>1</v>
      </c>
      <c r="F123" s="40" t="s">
        <v>9</v>
      </c>
      <c r="G123" s="39"/>
      <c r="H123" s="66"/>
      <c r="I123" s="103"/>
    </row>
    <row r="124" spans="1:9" ht="15.75" customHeight="1">
      <c r="A124" s="3"/>
      <c r="B124" s="16">
        <v>42</v>
      </c>
      <c r="C124" s="17" t="s">
        <v>73</v>
      </c>
      <c r="D124" s="18"/>
      <c r="E124" s="28">
        <f>E125+E126</f>
        <v>2</v>
      </c>
      <c r="F124" s="17" t="s">
        <v>9</v>
      </c>
      <c r="G124" s="5">
        <v>0</v>
      </c>
      <c r="H124" s="65">
        <f aca="true" t="shared" si="36" ref="H124">ROUND(G124*E124,2)</f>
        <v>0</v>
      </c>
      <c r="I124" s="103">
        <f>G124*1.21</f>
        <v>0</v>
      </c>
    </row>
    <row r="125" spans="1:9" s="38" customFormat="1" ht="15.75" customHeight="1">
      <c r="A125" s="35"/>
      <c r="B125" s="36"/>
      <c r="C125" s="40" t="s">
        <v>44</v>
      </c>
      <c r="D125" s="37"/>
      <c r="E125" s="48">
        <v>1</v>
      </c>
      <c r="F125" s="40" t="s">
        <v>9</v>
      </c>
      <c r="G125" s="39"/>
      <c r="H125" s="66"/>
      <c r="I125" s="103"/>
    </row>
    <row r="126" spans="1:9" s="38" customFormat="1" ht="15.75" customHeight="1">
      <c r="A126" s="35"/>
      <c r="B126" s="36"/>
      <c r="C126" s="40" t="s">
        <v>43</v>
      </c>
      <c r="D126" s="37"/>
      <c r="E126" s="48">
        <v>1</v>
      </c>
      <c r="F126" s="40" t="s">
        <v>9</v>
      </c>
      <c r="G126" s="39"/>
      <c r="H126" s="66"/>
      <c r="I126" s="103"/>
    </row>
    <row r="127" spans="1:9" s="38" customFormat="1" ht="15.75" customHeight="1">
      <c r="A127" s="35"/>
      <c r="B127" s="36"/>
      <c r="C127" s="53" t="s">
        <v>74</v>
      </c>
      <c r="D127" s="37"/>
      <c r="E127" s="48"/>
      <c r="F127" s="40"/>
      <c r="G127" s="39"/>
      <c r="H127" s="66"/>
      <c r="I127" s="103"/>
    </row>
    <row r="128" spans="1:9" ht="15.75" customHeight="1">
      <c r="A128" s="3"/>
      <c r="B128" s="16">
        <v>43</v>
      </c>
      <c r="C128" s="17" t="s">
        <v>40</v>
      </c>
      <c r="D128" s="18"/>
      <c r="E128" s="28">
        <v>1</v>
      </c>
      <c r="F128" s="17" t="s">
        <v>9</v>
      </c>
      <c r="G128" s="5">
        <v>0</v>
      </c>
      <c r="H128" s="65">
        <f aca="true" t="shared" si="37" ref="H128">ROUND(G128*E128,2)</f>
        <v>0</v>
      </c>
      <c r="I128" s="103">
        <f>G128*1.21</f>
        <v>0</v>
      </c>
    </row>
    <row r="129" spans="1:9" s="38" customFormat="1" ht="15.75" customHeight="1">
      <c r="A129" s="35"/>
      <c r="B129" s="36"/>
      <c r="C129" s="40" t="s">
        <v>37</v>
      </c>
      <c r="D129" s="37"/>
      <c r="E129" s="48">
        <v>1</v>
      </c>
      <c r="F129" s="40" t="s">
        <v>9</v>
      </c>
      <c r="G129" s="39"/>
      <c r="H129" s="66"/>
      <c r="I129" s="103"/>
    </row>
    <row r="130" spans="1:9" ht="15.75" customHeight="1">
      <c r="A130" s="3"/>
      <c r="B130" s="16">
        <v>44</v>
      </c>
      <c r="C130" s="17" t="s">
        <v>41</v>
      </c>
      <c r="D130" s="18"/>
      <c r="E130" s="28">
        <v>1</v>
      </c>
      <c r="F130" s="17" t="s">
        <v>9</v>
      </c>
      <c r="G130" s="5">
        <v>0</v>
      </c>
      <c r="H130" s="65">
        <f aca="true" t="shared" si="38" ref="H130">ROUND(G130*E130,2)</f>
        <v>0</v>
      </c>
      <c r="I130" s="103">
        <f>G130*1.21</f>
        <v>0</v>
      </c>
    </row>
    <row r="131" spans="1:9" s="38" customFormat="1" ht="15.75" customHeight="1">
      <c r="A131" s="35"/>
      <c r="B131" s="36"/>
      <c r="C131" s="40" t="s">
        <v>25</v>
      </c>
      <c r="D131" s="37"/>
      <c r="E131" s="48">
        <v>1</v>
      </c>
      <c r="F131" s="40" t="s">
        <v>9</v>
      </c>
      <c r="G131" s="39"/>
      <c r="H131" s="66"/>
      <c r="I131" s="103"/>
    </row>
    <row r="132" spans="1:9" s="6" customFormat="1" ht="17.1" customHeight="1">
      <c r="A132" s="1"/>
      <c r="B132" s="41"/>
      <c r="C132" s="79" t="s">
        <v>56</v>
      </c>
      <c r="D132" s="79"/>
      <c r="E132" s="78"/>
      <c r="F132" s="78"/>
      <c r="G132" s="99"/>
      <c r="H132" s="64"/>
      <c r="I132" s="97"/>
    </row>
    <row r="133" spans="1:9" ht="15.75" customHeight="1">
      <c r="A133" s="3"/>
      <c r="B133" s="16">
        <v>45</v>
      </c>
      <c r="C133" s="17" t="s">
        <v>57</v>
      </c>
      <c r="D133" s="18"/>
      <c r="E133" s="28">
        <f>E134+E135</f>
        <v>2</v>
      </c>
      <c r="F133" s="17" t="s">
        <v>9</v>
      </c>
      <c r="G133" s="5">
        <v>0</v>
      </c>
      <c r="H133" s="65">
        <f aca="true" t="shared" si="39" ref="H133">ROUND(G133*E133,2)</f>
        <v>0</v>
      </c>
      <c r="I133" s="55">
        <f>G133*1.21</f>
        <v>0</v>
      </c>
    </row>
    <row r="134" spans="1:9" s="38" customFormat="1" ht="15.75" customHeight="1">
      <c r="A134" s="35"/>
      <c r="B134" s="36"/>
      <c r="C134" s="40" t="s">
        <v>44</v>
      </c>
      <c r="D134" s="37"/>
      <c r="E134" s="48">
        <v>1</v>
      </c>
      <c r="F134" s="40" t="s">
        <v>9</v>
      </c>
      <c r="G134" s="39"/>
      <c r="H134" s="66"/>
      <c r="I134" s="55"/>
    </row>
    <row r="135" spans="1:9" s="38" customFormat="1" ht="15.75" customHeight="1">
      <c r="A135" s="35"/>
      <c r="B135" s="36"/>
      <c r="C135" s="40" t="s">
        <v>43</v>
      </c>
      <c r="D135" s="37"/>
      <c r="E135" s="48">
        <v>1</v>
      </c>
      <c r="F135" s="40" t="s">
        <v>9</v>
      </c>
      <c r="G135" s="39"/>
      <c r="H135" s="66"/>
      <c r="I135" s="55"/>
    </row>
    <row r="136" spans="1:9" ht="15.75" customHeight="1">
      <c r="A136" s="3"/>
      <c r="B136" s="16">
        <v>46</v>
      </c>
      <c r="C136" s="17" t="s">
        <v>81</v>
      </c>
      <c r="D136" s="18"/>
      <c r="E136" s="28">
        <f>E137+E138</f>
        <v>2</v>
      </c>
      <c r="F136" s="17" t="s">
        <v>9</v>
      </c>
      <c r="G136" s="5">
        <v>0</v>
      </c>
      <c r="H136" s="65">
        <f aca="true" t="shared" si="40" ref="H136">ROUND(G136*E136,2)</f>
        <v>0</v>
      </c>
      <c r="I136" s="55">
        <f>G136*1.21</f>
        <v>0</v>
      </c>
    </row>
    <row r="137" spans="1:9" s="38" customFormat="1" ht="15.75" customHeight="1">
      <c r="A137" s="35"/>
      <c r="B137" s="36"/>
      <c r="C137" s="40" t="s">
        <v>44</v>
      </c>
      <c r="D137" s="37"/>
      <c r="E137" s="48">
        <v>1</v>
      </c>
      <c r="F137" s="40" t="s">
        <v>9</v>
      </c>
      <c r="G137" s="39"/>
      <c r="H137" s="66"/>
      <c r="I137" s="55"/>
    </row>
    <row r="138" spans="1:9" s="38" customFormat="1" ht="15.75" customHeight="1">
      <c r="A138" s="35"/>
      <c r="B138" s="36"/>
      <c r="C138" s="40" t="s">
        <v>43</v>
      </c>
      <c r="D138" s="37"/>
      <c r="E138" s="48">
        <v>1</v>
      </c>
      <c r="F138" s="40" t="s">
        <v>9</v>
      </c>
      <c r="G138" s="39"/>
      <c r="H138" s="66"/>
      <c r="I138" s="55"/>
    </row>
    <row r="139" spans="1:9" s="6" customFormat="1" ht="17.1" customHeight="1">
      <c r="A139" s="1"/>
      <c r="B139" s="41"/>
      <c r="C139" s="79" t="s">
        <v>58</v>
      </c>
      <c r="D139" s="79"/>
      <c r="E139" s="78"/>
      <c r="F139" s="78"/>
      <c r="G139" s="99"/>
      <c r="H139" s="64"/>
      <c r="I139" s="97"/>
    </row>
    <row r="140" spans="1:9" ht="15.75" customHeight="1">
      <c r="A140" s="3"/>
      <c r="B140" s="16">
        <v>47</v>
      </c>
      <c r="C140" s="17" t="s">
        <v>98</v>
      </c>
      <c r="D140" s="18"/>
      <c r="E140" s="28">
        <v>1</v>
      </c>
      <c r="F140" s="17" t="s">
        <v>9</v>
      </c>
      <c r="G140" s="5">
        <v>0</v>
      </c>
      <c r="H140" s="65">
        <f aca="true" t="shared" si="41" ref="H140">ROUND(G140*E140,2)</f>
        <v>0</v>
      </c>
      <c r="I140" s="103">
        <f>G140*1.21</f>
        <v>0</v>
      </c>
    </row>
    <row r="141" spans="1:9" s="38" customFormat="1" ht="15.75" customHeight="1">
      <c r="A141" s="35"/>
      <c r="B141" s="36"/>
      <c r="C141" s="40" t="s">
        <v>43</v>
      </c>
      <c r="D141" s="37"/>
      <c r="E141" s="48">
        <v>1</v>
      </c>
      <c r="F141" s="40" t="s">
        <v>9</v>
      </c>
      <c r="G141" s="39"/>
      <c r="H141" s="66"/>
      <c r="I141" s="103"/>
    </row>
    <row r="142" spans="1:9" ht="15.75" customHeight="1">
      <c r="A142" s="3"/>
      <c r="B142" s="16">
        <v>48</v>
      </c>
      <c r="C142" s="17" t="s">
        <v>59</v>
      </c>
      <c r="D142" s="18"/>
      <c r="E142" s="28">
        <v>1</v>
      </c>
      <c r="F142" s="17" t="s">
        <v>9</v>
      </c>
      <c r="G142" s="5">
        <v>0</v>
      </c>
      <c r="H142" s="65">
        <f aca="true" t="shared" si="42" ref="H142">ROUND(G142*E142,2)</f>
        <v>0</v>
      </c>
      <c r="I142" s="103">
        <f>G142*1.21</f>
        <v>0</v>
      </c>
    </row>
    <row r="143" spans="1:9" s="38" customFormat="1" ht="15.75" customHeight="1">
      <c r="A143" s="35"/>
      <c r="B143" s="36"/>
      <c r="C143" s="40" t="s">
        <v>44</v>
      </c>
      <c r="D143" s="37"/>
      <c r="E143" s="48">
        <v>1</v>
      </c>
      <c r="F143" s="40" t="s">
        <v>9</v>
      </c>
      <c r="G143" s="39"/>
      <c r="H143" s="66"/>
      <c r="I143" s="103"/>
    </row>
    <row r="144" spans="1:9" s="6" customFormat="1" ht="17.1" customHeight="1">
      <c r="A144" s="1"/>
      <c r="B144" s="41"/>
      <c r="C144" s="79" t="s">
        <v>89</v>
      </c>
      <c r="D144" s="79"/>
      <c r="E144" s="78"/>
      <c r="F144" s="78"/>
      <c r="G144" s="99"/>
      <c r="H144" s="64"/>
      <c r="I144" s="97"/>
    </row>
    <row r="145" spans="1:9" ht="15.75" customHeight="1">
      <c r="A145" s="3"/>
      <c r="B145" s="16">
        <v>49</v>
      </c>
      <c r="C145" s="17" t="s">
        <v>12</v>
      </c>
      <c r="D145" s="18"/>
      <c r="E145" s="28">
        <v>1</v>
      </c>
      <c r="F145" s="17" t="s">
        <v>4</v>
      </c>
      <c r="G145" s="5">
        <v>0</v>
      </c>
      <c r="H145" s="65">
        <f aca="true" t="shared" si="43" ref="H145:H146">ROUND(G145*E145,2)</f>
        <v>0</v>
      </c>
      <c r="I145" s="55"/>
    </row>
    <row r="146" spans="1:9" ht="15.75" customHeight="1">
      <c r="A146" s="3"/>
      <c r="B146" s="16">
        <v>50</v>
      </c>
      <c r="C146" s="17" t="s">
        <v>88</v>
      </c>
      <c r="D146" s="18"/>
      <c r="E146" s="28">
        <v>1</v>
      </c>
      <c r="F146" s="17" t="s">
        <v>4</v>
      </c>
      <c r="G146" s="5">
        <v>0</v>
      </c>
      <c r="H146" s="65">
        <f t="shared" si="43"/>
        <v>0</v>
      </c>
      <c r="I146" s="55"/>
    </row>
    <row r="147" spans="1:9" ht="15.75" customHeight="1" thickBot="1">
      <c r="A147" s="3"/>
      <c r="B147" s="16"/>
      <c r="C147" s="17"/>
      <c r="D147" s="18"/>
      <c r="E147" s="28"/>
      <c r="F147" s="17"/>
      <c r="G147" s="19"/>
      <c r="H147" s="65"/>
      <c r="I147" s="55"/>
    </row>
    <row r="148" spans="1:9" ht="19.5" customHeight="1" thickBot="1">
      <c r="A148" s="3"/>
      <c r="B148" s="21"/>
      <c r="C148" s="13" t="s">
        <v>3</v>
      </c>
      <c r="D148" s="13"/>
      <c r="E148" s="29"/>
      <c r="F148" s="14"/>
      <c r="G148" s="15"/>
      <c r="H148" s="67">
        <f>SUM(H13:H147)</f>
        <v>0</v>
      </c>
      <c r="I148" s="86"/>
    </row>
    <row r="149" spans="1:9" s="60" customFormat="1" ht="15.75" customHeight="1">
      <c r="A149" s="58"/>
      <c r="B149" s="59"/>
      <c r="C149" s="85" t="s">
        <v>87</v>
      </c>
      <c r="D149" s="85"/>
      <c r="E149" s="85"/>
      <c r="F149" s="85"/>
      <c r="G149" s="85"/>
      <c r="H149" s="85"/>
      <c r="I149" s="75"/>
    </row>
    <row r="150" spans="1:9" s="60" customFormat="1" ht="15.75" customHeight="1">
      <c r="A150" s="58"/>
      <c r="B150" s="59"/>
      <c r="C150" s="61"/>
      <c r="D150" s="61"/>
      <c r="E150" s="61"/>
      <c r="F150" s="61"/>
      <c r="G150" s="61"/>
      <c r="H150" s="68"/>
      <c r="I150" s="75"/>
    </row>
    <row r="151" spans="1:9" ht="15.75" customHeight="1">
      <c r="A151" s="3"/>
      <c r="B151" s="22"/>
      <c r="C151" s="23" t="s">
        <v>17</v>
      </c>
      <c r="D151" s="23"/>
      <c r="E151" s="30"/>
      <c r="F151" s="24"/>
      <c r="G151" s="25"/>
      <c r="H151" s="69"/>
      <c r="I151" s="76"/>
    </row>
    <row r="152" spans="2:9" s="43" customFormat="1" ht="15" customHeight="1">
      <c r="B152" s="45" t="s">
        <v>5</v>
      </c>
      <c r="C152" s="98" t="s">
        <v>93</v>
      </c>
      <c r="D152" s="98"/>
      <c r="E152" s="98"/>
      <c r="F152" s="98"/>
      <c r="G152" s="98"/>
      <c r="H152" s="70"/>
      <c r="I152" s="77"/>
    </row>
    <row r="153" spans="2:9" s="43" customFormat="1" ht="15" customHeight="1">
      <c r="B153" s="45" t="s">
        <v>5</v>
      </c>
      <c r="C153" s="82" t="s">
        <v>19</v>
      </c>
      <c r="D153" s="82"/>
      <c r="E153" s="82"/>
      <c r="F153" s="82"/>
      <c r="G153" s="82"/>
      <c r="H153" s="82"/>
      <c r="I153" s="75"/>
    </row>
    <row r="154" spans="2:9" s="43" customFormat="1" ht="15" customHeight="1">
      <c r="B154" s="45" t="s">
        <v>5</v>
      </c>
      <c r="C154" s="82" t="s">
        <v>6</v>
      </c>
      <c r="D154" s="82"/>
      <c r="E154" s="82"/>
      <c r="F154" s="82"/>
      <c r="G154" s="82"/>
      <c r="H154" s="71"/>
      <c r="I154" s="75"/>
    </row>
    <row r="155" spans="1:9" ht="15.75" customHeight="1">
      <c r="A155" s="3"/>
      <c r="B155" s="46"/>
      <c r="C155" s="20" t="s">
        <v>20</v>
      </c>
      <c r="D155" s="20"/>
      <c r="E155" s="31"/>
      <c r="F155" s="17"/>
      <c r="G155" s="19"/>
      <c r="H155" s="65"/>
      <c r="I155" s="75"/>
    </row>
    <row r="156" spans="1:9" ht="15.75" customHeight="1">
      <c r="A156" s="3"/>
      <c r="B156" s="47"/>
      <c r="C156" s="20" t="s">
        <v>16</v>
      </c>
      <c r="D156" s="18"/>
      <c r="E156" s="32"/>
      <c r="F156" s="17"/>
      <c r="G156" s="19"/>
      <c r="H156" s="65"/>
      <c r="I156" s="75"/>
    </row>
    <row r="157" spans="2:9" ht="25.5" customHeight="1">
      <c r="B157" s="45" t="s">
        <v>5</v>
      </c>
      <c r="C157" s="84" t="s">
        <v>18</v>
      </c>
      <c r="D157" s="84"/>
      <c r="E157" s="84"/>
      <c r="F157" s="84"/>
      <c r="G157" s="84"/>
      <c r="H157" s="84"/>
      <c r="I157" s="56"/>
    </row>
    <row r="158" spans="2:9" ht="14.25">
      <c r="B158" s="45" t="s">
        <v>5</v>
      </c>
      <c r="C158" s="82" t="s">
        <v>14</v>
      </c>
      <c r="D158" s="82"/>
      <c r="E158" s="82"/>
      <c r="F158" s="82"/>
      <c r="G158" s="82"/>
      <c r="H158" s="72"/>
      <c r="I158" s="56"/>
    </row>
    <row r="159" spans="2:9" ht="14.25">
      <c r="B159" s="45" t="s">
        <v>5</v>
      </c>
      <c r="C159" s="83" t="s">
        <v>15</v>
      </c>
      <c r="D159" s="83"/>
      <c r="E159" s="83"/>
      <c r="F159" s="83"/>
      <c r="G159" s="83"/>
      <c r="H159" s="72"/>
      <c r="I159" s="56"/>
    </row>
  </sheetData>
  <sheetProtection password="CA75" sheet="1" objects="1" scenarios="1" sort="0" autoFilter="0"/>
  <autoFilter ref="B11:I146"/>
  <mergeCells count="30">
    <mergeCell ref="I4:I9"/>
    <mergeCell ref="C154:G154"/>
    <mergeCell ref="C159:G159"/>
    <mergeCell ref="C157:H157"/>
    <mergeCell ref="C12:D12"/>
    <mergeCell ref="E12:F12"/>
    <mergeCell ref="C158:G158"/>
    <mergeCell ref="C132:D132"/>
    <mergeCell ref="E132:F132"/>
    <mergeCell ref="C139:D139"/>
    <mergeCell ref="C153:H153"/>
    <mergeCell ref="C152:G152"/>
    <mergeCell ref="C149:H149"/>
    <mergeCell ref="C144:D144"/>
    <mergeCell ref="C41:D41"/>
    <mergeCell ref="E41:F41"/>
    <mergeCell ref="C91:D91"/>
    <mergeCell ref="B2:H2"/>
    <mergeCell ref="B1:H1"/>
    <mergeCell ref="E10:F10"/>
    <mergeCell ref="C10:D10"/>
    <mergeCell ref="E144:F144"/>
    <mergeCell ref="E139:F139"/>
    <mergeCell ref="C58:D58"/>
    <mergeCell ref="E58:F58"/>
    <mergeCell ref="E91:F91"/>
    <mergeCell ref="C62:D62"/>
    <mergeCell ref="E62:F62"/>
    <mergeCell ref="C121:D121"/>
    <mergeCell ref="E121:F121"/>
  </mergeCells>
  <hyperlinks>
    <hyperlink ref="C37" r:id="rId1" display="https://www.idea-nabytek.cz/komoda-corona-bily-vosk-1639b"/>
  </hyperlinks>
  <printOptions horizontalCentered="1"/>
  <pageMargins left="0.6692913385826772" right="0.6692913385826772" top="0.8661417322834646" bottom="1.0236220472440944" header="0.31496062992125984" footer="0.31496062992125984"/>
  <pageSetup fitToHeight="5" fitToWidth="1" horizontalDpi="600" verticalDpi="600" orientation="portrait" paperSize="9" scale="79" r:id="rId2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2022-08-18T08:50:00Z</dcterms:modified>
  <cp:category/>
  <cp:version/>
  <cp:contentType/>
  <cp:contentStatus/>
</cp:coreProperties>
</file>