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-49 - Traubouva 3a, byt č.5/"/>
    </mc:Choice>
  </mc:AlternateContent>
  <xr:revisionPtr revIDLastSave="0" documentId="8_{080BB767-0049-4626-9BB3-1F3BE5AE49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49 22.49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'22.49 22.49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'22.49 22.49 Pol'!$A$1:$X$706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H41" i="1" s="1"/>
  <c r="I41" i="1" s="1"/>
  <c r="F41" i="1"/>
  <c r="G40" i="1"/>
  <c r="F40" i="1"/>
  <c r="G39" i="1"/>
  <c r="H39" i="1" s="1"/>
  <c r="I39" i="1" s="1"/>
  <c r="I42" i="1" s="1"/>
  <c r="F39" i="1"/>
  <c r="G696" i="12"/>
  <c r="BA694" i="12"/>
  <c r="BA687" i="12"/>
  <c r="BA679" i="12"/>
  <c r="BA630" i="12"/>
  <c r="BA627" i="12"/>
  <c r="BA189" i="12"/>
  <c r="BA183" i="12"/>
  <c r="BA178" i="12"/>
  <c r="BA172" i="12"/>
  <c r="BA114" i="12"/>
  <c r="BA78" i="12"/>
  <c r="BA71" i="12"/>
  <c r="BA61" i="12"/>
  <c r="BA31" i="12"/>
  <c r="BA20" i="12"/>
  <c r="G8" i="12"/>
  <c r="V8" i="12"/>
  <c r="G9" i="12"/>
  <c r="M9" i="12" s="1"/>
  <c r="I9" i="12"/>
  <c r="I8" i="12" s="1"/>
  <c r="K9" i="12"/>
  <c r="O9" i="12"/>
  <c r="O8" i="12" s="1"/>
  <c r="Q9" i="12"/>
  <c r="Q8" i="12" s="1"/>
  <c r="V9" i="12"/>
  <c r="G14" i="12"/>
  <c r="M14" i="12" s="1"/>
  <c r="I14" i="12"/>
  <c r="K14" i="12"/>
  <c r="K8" i="12" s="1"/>
  <c r="O14" i="12"/>
  <c r="Q14" i="12"/>
  <c r="V14" i="12"/>
  <c r="G19" i="12"/>
  <c r="I19" i="12"/>
  <c r="I18" i="12" s="1"/>
  <c r="K19" i="12"/>
  <c r="M19" i="12"/>
  <c r="O19" i="12"/>
  <c r="O18" i="12" s="1"/>
  <c r="Q19" i="12"/>
  <c r="V19" i="12"/>
  <c r="G30" i="12"/>
  <c r="G18" i="12" s="1"/>
  <c r="I30" i="12"/>
  <c r="K30" i="12"/>
  <c r="K18" i="12" s="1"/>
  <c r="O30" i="12"/>
  <c r="Q30" i="12"/>
  <c r="Q18" i="12" s="1"/>
  <c r="V30" i="12"/>
  <c r="G45" i="12"/>
  <c r="I45" i="12"/>
  <c r="K45" i="12"/>
  <c r="M45" i="12"/>
  <c r="O45" i="12"/>
  <c r="Q45" i="12"/>
  <c r="V45" i="12"/>
  <c r="V18" i="12" s="1"/>
  <c r="G60" i="12"/>
  <c r="G59" i="12" s="1"/>
  <c r="I60" i="12"/>
  <c r="I59" i="12" s="1"/>
  <c r="K60" i="12"/>
  <c r="O60" i="12"/>
  <c r="Q60" i="12"/>
  <c r="Q59" i="12" s="1"/>
  <c r="V60" i="12"/>
  <c r="G65" i="12"/>
  <c r="M65" i="12" s="1"/>
  <c r="I65" i="12"/>
  <c r="K65" i="12"/>
  <c r="O65" i="12"/>
  <c r="O59" i="12" s="1"/>
  <c r="Q65" i="12"/>
  <c r="V65" i="12"/>
  <c r="V59" i="12" s="1"/>
  <c r="G70" i="12"/>
  <c r="I70" i="12"/>
  <c r="K70" i="12"/>
  <c r="K59" i="12" s="1"/>
  <c r="M70" i="12"/>
  <c r="O70" i="12"/>
  <c r="Q70" i="12"/>
  <c r="V70" i="12"/>
  <c r="G76" i="12"/>
  <c r="I76" i="12"/>
  <c r="K76" i="12"/>
  <c r="M76" i="12"/>
  <c r="O76" i="12"/>
  <c r="Q76" i="12"/>
  <c r="V76" i="12"/>
  <c r="G83" i="12"/>
  <c r="I83" i="12"/>
  <c r="K83" i="12"/>
  <c r="M83" i="12"/>
  <c r="O83" i="12"/>
  <c r="Q83" i="12"/>
  <c r="V83" i="12"/>
  <c r="G89" i="12"/>
  <c r="K89" i="12"/>
  <c r="O89" i="12"/>
  <c r="Q89" i="12"/>
  <c r="G90" i="12"/>
  <c r="I90" i="12"/>
  <c r="I89" i="12" s="1"/>
  <c r="K90" i="12"/>
  <c r="M90" i="12"/>
  <c r="M89" i="12" s="1"/>
  <c r="O90" i="12"/>
  <c r="Q90" i="12"/>
  <c r="V90" i="12"/>
  <c r="V89" i="12" s="1"/>
  <c r="K97" i="12"/>
  <c r="O97" i="12"/>
  <c r="V97" i="12"/>
  <c r="G98" i="12"/>
  <c r="G97" i="12" s="1"/>
  <c r="I98" i="12"/>
  <c r="I97" i="12" s="1"/>
  <c r="K98" i="12"/>
  <c r="M98" i="12"/>
  <c r="M97" i="12" s="1"/>
  <c r="O98" i="12"/>
  <c r="Q98" i="12"/>
  <c r="Q97" i="12" s="1"/>
  <c r="V98" i="12"/>
  <c r="G112" i="12"/>
  <c r="O112" i="12"/>
  <c r="G113" i="12"/>
  <c r="I113" i="12"/>
  <c r="I112" i="12" s="1"/>
  <c r="K113" i="12"/>
  <c r="K112" i="12" s="1"/>
  <c r="M113" i="12"/>
  <c r="M112" i="12" s="1"/>
  <c r="O113" i="12"/>
  <c r="Q113" i="12"/>
  <c r="Q112" i="12" s="1"/>
  <c r="V113" i="12"/>
  <c r="G128" i="12"/>
  <c r="I128" i="12"/>
  <c r="K128" i="12"/>
  <c r="M128" i="12"/>
  <c r="O128" i="12"/>
  <c r="Q128" i="12"/>
  <c r="V128" i="12"/>
  <c r="V112" i="12" s="1"/>
  <c r="G142" i="12"/>
  <c r="I142" i="12"/>
  <c r="K142" i="12"/>
  <c r="M142" i="12"/>
  <c r="O142" i="12"/>
  <c r="Q142" i="12"/>
  <c r="V142" i="12"/>
  <c r="G152" i="12"/>
  <c r="O152" i="12"/>
  <c r="G153" i="12"/>
  <c r="I153" i="12"/>
  <c r="I152" i="12" s="1"/>
  <c r="K153" i="12"/>
  <c r="M153" i="12"/>
  <c r="O153" i="12"/>
  <c r="Q153" i="12"/>
  <c r="Q152" i="12" s="1"/>
  <c r="V153" i="12"/>
  <c r="V152" i="12" s="1"/>
  <c r="G159" i="12"/>
  <c r="M159" i="12" s="1"/>
  <c r="I159" i="12"/>
  <c r="K159" i="12"/>
  <c r="K152" i="12" s="1"/>
  <c r="O159" i="12"/>
  <c r="Q159" i="12"/>
  <c r="V159" i="12"/>
  <c r="G163" i="12"/>
  <c r="I163" i="12"/>
  <c r="K163" i="12"/>
  <c r="M163" i="12"/>
  <c r="O163" i="12"/>
  <c r="Q163" i="12"/>
  <c r="V163" i="12"/>
  <c r="G168" i="12"/>
  <c r="O168" i="12"/>
  <c r="V168" i="12"/>
  <c r="G169" i="12"/>
  <c r="I169" i="12"/>
  <c r="I168" i="12" s="1"/>
  <c r="K169" i="12"/>
  <c r="K168" i="12" s="1"/>
  <c r="M169" i="12"/>
  <c r="M168" i="12" s="1"/>
  <c r="O169" i="12"/>
  <c r="Q169" i="12"/>
  <c r="Q168" i="12" s="1"/>
  <c r="V169" i="12"/>
  <c r="G170" i="12"/>
  <c r="K170" i="12"/>
  <c r="V170" i="12"/>
  <c r="G171" i="12"/>
  <c r="I171" i="12"/>
  <c r="I170" i="12" s="1"/>
  <c r="K171" i="12"/>
  <c r="M171" i="12"/>
  <c r="M170" i="12" s="1"/>
  <c r="O171" i="12"/>
  <c r="O170" i="12" s="1"/>
  <c r="Q171" i="12"/>
  <c r="Q170" i="12" s="1"/>
  <c r="V171" i="12"/>
  <c r="G176" i="12"/>
  <c r="O176" i="12"/>
  <c r="G177" i="12"/>
  <c r="I177" i="12"/>
  <c r="I176" i="12" s="1"/>
  <c r="K177" i="12"/>
  <c r="M177" i="12"/>
  <c r="O177" i="12"/>
  <c r="Q177" i="12"/>
  <c r="Q176" i="12" s="1"/>
  <c r="V177" i="12"/>
  <c r="V176" i="12" s="1"/>
  <c r="G182" i="12"/>
  <c r="M182" i="12" s="1"/>
  <c r="I182" i="12"/>
  <c r="K182" i="12"/>
  <c r="K176" i="12" s="1"/>
  <c r="O182" i="12"/>
  <c r="Q182" i="12"/>
  <c r="V182" i="12"/>
  <c r="Q187" i="12"/>
  <c r="G188" i="12"/>
  <c r="M188" i="12" s="1"/>
  <c r="M187" i="12" s="1"/>
  <c r="I188" i="12"/>
  <c r="I187" i="12" s="1"/>
  <c r="K188" i="12"/>
  <c r="K187" i="12" s="1"/>
  <c r="O188" i="12"/>
  <c r="O187" i="12" s="1"/>
  <c r="Q188" i="12"/>
  <c r="V188" i="12"/>
  <c r="V187" i="12" s="1"/>
  <c r="G194" i="12"/>
  <c r="I194" i="12"/>
  <c r="K194" i="12"/>
  <c r="K193" i="12" s="1"/>
  <c r="M194" i="12"/>
  <c r="O194" i="12"/>
  <c r="O193" i="12" s="1"/>
  <c r="Q194" i="12"/>
  <c r="V194" i="12"/>
  <c r="V193" i="12" s="1"/>
  <c r="G198" i="12"/>
  <c r="I198" i="12"/>
  <c r="K198" i="12"/>
  <c r="M198" i="12"/>
  <c r="O198" i="12"/>
  <c r="Q198" i="12"/>
  <c r="V198" i="12"/>
  <c r="G202" i="12"/>
  <c r="G193" i="12" s="1"/>
  <c r="I202" i="12"/>
  <c r="K202" i="12"/>
  <c r="O202" i="12"/>
  <c r="Q202" i="12"/>
  <c r="V202" i="12"/>
  <c r="G206" i="12"/>
  <c r="I206" i="12"/>
  <c r="I193" i="12" s="1"/>
  <c r="K206" i="12"/>
  <c r="M206" i="12"/>
  <c r="O206" i="12"/>
  <c r="Q206" i="12"/>
  <c r="Q193" i="12" s="1"/>
  <c r="V206" i="12"/>
  <c r="G210" i="12"/>
  <c r="M210" i="12" s="1"/>
  <c r="I210" i="12"/>
  <c r="K210" i="12"/>
  <c r="O210" i="12"/>
  <c r="Q210" i="12"/>
  <c r="V210" i="12"/>
  <c r="G214" i="12"/>
  <c r="I214" i="12"/>
  <c r="K214" i="12"/>
  <c r="M214" i="12"/>
  <c r="O214" i="12"/>
  <c r="Q214" i="12"/>
  <c r="V214" i="12"/>
  <c r="G218" i="12"/>
  <c r="M218" i="12" s="1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4" i="12"/>
  <c r="I224" i="12"/>
  <c r="K224" i="12"/>
  <c r="M224" i="12"/>
  <c r="O224" i="12"/>
  <c r="O223" i="12" s="1"/>
  <c r="Q224" i="12"/>
  <c r="Q223" i="12" s="1"/>
  <c r="V224" i="12"/>
  <c r="G228" i="12"/>
  <c r="G223" i="12" s="1"/>
  <c r="I228" i="12"/>
  <c r="K228" i="12"/>
  <c r="O228" i="12"/>
  <c r="Q228" i="12"/>
  <c r="V228" i="12"/>
  <c r="G232" i="12"/>
  <c r="I232" i="12"/>
  <c r="I223" i="12" s="1"/>
  <c r="K232" i="12"/>
  <c r="M232" i="12"/>
  <c r="O232" i="12"/>
  <c r="Q232" i="12"/>
  <c r="V232" i="12"/>
  <c r="G236" i="12"/>
  <c r="M236" i="12" s="1"/>
  <c r="I236" i="12"/>
  <c r="K236" i="12"/>
  <c r="K223" i="12" s="1"/>
  <c r="O236" i="12"/>
  <c r="Q236" i="12"/>
  <c r="V236" i="12"/>
  <c r="V223" i="12" s="1"/>
  <c r="G238" i="12"/>
  <c r="M238" i="12" s="1"/>
  <c r="M237" i="12" s="1"/>
  <c r="I238" i="12"/>
  <c r="I237" i="12" s="1"/>
  <c r="K238" i="12"/>
  <c r="K237" i="12" s="1"/>
  <c r="O238" i="12"/>
  <c r="O237" i="12" s="1"/>
  <c r="Q238" i="12"/>
  <c r="V238" i="12"/>
  <c r="G242" i="12"/>
  <c r="M242" i="12" s="1"/>
  <c r="I242" i="12"/>
  <c r="K242" i="12"/>
  <c r="O242" i="12"/>
  <c r="Q242" i="12"/>
  <c r="Q237" i="12" s="1"/>
  <c r="V242" i="12"/>
  <c r="G247" i="12"/>
  <c r="I247" i="12"/>
  <c r="K247" i="12"/>
  <c r="M247" i="12"/>
  <c r="O247" i="12"/>
  <c r="Q247" i="12"/>
  <c r="V247" i="12"/>
  <c r="V237" i="12" s="1"/>
  <c r="G251" i="12"/>
  <c r="I251" i="12"/>
  <c r="K251" i="12"/>
  <c r="M251" i="12"/>
  <c r="O251" i="12"/>
  <c r="Q251" i="12"/>
  <c r="V251" i="12"/>
  <c r="G256" i="12"/>
  <c r="M256" i="12" s="1"/>
  <c r="I256" i="12"/>
  <c r="K256" i="12"/>
  <c r="O256" i="12"/>
  <c r="Q256" i="12"/>
  <c r="V256" i="12"/>
  <c r="G260" i="12"/>
  <c r="I260" i="12"/>
  <c r="K260" i="12"/>
  <c r="M260" i="12"/>
  <c r="O260" i="12"/>
  <c r="Q260" i="12"/>
  <c r="V260" i="12"/>
  <c r="G264" i="12"/>
  <c r="M264" i="12" s="1"/>
  <c r="I264" i="12"/>
  <c r="K264" i="12"/>
  <c r="O264" i="12"/>
  <c r="Q264" i="12"/>
  <c r="V264" i="12"/>
  <c r="G266" i="12"/>
  <c r="M266" i="12" s="1"/>
  <c r="M265" i="12" s="1"/>
  <c r="I266" i="12"/>
  <c r="I265" i="12" s="1"/>
  <c r="K266" i="12"/>
  <c r="K265" i="12" s="1"/>
  <c r="O266" i="12"/>
  <c r="O265" i="12" s="1"/>
  <c r="Q266" i="12"/>
  <c r="V266" i="12"/>
  <c r="G270" i="12"/>
  <c r="M270" i="12" s="1"/>
  <c r="I270" i="12"/>
  <c r="K270" i="12"/>
  <c r="O270" i="12"/>
  <c r="Q270" i="12"/>
  <c r="Q265" i="12" s="1"/>
  <c r="V270" i="12"/>
  <c r="G274" i="12"/>
  <c r="I274" i="12"/>
  <c r="K274" i="12"/>
  <c r="M274" i="12"/>
  <c r="O274" i="12"/>
  <c r="Q274" i="12"/>
  <c r="V274" i="12"/>
  <c r="V265" i="12" s="1"/>
  <c r="G277" i="12"/>
  <c r="I277" i="12"/>
  <c r="K277" i="12"/>
  <c r="M277" i="12"/>
  <c r="O277" i="12"/>
  <c r="Q277" i="12"/>
  <c r="V277" i="12"/>
  <c r="G281" i="12"/>
  <c r="M281" i="12" s="1"/>
  <c r="I281" i="12"/>
  <c r="K281" i="12"/>
  <c r="O281" i="12"/>
  <c r="Q281" i="12"/>
  <c r="V281" i="12"/>
  <c r="G283" i="12"/>
  <c r="G282" i="12" s="1"/>
  <c r="I283" i="12"/>
  <c r="K283" i="12"/>
  <c r="K282" i="12" s="1"/>
  <c r="O283" i="12"/>
  <c r="Q283" i="12"/>
  <c r="V283" i="12"/>
  <c r="V282" i="12" s="1"/>
  <c r="G287" i="12"/>
  <c r="I287" i="12"/>
  <c r="K287" i="12"/>
  <c r="M287" i="12"/>
  <c r="O287" i="12"/>
  <c r="Q287" i="12"/>
  <c r="V287" i="12"/>
  <c r="G292" i="12"/>
  <c r="M292" i="12" s="1"/>
  <c r="I292" i="12"/>
  <c r="K292" i="12"/>
  <c r="O292" i="12"/>
  <c r="O282" i="12" s="1"/>
  <c r="Q292" i="12"/>
  <c r="V292" i="12"/>
  <c r="G297" i="12"/>
  <c r="M297" i="12" s="1"/>
  <c r="I297" i="12"/>
  <c r="I282" i="12" s="1"/>
  <c r="K297" i="12"/>
  <c r="O297" i="12"/>
  <c r="Q297" i="12"/>
  <c r="Q282" i="12" s="1"/>
  <c r="V297" i="12"/>
  <c r="G301" i="12"/>
  <c r="I301" i="12"/>
  <c r="K301" i="12"/>
  <c r="M301" i="12"/>
  <c r="O301" i="12"/>
  <c r="Q301" i="12"/>
  <c r="V301" i="12"/>
  <c r="G306" i="12"/>
  <c r="I306" i="12"/>
  <c r="K306" i="12"/>
  <c r="M306" i="12"/>
  <c r="O306" i="12"/>
  <c r="Q306" i="12"/>
  <c r="V306" i="12"/>
  <c r="G308" i="12"/>
  <c r="I308" i="12"/>
  <c r="I307" i="12" s="1"/>
  <c r="K308" i="12"/>
  <c r="M308" i="12"/>
  <c r="O308" i="12"/>
  <c r="Q308" i="12"/>
  <c r="Q307" i="12" s="1"/>
  <c r="V308" i="12"/>
  <c r="V307" i="12" s="1"/>
  <c r="G313" i="12"/>
  <c r="M313" i="12" s="1"/>
  <c r="I313" i="12"/>
  <c r="K313" i="12"/>
  <c r="K307" i="12" s="1"/>
  <c r="O313" i="12"/>
  <c r="Q313" i="12"/>
  <c r="V313" i="12"/>
  <c r="G318" i="12"/>
  <c r="I318" i="12"/>
  <c r="K318" i="12"/>
  <c r="M318" i="12"/>
  <c r="O318" i="12"/>
  <c r="Q318" i="12"/>
  <c r="V318" i="12"/>
  <c r="G323" i="12"/>
  <c r="M323" i="12" s="1"/>
  <c r="I323" i="12"/>
  <c r="K323" i="12"/>
  <c r="O323" i="12"/>
  <c r="O307" i="12" s="1"/>
  <c r="Q323" i="12"/>
  <c r="V323" i="12"/>
  <c r="G328" i="12"/>
  <c r="M328" i="12" s="1"/>
  <c r="I328" i="12"/>
  <c r="K328" i="12"/>
  <c r="O328" i="12"/>
  <c r="Q328" i="12"/>
  <c r="V328" i="12"/>
  <c r="G333" i="12"/>
  <c r="I333" i="12"/>
  <c r="K333" i="12"/>
  <c r="M333" i="12"/>
  <c r="O333" i="12"/>
  <c r="Q333" i="12"/>
  <c r="V333" i="12"/>
  <c r="G339" i="12"/>
  <c r="I339" i="12"/>
  <c r="K339" i="12"/>
  <c r="M339" i="12"/>
  <c r="O339" i="12"/>
  <c r="Q339" i="12"/>
  <c r="V339" i="12"/>
  <c r="G345" i="12"/>
  <c r="G307" i="12" s="1"/>
  <c r="I345" i="12"/>
  <c r="K345" i="12"/>
  <c r="O345" i="12"/>
  <c r="Q345" i="12"/>
  <c r="V345" i="12"/>
  <c r="G347" i="12"/>
  <c r="G346" i="12" s="1"/>
  <c r="I347" i="12"/>
  <c r="K347" i="12"/>
  <c r="K346" i="12" s="1"/>
  <c r="O347" i="12"/>
  <c r="Q347" i="12"/>
  <c r="V347" i="12"/>
  <c r="V346" i="12" s="1"/>
  <c r="G351" i="12"/>
  <c r="I351" i="12"/>
  <c r="K351" i="12"/>
  <c r="M351" i="12"/>
  <c r="O351" i="12"/>
  <c r="Q351" i="12"/>
  <c r="V351" i="12"/>
  <c r="G356" i="12"/>
  <c r="M356" i="12" s="1"/>
  <c r="I356" i="12"/>
  <c r="K356" i="12"/>
  <c r="O356" i="12"/>
  <c r="O346" i="12" s="1"/>
  <c r="Q356" i="12"/>
  <c r="V356" i="12"/>
  <c r="G362" i="12"/>
  <c r="M362" i="12" s="1"/>
  <c r="I362" i="12"/>
  <c r="K362" i="12"/>
  <c r="O362" i="12"/>
  <c r="Q362" i="12"/>
  <c r="Q346" i="12" s="1"/>
  <c r="V362" i="12"/>
  <c r="G367" i="12"/>
  <c r="I367" i="12"/>
  <c r="K367" i="12"/>
  <c r="M367" i="12"/>
  <c r="O367" i="12"/>
  <c r="Q367" i="12"/>
  <c r="V367" i="12"/>
  <c r="G372" i="12"/>
  <c r="I372" i="12"/>
  <c r="K372" i="12"/>
  <c r="M372" i="12"/>
  <c r="O372" i="12"/>
  <c r="Q372" i="12"/>
  <c r="V372" i="12"/>
  <c r="G377" i="12"/>
  <c r="M377" i="12" s="1"/>
  <c r="I377" i="12"/>
  <c r="K377" i="12"/>
  <c r="O377" i="12"/>
  <c r="Q377" i="12"/>
  <c r="V377" i="12"/>
  <c r="G382" i="12"/>
  <c r="I382" i="12"/>
  <c r="I346" i="12" s="1"/>
  <c r="K382" i="12"/>
  <c r="M382" i="12"/>
  <c r="O382" i="12"/>
  <c r="Q382" i="12"/>
  <c r="V382" i="12"/>
  <c r="G389" i="12"/>
  <c r="M389" i="12" s="1"/>
  <c r="I389" i="12"/>
  <c r="K389" i="12"/>
  <c r="O389" i="12"/>
  <c r="Q389" i="12"/>
  <c r="V389" i="12"/>
  <c r="G394" i="12"/>
  <c r="I394" i="12"/>
  <c r="K394" i="12"/>
  <c r="M394" i="12"/>
  <c r="O394" i="12"/>
  <c r="Q394" i="12"/>
  <c r="V394" i="12"/>
  <c r="G400" i="12"/>
  <c r="M400" i="12" s="1"/>
  <c r="I400" i="12"/>
  <c r="K400" i="12"/>
  <c r="O400" i="12"/>
  <c r="Q400" i="12"/>
  <c r="V400" i="12"/>
  <c r="Q401" i="12"/>
  <c r="G402" i="12"/>
  <c r="I402" i="12"/>
  <c r="K402" i="12"/>
  <c r="K401" i="12" s="1"/>
  <c r="M402" i="12"/>
  <c r="O402" i="12"/>
  <c r="O401" i="12" s="1"/>
  <c r="Q402" i="12"/>
  <c r="V402" i="12"/>
  <c r="V401" i="12" s="1"/>
  <c r="G408" i="12"/>
  <c r="I408" i="12"/>
  <c r="K408" i="12"/>
  <c r="M408" i="12"/>
  <c r="O408" i="12"/>
  <c r="Q408" i="12"/>
  <c r="V408" i="12"/>
  <c r="G413" i="12"/>
  <c r="G401" i="12" s="1"/>
  <c r="I413" i="12"/>
  <c r="K413" i="12"/>
  <c r="O413" i="12"/>
  <c r="Q413" i="12"/>
  <c r="V413" i="12"/>
  <c r="G419" i="12"/>
  <c r="I419" i="12"/>
  <c r="I401" i="12" s="1"/>
  <c r="K419" i="12"/>
  <c r="M419" i="12"/>
  <c r="O419" i="12"/>
  <c r="Q419" i="12"/>
  <c r="V419" i="12"/>
  <c r="G425" i="12"/>
  <c r="M425" i="12" s="1"/>
  <c r="I425" i="12"/>
  <c r="K425" i="12"/>
  <c r="O425" i="12"/>
  <c r="Q425" i="12"/>
  <c r="V425" i="12"/>
  <c r="G431" i="12"/>
  <c r="I431" i="12"/>
  <c r="K431" i="12"/>
  <c r="M431" i="12"/>
  <c r="O431" i="12"/>
  <c r="Q431" i="12"/>
  <c r="V431" i="12"/>
  <c r="G436" i="12"/>
  <c r="M436" i="12" s="1"/>
  <c r="I436" i="12"/>
  <c r="K436" i="12"/>
  <c r="O436" i="12"/>
  <c r="Q436" i="12"/>
  <c r="V436" i="12"/>
  <c r="I437" i="12"/>
  <c r="Q437" i="12"/>
  <c r="G438" i="12"/>
  <c r="I438" i="12"/>
  <c r="K438" i="12"/>
  <c r="K437" i="12" s="1"/>
  <c r="M438" i="12"/>
  <c r="O438" i="12"/>
  <c r="O437" i="12" s="1"/>
  <c r="Q438" i="12"/>
  <c r="V438" i="12"/>
  <c r="V437" i="12" s="1"/>
  <c r="G446" i="12"/>
  <c r="I446" i="12"/>
  <c r="K446" i="12"/>
  <c r="M446" i="12"/>
  <c r="O446" i="12"/>
  <c r="Q446" i="12"/>
  <c r="V446" i="12"/>
  <c r="G453" i="12"/>
  <c r="M453" i="12" s="1"/>
  <c r="I453" i="12"/>
  <c r="K453" i="12"/>
  <c r="O453" i="12"/>
  <c r="Q453" i="12"/>
  <c r="V453" i="12"/>
  <c r="I461" i="12"/>
  <c r="G462" i="12"/>
  <c r="M462" i="12" s="1"/>
  <c r="I462" i="12"/>
  <c r="K462" i="12"/>
  <c r="K461" i="12" s="1"/>
  <c r="O462" i="12"/>
  <c r="Q462" i="12"/>
  <c r="V462" i="12"/>
  <c r="V461" i="12" s="1"/>
  <c r="G476" i="12"/>
  <c r="I476" i="12"/>
  <c r="K476" i="12"/>
  <c r="M476" i="12"/>
  <c r="O476" i="12"/>
  <c r="Q476" i="12"/>
  <c r="V476" i="12"/>
  <c r="G525" i="12"/>
  <c r="G461" i="12" s="1"/>
  <c r="I525" i="12"/>
  <c r="K525" i="12"/>
  <c r="O525" i="12"/>
  <c r="O461" i="12" s="1"/>
  <c r="Q525" i="12"/>
  <c r="V525" i="12"/>
  <c r="G575" i="12"/>
  <c r="M575" i="12" s="1"/>
  <c r="I575" i="12"/>
  <c r="K575" i="12"/>
  <c r="O575" i="12"/>
  <c r="Q575" i="12"/>
  <c r="Q461" i="12" s="1"/>
  <c r="V575" i="12"/>
  <c r="G625" i="12"/>
  <c r="I625" i="12"/>
  <c r="K625" i="12"/>
  <c r="Q625" i="12"/>
  <c r="V625" i="12"/>
  <c r="G626" i="12"/>
  <c r="I626" i="12"/>
  <c r="K626" i="12"/>
  <c r="M626" i="12"/>
  <c r="M625" i="12" s="1"/>
  <c r="O626" i="12"/>
  <c r="O625" i="12" s="1"/>
  <c r="Q626" i="12"/>
  <c r="V626" i="12"/>
  <c r="G675" i="12"/>
  <c r="G676" i="12"/>
  <c r="M676" i="12" s="1"/>
  <c r="I676" i="12"/>
  <c r="I675" i="12" s="1"/>
  <c r="K676" i="12"/>
  <c r="O676" i="12"/>
  <c r="Q676" i="12"/>
  <c r="Q675" i="12" s="1"/>
  <c r="V676" i="12"/>
  <c r="V675" i="12" s="1"/>
  <c r="G677" i="12"/>
  <c r="M677" i="12" s="1"/>
  <c r="I677" i="12"/>
  <c r="K677" i="12"/>
  <c r="K675" i="12" s="1"/>
  <c r="O677" i="12"/>
  <c r="Q677" i="12"/>
  <c r="V677" i="12"/>
  <c r="G678" i="12"/>
  <c r="I678" i="12"/>
  <c r="K678" i="12"/>
  <c r="M678" i="12"/>
  <c r="O678" i="12"/>
  <c r="Q678" i="12"/>
  <c r="V678" i="12"/>
  <c r="G680" i="12"/>
  <c r="I680" i="12"/>
  <c r="K680" i="12"/>
  <c r="M680" i="12"/>
  <c r="O680" i="12"/>
  <c r="O675" i="12" s="1"/>
  <c r="Q680" i="12"/>
  <c r="V680" i="12"/>
  <c r="G681" i="12"/>
  <c r="M681" i="12" s="1"/>
  <c r="I681" i="12"/>
  <c r="K681" i="12"/>
  <c r="O681" i="12"/>
  <c r="Q681" i="12"/>
  <c r="V681" i="12"/>
  <c r="G683" i="12"/>
  <c r="I683" i="12"/>
  <c r="K683" i="12"/>
  <c r="M683" i="12"/>
  <c r="O683" i="12"/>
  <c r="Q683" i="12"/>
  <c r="V683" i="12"/>
  <c r="G684" i="12"/>
  <c r="I684" i="12"/>
  <c r="K684" i="12"/>
  <c r="M684" i="12"/>
  <c r="O684" i="12"/>
  <c r="Q684" i="12"/>
  <c r="V684" i="12"/>
  <c r="G685" i="12"/>
  <c r="O685" i="12"/>
  <c r="G686" i="12"/>
  <c r="M686" i="12" s="1"/>
  <c r="M685" i="12" s="1"/>
  <c r="I686" i="12"/>
  <c r="I685" i="12" s="1"/>
  <c r="K686" i="12"/>
  <c r="O686" i="12"/>
  <c r="Q686" i="12"/>
  <c r="Q685" i="12" s="1"/>
  <c r="V686" i="12"/>
  <c r="V685" i="12" s="1"/>
  <c r="G693" i="12"/>
  <c r="M693" i="12" s="1"/>
  <c r="I693" i="12"/>
  <c r="K693" i="12"/>
  <c r="K685" i="12" s="1"/>
  <c r="O693" i="12"/>
  <c r="Q693" i="12"/>
  <c r="V693" i="12"/>
  <c r="AE696" i="12"/>
  <c r="AF696" i="12"/>
  <c r="I20" i="1"/>
  <c r="I19" i="1"/>
  <c r="I18" i="1"/>
  <c r="I16" i="1"/>
  <c r="AZ52" i="1"/>
  <c r="AZ50" i="1"/>
  <c r="AZ48" i="1"/>
  <c r="AZ46" i="1"/>
  <c r="AZ45" i="1"/>
  <c r="F42" i="1"/>
  <c r="G23" i="1" s="1"/>
  <c r="G42" i="1"/>
  <c r="G25" i="1" s="1"/>
  <c r="A25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82" i="1"/>
  <c r="J81" i="1" s="1"/>
  <c r="A26" i="1"/>
  <c r="G26" i="1"/>
  <c r="G28" i="1"/>
  <c r="A23" i="1"/>
  <c r="M675" i="12"/>
  <c r="M437" i="12"/>
  <c r="M223" i="12"/>
  <c r="M176" i="12"/>
  <c r="M152" i="12"/>
  <c r="M8" i="12"/>
  <c r="G265" i="12"/>
  <c r="G237" i="12"/>
  <c r="G187" i="12"/>
  <c r="G437" i="12"/>
  <c r="M413" i="12"/>
  <c r="M401" i="12" s="1"/>
  <c r="M345" i="12"/>
  <c r="M307" i="12" s="1"/>
  <c r="M228" i="12"/>
  <c r="M202" i="12"/>
  <c r="M193" i="12" s="1"/>
  <c r="M30" i="12"/>
  <c r="M18" i="12" s="1"/>
  <c r="M347" i="12"/>
  <c r="M346" i="12" s="1"/>
  <c r="M283" i="12"/>
  <c r="M282" i="12" s="1"/>
  <c r="M60" i="12"/>
  <c r="M59" i="12" s="1"/>
  <c r="M525" i="12"/>
  <c r="M461" i="12" s="1"/>
  <c r="J63" i="1"/>
  <c r="J67" i="1"/>
  <c r="J72" i="1"/>
  <c r="J76" i="1"/>
  <c r="J39" i="1"/>
  <c r="J42" i="1" s="1"/>
  <c r="J40" i="1"/>
  <c r="J41" i="1"/>
  <c r="H42" i="1"/>
  <c r="J68" i="1" l="1"/>
  <c r="J78" i="1"/>
  <c r="J77" i="1"/>
  <c r="J74" i="1"/>
  <c r="J66" i="1"/>
  <c r="J65" i="1"/>
  <c r="J64" i="1"/>
  <c r="J60" i="1"/>
  <c r="J82" i="1" s="1"/>
  <c r="J73" i="1"/>
  <c r="J79" i="1"/>
  <c r="J61" i="1"/>
  <c r="J69" i="1"/>
  <c r="J75" i="1"/>
  <c r="J80" i="1"/>
  <c r="J71" i="1"/>
  <c r="J70" i="1"/>
  <c r="J62" i="1"/>
  <c r="J59" i="1"/>
  <c r="J58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1E3990A8-CE76-4EA3-9CE7-8097D7F83A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DC07EA-9197-4F25-BF38-C30B4F4625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<sst xmlns="http://schemas.openxmlformats.org/spreadsheetml/2006/main" count="2116" uniqueCount="537">
  <si>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</si>
  <si>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</si>
  <si>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</si>
  <si>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</si>
  <si>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</si>
  <si>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</si>
  <si>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</si>
  <si>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</si>
  <si>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</si>
  <si>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</si>
  <si>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</si>
  <si>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</si>
  <si>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</si>
  <si>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</si>
  <si>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</si>
  <si>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</si>
  <si>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</si>
  <si>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</si>
  <si>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</si>
  <si>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</si>
  <si>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</si>
  <si>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</si>
  <si>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</si>
  <si>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</si>
  <si>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</si>
  <si>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</si>
  <si>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</si>
  <si>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</si>
  <si>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</si>
  <si>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</si>
  <si>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</si>
  <si>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</si>
  <si>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</si>
  <si>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</si>
  <si>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</si>
  <si>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</si>
  <si>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</si>
  <si>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</si>
  <si>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</si>
  <si>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</si>
  <si>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</si>
  <si>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</si>
  <si>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</si>
  <si>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22.49</t>
  </si>
  <si>
    <t>Stavební úpravy</t>
  </si>
  <si>
    <t>Traubova 3, byt č. 5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</si>
  <si>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</si>
  <si>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</si>
  <si>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</si>
  <si>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</si>
  <si>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</si>
  <si>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</si>
  <si>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</si>
  <si>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</si>
  <si>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</si>
  <si>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</si>
  <si>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</si>
  <si>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</si>
  <si>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</si>
  <si>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</si>
  <si>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</si>
  <si>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</si>
  <si>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</si>
  <si>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</si>
  <si>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</si>
  <si>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</si>
  <si>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</si>
  <si>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</si>
  <si>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</si>
  <si>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</si>
  <si>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</si>
  <si>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</si>
  <si>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</si>
  <si>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</si>
  <si>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</si>
  <si>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</si>
  <si>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</si>
  <si>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</si>
  <si>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</si>
  <si>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</si>
  <si>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</si>
  <si>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</si>
  <si>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</si>
  <si>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</si>
  <si>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</si>
  <si>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</si>
  <si>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</si>
  <si>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</si>
  <si>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</si>
  <si>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</si>
  <si>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</si>
  <si>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</si>
  <si>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</si>
  <si>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</si>
  <si>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</si>
  <si>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</si>
  <si>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</si>
  <si>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</si>
  <si>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</si>
  <si>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</si>
  <si>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</si>
  <si>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</si>
  <si>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</si>
  <si>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</si>
  <si>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</si>
  <si>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</si>
  <si>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</si>
  <si>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</si>
  <si>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</si>
  <si>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</si>
  <si>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</si>
  <si>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</si>
  <si>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</si>
  <si>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</si>
  <si>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</si>
  <si>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</si>
  <si>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</si>
  <si>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</si>
  <si>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</si>
  <si>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</si>
  <si>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</si>
  <si>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</si>
  <si>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</si>
  <si>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</si>
  <si>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</si>
  <si>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</si>
  <si>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</si>
  <si>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</si>
  <si>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</si>
  <si>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</si>
  <si>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</si>
  <si>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</si>
  <si>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</si>
  <si>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</si>
  <si>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</si>
  <si>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</si>
  <si>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</si>
  <si>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</si>
  <si>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342263420R00</t>
  </si>
  <si>
    <t>Osazení revizních dvířek, do 0,50 m2</t>
  </si>
  <si>
    <t>kus</t>
  </si>
  <si>
    <t>RTS 22/ II</t>
  </si>
  <si>
    <t>RTS 21/ II</t>
  </si>
  <si>
    <t>Práce</t>
  </si>
  <si>
    <t>POL1_</t>
  </si>
  <si>
    <t>Včetně vytvoření otvoru a osazení rámu s dvířky a prošroubování.</t>
  </si>
  <si>
    <t>POP</t>
  </si>
  <si>
    <t xml:space="preserve">Traubova 3 byt č. 5 : </t>
  </si>
  <si>
    <t>VV</t>
  </si>
  <si>
    <t>3.005.05 - KOUPELNA : 2</t>
  </si>
  <si>
    <t>Mezisoučet</t>
  </si>
  <si>
    <t>28349016R</t>
  </si>
  <si>
    <t>Dvířka revizní plná, rozměr dle stávajícího otovru, nutné zaměřit</t>
  </si>
  <si>
    <t>SPCM</t>
  </si>
  <si>
    <t>Specifikace</t>
  </si>
  <si>
    <t>POL3_</t>
  </si>
  <si>
    <t>610991111R00</t>
  </si>
  <si>
    <t>Zakrývání výplní vnitřních otvorů</t>
  </si>
  <si>
    <t>m2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</si>
  <si>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</si>
  <si>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</si>
  <si>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O1 : 2,1*1,8*3</t>
  </si>
  <si>
    <t>O2 : 1,6*1,8*1</t>
  </si>
  <si>
    <t>O3 : 0,9*1,8*1</t>
  </si>
  <si>
    <t>DVvs : 1,3*2,2*1</t>
  </si>
  <si>
    <t>DVvn1 : 1,3*2,2*2*2</t>
  </si>
  <si>
    <t>DVvn2 : 0,9*2,2*2*2</t>
  </si>
  <si>
    <t>DVvn3 : 0,75*2,2*7*2</t>
  </si>
  <si>
    <t>612401191RU2</t>
  </si>
  <si>
    <t>Omítka malých ploch vnitřních stěn do 0,09 m2, sádrou po hmoždinkách, skobách, rýhách apod.</t>
  </si>
  <si>
    <t>V položce jsou zakalkulovány náklady na pomocné pracovní lešení o výšce podlahy do 1900 mm a pro zatížení do 1,5 kPa. Položka obsahuje penetraci podkladu a sádrovou omítku tl. 15 mm.</t>
  </si>
  <si>
    <t>3.005.01 - PŘEDSÍŇ : 5</t>
  </si>
  <si>
    <t>3.005.02 - WC : 5</t>
  </si>
  <si>
    <t>3.005.03 - CHODBA : 5</t>
  </si>
  <si>
    <t>3.005.04 - LODŽIE : 5</t>
  </si>
  <si>
    <t>3.005.05 - KOUPELNA : 5</t>
  </si>
  <si>
    <t>3.005.06 - KUCHYŇ : 10</t>
  </si>
  <si>
    <t>3.005.07 - POKOJ : 5</t>
  </si>
  <si>
    <t>3.005.08 - SPÍŽ : 5</t>
  </si>
  <si>
    <t>3.005.09 - POKOJ : 10</t>
  </si>
  <si>
    <t>3.005.10 - POKOJ : 10</t>
  </si>
  <si>
    <t>3.005.11 - SPÍŽ : 5</t>
  </si>
  <si>
    <t>612401291RU2</t>
  </si>
  <si>
    <t>Omítka malých ploch vnitřních stěn do 0,25 m2 sádrovou omítkou</t>
  </si>
  <si>
    <t>3.005.01 - PŘEDSÍŇ : 0</t>
  </si>
  <si>
    <t>3.005.02 - WC : 0</t>
  </si>
  <si>
    <t>3.005.03 - CHODBA : 0</t>
  </si>
  <si>
    <t>3.005.04 - LODŽIE : 0</t>
  </si>
  <si>
    <t>3.005.05 - KOUPELNA : 0</t>
  </si>
  <si>
    <t>3.005.06 - KUCHYŇ : 5</t>
  </si>
  <si>
    <t>620991121R00</t>
  </si>
  <si>
    <t>Zakrývání výplní vnějších otvorů z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</si>
  <si>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</si>
  <si>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0,8*2,0</t>
  </si>
  <si>
    <t>622481211RU1</t>
  </si>
  <si>
    <t>Vyztužení povrchových úprav vnějších stěn stěrkou s výztužnou sklotextilní tkaninou, s dodávkou sítě s dodávkou sítě a stěrkového tmelu</t>
  </si>
  <si>
    <t xml:space="preserve">doplnění chybějící omítky : </t>
  </si>
  <si>
    <t>výklenek, díry : 2,0</t>
  </si>
  <si>
    <t>622476214RT1x</t>
  </si>
  <si>
    <t>Omítka vnější silikátová jádrová omítka, penetrace, silikát.omítka</t>
  </si>
  <si>
    <t>Vlastní</t>
  </si>
  <si>
    <t>Omítka vnějších stěn silikátová, složitost fasády 1-2, skladba:, lehčená jádrová vrstva tl. 15 mm,  , penetrace, silikátová omítka</t>
  </si>
  <si>
    <t>622477222RT1</t>
  </si>
  <si>
    <t>Oprava vnější omítky stěn štukové,sl.II,do 20%,SMS</t>
  </si>
  <si>
    <t>Oprava omítky stupně členitosti I - II.</t>
  </si>
  <si>
    <t>Položka obsahuje doplnění omítky ve skladbě: cementový postřik, jádrová omítka tl. 20 mm a štuk tl. 3 mm na 20 % plochy fasády.</t>
  </si>
  <si>
    <t>3,0*(2,77+2,77+1,5)</t>
  </si>
  <si>
    <t>Odkaz na mn. položky pořadí 6 : 1,60000*-1</t>
  </si>
  <si>
    <t>622412211R00x</t>
  </si>
  <si>
    <t>Nátěr stěn vnějších, slož.1-2  barevný nátěr pro sjednocení</t>
  </si>
  <si>
    <t>včetně penetrace podkladu</t>
  </si>
  <si>
    <t>900      RT1</t>
  </si>
  <si>
    <t>HZS Práce v tarifní třídě 4</t>
  </si>
  <si>
    <t>h</t>
  </si>
  <si>
    <t>Drobné demontáže a montáže v rámci bytu a ostatní práce, které nezahrnuty v soupisu.</t>
  </si>
  <si>
    <t>např. zrcadla, zásuvky, světla, garnyže, záclony, prádelní šňury, poličky, věšáky, háčky, apod.</t>
  </si>
  <si>
    <t>bourací práce, demontáže : 3</t>
  </si>
  <si>
    <t>montáže : 3</t>
  </si>
  <si>
    <t>941955002R00</t>
  </si>
  <si>
    <t>Lešení lehké pomocné, výška podlahy do 1,9 m</t>
  </si>
  <si>
    <t>3.005.01 - PŘEDSÍŇ : 14,50</t>
  </si>
  <si>
    <t>3.005.02 - WC : 1,10</t>
  </si>
  <si>
    <t>3.005.03 - CHODBA : 1,10</t>
  </si>
  <si>
    <t>3.005.04 - LODŽIE : 4,40</t>
  </si>
  <si>
    <t>3.005.05 - KOUPELNA : 3,90</t>
  </si>
  <si>
    <t>3.005.06 - KUCHYŇ : 13,50</t>
  </si>
  <si>
    <t>3.005.07 - POKOJ : 3,40</t>
  </si>
  <si>
    <t>3.005.08 - SPÍŽ : 3,20</t>
  </si>
  <si>
    <t>3.005.09 - POKOJ : 24,60</t>
  </si>
  <si>
    <t>3.005.10 - POKOJ : 21,70</t>
  </si>
  <si>
    <t>3.005.11 - SPÍŽ : 1,10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</si>
  <si>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</si>
  <si>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</si>
  <si>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</si>
  <si>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952902110R00</t>
  </si>
  <si>
    <t>Čištění zametáním v místnostech a chodbách</t>
  </si>
  <si>
    <t>952901110R00</t>
  </si>
  <si>
    <t>Čištění mytím vnějších ploch oken a dveří</t>
  </si>
  <si>
    <t>965048515R00x</t>
  </si>
  <si>
    <t>Vyčištění a leštění betonových povrchů - betonová podlaha v předsíni</t>
  </si>
  <si>
    <t>965048515R00</t>
  </si>
  <si>
    <t>Broušení betonových povrchů do tl. 5 mm</t>
  </si>
  <si>
    <t>978059531R00</t>
  </si>
  <si>
    <t>Odsekání vnitřních obkladů stěn nad 2 m2</t>
  </si>
  <si>
    <t xml:space="preserve">korkový obklad : </t>
  </si>
  <si>
    <t>3.005.07 - POKOJ : 9,20*1,5</t>
  </si>
  <si>
    <t>999281151R00</t>
  </si>
  <si>
    <t>Přesun hmot pro opravy a údržbu do v. 25 m,nošením</t>
  </si>
  <si>
    <t>t</t>
  </si>
  <si>
    <t>Přesun hmot</t>
  </si>
  <si>
    <t>POL7_</t>
  </si>
  <si>
    <t>721170000x01</t>
  </si>
  <si>
    <t>Příprava pro AP a myčku v kuchyni včetně armatur s ohledem na stáří objektu a stav stávajících rozvodů</t>
  </si>
  <si>
    <t>soubor</t>
  </si>
  <si>
    <t>Indiv</t>
  </si>
  <si>
    <t>Kompletní dodávka a montáž včetně uvedení do provozu, prostupů, zaškolení, seřízení, zkoušek dle příslušných ČSN a dalších pomocných prací a zednických přípomocí</t>
  </si>
  <si>
    <t>3.005.06 - KUCHYŇ : 1</t>
  </si>
  <si>
    <t>722131000x01</t>
  </si>
  <si>
    <t>722131000x02</t>
  </si>
  <si>
    <t>zapravení přívodu vody do klozetu, včetně armatur</t>
  </si>
  <si>
    <t>723190000x01</t>
  </si>
  <si>
    <t>Zazátkování plynovodu</t>
  </si>
  <si>
    <t>725310823R00</t>
  </si>
  <si>
    <t>Demontáž dřezů 1dílných v kuchyňské sestavě</t>
  </si>
  <si>
    <t>725610810R00</t>
  </si>
  <si>
    <t>Demontáž plynového sporáku</t>
  </si>
  <si>
    <t>725820802R00</t>
  </si>
  <si>
    <t>Demontáž baterie stojánkové do 1otvoru</t>
  </si>
  <si>
    <t>725110811R00</t>
  </si>
  <si>
    <t>Demontáž klozetů závěsných</t>
  </si>
  <si>
    <t>3.005.02 - WC : 1</t>
  </si>
  <si>
    <t>725119306R00</t>
  </si>
  <si>
    <t>Montáž klozetu</t>
  </si>
  <si>
    <t>64238930R</t>
  </si>
  <si>
    <t>Klozet, bílý 360x490 mm</t>
  </si>
  <si>
    <t>998725103R00</t>
  </si>
  <si>
    <t>Přesun hmot pro zařizovací předměty, výšky do 24 m</t>
  </si>
  <si>
    <t>762512245R00</t>
  </si>
  <si>
    <t>Položení podlah pod PVC šroubováním</t>
  </si>
  <si>
    <t>59590741R</t>
  </si>
  <si>
    <t>Deska cementotřísková tl. 20 mm</t>
  </si>
  <si>
    <t>3.005.07 - POKOJ : 2*3,40</t>
  </si>
  <si>
    <t>762595000R00</t>
  </si>
  <si>
    <t>Spojovací a ochranné prostředky k položení podlah</t>
  </si>
  <si>
    <t>m3</t>
  </si>
  <si>
    <t>3.005.07 - POKOJ : 2*0,02*3,40</t>
  </si>
  <si>
    <t>998762103R00</t>
  </si>
  <si>
    <t>Přesun hmot pro tesařské konstrukce, výšky do 24 m</t>
  </si>
  <si>
    <t>766427112R00</t>
  </si>
  <si>
    <t>Podkladový rošt pro obložení podhledů</t>
  </si>
  <si>
    <t>m</t>
  </si>
  <si>
    <t>3.005.04 - LODŽIE : 2,77</t>
  </si>
  <si>
    <t>60517111R</t>
  </si>
  <si>
    <t>Lať střešní 40x60 mm</t>
  </si>
  <si>
    <t xml:space="preserve">3.005.04 - LODŽIE : </t>
  </si>
  <si>
    <t>(2,77*5)*4*0,04*0,06</t>
  </si>
  <si>
    <t>763615132R00</t>
  </si>
  <si>
    <t>M.obložení podhledů, do tl.18 mm,P+D,šroubov</t>
  </si>
  <si>
    <t>3.005.04 - LODŽIE : 2,77*1,50</t>
  </si>
  <si>
    <t>61191685R</t>
  </si>
  <si>
    <t>Palubka obkladová SM tloušťka 12,5 šíře 96 mm A/B</t>
  </si>
  <si>
    <t>Koeficient ztratné: 0,1</t>
  </si>
  <si>
    <t>762495000R00</t>
  </si>
  <si>
    <t>Spojovací a ochranné prostř. obložení stěn, stropů</t>
  </si>
  <si>
    <t>763000000x02</t>
  </si>
  <si>
    <t>D+M: ochranná plastová větrací mřížka (dle Pd)</t>
  </si>
  <si>
    <t>3.005.04 - LODŽIE : 1,50</t>
  </si>
  <si>
    <t>998763101R00</t>
  </si>
  <si>
    <t>Přesun hmot pro dřevostavby, výšky do 12 m</t>
  </si>
  <si>
    <t>766812840R00</t>
  </si>
  <si>
    <t>Demontáž kuchyňských linek do 2,1 m</t>
  </si>
  <si>
    <t>766000000R00x01</t>
  </si>
  <si>
    <t>Demontáž regálu vestavěného policový systém</t>
  </si>
  <si>
    <t>3.005.08 - SPÍŽ : 1</t>
  </si>
  <si>
    <t>766670021R00</t>
  </si>
  <si>
    <t>Montáž kliky a štítku</t>
  </si>
  <si>
    <t>dveře : 9</t>
  </si>
  <si>
    <t>54914591R</t>
  </si>
  <si>
    <t>Kliky se štítem a zámkem dle dveří</t>
  </si>
  <si>
    <t>stavební kování</t>
  </si>
  <si>
    <t>998766103R00</t>
  </si>
  <si>
    <t>Přesun hmot pro truhlářské konstr., výšky do 24 m</t>
  </si>
  <si>
    <t>767649195R00</t>
  </si>
  <si>
    <t>Montáž doplňků dveří, bezpečtnostní zámek</t>
  </si>
  <si>
    <t>3.005.01 - PŘEDSÍŇ : 1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</si>
  <si>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</si>
  <si>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</si>
  <si>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</si>
  <si>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767000000x01</t>
  </si>
  <si>
    <t>Repase kování stávajících výplní otvorů</t>
  </si>
  <si>
    <t>dveře dvoukřídlé : 3</t>
  </si>
  <si>
    <t>dveře jednokřídlé : 9</t>
  </si>
  <si>
    <t>vstupní dveře : 1</t>
  </si>
  <si>
    <t>998767103R00</t>
  </si>
  <si>
    <t>Přesun hmot pro zámečnické konstr., výšky do 24 m</t>
  </si>
  <si>
    <t>775411810R00</t>
  </si>
  <si>
    <t>Demontáž lišt dřevěných, přibíjených</t>
  </si>
  <si>
    <t>3.005.09 - POKOJ : 20,10</t>
  </si>
  <si>
    <t>3.005.10 - POKOJ : 20,80</t>
  </si>
  <si>
    <t>775599130R00x</t>
  </si>
  <si>
    <t>Vyspravení "rozjetých" parket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</si>
  <si>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</si>
  <si>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</si>
  <si>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</si>
  <si>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</si>
  <si>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</si>
  <si>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</si>
  <si>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</si>
  <si>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</si>
  <si>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</si>
  <si>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</si>
  <si>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</si>
  <si>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998775103R00</t>
  </si>
  <si>
    <t>Přesun hmot pro podlahy vlysové, výšky do 24 m</t>
  </si>
  <si>
    <t>776401800RT1</t>
  </si>
  <si>
    <t>Demontáž soklíků nebo lišt, pryžových nebo z PVC odstranění a uložení na hromady</t>
  </si>
  <si>
    <t>3.005.06 - KUCHYŇ : 15,60</t>
  </si>
  <si>
    <t>776421100R00</t>
  </si>
  <si>
    <t>Lepení podlahových soklíků z PVC a vinylu</t>
  </si>
  <si>
    <t>3.005.07 - POKOJ : 9,20</t>
  </si>
  <si>
    <t>28342458R</t>
  </si>
  <si>
    <t xml:space="preserve">Lišta soklová měkké PVC </t>
  </si>
  <si>
    <t>POL3_0</t>
  </si>
  <si>
    <t>775561800R00</t>
  </si>
  <si>
    <t>Demontáž podlah lamelových lepených včetně lišt</t>
  </si>
  <si>
    <t>včetně soklových lišt a podkladní podložky.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</si>
  <si>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</si>
  <si>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</si>
  <si>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</si>
  <si>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</si>
  <si>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</si>
  <si>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</si>
  <si>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23521594.AR</t>
  </si>
  <si>
    <t>Stěrka podlahová samonivelační</t>
  </si>
  <si>
    <t>kg</t>
  </si>
  <si>
    <t xml:space="preserve">spotřeba: 1,6 kg/m2 na 1 mm tloušťky vrstvy : </t>
  </si>
  <si>
    <t xml:space="preserve">-&gt; 1,6*2 : </t>
  </si>
  <si>
    <t>3.005.06 - KUCHYŇ : 1,6*3*13,50</t>
  </si>
  <si>
    <t>3.005.07 - POKOJ : 1,6*5*3,40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</si>
  <si>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</si>
  <si>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</si>
  <si>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</si>
  <si>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</si>
  <si>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</si>
  <si>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</si>
  <si>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</si>
  <si>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</si>
  <si>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</si>
  <si>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 xml:space="preserve">dle linky : </t>
  </si>
  <si>
    <t>3.005.06 - KUCHYŇ : 0,9*3,0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</si>
  <si>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</si>
  <si>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</si>
  <si>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</si>
  <si>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</si>
  <si>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</si>
  <si>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</si>
  <si>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Včetně dodávky lišty.</t>
  </si>
  <si>
    <t>3.005.06 - KUCHYŇ : 2*3,0</t>
  </si>
  <si>
    <t>781000000Rx02</t>
  </si>
  <si>
    <t>Lišta rohová k obkladům - vnější roh uzavřená obloučková lišta z PVC</t>
  </si>
  <si>
    <t>3.005.06 - KUCHYŇ : 0,9*2</t>
  </si>
  <si>
    <t>781449704R00x</t>
  </si>
  <si>
    <t>Oprava spárování obkladů dle stávající barvy</t>
  </si>
  <si>
    <t xml:space="preserve">v koupeně : </t>
  </si>
  <si>
    <t>3.005.05 - KOUPELNA : (8,00)*2,00</t>
  </si>
  <si>
    <t>998781103R00</t>
  </si>
  <si>
    <t>Přesun hmot pro obklady keramické, výšky do 24 m</t>
  </si>
  <si>
    <t>783225100R00</t>
  </si>
  <si>
    <t>Nátěr syntetický kovových konstrukcí 2x + 1x email</t>
  </si>
  <si>
    <t>včetně pomocného lešení.</t>
  </si>
  <si>
    <t xml:space="preserve">zárubně : </t>
  </si>
  <si>
    <t>750/2200 : 7*(2,2*2*0,15+0,75*0,15)</t>
  </si>
  <si>
    <t>900/2200 : 2*(2,2*2*0,15+0,90*0,15)</t>
  </si>
  <si>
    <t>1300/2200 : 3*(2,2*2*0,15+1,3*0,15)</t>
  </si>
  <si>
    <t>783601815R00</t>
  </si>
  <si>
    <t>Odstranění nátěrů, truhlářské, oškrábáním</t>
  </si>
  <si>
    <t xml:space="preserve">dveře : </t>
  </si>
  <si>
    <t>750/2200 : 7*(2,2*0,750)*2</t>
  </si>
  <si>
    <t>900/2200 : 2*(2,2*0,90)*2</t>
  </si>
  <si>
    <t>1300/2200 : 3*(2,2*1,3)*2</t>
  </si>
  <si>
    <t>783624920R00</t>
  </si>
  <si>
    <t>Údržba, nátěr synt. truhl.výr. 2x +1x email +1x tm</t>
  </si>
  <si>
    <t>přetmelení děr, repase lokálního poškození, nátěr, lak</t>
  </si>
  <si>
    <t>784011222RT2</t>
  </si>
  <si>
    <t>Zakrytí podlah včetně papírové lepenky</t>
  </si>
  <si>
    <t>784011111R00</t>
  </si>
  <si>
    <t>Oprášení/ometení podkladu</t>
  </si>
  <si>
    <t xml:space="preserve">stěny : </t>
  </si>
  <si>
    <t>3.005.01 - PŘEDSÍŇ : (13,30)*3,00</t>
  </si>
  <si>
    <t>3.005.02 - WC : (4,40)*3,00</t>
  </si>
  <si>
    <t>3.005.03 - CHODBA : (4,40)*3,00</t>
  </si>
  <si>
    <t>3.005.04 - LODŽIE : (8,56)*3,00</t>
  </si>
  <si>
    <t>3.005.05 - KOUPELNA : (8,00)*3,00</t>
  </si>
  <si>
    <t>3.005.06 - KUCHYŇ : (15,60)*3,00</t>
  </si>
  <si>
    <t>3.005.07 - POKOJ : (9,20)*3,00</t>
  </si>
  <si>
    <t>3.005.08 - SPÍŽ : (7,40)*3,00</t>
  </si>
  <si>
    <t>3.005.09 - POKOJ : (20,10)*3,00</t>
  </si>
  <si>
    <t>3.005.10 - POKOJ : (20,80)*3,00</t>
  </si>
  <si>
    <t>3.005.11 - SPÍŽ : (4,50)*3,00</t>
  </si>
  <si>
    <t xml:space="preserve">špalety : </t>
  </si>
  <si>
    <t>O1 : (2,1+1,8*2)*3*0,25</t>
  </si>
  <si>
    <t>O2 : (1,6+1,8*2)*1*1,25</t>
  </si>
  <si>
    <t>O3 : (0,9+1,8*2)*1*2,25</t>
  </si>
  <si>
    <t>DVvs : (1,3+2,2*2)*1*3,25</t>
  </si>
  <si>
    <t>DVvn1 : (1,3+2,2*2)*2*0,1</t>
  </si>
  <si>
    <t>DVvn2 : (0,9+2,2*2)*2*0,1</t>
  </si>
  <si>
    <t>DVvn3 : (0,75+2,2*2)*7*0,1</t>
  </si>
  <si>
    <t xml:space="preserve">- otvory : </t>
  </si>
  <si>
    <t>O1 : -1*2,1*1,8*3</t>
  </si>
  <si>
    <t>O2 : -1*1,6*1,8*1</t>
  </si>
  <si>
    <t>O3 : -1*0,9*1,8*1</t>
  </si>
  <si>
    <t>DVvs : -1*1,3*2,2*1</t>
  </si>
  <si>
    <t>DVvn1 : -1*1,3*2,2*2*2</t>
  </si>
  <si>
    <t>DVvn2 : -1*0,9*2,2*2*2</t>
  </si>
  <si>
    <t>DVvn3 : -1*0,75*2,2*7*2</t>
  </si>
  <si>
    <t xml:space="preserve">- obklady : </t>
  </si>
  <si>
    <t>3.005.06 - KUCHYŇ : -1*(3,00)*0,9</t>
  </si>
  <si>
    <t>3.005.05 - KOUPELNA : -1*(8,00)*2,00</t>
  </si>
  <si>
    <t xml:space="preserve">Stropy : 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</si>
  <si>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</si>
  <si>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</si>
  <si>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</si>
  <si>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</si>
  <si>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</si>
  <si>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</si>
  <si>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210810000x02</t>
  </si>
  <si>
    <t>Kompletní rekonstrukce elektroinstalace, byt 3+1 s ohledem na stáří objektu a stav stávajících rozvodů</t>
  </si>
  <si>
    <t/>
  </si>
  <si>
    <t>Nové nové zásuvky, vypínače. Nová svitidla do koupelny 2 kusy (do středu místnosti a nad umyvadlo), na WC, na chodbu, dle standadu investora.</t>
  </si>
  <si>
    <t>Případná úprava stávajícího rozvadeče včetně vystrojení a oživení.</t>
  </si>
  <si>
    <t>Rozvaděč obsahuje hlavní vypínač, přepěťovou ochranu, proudový chránič a jističe dle počtu okruhů.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</si>
  <si>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</si>
  <si>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</si>
  <si>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</si>
  <si>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</si>
  <si>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</si>
  <si>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</si>
  <si>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</si>
  <si>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</si>
  <si>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</si>
  <si>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</si>
  <si>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</si>
  <si>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</si>
  <si>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</si>
  <si>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</si>
  <si>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</si>
  <si>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</si>
  <si>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</si>
  <si>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</si>
  <si>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</si>
  <si>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</si>
  <si>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</si>
  <si>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</si>
  <si>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</si>
  <si>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</si>
  <si>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</si>
  <si>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</si>
  <si>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</si>
  <si>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 xml:space="preserve">Zahradníkova 15, byt č. 2 : </t>
  </si>
  <si>
    <t>1</t>
  </si>
  <si>
    <t>979011211R00</t>
  </si>
  <si>
    <t>Svislá doprava suti a vybour. hmot za 2.NP nošením</t>
  </si>
  <si>
    <t>Přesun suti</t>
  </si>
  <si>
    <t>POL8_</t>
  </si>
  <si>
    <t>979011121R00</t>
  </si>
  <si>
    <t>Příplatek za každé další podlaží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</si>
  <si>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</si>
  <si>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</si>
  <si>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</si>
  <si>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</si>
  <si>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</si>
  <si>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</si>
  <si>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</si>
  <si>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</si>
  <si>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</si>
  <si>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</si>
  <si>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</si>
  <si>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</si>
  <si>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</si>
  <si>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</si>
  <si>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</si>
  <si>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</si>
  <si>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</si>
  <si>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</si>
  <si>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</si>
  <si>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</si>
  <si>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Revize stávajícího kotle na teplou užitkovou 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</si>
  <si>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</si>
  <si>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</si>
  <si>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</si>
  <si>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</si>
  <si>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</si>
  <si>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</si>
  <si>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stávajících, světel, vypínačů, zásuvek.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</si>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</sst>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6354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SUMIF(F58:F81,A16,I58:I81)+SUMIF(F58:F81,"PSU",I58:I81)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SUMIF(F58:F81,A17,I58:I81)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SUMIF(F58:F81,A18,I58:I81)</f>
        <v>0</v>
      </c>
      <c r="J18" s="85"/>
    </row>
    <row r="19" spans="1:10" ht="23.25" customHeight="1" x14ac:dyDescent="0.2">
      <c r="A19" s="198" t="s">
        <v>110</v>
      </c>
      <c r="B19" s="38" t="s">
        <v>29</v>
      </c>
      <c r="C19" s="62"/>
      <c r="D19" s="63"/>
      <c r="E19" s="83"/>
      <c r="F19" s="84"/>
      <c r="G19" s="83"/>
      <c r="H19" s="84"/>
      <c r="I19" s="83">
        <f>SUMIF(F58:F81,A19,I58:I81)</f>
        <v>0</v>
      </c>
      <c r="J19" s="85"/>
    </row>
    <row r="20" spans="1:10" ht="23.25" customHeight="1" x14ac:dyDescent="0.2">
      <c r="A20" s="198" t="s">
        <v>109</v>
      </c>
      <c r="B20" s="38" t="s">
        <v>30</v>
      </c>
      <c r="C20" s="62"/>
      <c r="D20" s="63"/>
      <c r="E20" s="83"/>
      <c r="F20" s="84"/>
      <c r="G20" s="83"/>
      <c r="H20" s="84"/>
      <c r="I20" s="83">
        <f>SUMIF(F58:F81,A20,I58:I81)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'22.49 22.49 Pol'!AE696</f>
        <v>0</v>
      </c>
      <c r="G39" s="150">
        <f>'22.49 22.49 Pol'!AF696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'22.49 22.49 Pol'!AE696</f>
        <v>0</v>
      </c>
      <c r="G40" s="156">
        <f>'22.49 22.49 Pol'!AF696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'22.49 22.49 Pol'!AE696</f>
        <v>0</v>
      </c>
      <c r="G41" s="151">
        <f>'22.49 22.49 Pol'!AF696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'22.49 22.49 Pol'!G8</f>
        <v>0</v>
      </c>
      <c r="J58" s="192" t="str">
        <f>IF(I82=0,"",I58/I82*100)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'22.49 22.49 Pol'!G18</f>
        <v>0</v>
      </c>
      <c r="J59" s="192" t="str">
        <f>IF(I82=0,"",I59/I82*100)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'22.49 22.49 Pol'!G59</f>
        <v>0</v>
      </c>
      <c r="J60" s="192" t="str">
        <f>IF(I82=0,"",I60/I82*100)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'22.49 22.49 Pol'!G89</f>
        <v>0</v>
      </c>
      <c r="J61" s="192" t="str">
        <f>IF(I82=0,"",I61/I82*100)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'22.49 22.49 Pol'!G97</f>
        <v>0</v>
      </c>
      <c r="J62" s="192" t="str">
        <f>IF(I82=0,"",I62/I82*100)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'22.49 22.49 Pol'!G112</f>
        <v>0</v>
      </c>
      <c r="J63" s="192" t="str">
        <f>IF(I82=0,"",I63/I82*100)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'22.49 22.49 Pol'!G152</f>
        <v>0</v>
      </c>
      <c r="J64" s="192" t="str">
        <f>IF(I82=0,"",I64/I82*100)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'22.49 22.49 Pol'!G168</f>
        <v>0</v>
      </c>
      <c r="J65" s="192" t="str">
        <f>IF(I82=0,"",I65/I82*100)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'22.49 22.49 Pol'!G170</f>
        <v>0</v>
      </c>
      <c r="J66" s="192" t="str">
        <f>IF(I82=0,"",I66/I82*100)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'22.49 22.49 Pol'!G176</f>
        <v>0</v>
      </c>
      <c r="J67" s="192" t="str">
        <f>IF(I82=0,"",I67/I82*100)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'22.49 22.49 Pol'!G187</f>
        <v>0</v>
      </c>
      <c r="J68" s="192" t="str">
        <f>IF(I82=0,"",I68/I82*100)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'22.49 22.49 Pol'!G193</f>
        <v>0</v>
      </c>
      <c r="J69" s="192" t="str">
        <f>IF(I82=0,"",I69/I82*100)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'22.49 22.49 Pol'!G223</f>
        <v>0</v>
      </c>
      <c r="J70" s="192" t="str">
        <f>IF(I82=0,"",I70/I82*100)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'22.49 22.49 Pol'!G237</f>
        <v>0</v>
      </c>
      <c r="J71" s="192" t="str">
        <f>IF(I82=0,"",I71/I82*100)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'22.49 22.49 Pol'!G265</f>
        <v>0</v>
      </c>
      <c r="J72" s="192" t="str">
        <f>IF(I82=0,"",I72/I82*100)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'22.49 22.49 Pol'!G282</f>
        <v>0</v>
      </c>
      <c r="J73" s="192" t="str">
        <f>IF(I82=0,"",I73/I82*100)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'22.49 22.49 Pol'!G307</f>
        <v>0</v>
      </c>
      <c r="J74" s="192" t="str">
        <f>IF(I82=0,"",I74/I82*100)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'22.49 22.49 Pol'!G346</f>
        <v>0</v>
      </c>
      <c r="J75" s="192" t="str">
        <f>IF(I82=0,"",I75/I82*100)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'22.49 22.49 Pol'!G401</f>
        <v>0</v>
      </c>
      <c r="J76" s="192" t="str">
        <f>IF(I82=0,"",I76/I82*100)</f>
        <v/>
      </c>
    </row>
    <row r="77" spans="1:10" ht="36.75" customHeight="1" x14ac:dyDescent="0.2">
      <c r="A77" s="181"/>
      <c r="B77" s="186" t="s">
        <v>100</v>
      </c>
      <c r="C77" s="187" t="s">
        <v>101</v>
      </c>
      <c r="D77" s="188"/>
      <c r="E77" s="188"/>
      <c r="F77" s="194" t="s">
        <v>27</v>
      </c>
      <c r="G77" s="195"/>
      <c r="H77" s="195"/>
      <c r="I77" s="195">
        <f>'22.49 22.49 Pol'!G437</f>
        <v>0</v>
      </c>
      <c r="J77" s="192" t="str">
        <f>IF(I82=0,"",I77/I82*100)</f>
        <v/>
      </c>
    </row>
    <row r="78" spans="1:10" ht="36.75" customHeight="1" x14ac:dyDescent="0.2">
      <c r="A78" s="181"/>
      <c r="B78" s="186" t="s">
        <v>102</v>
      </c>
      <c r="C78" s="187" t="s">
        <v>103</v>
      </c>
      <c r="D78" s="188"/>
      <c r="E78" s="188"/>
      <c r="F78" s="194" t="s">
        <v>27</v>
      </c>
      <c r="G78" s="195"/>
      <c r="H78" s="195"/>
      <c r="I78" s="195">
        <f>'22.49 22.49 Pol'!G461</f>
        <v>0</v>
      </c>
      <c r="J78" s="192" t="str">
        <f>IF(I82=0,"",I78/I82*100)</f>
        <v/>
      </c>
    </row>
    <row r="79" spans="1:10" ht="36.75" customHeight="1" x14ac:dyDescent="0.2">
      <c r="A79" s="181"/>
      <c r="B79" s="186" t="s">
        <v>104</v>
      </c>
      <c r="C79" s="187" t="s">
        <v>105</v>
      </c>
      <c r="D79" s="188"/>
      <c r="E79" s="188"/>
      <c r="F79" s="194" t="s">
        <v>28</v>
      </c>
      <c r="G79" s="195"/>
      <c r="H79" s="195"/>
      <c r="I79" s="195">
        <f>'22.49 22.49 Pol'!G625</f>
        <v>0</v>
      </c>
      <c r="J79" s="192" t="str">
        <f>IF(I82=0,"",I79/I82*100)</f>
        <v/>
      </c>
    </row>
    <row r="80" spans="1:10" ht="36.75" customHeight="1" x14ac:dyDescent="0.2">
      <c r="A80" s="181"/>
      <c r="B80" s="186" t="s">
        <v>106</v>
      </c>
      <c r="C80" s="187" t="s">
        <v>107</v>
      </c>
      <c r="D80" s="188"/>
      <c r="E80" s="188"/>
      <c r="F80" s="194" t="s">
        <v>108</v>
      </c>
      <c r="G80" s="195"/>
      <c r="H80" s="195"/>
      <c r="I80" s="195">
        <f>'22.49 22.49 Pol'!G675</f>
        <v>0</v>
      </c>
      <c r="J80" s="192" t="str">
        <f>IF(I82=0,"",I80/I82*100)</f>
        <v/>
      </c>
    </row>
    <row r="81" spans="1:10" ht="36.75" customHeight="1" x14ac:dyDescent="0.2">
      <c r="A81" s="181"/>
      <c r="B81" s="186" t="s">
        <v>109</v>
      </c>
      <c r="C81" s="187" t="s">
        <v>30</v>
      </c>
      <c r="D81" s="188"/>
      <c r="E81" s="188"/>
      <c r="F81" s="194" t="s">
        <v>109</v>
      </c>
      <c r="G81" s="195"/>
      <c r="H81" s="195"/>
      <c r="I81" s="195">
        <f>'22.49 22.49 Pol'!G685</f>
        <v>0</v>
      </c>
      <c r="J81" s="192" t="str">
        <f>IF(I82=0,"",I81/I82*100)</f>
        <v/>
      </c>
    </row>
    <row r="82" spans="1:10" ht="25.5" customHeight="1" x14ac:dyDescent="0.2">
      <c r="A82" s="182"/>
      <c r="B82" s="189" t="s">
        <v>1</v>
      </c>
      <c r="C82" s="190"/>
      <c r="D82" s="191"/>
      <c r="E82" s="191"/>
      <c r="F82" s="196"/>
      <c r="G82" s="197"/>
      <c r="H82" s="197"/>
      <c r="I82" s="197">
        <f>SUM(I58:I81)</f>
        <v>0</v>
      </c>
      <c r="J82" s="193">
        <f>SUM(J58:J81)</f>
        <v>0</v>
      </c>
    </row>
    <row r="83" spans="1:10" x14ac:dyDescent="0.2">
      <c r="F83" s="135"/>
      <c r="G83" s="135"/>
      <c r="H83" s="135"/>
      <c r="I83" s="135"/>
      <c r="J83" s="136"/>
    </row>
    <row r="84" spans="1:10" x14ac:dyDescent="0.2">
      <c r="F84" s="135"/>
      <c r="G84" s="135"/>
      <c r="H84" s="135"/>
      <c r="I84" s="135"/>
      <c r="J84" s="136"/>
    </row>
    <row r="85" spans="1:10" x14ac:dyDescent="0.2">
      <c r="F85" s="135"/>
      <c r="G85" s="135"/>
      <c r="H85" s="135"/>
      <c r="I85" s="135"/>
      <c r="J85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9:E79"/>
    <mergeCell ref="C80:E80"/>
    <mergeCell ref="C81:E81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663E-9493-4D36-897F-B45C15AB36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111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112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112</v>
      </c>
      <c r="AG3" t="s">
        <v>113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114</v>
      </c>
    </row>
    <row r="5" spans="1:60" x14ac:dyDescent="0.2">
      <c r="D5" s="10"/>
    </row>
    <row r="6" spans="1:60" ht="38.25" x14ac:dyDescent="0.2">
      <c r="A6" s="210" t="s">
        <v>115</v>
      </c>
      <c r="B6" s="212" t="s">
        <v>116</v>
      </c>
      <c r="C6" s="212" t="s">
        <v>117</v>
      </c>
      <c r="D6" s="211" t="s">
        <v>118</v>
      </c>
      <c r="E6" s="210" t="s">
        <v>119</v>
      </c>
      <c r="F6" s="209" t="s">
        <v>120</v>
      </c>
      <c r="G6" s="210" t="s">
        <v>31</v>
      </c>
      <c r="H6" s="213" t="s">
        <v>32</v>
      </c>
      <c r="I6" s="213" t="s">
        <v>121</v>
      </c>
      <c r="J6" s="213" t="s">
        <v>33</v>
      </c>
      <c r="K6" s="213" t="s">
        <v>122</v>
      </c>
      <c r="L6" s="213" t="s">
        <v>123</v>
      </c>
      <c r="M6" s="213" t="s">
        <v>124</v>
      </c>
      <c r="N6" s="213" t="s">
        <v>125</v>
      </c>
      <c r="O6" s="213" t="s">
        <v>126</v>
      </c>
      <c r="P6" s="213" t="s">
        <v>127</v>
      </c>
      <c r="Q6" s="213" t="s">
        <v>128</v>
      </c>
      <c r="R6" s="213" t="s">
        <v>129</v>
      </c>
      <c r="S6" s="213" t="s">
        <v>130</v>
      </c>
      <c r="T6" s="213" t="s">
        <v>131</v>
      </c>
      <c r="U6" s="213" t="s">
        <v>132</v>
      </c>
      <c r="V6" s="213" t="s">
        <v>133</v>
      </c>
      <c r="W6" s="213" t="s">
        <v>134</v>
      </c>
      <c r="X6" s="213" t="s">
        <v>135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136</v>
      </c>
      <c r="B8" s="245" t="s">
        <v>62</v>
      </c>
      <c r="C8" s="268" t="s">
        <v>63</v>
      </c>
      <c r="D8" s="246"/>
      <c r="E8" s="247"/>
      <c r="F8" s="248"/>
      <c r="G8" s="248">
        <f>SUMIF(AG9:AG17,"&lt;&gt;NOR",G9:G17)</f>
        <v>0</v>
      </c>
      <c r="H8" s="248"/>
      <c r="I8" s="248">
        <f>SUM(I9:I17)</f>
        <v>0</v>
      </c>
      <c r="J8" s="248"/>
      <c r="K8" s="248">
        <f>SUM(K9:K17)</f>
        <v>0</v>
      </c>
      <c r="L8" s="248"/>
      <c r="M8" s="248">
        <f>SUM(M9:M17)</f>
        <v>0</v>
      </c>
      <c r="N8" s="248"/>
      <c r="O8" s="248">
        <f>SUM(O9:O17)</f>
        <v>0</v>
      </c>
      <c r="P8" s="248"/>
      <c r="Q8" s="248">
        <f>SUM(Q9:Q17)</f>
        <v>0</v>
      </c>
      <c r="R8" s="248"/>
      <c r="S8" s="248"/>
      <c r="T8" s="249"/>
      <c r="U8" s="243"/>
      <c r="V8" s="243">
        <f>SUM(V9:V17)</f>
        <v>2.08</v>
      </c>
      <c r="W8" s="243"/>
      <c r="X8" s="243"/>
      <c r="AG8" t="s">
        <v>137</v>
      </c>
    </row>
    <row r="9" spans="1:60" outlineLevel="1" x14ac:dyDescent="0.2">
      <c r="A9" s="250">
        <v>1</v>
      </c>
      <c r="B9" s="251" t="s">
        <v>138</v>
      </c>
      <c r="C9" s="269" t="s">
        <v>139</v>
      </c>
      <c r="D9" s="252" t="s">
        <v>140</v>
      </c>
      <c r="E9" s="253">
        <v>2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2.4000000000000001E-4</v>
      </c>
      <c r="O9" s="255">
        <f>ROUND(E9*N9,2)</f>
        <v>0</v>
      </c>
      <c r="P9" s="255">
        <v>0</v>
      </c>
      <c r="Q9" s="255">
        <f>ROUND(E9*P9,2)</f>
        <v>0</v>
      </c>
      <c r="R9" s="255"/>
      <c r="S9" s="255" t="s">
        <v>141</v>
      </c>
      <c r="T9" s="256" t="s">
        <v>142</v>
      </c>
      <c r="U9" s="233">
        <v>1.04</v>
      </c>
      <c r="V9" s="233">
        <f>ROUND(E9*U9,2)</f>
        <v>2.08</v>
      </c>
      <c r="W9" s="233"/>
      <c r="X9" s="233" t="s">
        <v>143</v>
      </c>
      <c r="Y9" s="214"/>
      <c r="Z9" s="214"/>
      <c r="AA9" s="214"/>
      <c r="AB9" s="214"/>
      <c r="AC9" s="214"/>
      <c r="AD9" s="214"/>
      <c r="AE9" s="214"/>
      <c r="AF9" s="214"/>
      <c r="AG9" s="214" t="s">
        <v>144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145</v>
      </c>
      <c r="D10" s="257"/>
      <c r="E10" s="257"/>
      <c r="F10" s="257"/>
      <c r="G10" s="257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147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149</v>
      </c>
      <c r="D12" s="237"/>
      <c r="E12" s="238">
        <v>2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148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2" t="s">
        <v>150</v>
      </c>
      <c r="D13" s="239"/>
      <c r="E13" s="240">
        <v>2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148</v>
      </c>
      <c r="AH13" s="214">
        <v>1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50">
        <v>2</v>
      </c>
      <c r="B14" s="251" t="s">
        <v>151</v>
      </c>
      <c r="C14" s="269" t="s">
        <v>152</v>
      </c>
      <c r="D14" s="252" t="s">
        <v>140</v>
      </c>
      <c r="E14" s="253">
        <v>2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15</v>
      </c>
      <c r="M14" s="255">
        <f>G14*(1+L14/100)</f>
        <v>0</v>
      </c>
      <c r="N14" s="255">
        <v>1E-3</v>
      </c>
      <c r="O14" s="255">
        <f>ROUND(E14*N14,2)</f>
        <v>0</v>
      </c>
      <c r="P14" s="255">
        <v>0</v>
      </c>
      <c r="Q14" s="255">
        <f>ROUND(E14*P14,2)</f>
        <v>0</v>
      </c>
      <c r="R14" s="255" t="s">
        <v>153</v>
      </c>
      <c r="S14" s="255" t="s">
        <v>141</v>
      </c>
      <c r="T14" s="256" t="s">
        <v>142</v>
      </c>
      <c r="U14" s="233">
        <v>0</v>
      </c>
      <c r="V14" s="233">
        <f>ROUND(E14*U14,2)</f>
        <v>0</v>
      </c>
      <c r="W14" s="233"/>
      <c r="X14" s="233" t="s">
        <v>154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155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1" t="s">
        <v>147</v>
      </c>
      <c r="D15" s="237"/>
      <c r="E15" s="238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1" t="s">
        <v>149</v>
      </c>
      <c r="D16" s="237"/>
      <c r="E16" s="238">
        <v>2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2" t="s">
        <v>150</v>
      </c>
      <c r="D17" s="239"/>
      <c r="E17" s="240">
        <v>2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148</v>
      </c>
      <c r="AH17" s="214">
        <v>1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44" t="s">
        <v>136</v>
      </c>
      <c r="B18" s="245" t="s">
        <v>64</v>
      </c>
      <c r="C18" s="268" t="s">
        <v>65</v>
      </c>
      <c r="D18" s="246"/>
      <c r="E18" s="247"/>
      <c r="F18" s="248"/>
      <c r="G18" s="248">
        <f>SUMIF(AG19:AG58,"&lt;&gt;NOR",G19:G58)</f>
        <v>0</v>
      </c>
      <c r="H18" s="248"/>
      <c r="I18" s="248">
        <f>SUM(I19:I58)</f>
        <v>0</v>
      </c>
      <c r="J18" s="248"/>
      <c r="K18" s="248">
        <f>SUM(K19:K58)</f>
        <v>0</v>
      </c>
      <c r="L18" s="248"/>
      <c r="M18" s="248">
        <f>SUM(M19:M58)</f>
        <v>0</v>
      </c>
      <c r="N18" s="248"/>
      <c r="O18" s="248">
        <f>SUM(O19:O58)</f>
        <v>0.38</v>
      </c>
      <c r="P18" s="248"/>
      <c r="Q18" s="248">
        <f>SUM(Q19:Q58)</f>
        <v>0</v>
      </c>
      <c r="R18" s="248"/>
      <c r="S18" s="248"/>
      <c r="T18" s="249"/>
      <c r="U18" s="243"/>
      <c r="V18" s="243">
        <f>SUM(V19:V58)</f>
        <v>25.32</v>
      </c>
      <c r="W18" s="243"/>
      <c r="X18" s="243"/>
      <c r="AG18" t="s">
        <v>137</v>
      </c>
    </row>
    <row r="19" spans="1:60" outlineLevel="1" x14ac:dyDescent="0.2">
      <c r="A19" s="250">
        <v>3</v>
      </c>
      <c r="B19" s="251" t="s">
        <v>156</v>
      </c>
      <c r="C19" s="269" t="s">
        <v>157</v>
      </c>
      <c r="D19" s="252" t="s">
        <v>158</v>
      </c>
      <c r="E19" s="253">
        <v>61.16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15</v>
      </c>
      <c r="M19" s="255">
        <f>G19*(1+L19/100)</f>
        <v>0</v>
      </c>
      <c r="N19" s="255">
        <v>4.0000000000000003E-5</v>
      </c>
      <c r="O19" s="255">
        <f>ROUND(E19*N19,2)</f>
        <v>0</v>
      </c>
      <c r="P19" s="255">
        <v>0</v>
      </c>
      <c r="Q19" s="255">
        <f>ROUND(E19*P19,2)</f>
        <v>0</v>
      </c>
      <c r="R19" s="255"/>
      <c r="S19" s="255" t="s">
        <v>141</v>
      </c>
      <c r="T19" s="256" t="s">
        <v>142</v>
      </c>
      <c r="U19" s="233">
        <v>7.8E-2</v>
      </c>
      <c r="V19" s="233">
        <f>ROUND(E19*U19,2)</f>
        <v>4.7699999999999996</v>
      </c>
      <c r="W19" s="233"/>
      <c r="X19" s="233" t="s">
        <v>143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159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31"/>
      <c r="B20" s="232"/>
      <c r="C20" s="270" t="s">
        <v>160</v>
      </c>
      <c r="D20" s="257"/>
      <c r="E20" s="257"/>
      <c r="F20" s="257"/>
      <c r="G20" s="257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58" t="str">
        <f>C20</f>
        <v>fólií Pe 0,05-0,2 mm, které se zřizují před úpravami povrchu, a obalení osazených dveřních zárubní před znečištěním při úpravách povrchu nástřikem plastických maltovin včetně pozdějšího odkrytí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147</v>
      </c>
      <c r="D21" s="237"/>
      <c r="E21" s="238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148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1" t="s">
        <v>161</v>
      </c>
      <c r="D22" s="237"/>
      <c r="E22" s="238">
        <v>11.34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148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162</v>
      </c>
      <c r="D23" s="237"/>
      <c r="E23" s="238">
        <v>2.88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148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1" t="s">
        <v>163</v>
      </c>
      <c r="D24" s="237"/>
      <c r="E24" s="238">
        <v>1.62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164</v>
      </c>
      <c r="D25" s="237"/>
      <c r="E25" s="238">
        <v>2.86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1" t="s">
        <v>165</v>
      </c>
      <c r="D26" s="237"/>
      <c r="E26" s="238">
        <v>11.44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148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1" t="s">
        <v>166</v>
      </c>
      <c r="D27" s="237"/>
      <c r="E27" s="238">
        <v>7.92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1" t="s">
        <v>167</v>
      </c>
      <c r="D28" s="237"/>
      <c r="E28" s="238">
        <v>23.1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2" t="s">
        <v>150</v>
      </c>
      <c r="D29" s="239"/>
      <c r="E29" s="240">
        <v>61.16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148</v>
      </c>
      <c r="AH29" s="214">
        <v>1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50">
        <v>4</v>
      </c>
      <c r="B30" s="251" t="s">
        <v>168</v>
      </c>
      <c r="C30" s="269" t="s">
        <v>169</v>
      </c>
      <c r="D30" s="252" t="s">
        <v>140</v>
      </c>
      <c r="E30" s="253">
        <v>70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15</v>
      </c>
      <c r="M30" s="255">
        <f>G30*(1+L30/100)</f>
        <v>0</v>
      </c>
      <c r="N30" s="255">
        <v>2.49E-3</v>
      </c>
      <c r="O30" s="255">
        <f>ROUND(E30*N30,2)</f>
        <v>0.17</v>
      </c>
      <c r="P30" s="255">
        <v>0</v>
      </c>
      <c r="Q30" s="255">
        <f>ROUND(E30*P30,2)</f>
        <v>0</v>
      </c>
      <c r="R30" s="255"/>
      <c r="S30" s="255" t="s">
        <v>141</v>
      </c>
      <c r="T30" s="256" t="s">
        <v>142</v>
      </c>
      <c r="U30" s="233">
        <v>0.14499999999999999</v>
      </c>
      <c r="V30" s="233">
        <f>ROUND(E30*U30,2)</f>
        <v>10.15</v>
      </c>
      <c r="W30" s="233"/>
      <c r="X30" s="233" t="s">
        <v>143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144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 x14ac:dyDescent="0.2">
      <c r="A31" s="231"/>
      <c r="B31" s="232"/>
      <c r="C31" s="270" t="s">
        <v>170</v>
      </c>
      <c r="D31" s="257"/>
      <c r="E31" s="257"/>
      <c r="F31" s="257"/>
      <c r="G31" s="257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146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58" t="str">
        <f>C31</f>
        <v>V položce jsou zakalkulovány náklady na pomocné pracovní lešení o výšce podlahy do 1900 mm a pro zatížení do 1,5 kPa. Položka obsahuje penetraci podkladu a sádrovou omítku tl. 15 mm.</v>
      </c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147</v>
      </c>
      <c r="D32" s="237"/>
      <c r="E32" s="238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171</v>
      </c>
      <c r="D33" s="237"/>
      <c r="E33" s="238">
        <v>5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1" t="s">
        <v>172</v>
      </c>
      <c r="D34" s="237"/>
      <c r="E34" s="238">
        <v>5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173</v>
      </c>
      <c r="D35" s="237"/>
      <c r="E35" s="238">
        <v>5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148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1" t="s">
        <v>174</v>
      </c>
      <c r="D36" s="237"/>
      <c r="E36" s="238">
        <v>5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1" t="s">
        <v>175</v>
      </c>
      <c r="D37" s="237"/>
      <c r="E37" s="238">
        <v>5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1" t="s">
        <v>176</v>
      </c>
      <c r="D38" s="237"/>
      <c r="E38" s="238">
        <v>10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177</v>
      </c>
      <c r="D39" s="237"/>
      <c r="E39" s="238">
        <v>5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1" t="s">
        <v>178</v>
      </c>
      <c r="D40" s="237"/>
      <c r="E40" s="238">
        <v>5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148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1" t="s">
        <v>179</v>
      </c>
      <c r="D41" s="237"/>
      <c r="E41" s="238">
        <v>10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148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1" t="s">
        <v>180</v>
      </c>
      <c r="D42" s="237"/>
      <c r="E42" s="238">
        <v>10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1" t="s">
        <v>181</v>
      </c>
      <c r="D43" s="237"/>
      <c r="E43" s="238">
        <v>5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148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2" t="s">
        <v>150</v>
      </c>
      <c r="D44" s="239"/>
      <c r="E44" s="240">
        <v>70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148</v>
      </c>
      <c r="AH44" s="214">
        <v>1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50">
        <v>5</v>
      </c>
      <c r="B45" s="251" t="s">
        <v>182</v>
      </c>
      <c r="C45" s="269" t="s">
        <v>183</v>
      </c>
      <c r="D45" s="252" t="s">
        <v>140</v>
      </c>
      <c r="E45" s="253">
        <v>40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15</v>
      </c>
      <c r="M45" s="255">
        <f>G45*(1+L45/100)</f>
        <v>0</v>
      </c>
      <c r="N45" s="255">
        <v>5.1599999999999997E-3</v>
      </c>
      <c r="O45" s="255">
        <f>ROUND(E45*N45,2)</f>
        <v>0.21</v>
      </c>
      <c r="P45" s="255">
        <v>0</v>
      </c>
      <c r="Q45" s="255">
        <f>ROUND(E45*P45,2)</f>
        <v>0</v>
      </c>
      <c r="R45" s="255"/>
      <c r="S45" s="255" t="s">
        <v>141</v>
      </c>
      <c r="T45" s="256" t="s">
        <v>142</v>
      </c>
      <c r="U45" s="233">
        <v>0.26</v>
      </c>
      <c r="V45" s="233">
        <f>ROUND(E45*U45,2)</f>
        <v>10.4</v>
      </c>
      <c r="W45" s="233"/>
      <c r="X45" s="233" t="s">
        <v>143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1" t="s">
        <v>147</v>
      </c>
      <c r="D46" s="237"/>
      <c r="E46" s="238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148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1" t="s">
        <v>184</v>
      </c>
      <c r="D47" s="237"/>
      <c r="E47" s="238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148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185</v>
      </c>
      <c r="D48" s="237"/>
      <c r="E48" s="238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186</v>
      </c>
      <c r="D49" s="237"/>
      <c r="E49" s="238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187</v>
      </c>
      <c r="D50" s="237"/>
      <c r="E50" s="238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1" t="s">
        <v>188</v>
      </c>
      <c r="D51" s="237"/>
      <c r="E51" s="238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1" t="s">
        <v>189</v>
      </c>
      <c r="D52" s="237"/>
      <c r="E52" s="238">
        <v>5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148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1" t="s">
        <v>177</v>
      </c>
      <c r="D53" s="237"/>
      <c r="E53" s="238">
        <v>5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148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1" t="s">
        <v>178</v>
      </c>
      <c r="D54" s="237"/>
      <c r="E54" s="238">
        <v>5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148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1" t="s">
        <v>179</v>
      </c>
      <c r="D55" s="237"/>
      <c r="E55" s="238">
        <v>10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148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1" t="s">
        <v>180</v>
      </c>
      <c r="D56" s="237"/>
      <c r="E56" s="238">
        <v>10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1" t="s">
        <v>181</v>
      </c>
      <c r="D57" s="237"/>
      <c r="E57" s="238">
        <v>5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2" t="s">
        <v>150</v>
      </c>
      <c r="D58" s="239"/>
      <c r="E58" s="240">
        <v>40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148</v>
      </c>
      <c r="AH58" s="214">
        <v>1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44" t="s">
        <v>136</v>
      </c>
      <c r="B59" s="245" t="s">
        <v>66</v>
      </c>
      <c r="C59" s="268" t="s">
        <v>67</v>
      </c>
      <c r="D59" s="246"/>
      <c r="E59" s="247"/>
      <c r="F59" s="248"/>
      <c r="G59" s="248">
        <f>SUMIF(AG60:AG88,"&lt;&gt;NOR",G60:G88)</f>
        <v>0</v>
      </c>
      <c r="H59" s="248"/>
      <c r="I59" s="248">
        <f>SUM(I60:I88)</f>
        <v>0</v>
      </c>
      <c r="J59" s="248"/>
      <c r="K59" s="248">
        <f>SUM(K60:K88)</f>
        <v>0</v>
      </c>
      <c r="L59" s="248"/>
      <c r="M59" s="248">
        <f>SUM(M60:M88)</f>
        <v>0</v>
      </c>
      <c r="N59" s="248"/>
      <c r="O59" s="248">
        <f>SUM(O60:O88)</f>
        <v>0.22000000000000003</v>
      </c>
      <c r="P59" s="248"/>
      <c r="Q59" s="248">
        <f>SUM(Q60:Q88)</f>
        <v>0</v>
      </c>
      <c r="R59" s="248"/>
      <c r="S59" s="248"/>
      <c r="T59" s="249"/>
      <c r="U59" s="243"/>
      <c r="V59" s="243">
        <f>SUM(V60:V88)</f>
        <v>13.48</v>
      </c>
      <c r="W59" s="243"/>
      <c r="X59" s="243"/>
      <c r="AG59" t="s">
        <v>137</v>
      </c>
    </row>
    <row r="60" spans="1:60" outlineLevel="1" x14ac:dyDescent="0.2">
      <c r="A60" s="250">
        <v>6</v>
      </c>
      <c r="B60" s="251" t="s">
        <v>190</v>
      </c>
      <c r="C60" s="269" t="s">
        <v>191</v>
      </c>
      <c r="D60" s="252" t="s">
        <v>158</v>
      </c>
      <c r="E60" s="253">
        <v>1.6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15</v>
      </c>
      <c r="M60" s="255">
        <f>G60*(1+L60/100)</f>
        <v>0</v>
      </c>
      <c r="N60" s="255">
        <v>4.0000000000000003E-5</v>
      </c>
      <c r="O60" s="255">
        <f>ROUND(E60*N60,2)</f>
        <v>0</v>
      </c>
      <c r="P60" s="255">
        <v>0</v>
      </c>
      <c r="Q60" s="255">
        <f>ROUND(E60*P60,2)</f>
        <v>0</v>
      </c>
      <c r="R60" s="255"/>
      <c r="S60" s="255" t="s">
        <v>141</v>
      </c>
      <c r="T60" s="256" t="s">
        <v>142</v>
      </c>
      <c r="U60" s="233">
        <v>7.8E-2</v>
      </c>
      <c r="V60" s="233">
        <f>ROUND(E60*U60,2)</f>
        <v>0.12</v>
      </c>
      <c r="W60" s="233"/>
      <c r="X60" s="233" t="s">
        <v>143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144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1" x14ac:dyDescent="0.2">
      <c r="A61" s="231"/>
      <c r="B61" s="232"/>
      <c r="C61" s="270" t="s">
        <v>192</v>
      </c>
      <c r="D61" s="257"/>
      <c r="E61" s="257"/>
      <c r="F61" s="257"/>
      <c r="G61" s="257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146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58" t="str">
        <f>C61</f>
        <v>s rámy a zárubněmi, zábradlí, předmětů oplechování apod., které se zřizují ještě před úpravami povrchu, před jejich znečištěním při úpravách povrchu nástřikem plastických (lepivých) maltovin</v>
      </c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1" t="s">
        <v>147</v>
      </c>
      <c r="D62" s="237"/>
      <c r="E62" s="238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148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1" t="s">
        <v>193</v>
      </c>
      <c r="D63" s="237"/>
      <c r="E63" s="238">
        <v>1.6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2" t="s">
        <v>150</v>
      </c>
      <c r="D64" s="239"/>
      <c r="E64" s="240">
        <v>1.6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148</v>
      </c>
      <c r="AH64" s="214">
        <v>1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33.75" outlineLevel="1" x14ac:dyDescent="0.2">
      <c r="A65" s="250">
        <v>7</v>
      </c>
      <c r="B65" s="251" t="s">
        <v>194</v>
      </c>
      <c r="C65" s="269" t="s">
        <v>195</v>
      </c>
      <c r="D65" s="252" t="s">
        <v>158</v>
      </c>
      <c r="E65" s="253">
        <v>2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15</v>
      </c>
      <c r="M65" s="255">
        <f>G65*(1+L65/100)</f>
        <v>0</v>
      </c>
      <c r="N65" s="255">
        <v>4.9100000000000003E-3</v>
      </c>
      <c r="O65" s="255">
        <f>ROUND(E65*N65,2)</f>
        <v>0.01</v>
      </c>
      <c r="P65" s="255">
        <v>0</v>
      </c>
      <c r="Q65" s="255">
        <f>ROUND(E65*P65,2)</f>
        <v>0</v>
      </c>
      <c r="R65" s="255"/>
      <c r="S65" s="255" t="s">
        <v>141</v>
      </c>
      <c r="T65" s="256" t="s">
        <v>142</v>
      </c>
      <c r="U65" s="233">
        <v>0.36199999999999999</v>
      </c>
      <c r="V65" s="233">
        <f>ROUND(E65*U65,2)</f>
        <v>0.72</v>
      </c>
      <c r="W65" s="233"/>
      <c r="X65" s="233" t="s">
        <v>143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144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147</v>
      </c>
      <c r="D66" s="237"/>
      <c r="E66" s="238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1" t="s">
        <v>196</v>
      </c>
      <c r="D67" s="237"/>
      <c r="E67" s="238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148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1" t="s">
        <v>197</v>
      </c>
      <c r="D68" s="237"/>
      <c r="E68" s="238">
        <v>2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148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2" t="s">
        <v>150</v>
      </c>
      <c r="D69" s="239"/>
      <c r="E69" s="240">
        <v>2</v>
      </c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148</v>
      </c>
      <c r="AH69" s="214">
        <v>1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 x14ac:dyDescent="0.2">
      <c r="A70" s="250">
        <v>8</v>
      </c>
      <c r="B70" s="251" t="s">
        <v>198</v>
      </c>
      <c r="C70" s="269" t="s">
        <v>199</v>
      </c>
      <c r="D70" s="252" t="s">
        <v>158</v>
      </c>
      <c r="E70" s="253">
        <v>2</v>
      </c>
      <c r="F70" s="254"/>
      <c r="G70" s="255">
        <f>ROUND(E70*F70,2)</f>
        <v>0</v>
      </c>
      <c r="H70" s="254"/>
      <c r="I70" s="255">
        <f>ROUND(E70*H70,2)</f>
        <v>0</v>
      </c>
      <c r="J70" s="254"/>
      <c r="K70" s="255">
        <f>ROUND(E70*J70,2)</f>
        <v>0</v>
      </c>
      <c r="L70" s="255">
        <v>15</v>
      </c>
      <c r="M70" s="255">
        <f>G70*(1+L70/100)</f>
        <v>0</v>
      </c>
      <c r="N70" s="255">
        <v>1.72E-2</v>
      </c>
      <c r="O70" s="255">
        <f>ROUND(E70*N70,2)</f>
        <v>0.03</v>
      </c>
      <c r="P70" s="255">
        <v>0</v>
      </c>
      <c r="Q70" s="255">
        <f>ROUND(E70*P70,2)</f>
        <v>0</v>
      </c>
      <c r="R70" s="255"/>
      <c r="S70" s="255" t="s">
        <v>200</v>
      </c>
      <c r="T70" s="256" t="s">
        <v>142</v>
      </c>
      <c r="U70" s="233">
        <v>1.17334</v>
      </c>
      <c r="V70" s="233">
        <f>ROUND(E70*U70,2)</f>
        <v>2.35</v>
      </c>
      <c r="W70" s="233"/>
      <c r="X70" s="233" t="s">
        <v>143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144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31"/>
      <c r="B71" s="232"/>
      <c r="C71" s="270" t="s">
        <v>201</v>
      </c>
      <c r="D71" s="257"/>
      <c r="E71" s="257"/>
      <c r="F71" s="257"/>
      <c r="G71" s="257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146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58" t="str">
        <f>C71</f>
        <v>Omítka vnějších stěn silikátová, složitost fasády 1-2, skladba:, lehčená jádrová vrstva tl. 15 mm,  , penetrace, silikátová omítka</v>
      </c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1" t="s">
        <v>147</v>
      </c>
      <c r="D72" s="237"/>
      <c r="E72" s="238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1" t="s">
        <v>196</v>
      </c>
      <c r="D73" s="237"/>
      <c r="E73" s="238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148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1" t="s">
        <v>197</v>
      </c>
      <c r="D74" s="237"/>
      <c r="E74" s="238">
        <v>2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2" t="s">
        <v>150</v>
      </c>
      <c r="D75" s="239"/>
      <c r="E75" s="240">
        <v>2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148</v>
      </c>
      <c r="AH75" s="214">
        <v>1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50">
        <v>9</v>
      </c>
      <c r="B76" s="251" t="s">
        <v>202</v>
      </c>
      <c r="C76" s="269" t="s">
        <v>203</v>
      </c>
      <c r="D76" s="252" t="s">
        <v>158</v>
      </c>
      <c r="E76" s="253">
        <v>19.52</v>
      </c>
      <c r="F76" s="254"/>
      <c r="G76" s="255">
        <f>ROUND(E76*F76,2)</f>
        <v>0</v>
      </c>
      <c r="H76" s="254"/>
      <c r="I76" s="255">
        <f>ROUND(E76*H76,2)</f>
        <v>0</v>
      </c>
      <c r="J76" s="254"/>
      <c r="K76" s="255">
        <f>ROUND(E76*J76,2)</f>
        <v>0</v>
      </c>
      <c r="L76" s="255">
        <v>15</v>
      </c>
      <c r="M76" s="255">
        <f>G76*(1+L76/100)</f>
        <v>0</v>
      </c>
      <c r="N76" s="255">
        <v>8.4600000000000005E-3</v>
      </c>
      <c r="O76" s="255">
        <f>ROUND(E76*N76,2)</f>
        <v>0.17</v>
      </c>
      <c r="P76" s="255">
        <v>0</v>
      </c>
      <c r="Q76" s="255">
        <f>ROUND(E76*P76,2)</f>
        <v>0</v>
      </c>
      <c r="R76" s="255"/>
      <c r="S76" s="255" t="s">
        <v>141</v>
      </c>
      <c r="T76" s="256" t="s">
        <v>142</v>
      </c>
      <c r="U76" s="233">
        <v>0.31701000000000001</v>
      </c>
      <c r="V76" s="233">
        <f>ROUND(E76*U76,2)</f>
        <v>6.19</v>
      </c>
      <c r="W76" s="233"/>
      <c r="X76" s="233" t="s">
        <v>143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144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0" t="s">
        <v>204</v>
      </c>
      <c r="D77" s="257"/>
      <c r="E77" s="257"/>
      <c r="F77" s="257"/>
      <c r="G77" s="257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146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31"/>
      <c r="B78" s="232"/>
      <c r="C78" s="273" t="s">
        <v>205</v>
      </c>
      <c r="D78" s="259"/>
      <c r="E78" s="259"/>
      <c r="F78" s="259"/>
      <c r="G78" s="259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146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58" t="str">
        <f>C78</f>
        <v>Položka obsahuje doplnění omítky ve skladbě: cementový postřik, jádrová omítka tl. 20 mm a štuk tl. 3 mm na 20 % plochy fasády.</v>
      </c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1" t="s">
        <v>147</v>
      </c>
      <c r="D79" s="237"/>
      <c r="E79" s="238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148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1" t="s">
        <v>206</v>
      </c>
      <c r="D80" s="237"/>
      <c r="E80" s="238">
        <v>21.12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148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1" t="s">
        <v>207</v>
      </c>
      <c r="D81" s="237"/>
      <c r="E81" s="238">
        <v>-1.6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148</v>
      </c>
      <c r="AH81" s="214">
        <v>5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2" t="s">
        <v>150</v>
      </c>
      <c r="D82" s="239"/>
      <c r="E82" s="240">
        <v>19.52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148</v>
      </c>
      <c r="AH82" s="214">
        <v>1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50">
        <v>10</v>
      </c>
      <c r="B83" s="251" t="s">
        <v>208</v>
      </c>
      <c r="C83" s="269" t="s">
        <v>209</v>
      </c>
      <c r="D83" s="252" t="s">
        <v>158</v>
      </c>
      <c r="E83" s="253">
        <v>19.52</v>
      </c>
      <c r="F83" s="254"/>
      <c r="G83" s="255">
        <f>ROUND(E83*F83,2)</f>
        <v>0</v>
      </c>
      <c r="H83" s="254"/>
      <c r="I83" s="255">
        <f>ROUND(E83*H83,2)</f>
        <v>0</v>
      </c>
      <c r="J83" s="254"/>
      <c r="K83" s="255">
        <f>ROUND(E83*J83,2)</f>
        <v>0</v>
      </c>
      <c r="L83" s="255">
        <v>15</v>
      </c>
      <c r="M83" s="255">
        <f>G83*(1+L83/100)</f>
        <v>0</v>
      </c>
      <c r="N83" s="255">
        <v>6.4999999999999997E-4</v>
      </c>
      <c r="O83" s="255">
        <f>ROUND(E83*N83,2)</f>
        <v>0.01</v>
      </c>
      <c r="P83" s="255">
        <v>0</v>
      </c>
      <c r="Q83" s="255">
        <f>ROUND(E83*P83,2)</f>
        <v>0</v>
      </c>
      <c r="R83" s="255"/>
      <c r="S83" s="255" t="s">
        <v>200</v>
      </c>
      <c r="T83" s="256" t="s">
        <v>142</v>
      </c>
      <c r="U83" s="233">
        <v>0.21</v>
      </c>
      <c r="V83" s="233">
        <f>ROUND(E83*U83,2)</f>
        <v>4.0999999999999996</v>
      </c>
      <c r="W83" s="233"/>
      <c r="X83" s="233" t="s">
        <v>143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144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0" t="s">
        <v>210</v>
      </c>
      <c r="D84" s="257"/>
      <c r="E84" s="257"/>
      <c r="F84" s="257"/>
      <c r="G84" s="257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146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1" t="s">
        <v>147</v>
      </c>
      <c r="D85" s="237"/>
      <c r="E85" s="238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1" t="s">
        <v>206</v>
      </c>
      <c r="D86" s="237"/>
      <c r="E86" s="238">
        <v>21.12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1" t="s">
        <v>207</v>
      </c>
      <c r="D87" s="237"/>
      <c r="E87" s="238">
        <v>-1.6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148</v>
      </c>
      <c r="AH87" s="214">
        <v>5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2" t="s">
        <v>150</v>
      </c>
      <c r="D88" s="239"/>
      <c r="E88" s="240">
        <v>19.52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148</v>
      </c>
      <c r="AH88" s="214">
        <v>1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x14ac:dyDescent="0.2">
      <c r="A89" s="244" t="s">
        <v>136</v>
      </c>
      <c r="B89" s="245" t="s">
        <v>68</v>
      </c>
      <c r="C89" s="268" t="s">
        <v>69</v>
      </c>
      <c r="D89" s="246"/>
      <c r="E89" s="247"/>
      <c r="F89" s="248"/>
      <c r="G89" s="248">
        <f>SUMIF(AG90:AG96,"&lt;&gt;NOR",G90:G96)</f>
        <v>0</v>
      </c>
      <c r="H89" s="248"/>
      <c r="I89" s="248">
        <f>SUM(I90:I96)</f>
        <v>0</v>
      </c>
      <c r="J89" s="248"/>
      <c r="K89" s="248">
        <f>SUM(K90:K96)</f>
        <v>0</v>
      </c>
      <c r="L89" s="248"/>
      <c r="M89" s="248">
        <f>SUM(M90:M96)</f>
        <v>0</v>
      </c>
      <c r="N89" s="248"/>
      <c r="O89" s="248">
        <f>SUM(O90:O96)</f>
        <v>0</v>
      </c>
      <c r="P89" s="248"/>
      <c r="Q89" s="248">
        <f>SUM(Q90:Q96)</f>
        <v>0</v>
      </c>
      <c r="R89" s="248"/>
      <c r="S89" s="248"/>
      <c r="T89" s="249"/>
      <c r="U89" s="243"/>
      <c r="V89" s="243">
        <f>SUM(V90:V96)</f>
        <v>6</v>
      </c>
      <c r="W89" s="243"/>
      <c r="X89" s="243"/>
      <c r="AG89" t="s">
        <v>137</v>
      </c>
    </row>
    <row r="90" spans="1:60" outlineLevel="1" x14ac:dyDescent="0.2">
      <c r="A90" s="250">
        <v>11</v>
      </c>
      <c r="B90" s="251" t="s">
        <v>211</v>
      </c>
      <c r="C90" s="269" t="s">
        <v>212</v>
      </c>
      <c r="D90" s="252" t="s">
        <v>213</v>
      </c>
      <c r="E90" s="253">
        <v>6</v>
      </c>
      <c r="F90" s="254"/>
      <c r="G90" s="255">
        <f>ROUND(E90*F90,2)</f>
        <v>0</v>
      </c>
      <c r="H90" s="254"/>
      <c r="I90" s="255">
        <f>ROUND(E90*H90,2)</f>
        <v>0</v>
      </c>
      <c r="J90" s="254"/>
      <c r="K90" s="255">
        <f>ROUND(E90*J90,2)</f>
        <v>0</v>
      </c>
      <c r="L90" s="255">
        <v>15</v>
      </c>
      <c r="M90" s="255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5"/>
      <c r="S90" s="255" t="s">
        <v>141</v>
      </c>
      <c r="T90" s="256" t="s">
        <v>142</v>
      </c>
      <c r="U90" s="233">
        <v>1</v>
      </c>
      <c r="V90" s="233">
        <f>ROUND(E90*U90,2)</f>
        <v>6</v>
      </c>
      <c r="W90" s="233"/>
      <c r="X90" s="233" t="s">
        <v>143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144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0" t="s">
        <v>214</v>
      </c>
      <c r="D91" s="257"/>
      <c r="E91" s="257"/>
      <c r="F91" s="257"/>
      <c r="G91" s="257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3" t="s">
        <v>215</v>
      </c>
      <c r="D92" s="259"/>
      <c r="E92" s="259"/>
      <c r="F92" s="259"/>
      <c r="G92" s="259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146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1" t="s">
        <v>147</v>
      </c>
      <c r="D93" s="237"/>
      <c r="E93" s="238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1" t="s">
        <v>216</v>
      </c>
      <c r="D94" s="237"/>
      <c r="E94" s="238">
        <v>3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148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1" t="s">
        <v>217</v>
      </c>
      <c r="D95" s="237"/>
      <c r="E95" s="238">
        <v>3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2" t="s">
        <v>150</v>
      </c>
      <c r="D96" s="239"/>
      <c r="E96" s="240">
        <v>6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148</v>
      </c>
      <c r="AH96" s="214">
        <v>1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44" t="s">
        <v>136</v>
      </c>
      <c r="B97" s="245" t="s">
        <v>70</v>
      </c>
      <c r="C97" s="268" t="s">
        <v>71</v>
      </c>
      <c r="D97" s="246"/>
      <c r="E97" s="247"/>
      <c r="F97" s="248"/>
      <c r="G97" s="248">
        <f>SUMIF(AG98:AG111,"&lt;&gt;NOR",G98:G111)</f>
        <v>0</v>
      </c>
      <c r="H97" s="248"/>
      <c r="I97" s="248">
        <f>SUM(I98:I111)</f>
        <v>0</v>
      </c>
      <c r="J97" s="248"/>
      <c r="K97" s="248">
        <f>SUM(K98:K111)</f>
        <v>0</v>
      </c>
      <c r="L97" s="248"/>
      <c r="M97" s="248">
        <f>SUM(M98:M111)</f>
        <v>0</v>
      </c>
      <c r="N97" s="248"/>
      <c r="O97" s="248">
        <f>SUM(O98:O111)</f>
        <v>0.15</v>
      </c>
      <c r="P97" s="248"/>
      <c r="Q97" s="248">
        <f>SUM(Q98:Q111)</f>
        <v>0</v>
      </c>
      <c r="R97" s="248"/>
      <c r="S97" s="248"/>
      <c r="T97" s="249"/>
      <c r="U97" s="243"/>
      <c r="V97" s="243">
        <f>SUM(V98:V111)</f>
        <v>19.8</v>
      </c>
      <c r="W97" s="243"/>
      <c r="X97" s="243"/>
      <c r="AG97" t="s">
        <v>137</v>
      </c>
    </row>
    <row r="98" spans="1:60" outlineLevel="1" x14ac:dyDescent="0.2">
      <c r="A98" s="250">
        <v>12</v>
      </c>
      <c r="B98" s="251" t="s">
        <v>218</v>
      </c>
      <c r="C98" s="269" t="s">
        <v>219</v>
      </c>
      <c r="D98" s="252" t="s">
        <v>158</v>
      </c>
      <c r="E98" s="253">
        <v>92.5</v>
      </c>
      <c r="F98" s="254"/>
      <c r="G98" s="255">
        <f>ROUND(E98*F98,2)</f>
        <v>0</v>
      </c>
      <c r="H98" s="254"/>
      <c r="I98" s="255">
        <f>ROUND(E98*H98,2)</f>
        <v>0</v>
      </c>
      <c r="J98" s="254"/>
      <c r="K98" s="255">
        <f>ROUND(E98*J98,2)</f>
        <v>0</v>
      </c>
      <c r="L98" s="255">
        <v>15</v>
      </c>
      <c r="M98" s="255">
        <f>G98*(1+L98/100)</f>
        <v>0</v>
      </c>
      <c r="N98" s="255">
        <v>1.58E-3</v>
      </c>
      <c r="O98" s="255">
        <f>ROUND(E98*N98,2)</f>
        <v>0.15</v>
      </c>
      <c r="P98" s="255">
        <v>0</v>
      </c>
      <c r="Q98" s="255">
        <f>ROUND(E98*P98,2)</f>
        <v>0</v>
      </c>
      <c r="R98" s="255"/>
      <c r="S98" s="255" t="s">
        <v>141</v>
      </c>
      <c r="T98" s="256" t="s">
        <v>142</v>
      </c>
      <c r="U98" s="233">
        <v>0.214</v>
      </c>
      <c r="V98" s="233">
        <f>ROUND(E98*U98,2)</f>
        <v>19.8</v>
      </c>
      <c r="W98" s="233"/>
      <c r="X98" s="233" t="s">
        <v>143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144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1" t="s">
        <v>147</v>
      </c>
      <c r="D99" s="237"/>
      <c r="E99" s="238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148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1" t="s">
        <v>220</v>
      </c>
      <c r="D100" s="237"/>
      <c r="E100" s="238">
        <v>14.5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1" t="s">
        <v>221</v>
      </c>
      <c r="D101" s="237"/>
      <c r="E101" s="238">
        <v>1.1000000000000001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1" t="s">
        <v>222</v>
      </c>
      <c r="D102" s="237"/>
      <c r="E102" s="238">
        <v>1.1000000000000001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71" t="s">
        <v>223</v>
      </c>
      <c r="D103" s="237"/>
      <c r="E103" s="238">
        <v>4.4000000000000004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148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1" t="s">
        <v>224</v>
      </c>
      <c r="D104" s="237"/>
      <c r="E104" s="238">
        <v>3.9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1" t="s">
        <v>225</v>
      </c>
      <c r="D105" s="237"/>
      <c r="E105" s="238">
        <v>13.5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1" t="s">
        <v>226</v>
      </c>
      <c r="D106" s="237"/>
      <c r="E106" s="238">
        <v>3.4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148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1" t="s">
        <v>227</v>
      </c>
      <c r="D107" s="237"/>
      <c r="E107" s="238">
        <v>3.2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1" t="s">
        <v>228</v>
      </c>
      <c r="D108" s="237"/>
      <c r="E108" s="238">
        <v>24.6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1" t="s">
        <v>229</v>
      </c>
      <c r="D109" s="237"/>
      <c r="E109" s="238">
        <v>21.7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148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230</v>
      </c>
      <c r="D110" s="237"/>
      <c r="E110" s="238">
        <v>1.1000000000000001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2" t="s">
        <v>150</v>
      </c>
      <c r="D111" s="239"/>
      <c r="E111" s="240">
        <v>92.5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148</v>
      </c>
      <c r="AH111" s="214">
        <v>1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5.5" x14ac:dyDescent="0.2">
      <c r="A112" s="244" t="s">
        <v>136</v>
      </c>
      <c r="B112" s="245" t="s">
        <v>72</v>
      </c>
      <c r="C112" s="268" t="s">
        <v>73</v>
      </c>
      <c r="D112" s="246"/>
      <c r="E112" s="247"/>
      <c r="F112" s="248"/>
      <c r="G112" s="248">
        <f>SUMIF(AG113:AG151,"&lt;&gt;NOR",G113:G151)</f>
        <v>0</v>
      </c>
      <c r="H112" s="248"/>
      <c r="I112" s="248">
        <f>SUM(I113:I151)</f>
        <v>0</v>
      </c>
      <c r="J112" s="248"/>
      <c r="K112" s="248">
        <f>SUM(K113:K151)</f>
        <v>0</v>
      </c>
      <c r="L112" s="248"/>
      <c r="M112" s="248">
        <f>SUM(M113:M151)</f>
        <v>0</v>
      </c>
      <c r="N112" s="248"/>
      <c r="O112" s="248">
        <f>SUM(O113:O151)</f>
        <v>0</v>
      </c>
      <c r="P112" s="248"/>
      <c r="Q112" s="248">
        <f>SUM(Q113:Q151)</f>
        <v>0</v>
      </c>
      <c r="R112" s="248"/>
      <c r="S112" s="248"/>
      <c r="T112" s="249"/>
      <c r="U112" s="243"/>
      <c r="V112" s="243">
        <f>SUM(V113:V151)</f>
        <v>37.83</v>
      </c>
      <c r="W112" s="243"/>
      <c r="X112" s="243"/>
      <c r="AG112" t="s">
        <v>137</v>
      </c>
    </row>
    <row r="113" spans="1:60" outlineLevel="1" x14ac:dyDescent="0.2">
      <c r="A113" s="250">
        <v>13</v>
      </c>
      <c r="B113" s="251" t="s">
        <v>231</v>
      </c>
      <c r="C113" s="269" t="s">
        <v>232</v>
      </c>
      <c r="D113" s="252" t="s">
        <v>158</v>
      </c>
      <c r="E113" s="253">
        <v>92.5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15</v>
      </c>
      <c r="M113" s="255">
        <f>G113*(1+L113/100)</f>
        <v>0</v>
      </c>
      <c r="N113" s="255">
        <v>4.0000000000000003E-5</v>
      </c>
      <c r="O113" s="255">
        <f>ROUND(E113*N113,2)</f>
        <v>0</v>
      </c>
      <c r="P113" s="255">
        <v>0</v>
      </c>
      <c r="Q113" s="255">
        <f>ROUND(E113*P113,2)</f>
        <v>0</v>
      </c>
      <c r="R113" s="255"/>
      <c r="S113" s="255" t="s">
        <v>141</v>
      </c>
      <c r="T113" s="256" t="s">
        <v>142</v>
      </c>
      <c r="U113" s="233">
        <v>0.308</v>
      </c>
      <c r="V113" s="233">
        <f>ROUND(E113*U113,2)</f>
        <v>28.49</v>
      </c>
      <c r="W113" s="233"/>
      <c r="X113" s="233" t="s">
        <v>143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159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33.75" outlineLevel="1" x14ac:dyDescent="0.2">
      <c r="A114" s="231"/>
      <c r="B114" s="232"/>
      <c r="C114" s="270" t="s">
        <v>233</v>
      </c>
      <c r="D114" s="257"/>
      <c r="E114" s="257"/>
      <c r="F114" s="257"/>
      <c r="G114" s="257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146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58" t="str">
        <f>C114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1" t="s">
        <v>147</v>
      </c>
      <c r="D115" s="237"/>
      <c r="E115" s="238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1" t="s">
        <v>220</v>
      </c>
      <c r="D116" s="237"/>
      <c r="E116" s="238">
        <v>14.5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1" t="s">
        <v>221</v>
      </c>
      <c r="D117" s="237"/>
      <c r="E117" s="238">
        <v>1.1000000000000001</v>
      </c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1" t="s">
        <v>222</v>
      </c>
      <c r="D118" s="237"/>
      <c r="E118" s="238">
        <v>1.1000000000000001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148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/>
      <c r="B119" s="232"/>
      <c r="C119" s="271" t="s">
        <v>223</v>
      </c>
      <c r="D119" s="237"/>
      <c r="E119" s="238">
        <v>4.4000000000000004</v>
      </c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148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1" t="s">
        <v>224</v>
      </c>
      <c r="D120" s="237"/>
      <c r="E120" s="238">
        <v>3.9</v>
      </c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1" t="s">
        <v>225</v>
      </c>
      <c r="D121" s="237"/>
      <c r="E121" s="238">
        <v>13.5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1" t="s">
        <v>226</v>
      </c>
      <c r="D122" s="237"/>
      <c r="E122" s="238">
        <v>3.4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148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1" t="s">
        <v>227</v>
      </c>
      <c r="D123" s="237"/>
      <c r="E123" s="238">
        <v>3.2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148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1" t="s">
        <v>228</v>
      </c>
      <c r="D124" s="237"/>
      <c r="E124" s="238">
        <v>24.6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1" t="s">
        <v>229</v>
      </c>
      <c r="D125" s="237"/>
      <c r="E125" s="238">
        <v>21.7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1" t="s">
        <v>230</v>
      </c>
      <c r="D126" s="237"/>
      <c r="E126" s="238">
        <v>1.1000000000000001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2" t="s">
        <v>150</v>
      </c>
      <c r="D127" s="239"/>
      <c r="E127" s="240">
        <v>92.5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148</v>
      </c>
      <c r="AH127" s="214">
        <v>1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50">
        <v>14</v>
      </c>
      <c r="B128" s="251" t="s">
        <v>234</v>
      </c>
      <c r="C128" s="269" t="s">
        <v>235</v>
      </c>
      <c r="D128" s="252" t="s">
        <v>158</v>
      </c>
      <c r="E128" s="253">
        <v>92.5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15</v>
      </c>
      <c r="M128" s="255">
        <f>G128*(1+L128/100)</f>
        <v>0</v>
      </c>
      <c r="N128" s="255">
        <v>0</v>
      </c>
      <c r="O128" s="255">
        <f>ROUND(E128*N128,2)</f>
        <v>0</v>
      </c>
      <c r="P128" s="255">
        <v>0</v>
      </c>
      <c r="Q128" s="255">
        <f>ROUND(E128*P128,2)</f>
        <v>0</v>
      </c>
      <c r="R128" s="255"/>
      <c r="S128" s="255" t="s">
        <v>141</v>
      </c>
      <c r="T128" s="256" t="s">
        <v>142</v>
      </c>
      <c r="U128" s="233">
        <v>1.4999999999999999E-2</v>
      </c>
      <c r="V128" s="233">
        <f>ROUND(E128*U128,2)</f>
        <v>1.39</v>
      </c>
      <c r="W128" s="233"/>
      <c r="X128" s="233" t="s">
        <v>143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144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1" t="s">
        <v>147</v>
      </c>
      <c r="D129" s="237"/>
      <c r="E129" s="238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148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1" t="s">
        <v>220</v>
      </c>
      <c r="D130" s="237"/>
      <c r="E130" s="238">
        <v>14.5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1" t="s">
        <v>221</v>
      </c>
      <c r="D131" s="237"/>
      <c r="E131" s="238">
        <v>1.1000000000000001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/>
      <c r="B132" s="232"/>
      <c r="C132" s="271" t="s">
        <v>222</v>
      </c>
      <c r="D132" s="237"/>
      <c r="E132" s="238">
        <v>1.1000000000000001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1" t="s">
        <v>223</v>
      </c>
      <c r="D133" s="237"/>
      <c r="E133" s="238">
        <v>4.4000000000000004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1" t="s">
        <v>224</v>
      </c>
      <c r="D134" s="237"/>
      <c r="E134" s="238">
        <v>3.9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1" t="s">
        <v>225</v>
      </c>
      <c r="D135" s="237"/>
      <c r="E135" s="238">
        <v>13.5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71" t="s">
        <v>226</v>
      </c>
      <c r="D136" s="237"/>
      <c r="E136" s="238">
        <v>3.4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71" t="s">
        <v>227</v>
      </c>
      <c r="D137" s="237"/>
      <c r="E137" s="238">
        <v>3.2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228</v>
      </c>
      <c r="D138" s="237"/>
      <c r="E138" s="238">
        <v>24.6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1" t="s">
        <v>229</v>
      </c>
      <c r="D139" s="237"/>
      <c r="E139" s="238">
        <v>21.7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1" t="s">
        <v>230</v>
      </c>
      <c r="D140" s="237"/>
      <c r="E140" s="238">
        <v>1.1000000000000001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148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2" t="s">
        <v>150</v>
      </c>
      <c r="D141" s="239"/>
      <c r="E141" s="240">
        <v>92.5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148</v>
      </c>
      <c r="AH141" s="214">
        <v>1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50">
        <v>15</v>
      </c>
      <c r="B142" s="251" t="s">
        <v>236</v>
      </c>
      <c r="C142" s="269" t="s">
        <v>237</v>
      </c>
      <c r="D142" s="252" t="s">
        <v>158</v>
      </c>
      <c r="E142" s="253">
        <v>61.16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15</v>
      </c>
      <c r="M142" s="255">
        <f>G142*(1+L142/100)</f>
        <v>0</v>
      </c>
      <c r="N142" s="255">
        <v>1.0000000000000001E-5</v>
      </c>
      <c r="O142" s="255">
        <f>ROUND(E142*N142,2)</f>
        <v>0</v>
      </c>
      <c r="P142" s="255">
        <v>0</v>
      </c>
      <c r="Q142" s="255">
        <f>ROUND(E142*P142,2)</f>
        <v>0</v>
      </c>
      <c r="R142" s="255"/>
      <c r="S142" s="255" t="s">
        <v>141</v>
      </c>
      <c r="T142" s="256" t="s">
        <v>142</v>
      </c>
      <c r="U142" s="233">
        <v>0.13</v>
      </c>
      <c r="V142" s="233">
        <f>ROUND(E142*U142,2)</f>
        <v>7.95</v>
      </c>
      <c r="W142" s="233"/>
      <c r="X142" s="233" t="s">
        <v>143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144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147</v>
      </c>
      <c r="D143" s="237"/>
      <c r="E143" s="238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1" t="s">
        <v>161</v>
      </c>
      <c r="D144" s="237"/>
      <c r="E144" s="238">
        <v>11.34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1" t="s">
        <v>162</v>
      </c>
      <c r="D145" s="237"/>
      <c r="E145" s="238">
        <v>2.88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163</v>
      </c>
      <c r="D146" s="237"/>
      <c r="E146" s="238">
        <v>1.62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148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1" t="s">
        <v>164</v>
      </c>
      <c r="D147" s="237"/>
      <c r="E147" s="238">
        <v>2.86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1" t="s">
        <v>165</v>
      </c>
      <c r="D148" s="237"/>
      <c r="E148" s="238">
        <v>11.44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1" t="s">
        <v>166</v>
      </c>
      <c r="D149" s="237"/>
      <c r="E149" s="238">
        <v>7.92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148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167</v>
      </c>
      <c r="D150" s="237"/>
      <c r="E150" s="238">
        <v>23.1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2" t="s">
        <v>150</v>
      </c>
      <c r="D151" s="239"/>
      <c r="E151" s="240">
        <v>61.16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148</v>
      </c>
      <c r="AH151" s="214">
        <v>1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x14ac:dyDescent="0.2">
      <c r="A152" s="244" t="s">
        <v>136</v>
      </c>
      <c r="B152" s="245" t="s">
        <v>74</v>
      </c>
      <c r="C152" s="268" t="s">
        <v>75</v>
      </c>
      <c r="D152" s="246"/>
      <c r="E152" s="247"/>
      <c r="F152" s="248"/>
      <c r="G152" s="248">
        <f>SUMIF(AG153:AG167,"&lt;&gt;NOR",G153:G167)</f>
        <v>0</v>
      </c>
      <c r="H152" s="248"/>
      <c r="I152" s="248">
        <f>SUM(I153:I167)</f>
        <v>0</v>
      </c>
      <c r="J152" s="248"/>
      <c r="K152" s="248">
        <f>SUM(K153:K167)</f>
        <v>0</v>
      </c>
      <c r="L152" s="248"/>
      <c r="M152" s="248">
        <f>SUM(M153:M167)</f>
        <v>0</v>
      </c>
      <c r="N152" s="248"/>
      <c r="O152" s="248">
        <f>SUM(O153:O167)</f>
        <v>0</v>
      </c>
      <c r="P152" s="248"/>
      <c r="Q152" s="248">
        <f>SUM(Q153:Q167)</f>
        <v>1.18</v>
      </c>
      <c r="R152" s="248"/>
      <c r="S152" s="248"/>
      <c r="T152" s="249"/>
      <c r="U152" s="243"/>
      <c r="V152" s="243">
        <f>SUM(V153:V167)</f>
        <v>10.379999999999999</v>
      </c>
      <c r="W152" s="243"/>
      <c r="X152" s="243"/>
      <c r="AG152" t="s">
        <v>137</v>
      </c>
    </row>
    <row r="153" spans="1:60" ht="22.5" outlineLevel="1" x14ac:dyDescent="0.2">
      <c r="A153" s="250">
        <v>16</v>
      </c>
      <c r="B153" s="251" t="s">
        <v>238</v>
      </c>
      <c r="C153" s="269" t="s">
        <v>239</v>
      </c>
      <c r="D153" s="252" t="s">
        <v>158</v>
      </c>
      <c r="E153" s="253">
        <v>5.4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0</v>
      </c>
      <c r="O153" s="255">
        <f>ROUND(E153*N153,2)</f>
        <v>0</v>
      </c>
      <c r="P153" s="255">
        <v>1.26E-2</v>
      </c>
      <c r="Q153" s="255">
        <f>ROUND(E153*P153,2)</f>
        <v>7.0000000000000007E-2</v>
      </c>
      <c r="R153" s="255"/>
      <c r="S153" s="255" t="s">
        <v>200</v>
      </c>
      <c r="T153" s="256" t="s">
        <v>142</v>
      </c>
      <c r="U153" s="233">
        <v>0.33</v>
      </c>
      <c r="V153" s="233">
        <f>ROUND(E153*U153,2)</f>
        <v>1.78</v>
      </c>
      <c r="W153" s="233"/>
      <c r="X153" s="233" t="s">
        <v>143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144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1" t="s">
        <v>147</v>
      </c>
      <c r="D154" s="237"/>
      <c r="E154" s="238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148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1" t="s">
        <v>222</v>
      </c>
      <c r="D155" s="237"/>
      <c r="E155" s="238">
        <v>1.1000000000000001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1" t="s">
        <v>227</v>
      </c>
      <c r="D156" s="237"/>
      <c r="E156" s="238">
        <v>3.2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148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1" t="s">
        <v>230</v>
      </c>
      <c r="D157" s="237"/>
      <c r="E157" s="238">
        <v>1.1000000000000001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2" t="s">
        <v>150</v>
      </c>
      <c r="D158" s="239"/>
      <c r="E158" s="240">
        <v>5.4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148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50">
        <v>17</v>
      </c>
      <c r="B159" s="251" t="s">
        <v>240</v>
      </c>
      <c r="C159" s="269" t="s">
        <v>241</v>
      </c>
      <c r="D159" s="252" t="s">
        <v>158</v>
      </c>
      <c r="E159" s="253">
        <v>13.5</v>
      </c>
      <c r="F159" s="254"/>
      <c r="G159" s="255">
        <f>ROUND(E159*F159,2)</f>
        <v>0</v>
      </c>
      <c r="H159" s="254"/>
      <c r="I159" s="255">
        <f>ROUND(E159*H159,2)</f>
        <v>0</v>
      </c>
      <c r="J159" s="254"/>
      <c r="K159" s="255">
        <f>ROUND(E159*J159,2)</f>
        <v>0</v>
      </c>
      <c r="L159" s="255">
        <v>15</v>
      </c>
      <c r="M159" s="255">
        <f>G159*(1+L159/100)</f>
        <v>0</v>
      </c>
      <c r="N159" s="255">
        <v>0</v>
      </c>
      <c r="O159" s="255">
        <f>ROUND(E159*N159,2)</f>
        <v>0</v>
      </c>
      <c r="P159" s="255">
        <v>1.26E-2</v>
      </c>
      <c r="Q159" s="255">
        <f>ROUND(E159*P159,2)</f>
        <v>0.17</v>
      </c>
      <c r="R159" s="255"/>
      <c r="S159" s="255" t="s">
        <v>141</v>
      </c>
      <c r="T159" s="256" t="s">
        <v>142</v>
      </c>
      <c r="U159" s="233">
        <v>0.33</v>
      </c>
      <c r="V159" s="233">
        <f>ROUND(E159*U159,2)</f>
        <v>4.46</v>
      </c>
      <c r="W159" s="233"/>
      <c r="X159" s="233" t="s">
        <v>143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144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1" t="s">
        <v>147</v>
      </c>
      <c r="D160" s="237"/>
      <c r="E160" s="238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1" t="s">
        <v>225</v>
      </c>
      <c r="D161" s="237"/>
      <c r="E161" s="238">
        <v>13.5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2" t="s">
        <v>150</v>
      </c>
      <c r="D162" s="239"/>
      <c r="E162" s="240">
        <v>13.5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148</v>
      </c>
      <c r="AH162" s="214">
        <v>1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50">
        <v>18</v>
      </c>
      <c r="B163" s="251" t="s">
        <v>242</v>
      </c>
      <c r="C163" s="269" t="s">
        <v>243</v>
      </c>
      <c r="D163" s="252" t="s">
        <v>158</v>
      </c>
      <c r="E163" s="253">
        <v>13.8</v>
      </c>
      <c r="F163" s="254"/>
      <c r="G163" s="255">
        <f>ROUND(E163*F163,2)</f>
        <v>0</v>
      </c>
      <c r="H163" s="254"/>
      <c r="I163" s="255">
        <f>ROUND(E163*H163,2)</f>
        <v>0</v>
      </c>
      <c r="J163" s="254"/>
      <c r="K163" s="255">
        <f>ROUND(E163*J163,2)</f>
        <v>0</v>
      </c>
      <c r="L163" s="255">
        <v>15</v>
      </c>
      <c r="M163" s="255">
        <f>G163*(1+L163/100)</f>
        <v>0</v>
      </c>
      <c r="N163" s="255">
        <v>0</v>
      </c>
      <c r="O163" s="255">
        <f>ROUND(E163*N163,2)</f>
        <v>0</v>
      </c>
      <c r="P163" s="255">
        <v>6.8000000000000005E-2</v>
      </c>
      <c r="Q163" s="255">
        <f>ROUND(E163*P163,2)</f>
        <v>0.94</v>
      </c>
      <c r="R163" s="255"/>
      <c r="S163" s="255" t="s">
        <v>141</v>
      </c>
      <c r="T163" s="256" t="s">
        <v>142</v>
      </c>
      <c r="U163" s="233">
        <v>0.3</v>
      </c>
      <c r="V163" s="233">
        <f>ROUND(E163*U163,2)</f>
        <v>4.1399999999999997</v>
      </c>
      <c r="W163" s="233"/>
      <c r="X163" s="233" t="s">
        <v>143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144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147</v>
      </c>
      <c r="D164" s="237"/>
      <c r="E164" s="238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1" t="s">
        <v>244</v>
      </c>
      <c r="D165" s="237"/>
      <c r="E165" s="238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1" t="s">
        <v>245</v>
      </c>
      <c r="D166" s="237"/>
      <c r="E166" s="238">
        <v>13.8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148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2" t="s">
        <v>150</v>
      </c>
      <c r="D167" s="239"/>
      <c r="E167" s="240">
        <v>13.8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148</v>
      </c>
      <c r="AH167" s="214">
        <v>1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x14ac:dyDescent="0.2">
      <c r="A168" s="244" t="s">
        <v>136</v>
      </c>
      <c r="B168" s="245" t="s">
        <v>76</v>
      </c>
      <c r="C168" s="268" t="s">
        <v>77</v>
      </c>
      <c r="D168" s="246"/>
      <c r="E168" s="247"/>
      <c r="F168" s="248"/>
      <c r="G168" s="248">
        <f>SUMIF(AG169:AG169,"&lt;&gt;NOR",G169:G169)</f>
        <v>0</v>
      </c>
      <c r="H168" s="248"/>
      <c r="I168" s="248">
        <f>SUM(I169:I169)</f>
        <v>0</v>
      </c>
      <c r="J168" s="248"/>
      <c r="K168" s="248">
        <f>SUM(K169:K169)</f>
        <v>0</v>
      </c>
      <c r="L168" s="248"/>
      <c r="M168" s="248">
        <f>SUM(M169:M169)</f>
        <v>0</v>
      </c>
      <c r="N168" s="248"/>
      <c r="O168" s="248">
        <f>SUM(O169:O169)</f>
        <v>0</v>
      </c>
      <c r="P168" s="248"/>
      <c r="Q168" s="248">
        <f>SUM(Q169:Q169)</f>
        <v>0</v>
      </c>
      <c r="R168" s="248"/>
      <c r="S168" s="248"/>
      <c r="T168" s="249"/>
      <c r="U168" s="243"/>
      <c r="V168" s="243">
        <f>SUM(V169:V169)</f>
        <v>4.17</v>
      </c>
      <c r="W168" s="243"/>
      <c r="X168" s="243"/>
      <c r="AG168" t="s">
        <v>137</v>
      </c>
    </row>
    <row r="169" spans="1:60" ht="22.5" outlineLevel="1" x14ac:dyDescent="0.2">
      <c r="A169" s="260">
        <v>19</v>
      </c>
      <c r="B169" s="261" t="s">
        <v>246</v>
      </c>
      <c r="C169" s="274" t="s">
        <v>247</v>
      </c>
      <c r="D169" s="262" t="s">
        <v>248</v>
      </c>
      <c r="E169" s="263">
        <v>0.75819999999999999</v>
      </c>
      <c r="F169" s="264"/>
      <c r="G169" s="265">
        <f>ROUND(E169*F169,2)</f>
        <v>0</v>
      </c>
      <c r="H169" s="264"/>
      <c r="I169" s="265">
        <f>ROUND(E169*H169,2)</f>
        <v>0</v>
      </c>
      <c r="J169" s="264"/>
      <c r="K169" s="265">
        <f>ROUND(E169*J169,2)</f>
        <v>0</v>
      </c>
      <c r="L169" s="265">
        <v>15</v>
      </c>
      <c r="M169" s="265">
        <f>G169*(1+L169/100)</f>
        <v>0</v>
      </c>
      <c r="N169" s="265">
        <v>0</v>
      </c>
      <c r="O169" s="265">
        <f>ROUND(E169*N169,2)</f>
        <v>0</v>
      </c>
      <c r="P169" s="265">
        <v>0</v>
      </c>
      <c r="Q169" s="265">
        <f>ROUND(E169*P169,2)</f>
        <v>0</v>
      </c>
      <c r="R169" s="265"/>
      <c r="S169" s="265" t="s">
        <v>141</v>
      </c>
      <c r="T169" s="266" t="s">
        <v>142</v>
      </c>
      <c r="U169" s="233">
        <v>5.5</v>
      </c>
      <c r="V169" s="233">
        <f>ROUND(E169*U169,2)</f>
        <v>4.17</v>
      </c>
      <c r="W169" s="233"/>
      <c r="X169" s="233" t="s">
        <v>249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250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x14ac:dyDescent="0.2">
      <c r="A170" s="244" t="s">
        <v>136</v>
      </c>
      <c r="B170" s="245" t="s">
        <v>78</v>
      </c>
      <c r="C170" s="268" t="s">
        <v>79</v>
      </c>
      <c r="D170" s="246"/>
      <c r="E170" s="247"/>
      <c r="F170" s="248"/>
      <c r="G170" s="248">
        <f>SUMIF(AG171:AG175,"&lt;&gt;NOR",G171:G175)</f>
        <v>0</v>
      </c>
      <c r="H170" s="248"/>
      <c r="I170" s="248">
        <f>SUM(I171:I175)</f>
        <v>0</v>
      </c>
      <c r="J170" s="248"/>
      <c r="K170" s="248">
        <f>SUM(K171:K175)</f>
        <v>0</v>
      </c>
      <c r="L170" s="248"/>
      <c r="M170" s="248">
        <f>SUM(M171:M175)</f>
        <v>0</v>
      </c>
      <c r="N170" s="248"/>
      <c r="O170" s="248">
        <f>SUM(O171:O175)</f>
        <v>0.01</v>
      </c>
      <c r="P170" s="248"/>
      <c r="Q170" s="248">
        <f>SUM(Q171:Q175)</f>
        <v>0</v>
      </c>
      <c r="R170" s="248"/>
      <c r="S170" s="248"/>
      <c r="T170" s="249"/>
      <c r="U170" s="243"/>
      <c r="V170" s="243">
        <f>SUM(V171:V175)</f>
        <v>0.71</v>
      </c>
      <c r="W170" s="243"/>
      <c r="X170" s="243"/>
      <c r="AG170" t="s">
        <v>137</v>
      </c>
    </row>
    <row r="171" spans="1:60" ht="22.5" outlineLevel="1" x14ac:dyDescent="0.2">
      <c r="A171" s="250">
        <v>20</v>
      </c>
      <c r="B171" s="251" t="s">
        <v>251</v>
      </c>
      <c r="C171" s="269" t="s">
        <v>252</v>
      </c>
      <c r="D171" s="252" t="s">
        <v>253</v>
      </c>
      <c r="E171" s="253">
        <v>1</v>
      </c>
      <c r="F171" s="254"/>
      <c r="G171" s="255">
        <f>ROUND(E171*F171,2)</f>
        <v>0</v>
      </c>
      <c r="H171" s="254"/>
      <c r="I171" s="255">
        <f>ROUND(E171*H171,2)</f>
        <v>0</v>
      </c>
      <c r="J171" s="254"/>
      <c r="K171" s="255">
        <f>ROUND(E171*J171,2)</f>
        <v>0</v>
      </c>
      <c r="L171" s="255">
        <v>15</v>
      </c>
      <c r="M171" s="255">
        <f>G171*(1+L171/100)</f>
        <v>0</v>
      </c>
      <c r="N171" s="255">
        <v>6.7499999999999999E-3</v>
      </c>
      <c r="O171" s="255">
        <f>ROUND(E171*N171,2)</f>
        <v>0.01</v>
      </c>
      <c r="P171" s="255">
        <v>0</v>
      </c>
      <c r="Q171" s="255">
        <f>ROUND(E171*P171,2)</f>
        <v>0</v>
      </c>
      <c r="R171" s="255"/>
      <c r="S171" s="255" t="s">
        <v>200</v>
      </c>
      <c r="T171" s="256" t="s">
        <v>254</v>
      </c>
      <c r="U171" s="233">
        <v>0.70899999999999996</v>
      </c>
      <c r="V171" s="233">
        <f>ROUND(E171*U171,2)</f>
        <v>0.71</v>
      </c>
      <c r="W171" s="233"/>
      <c r="X171" s="233" t="s">
        <v>143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144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2.5" outlineLevel="1" x14ac:dyDescent="0.2">
      <c r="A172" s="231"/>
      <c r="B172" s="232"/>
      <c r="C172" s="270" t="s">
        <v>255</v>
      </c>
      <c r="D172" s="257"/>
      <c r="E172" s="257"/>
      <c r="F172" s="257"/>
      <c r="G172" s="257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146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58" t="str">
        <f>C172</f>
        <v>Kompletní dodávka a montáž včetně uvedení do provozu, prostupů, zaškolení, seřízení, zkoušek dle příslušných ČSN a dalších pomocných prací a zednických přípomocí</v>
      </c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147</v>
      </c>
      <c r="D173" s="237"/>
      <c r="E173" s="238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148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256</v>
      </c>
      <c r="D174" s="237"/>
      <c r="E174" s="238">
        <v>1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148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2" t="s">
        <v>150</v>
      </c>
      <c r="D175" s="239"/>
      <c r="E175" s="240">
        <v>1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148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x14ac:dyDescent="0.2">
      <c r="A176" s="244" t="s">
        <v>136</v>
      </c>
      <c r="B176" s="245" t="s">
        <v>80</v>
      </c>
      <c r="C176" s="268" t="s">
        <v>81</v>
      </c>
      <c r="D176" s="246"/>
      <c r="E176" s="247"/>
      <c r="F176" s="248"/>
      <c r="G176" s="248">
        <f>SUMIF(AG177:AG186,"&lt;&gt;NOR",G177:G186)</f>
        <v>0</v>
      </c>
      <c r="H176" s="248"/>
      <c r="I176" s="248">
        <f>SUM(I177:I186)</f>
        <v>0</v>
      </c>
      <c r="J176" s="248"/>
      <c r="K176" s="248">
        <f>SUM(K177:K186)</f>
        <v>0</v>
      </c>
      <c r="L176" s="248"/>
      <c r="M176" s="248">
        <f>SUM(M177:M186)</f>
        <v>0</v>
      </c>
      <c r="N176" s="248"/>
      <c r="O176" s="248">
        <f>SUM(O177:O186)</f>
        <v>0</v>
      </c>
      <c r="P176" s="248"/>
      <c r="Q176" s="248">
        <f>SUM(Q177:Q186)</f>
        <v>0</v>
      </c>
      <c r="R176" s="248"/>
      <c r="S176" s="248"/>
      <c r="T176" s="249"/>
      <c r="U176" s="243"/>
      <c r="V176" s="243">
        <f>SUM(V177:V186)</f>
        <v>1.18</v>
      </c>
      <c r="W176" s="243"/>
      <c r="X176" s="243"/>
      <c r="AG176" t="s">
        <v>137</v>
      </c>
    </row>
    <row r="177" spans="1:60" ht="22.5" outlineLevel="1" x14ac:dyDescent="0.2">
      <c r="A177" s="250">
        <v>21</v>
      </c>
      <c r="B177" s="251" t="s">
        <v>257</v>
      </c>
      <c r="C177" s="269" t="s">
        <v>252</v>
      </c>
      <c r="D177" s="252" t="s">
        <v>253</v>
      </c>
      <c r="E177" s="253">
        <v>1</v>
      </c>
      <c r="F177" s="254"/>
      <c r="G177" s="255">
        <f>ROUND(E177*F177,2)</f>
        <v>0</v>
      </c>
      <c r="H177" s="254"/>
      <c r="I177" s="255">
        <f>ROUND(E177*H177,2)</f>
        <v>0</v>
      </c>
      <c r="J177" s="254"/>
      <c r="K177" s="255">
        <f>ROUND(E177*J177,2)</f>
        <v>0</v>
      </c>
      <c r="L177" s="255">
        <v>15</v>
      </c>
      <c r="M177" s="255">
        <f>G177*(1+L177/100)</f>
        <v>0</v>
      </c>
      <c r="N177" s="255">
        <v>8.0000000000000004E-4</v>
      </c>
      <c r="O177" s="255">
        <f>ROUND(E177*N177,2)</f>
        <v>0</v>
      </c>
      <c r="P177" s="255">
        <v>0</v>
      </c>
      <c r="Q177" s="255">
        <f>ROUND(E177*P177,2)</f>
        <v>0</v>
      </c>
      <c r="R177" s="255"/>
      <c r="S177" s="255" t="s">
        <v>200</v>
      </c>
      <c r="T177" s="256" t="s">
        <v>254</v>
      </c>
      <c r="U177" s="233">
        <v>0.59399999999999997</v>
      </c>
      <c r="V177" s="233">
        <f>ROUND(E177*U177,2)</f>
        <v>0.59</v>
      </c>
      <c r="W177" s="233"/>
      <c r="X177" s="233" t="s">
        <v>143</v>
      </c>
      <c r="Y177" s="214"/>
      <c r="Z177" s="214"/>
      <c r="AA177" s="214"/>
      <c r="AB177" s="214"/>
      <c r="AC177" s="214"/>
      <c r="AD177" s="214"/>
      <c r="AE177" s="214"/>
      <c r="AF177" s="214"/>
      <c r="AG177" s="214" t="s">
        <v>144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2.5" outlineLevel="1" x14ac:dyDescent="0.2">
      <c r="A178" s="231"/>
      <c r="B178" s="232"/>
      <c r="C178" s="270" t="s">
        <v>255</v>
      </c>
      <c r="D178" s="257"/>
      <c r="E178" s="257"/>
      <c r="F178" s="257"/>
      <c r="G178" s="257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146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58" t="str">
        <f>C178</f>
        <v>Kompletní dodávka a montáž včetně uvedení do provozu, prostupů, zaškolení, seřízení, zkoušek dle příslušných ČSN a dalších pomocných prací a zednických přípomocí</v>
      </c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1" t="s">
        <v>147</v>
      </c>
      <c r="D179" s="237"/>
      <c r="E179" s="238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148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1" t="s">
        <v>256</v>
      </c>
      <c r="D180" s="237"/>
      <c r="E180" s="238">
        <v>1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148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2" t="s">
        <v>150</v>
      </c>
      <c r="D181" s="239"/>
      <c r="E181" s="240">
        <v>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148</v>
      </c>
      <c r="AH181" s="214">
        <v>1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50">
        <v>22</v>
      </c>
      <c r="B182" s="251" t="s">
        <v>258</v>
      </c>
      <c r="C182" s="269" t="s">
        <v>259</v>
      </c>
      <c r="D182" s="252" t="s">
        <v>253</v>
      </c>
      <c r="E182" s="253">
        <v>1</v>
      </c>
      <c r="F182" s="254"/>
      <c r="G182" s="255">
        <f>ROUND(E182*F182,2)</f>
        <v>0</v>
      </c>
      <c r="H182" s="254"/>
      <c r="I182" s="255">
        <f>ROUND(E182*H182,2)</f>
        <v>0</v>
      </c>
      <c r="J182" s="254"/>
      <c r="K182" s="255">
        <f>ROUND(E182*J182,2)</f>
        <v>0</v>
      </c>
      <c r="L182" s="255">
        <v>15</v>
      </c>
      <c r="M182" s="255">
        <f>G182*(1+L182/100)</f>
        <v>0</v>
      </c>
      <c r="N182" s="255">
        <v>8.0000000000000004E-4</v>
      </c>
      <c r="O182" s="255">
        <f>ROUND(E182*N182,2)</f>
        <v>0</v>
      </c>
      <c r="P182" s="255">
        <v>0</v>
      </c>
      <c r="Q182" s="255">
        <f>ROUND(E182*P182,2)</f>
        <v>0</v>
      </c>
      <c r="R182" s="255"/>
      <c r="S182" s="255" t="s">
        <v>200</v>
      </c>
      <c r="T182" s="256" t="s">
        <v>254</v>
      </c>
      <c r="U182" s="233">
        <v>0.59399999999999997</v>
      </c>
      <c r="V182" s="233">
        <f>ROUND(E182*U182,2)</f>
        <v>0.59</v>
      </c>
      <c r="W182" s="233"/>
      <c r="X182" s="233" t="s">
        <v>143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144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2.5" outlineLevel="1" x14ac:dyDescent="0.2">
      <c r="A183" s="231"/>
      <c r="B183" s="232"/>
      <c r="C183" s="270" t="s">
        <v>255</v>
      </c>
      <c r="D183" s="257"/>
      <c r="E183" s="257"/>
      <c r="F183" s="257"/>
      <c r="G183" s="257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146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58" t="str">
        <f>C183</f>
        <v>Kompletní dodávka a montáž včetně uvedení do provozu, prostupů, zaškolení, seřízení, zkoušek dle příslušných ČSN a dalších pomocných prací a zednických přípomocí</v>
      </c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1" t="s">
        <v>147</v>
      </c>
      <c r="D184" s="237"/>
      <c r="E184" s="238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148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1" t="s">
        <v>256</v>
      </c>
      <c r="D185" s="237"/>
      <c r="E185" s="238">
        <v>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148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2" t="s">
        <v>150</v>
      </c>
      <c r="D186" s="239"/>
      <c r="E186" s="240">
        <v>1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148</v>
      </c>
      <c r="AH186" s="214">
        <v>1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x14ac:dyDescent="0.2">
      <c r="A187" s="244" t="s">
        <v>136</v>
      </c>
      <c r="B187" s="245" t="s">
        <v>82</v>
      </c>
      <c r="C187" s="268" t="s">
        <v>83</v>
      </c>
      <c r="D187" s="246"/>
      <c r="E187" s="247"/>
      <c r="F187" s="248"/>
      <c r="G187" s="248">
        <f>SUMIF(AG188:AG192,"&lt;&gt;NOR",G188:G192)</f>
        <v>0</v>
      </c>
      <c r="H187" s="248"/>
      <c r="I187" s="248">
        <f>SUM(I188:I192)</f>
        <v>0</v>
      </c>
      <c r="J187" s="248"/>
      <c r="K187" s="248">
        <f>SUM(K188:K192)</f>
        <v>0</v>
      </c>
      <c r="L187" s="248"/>
      <c r="M187" s="248">
        <f>SUM(M188:M192)</f>
        <v>0</v>
      </c>
      <c r="N187" s="248"/>
      <c r="O187" s="248">
        <f>SUM(O188:O192)</f>
        <v>0.01</v>
      </c>
      <c r="P187" s="248"/>
      <c r="Q187" s="248">
        <f>SUM(Q188:Q192)</f>
        <v>0</v>
      </c>
      <c r="R187" s="248"/>
      <c r="S187" s="248"/>
      <c r="T187" s="249"/>
      <c r="U187" s="243"/>
      <c r="V187" s="243">
        <f>SUM(V188:V192)</f>
        <v>1.76</v>
      </c>
      <c r="W187" s="243"/>
      <c r="X187" s="243"/>
      <c r="AG187" t="s">
        <v>137</v>
      </c>
    </row>
    <row r="188" spans="1:60" outlineLevel="1" x14ac:dyDescent="0.2">
      <c r="A188" s="250">
        <v>23</v>
      </c>
      <c r="B188" s="251" t="s">
        <v>260</v>
      </c>
      <c r="C188" s="269" t="s">
        <v>261</v>
      </c>
      <c r="D188" s="252" t="s">
        <v>253</v>
      </c>
      <c r="E188" s="253">
        <v>1</v>
      </c>
      <c r="F188" s="254"/>
      <c r="G188" s="255">
        <f>ROUND(E188*F188,2)</f>
        <v>0</v>
      </c>
      <c r="H188" s="254"/>
      <c r="I188" s="255">
        <f>ROUND(E188*H188,2)</f>
        <v>0</v>
      </c>
      <c r="J188" s="254"/>
      <c r="K188" s="255">
        <f>ROUND(E188*J188,2)</f>
        <v>0</v>
      </c>
      <c r="L188" s="255">
        <v>15</v>
      </c>
      <c r="M188" s="255">
        <f>G188*(1+L188/100)</f>
        <v>0</v>
      </c>
      <c r="N188" s="255">
        <v>6.3699999999999998E-3</v>
      </c>
      <c r="O188" s="255">
        <f>ROUND(E188*N188,2)</f>
        <v>0.01</v>
      </c>
      <c r="P188" s="255">
        <v>0</v>
      </c>
      <c r="Q188" s="255">
        <f>ROUND(E188*P188,2)</f>
        <v>0</v>
      </c>
      <c r="R188" s="255"/>
      <c r="S188" s="255" t="s">
        <v>200</v>
      </c>
      <c r="T188" s="256" t="s">
        <v>254</v>
      </c>
      <c r="U188" s="233">
        <v>1.756</v>
      </c>
      <c r="V188" s="233">
        <f>ROUND(E188*U188,2)</f>
        <v>1.76</v>
      </c>
      <c r="W188" s="233"/>
      <c r="X188" s="233" t="s">
        <v>143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144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ht="22.5" outlineLevel="1" x14ac:dyDescent="0.2">
      <c r="A189" s="231"/>
      <c r="B189" s="232"/>
      <c r="C189" s="270" t="s">
        <v>255</v>
      </c>
      <c r="D189" s="257"/>
      <c r="E189" s="257"/>
      <c r="F189" s="257"/>
      <c r="G189" s="257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146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58" t="str">
        <f>C189</f>
        <v>Kompletní dodávka a montáž včetně uvedení do provozu, prostupů, zaškolení, seřízení, zkoušek dle příslušných ČSN a dalších pomocných prací a zednických přípomocí</v>
      </c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1" t="s">
        <v>147</v>
      </c>
      <c r="D190" s="237"/>
      <c r="E190" s="238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148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1" t="s">
        <v>256</v>
      </c>
      <c r="D191" s="237"/>
      <c r="E191" s="238">
        <v>1</v>
      </c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148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2" t="s">
        <v>150</v>
      </c>
      <c r="D192" s="239"/>
      <c r="E192" s="240">
        <v>1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148</v>
      </c>
      <c r="AH192" s="214">
        <v>1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x14ac:dyDescent="0.2">
      <c r="A193" s="244" t="s">
        <v>136</v>
      </c>
      <c r="B193" s="245" t="s">
        <v>84</v>
      </c>
      <c r="C193" s="268" t="s">
        <v>85</v>
      </c>
      <c r="D193" s="246"/>
      <c r="E193" s="247"/>
      <c r="F193" s="248"/>
      <c r="G193" s="248">
        <f>SUMIF(AG194:AG222,"&lt;&gt;NOR",G194:G222)</f>
        <v>0</v>
      </c>
      <c r="H193" s="248"/>
      <c r="I193" s="248">
        <f>SUM(I194:I222)</f>
        <v>0</v>
      </c>
      <c r="J193" s="248"/>
      <c r="K193" s="248">
        <f>SUM(K194:K222)</f>
        <v>0</v>
      </c>
      <c r="L193" s="248"/>
      <c r="M193" s="248">
        <f>SUM(M194:M222)</f>
        <v>0</v>
      </c>
      <c r="N193" s="248"/>
      <c r="O193" s="248">
        <f>SUM(O194:O222)</f>
        <v>0.02</v>
      </c>
      <c r="P193" s="248"/>
      <c r="Q193" s="248">
        <f>SUM(Q194:Q222)</f>
        <v>0.11</v>
      </c>
      <c r="R193" s="248"/>
      <c r="S193" s="248"/>
      <c r="T193" s="249"/>
      <c r="U193" s="243"/>
      <c r="V193" s="243">
        <f>SUM(V194:V222)</f>
        <v>3.22</v>
      </c>
      <c r="W193" s="243"/>
      <c r="X193" s="243"/>
      <c r="AG193" t="s">
        <v>137</v>
      </c>
    </row>
    <row r="194" spans="1:60" outlineLevel="1" x14ac:dyDescent="0.2">
      <c r="A194" s="250">
        <v>24</v>
      </c>
      <c r="B194" s="251" t="s">
        <v>262</v>
      </c>
      <c r="C194" s="269" t="s">
        <v>263</v>
      </c>
      <c r="D194" s="252" t="s">
        <v>253</v>
      </c>
      <c r="E194" s="253">
        <v>1</v>
      </c>
      <c r="F194" s="254"/>
      <c r="G194" s="255">
        <f>ROUND(E194*F194,2)</f>
        <v>0</v>
      </c>
      <c r="H194" s="254"/>
      <c r="I194" s="255">
        <f>ROUND(E194*H194,2)</f>
        <v>0</v>
      </c>
      <c r="J194" s="254"/>
      <c r="K194" s="255">
        <f>ROUND(E194*J194,2)</f>
        <v>0</v>
      </c>
      <c r="L194" s="255">
        <v>15</v>
      </c>
      <c r="M194" s="255">
        <f>G194*(1+L194/100)</f>
        <v>0</v>
      </c>
      <c r="N194" s="255">
        <v>0</v>
      </c>
      <c r="O194" s="255">
        <f>ROUND(E194*N194,2)</f>
        <v>0</v>
      </c>
      <c r="P194" s="255">
        <v>9.1999999999999998E-3</v>
      </c>
      <c r="Q194" s="255">
        <f>ROUND(E194*P194,2)</f>
        <v>0.01</v>
      </c>
      <c r="R194" s="255"/>
      <c r="S194" s="255" t="s">
        <v>141</v>
      </c>
      <c r="T194" s="256" t="s">
        <v>142</v>
      </c>
      <c r="U194" s="233">
        <v>0.46500000000000002</v>
      </c>
      <c r="V194" s="233">
        <f>ROUND(E194*U194,2)</f>
        <v>0.47</v>
      </c>
      <c r="W194" s="233"/>
      <c r="X194" s="233" t="s">
        <v>143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144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1" t="s">
        <v>147</v>
      </c>
      <c r="D195" s="237"/>
      <c r="E195" s="238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148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1" t="s">
        <v>256</v>
      </c>
      <c r="D196" s="237"/>
      <c r="E196" s="238">
        <v>1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148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2" t="s">
        <v>150</v>
      </c>
      <c r="D197" s="239"/>
      <c r="E197" s="240">
        <v>1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148</v>
      </c>
      <c r="AH197" s="214">
        <v>1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50">
        <v>25</v>
      </c>
      <c r="B198" s="251" t="s">
        <v>264</v>
      </c>
      <c r="C198" s="269" t="s">
        <v>265</v>
      </c>
      <c r="D198" s="252" t="s">
        <v>253</v>
      </c>
      <c r="E198" s="253">
        <v>1</v>
      </c>
      <c r="F198" s="254"/>
      <c r="G198" s="255">
        <f>ROUND(E198*F198,2)</f>
        <v>0</v>
      </c>
      <c r="H198" s="254"/>
      <c r="I198" s="255">
        <f>ROUND(E198*H198,2)</f>
        <v>0</v>
      </c>
      <c r="J198" s="254"/>
      <c r="K198" s="255">
        <f>ROUND(E198*J198,2)</f>
        <v>0</v>
      </c>
      <c r="L198" s="255">
        <v>15</v>
      </c>
      <c r="M198" s="255">
        <f>G198*(1+L198/100)</f>
        <v>0</v>
      </c>
      <c r="N198" s="255">
        <v>0</v>
      </c>
      <c r="O198" s="255">
        <f>ROUND(E198*N198,2)</f>
        <v>0</v>
      </c>
      <c r="P198" s="255">
        <v>6.7000000000000004E-2</v>
      </c>
      <c r="Q198" s="255">
        <f>ROUND(E198*P198,2)</f>
        <v>7.0000000000000007E-2</v>
      </c>
      <c r="R198" s="255"/>
      <c r="S198" s="255" t="s">
        <v>141</v>
      </c>
      <c r="T198" s="256" t="s">
        <v>142</v>
      </c>
      <c r="U198" s="233">
        <v>0.31</v>
      </c>
      <c r="V198" s="233">
        <f>ROUND(E198*U198,2)</f>
        <v>0.31</v>
      </c>
      <c r="W198" s="233"/>
      <c r="X198" s="233" t="s">
        <v>143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144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1" t="s">
        <v>147</v>
      </c>
      <c r="D199" s="237"/>
      <c r="E199" s="238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148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1" t="s">
        <v>256</v>
      </c>
      <c r="D200" s="237"/>
      <c r="E200" s="238">
        <v>1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148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2" t="s">
        <v>150</v>
      </c>
      <c r="D201" s="239"/>
      <c r="E201" s="240">
        <v>1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148</v>
      </c>
      <c r="AH201" s="214">
        <v>1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50">
        <v>26</v>
      </c>
      <c r="B202" s="251" t="s">
        <v>266</v>
      </c>
      <c r="C202" s="269" t="s">
        <v>267</v>
      </c>
      <c r="D202" s="252" t="s">
        <v>253</v>
      </c>
      <c r="E202" s="253">
        <v>1</v>
      </c>
      <c r="F202" s="254"/>
      <c r="G202" s="255">
        <f>ROUND(E202*F202,2)</f>
        <v>0</v>
      </c>
      <c r="H202" s="254"/>
      <c r="I202" s="255">
        <f>ROUND(E202*H202,2)</f>
        <v>0</v>
      </c>
      <c r="J202" s="254"/>
      <c r="K202" s="255">
        <f>ROUND(E202*J202,2)</f>
        <v>0</v>
      </c>
      <c r="L202" s="255">
        <v>15</v>
      </c>
      <c r="M202" s="255">
        <f>G202*(1+L202/100)</f>
        <v>0</v>
      </c>
      <c r="N202" s="255">
        <v>0</v>
      </c>
      <c r="O202" s="255">
        <f>ROUND(E202*N202,2)</f>
        <v>0</v>
      </c>
      <c r="P202" s="255">
        <v>8.5999999999999998E-4</v>
      </c>
      <c r="Q202" s="255">
        <f>ROUND(E202*P202,2)</f>
        <v>0</v>
      </c>
      <c r="R202" s="255"/>
      <c r="S202" s="255" t="s">
        <v>141</v>
      </c>
      <c r="T202" s="256" t="s">
        <v>142</v>
      </c>
      <c r="U202" s="233">
        <v>0.222</v>
      </c>
      <c r="V202" s="233">
        <f>ROUND(E202*U202,2)</f>
        <v>0.22</v>
      </c>
      <c r="W202" s="233"/>
      <c r="X202" s="233" t="s">
        <v>143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144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1" t="s">
        <v>147</v>
      </c>
      <c r="D203" s="237"/>
      <c r="E203" s="238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148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1" t="s">
        <v>256</v>
      </c>
      <c r="D204" s="237"/>
      <c r="E204" s="238">
        <v>1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148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2" t="s">
        <v>150</v>
      </c>
      <c r="D205" s="239"/>
      <c r="E205" s="240">
        <v>1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148</v>
      </c>
      <c r="AH205" s="214">
        <v>1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50">
        <v>27</v>
      </c>
      <c r="B206" s="251" t="s">
        <v>262</v>
      </c>
      <c r="C206" s="269" t="s">
        <v>263</v>
      </c>
      <c r="D206" s="252" t="s">
        <v>253</v>
      </c>
      <c r="E206" s="253">
        <v>1</v>
      </c>
      <c r="F206" s="254"/>
      <c r="G206" s="255">
        <f>ROUND(E206*F206,2)</f>
        <v>0</v>
      </c>
      <c r="H206" s="254"/>
      <c r="I206" s="255">
        <f>ROUND(E206*H206,2)</f>
        <v>0</v>
      </c>
      <c r="J206" s="254"/>
      <c r="K206" s="255">
        <f>ROUND(E206*J206,2)</f>
        <v>0</v>
      </c>
      <c r="L206" s="255">
        <v>15</v>
      </c>
      <c r="M206" s="255">
        <f>G206*(1+L206/100)</f>
        <v>0</v>
      </c>
      <c r="N206" s="255">
        <v>0</v>
      </c>
      <c r="O206" s="255">
        <f>ROUND(E206*N206,2)</f>
        <v>0</v>
      </c>
      <c r="P206" s="255">
        <v>9.1999999999999998E-3</v>
      </c>
      <c r="Q206" s="255">
        <f>ROUND(E206*P206,2)</f>
        <v>0.01</v>
      </c>
      <c r="R206" s="255"/>
      <c r="S206" s="255" t="s">
        <v>141</v>
      </c>
      <c r="T206" s="256" t="s">
        <v>142</v>
      </c>
      <c r="U206" s="233">
        <v>0.46500000000000002</v>
      </c>
      <c r="V206" s="233">
        <f>ROUND(E206*U206,2)</f>
        <v>0.47</v>
      </c>
      <c r="W206" s="233"/>
      <c r="X206" s="233" t="s">
        <v>143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144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1" t="s">
        <v>147</v>
      </c>
      <c r="D207" s="237"/>
      <c r="E207" s="238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148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256</v>
      </c>
      <c r="D208" s="237"/>
      <c r="E208" s="238">
        <v>1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148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2" t="s">
        <v>150</v>
      </c>
      <c r="D209" s="239"/>
      <c r="E209" s="240">
        <v>1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148</v>
      </c>
      <c r="AH209" s="214">
        <v>1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50">
        <v>28</v>
      </c>
      <c r="B210" s="251" t="s">
        <v>268</v>
      </c>
      <c r="C210" s="269" t="s">
        <v>269</v>
      </c>
      <c r="D210" s="252" t="s">
        <v>253</v>
      </c>
      <c r="E210" s="253">
        <v>1</v>
      </c>
      <c r="F210" s="254"/>
      <c r="G210" s="255">
        <f>ROUND(E210*F210,2)</f>
        <v>0</v>
      </c>
      <c r="H210" s="254"/>
      <c r="I210" s="255">
        <f>ROUND(E210*H210,2)</f>
        <v>0</v>
      </c>
      <c r="J210" s="254"/>
      <c r="K210" s="255">
        <f>ROUND(E210*J210,2)</f>
        <v>0</v>
      </c>
      <c r="L210" s="255">
        <v>15</v>
      </c>
      <c r="M210" s="255">
        <f>G210*(1+L210/100)</f>
        <v>0</v>
      </c>
      <c r="N210" s="255">
        <v>0</v>
      </c>
      <c r="O210" s="255">
        <f>ROUND(E210*N210,2)</f>
        <v>0</v>
      </c>
      <c r="P210" s="255">
        <v>1.933E-2</v>
      </c>
      <c r="Q210" s="255">
        <f>ROUND(E210*P210,2)</f>
        <v>0.02</v>
      </c>
      <c r="R210" s="255"/>
      <c r="S210" s="255" t="s">
        <v>141</v>
      </c>
      <c r="T210" s="256" t="s">
        <v>142</v>
      </c>
      <c r="U210" s="233">
        <v>0.59</v>
      </c>
      <c r="V210" s="233">
        <f>ROUND(E210*U210,2)</f>
        <v>0.59</v>
      </c>
      <c r="W210" s="233"/>
      <c r="X210" s="233" t="s">
        <v>143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144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1" t="s">
        <v>147</v>
      </c>
      <c r="D211" s="237"/>
      <c r="E211" s="238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148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1" t="s">
        <v>270</v>
      </c>
      <c r="D212" s="237"/>
      <c r="E212" s="238">
        <v>1</v>
      </c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148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2" t="s">
        <v>150</v>
      </c>
      <c r="D213" s="239"/>
      <c r="E213" s="240">
        <v>1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148</v>
      </c>
      <c r="AH213" s="214">
        <v>1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50">
        <v>29</v>
      </c>
      <c r="B214" s="251" t="s">
        <v>271</v>
      </c>
      <c r="C214" s="269" t="s">
        <v>272</v>
      </c>
      <c r="D214" s="252" t="s">
        <v>253</v>
      </c>
      <c r="E214" s="253">
        <v>1</v>
      </c>
      <c r="F214" s="254"/>
      <c r="G214" s="255">
        <f>ROUND(E214*F214,2)</f>
        <v>0</v>
      </c>
      <c r="H214" s="254"/>
      <c r="I214" s="255">
        <f>ROUND(E214*H214,2)</f>
        <v>0</v>
      </c>
      <c r="J214" s="254"/>
      <c r="K214" s="255">
        <f>ROUND(E214*J214,2)</f>
        <v>0</v>
      </c>
      <c r="L214" s="255">
        <v>15</v>
      </c>
      <c r="M214" s="255">
        <f>G214*(1+L214/100)</f>
        <v>0</v>
      </c>
      <c r="N214" s="255">
        <v>8.8999999999999995E-4</v>
      </c>
      <c r="O214" s="255">
        <f>ROUND(E214*N214,2)</f>
        <v>0</v>
      </c>
      <c r="P214" s="255">
        <v>0</v>
      </c>
      <c r="Q214" s="255">
        <f>ROUND(E214*P214,2)</f>
        <v>0</v>
      </c>
      <c r="R214" s="255"/>
      <c r="S214" s="255" t="s">
        <v>141</v>
      </c>
      <c r="T214" s="256" t="s">
        <v>142</v>
      </c>
      <c r="U214" s="233">
        <v>1.1200000000000001</v>
      </c>
      <c r="V214" s="233">
        <f>ROUND(E214*U214,2)</f>
        <v>1.1200000000000001</v>
      </c>
      <c r="W214" s="233"/>
      <c r="X214" s="233" t="s">
        <v>143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144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1" t="s">
        <v>147</v>
      </c>
      <c r="D215" s="237"/>
      <c r="E215" s="238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148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1" t="s">
        <v>270</v>
      </c>
      <c r="D216" s="237"/>
      <c r="E216" s="238">
        <v>1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148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2" t="s">
        <v>150</v>
      </c>
      <c r="D217" s="239"/>
      <c r="E217" s="240">
        <v>1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148</v>
      </c>
      <c r="AH217" s="214">
        <v>1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50">
        <v>30</v>
      </c>
      <c r="B218" s="251" t="s">
        <v>273</v>
      </c>
      <c r="C218" s="269" t="s">
        <v>274</v>
      </c>
      <c r="D218" s="252" t="s">
        <v>140</v>
      </c>
      <c r="E218" s="253">
        <v>1</v>
      </c>
      <c r="F218" s="254"/>
      <c r="G218" s="255">
        <f>ROUND(E218*F218,2)</f>
        <v>0</v>
      </c>
      <c r="H218" s="254"/>
      <c r="I218" s="255">
        <f>ROUND(E218*H218,2)</f>
        <v>0</v>
      </c>
      <c r="J218" s="254"/>
      <c r="K218" s="255">
        <f>ROUND(E218*J218,2)</f>
        <v>0</v>
      </c>
      <c r="L218" s="255">
        <v>15</v>
      </c>
      <c r="M218" s="255">
        <f>G218*(1+L218/100)</f>
        <v>0</v>
      </c>
      <c r="N218" s="255">
        <v>2.1000000000000001E-2</v>
      </c>
      <c r="O218" s="255">
        <f>ROUND(E218*N218,2)</f>
        <v>0.02</v>
      </c>
      <c r="P218" s="255">
        <v>0</v>
      </c>
      <c r="Q218" s="255">
        <f>ROUND(E218*P218,2)</f>
        <v>0</v>
      </c>
      <c r="R218" s="255" t="s">
        <v>153</v>
      </c>
      <c r="S218" s="255" t="s">
        <v>141</v>
      </c>
      <c r="T218" s="256" t="s">
        <v>142</v>
      </c>
      <c r="U218" s="233">
        <v>0</v>
      </c>
      <c r="V218" s="233">
        <f>ROUND(E218*U218,2)</f>
        <v>0</v>
      </c>
      <c r="W218" s="233"/>
      <c r="X218" s="233" t="s">
        <v>154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155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1" t="s">
        <v>147</v>
      </c>
      <c r="D219" s="237"/>
      <c r="E219" s="238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148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1" t="s">
        <v>270</v>
      </c>
      <c r="D220" s="237"/>
      <c r="E220" s="238">
        <v>1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148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2" t="s">
        <v>150</v>
      </c>
      <c r="D221" s="239"/>
      <c r="E221" s="240">
        <v>1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148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2.5" outlineLevel="1" x14ac:dyDescent="0.2">
      <c r="A222" s="260">
        <v>31</v>
      </c>
      <c r="B222" s="261" t="s">
        <v>275</v>
      </c>
      <c r="C222" s="274" t="s">
        <v>276</v>
      </c>
      <c r="D222" s="262" t="s">
        <v>248</v>
      </c>
      <c r="E222" s="263">
        <v>2.189E-2</v>
      </c>
      <c r="F222" s="264"/>
      <c r="G222" s="265">
        <f>ROUND(E222*F222,2)</f>
        <v>0</v>
      </c>
      <c r="H222" s="264"/>
      <c r="I222" s="265">
        <f>ROUND(E222*H222,2)</f>
        <v>0</v>
      </c>
      <c r="J222" s="264"/>
      <c r="K222" s="265">
        <f>ROUND(E222*J222,2)</f>
        <v>0</v>
      </c>
      <c r="L222" s="265">
        <v>15</v>
      </c>
      <c r="M222" s="265">
        <f>G222*(1+L222/100)</f>
        <v>0</v>
      </c>
      <c r="N222" s="265">
        <v>0</v>
      </c>
      <c r="O222" s="265">
        <f>ROUND(E222*N222,2)</f>
        <v>0</v>
      </c>
      <c r="P222" s="265">
        <v>0</v>
      </c>
      <c r="Q222" s="265">
        <f>ROUND(E222*P222,2)</f>
        <v>0</v>
      </c>
      <c r="R222" s="265"/>
      <c r="S222" s="265" t="s">
        <v>141</v>
      </c>
      <c r="T222" s="266" t="s">
        <v>142</v>
      </c>
      <c r="U222" s="233">
        <v>1.629</v>
      </c>
      <c r="V222" s="233">
        <f>ROUND(E222*U222,2)</f>
        <v>0.04</v>
      </c>
      <c r="W222" s="233"/>
      <c r="X222" s="233" t="s">
        <v>249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250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">
      <c r="A223" s="244" t="s">
        <v>136</v>
      </c>
      <c r="B223" s="245" t="s">
        <v>86</v>
      </c>
      <c r="C223" s="268" t="s">
        <v>87</v>
      </c>
      <c r="D223" s="246"/>
      <c r="E223" s="247"/>
      <c r="F223" s="248"/>
      <c r="G223" s="248">
        <f>SUMIF(AG224:AG236,"&lt;&gt;NOR",G224:G236)</f>
        <v>0</v>
      </c>
      <c r="H223" s="248"/>
      <c r="I223" s="248">
        <f>SUM(I224:I236)</f>
        <v>0</v>
      </c>
      <c r="J223" s="248"/>
      <c r="K223" s="248">
        <f>SUM(K224:K236)</f>
        <v>0</v>
      </c>
      <c r="L223" s="248"/>
      <c r="M223" s="248">
        <f>SUM(M224:M236)</f>
        <v>0</v>
      </c>
      <c r="N223" s="248"/>
      <c r="O223" s="248">
        <f>SUM(O224:O236)</f>
        <v>0.18</v>
      </c>
      <c r="P223" s="248"/>
      <c r="Q223" s="248">
        <f>SUM(Q224:Q236)</f>
        <v>0</v>
      </c>
      <c r="R223" s="248"/>
      <c r="S223" s="248"/>
      <c r="T223" s="249"/>
      <c r="U223" s="243"/>
      <c r="V223" s="243">
        <f>SUM(V224:V236)</f>
        <v>1.3</v>
      </c>
      <c r="W223" s="243"/>
      <c r="X223" s="243"/>
      <c r="AG223" t="s">
        <v>137</v>
      </c>
    </row>
    <row r="224" spans="1:60" outlineLevel="1" x14ac:dyDescent="0.2">
      <c r="A224" s="250">
        <v>32</v>
      </c>
      <c r="B224" s="251" t="s">
        <v>277</v>
      </c>
      <c r="C224" s="269" t="s">
        <v>278</v>
      </c>
      <c r="D224" s="252" t="s">
        <v>158</v>
      </c>
      <c r="E224" s="253">
        <v>3.4</v>
      </c>
      <c r="F224" s="254"/>
      <c r="G224" s="255">
        <f>ROUND(E224*F224,2)</f>
        <v>0</v>
      </c>
      <c r="H224" s="254"/>
      <c r="I224" s="255">
        <f>ROUND(E224*H224,2)</f>
        <v>0</v>
      </c>
      <c r="J224" s="254"/>
      <c r="K224" s="255">
        <f>ROUND(E224*J224,2)</f>
        <v>0</v>
      </c>
      <c r="L224" s="255">
        <v>15</v>
      </c>
      <c r="M224" s="255">
        <f>G224*(1+L224/100)</f>
        <v>0</v>
      </c>
      <c r="N224" s="255">
        <v>0</v>
      </c>
      <c r="O224" s="255">
        <f>ROUND(E224*N224,2)</f>
        <v>0</v>
      </c>
      <c r="P224" s="255">
        <v>0</v>
      </c>
      <c r="Q224" s="255">
        <f>ROUND(E224*P224,2)</f>
        <v>0</v>
      </c>
      <c r="R224" s="255"/>
      <c r="S224" s="255" t="s">
        <v>141</v>
      </c>
      <c r="T224" s="256" t="s">
        <v>142</v>
      </c>
      <c r="U224" s="233">
        <v>0.28100000000000003</v>
      </c>
      <c r="V224" s="233">
        <f>ROUND(E224*U224,2)</f>
        <v>0.96</v>
      </c>
      <c r="W224" s="233"/>
      <c r="X224" s="233" t="s">
        <v>143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144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31"/>
      <c r="B225" s="232"/>
      <c r="C225" s="271" t="s">
        <v>147</v>
      </c>
      <c r="D225" s="237"/>
      <c r="E225" s="238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148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1" t="s">
        <v>226</v>
      </c>
      <c r="D226" s="237"/>
      <c r="E226" s="238">
        <v>3.4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148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2" t="s">
        <v>150</v>
      </c>
      <c r="D227" s="239"/>
      <c r="E227" s="240">
        <v>3.4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148</v>
      </c>
      <c r="AH227" s="214">
        <v>1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50">
        <v>33</v>
      </c>
      <c r="B228" s="251" t="s">
        <v>279</v>
      </c>
      <c r="C228" s="269" t="s">
        <v>280</v>
      </c>
      <c r="D228" s="252" t="s">
        <v>158</v>
      </c>
      <c r="E228" s="253">
        <v>6.8</v>
      </c>
      <c r="F228" s="254"/>
      <c r="G228" s="255">
        <f>ROUND(E228*F228,2)</f>
        <v>0</v>
      </c>
      <c r="H228" s="254"/>
      <c r="I228" s="255">
        <f>ROUND(E228*H228,2)</f>
        <v>0</v>
      </c>
      <c r="J228" s="254"/>
      <c r="K228" s="255">
        <f>ROUND(E228*J228,2)</f>
        <v>0</v>
      </c>
      <c r="L228" s="255">
        <v>15</v>
      </c>
      <c r="M228" s="255">
        <f>G228*(1+L228/100)</f>
        <v>0</v>
      </c>
      <c r="N228" s="255">
        <v>2.7E-2</v>
      </c>
      <c r="O228" s="255">
        <f>ROUND(E228*N228,2)</f>
        <v>0.18</v>
      </c>
      <c r="P228" s="255">
        <v>0</v>
      </c>
      <c r="Q228" s="255">
        <f>ROUND(E228*P228,2)</f>
        <v>0</v>
      </c>
      <c r="R228" s="255" t="s">
        <v>153</v>
      </c>
      <c r="S228" s="255" t="s">
        <v>141</v>
      </c>
      <c r="T228" s="256" t="s">
        <v>142</v>
      </c>
      <c r="U228" s="233">
        <v>0</v>
      </c>
      <c r="V228" s="233">
        <f>ROUND(E228*U228,2)</f>
        <v>0</v>
      </c>
      <c r="W228" s="233"/>
      <c r="X228" s="233" t="s">
        <v>154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155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1" t="s">
        <v>147</v>
      </c>
      <c r="D229" s="237"/>
      <c r="E229" s="238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148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1" t="s">
        <v>281</v>
      </c>
      <c r="D230" s="237"/>
      <c r="E230" s="238">
        <v>6.8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148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2" t="s">
        <v>150</v>
      </c>
      <c r="D231" s="239"/>
      <c r="E231" s="240">
        <v>6.8</v>
      </c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148</v>
      </c>
      <c r="AH231" s="214">
        <v>1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50">
        <v>34</v>
      </c>
      <c r="B232" s="251" t="s">
        <v>282</v>
      </c>
      <c r="C232" s="269" t="s">
        <v>283</v>
      </c>
      <c r="D232" s="252" t="s">
        <v>284</v>
      </c>
      <c r="E232" s="253">
        <v>0.13600000000000001</v>
      </c>
      <c r="F232" s="254"/>
      <c r="G232" s="255">
        <f>ROUND(E232*F232,2)</f>
        <v>0</v>
      </c>
      <c r="H232" s="254"/>
      <c r="I232" s="255">
        <f>ROUND(E232*H232,2)</f>
        <v>0</v>
      </c>
      <c r="J232" s="254"/>
      <c r="K232" s="255">
        <f>ROUND(E232*J232,2)</f>
        <v>0</v>
      </c>
      <c r="L232" s="255">
        <v>15</v>
      </c>
      <c r="M232" s="255">
        <f>G232*(1+L232/100)</f>
        <v>0</v>
      </c>
      <c r="N232" s="255">
        <v>2.9499999999999999E-3</v>
      </c>
      <c r="O232" s="255">
        <f>ROUND(E232*N232,2)</f>
        <v>0</v>
      </c>
      <c r="P232" s="255">
        <v>0</v>
      </c>
      <c r="Q232" s="255">
        <f>ROUND(E232*P232,2)</f>
        <v>0</v>
      </c>
      <c r="R232" s="255"/>
      <c r="S232" s="255" t="s">
        <v>141</v>
      </c>
      <c r="T232" s="256" t="s">
        <v>142</v>
      </c>
      <c r="U232" s="233">
        <v>0</v>
      </c>
      <c r="V232" s="233">
        <f>ROUND(E232*U232,2)</f>
        <v>0</v>
      </c>
      <c r="W232" s="233"/>
      <c r="X232" s="233" t="s">
        <v>143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144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1" t="s">
        <v>147</v>
      </c>
      <c r="D233" s="237"/>
      <c r="E233" s="238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148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1" t="s">
        <v>285</v>
      </c>
      <c r="D234" s="237"/>
      <c r="E234" s="238">
        <v>0.13600000000000001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148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2" t="s">
        <v>150</v>
      </c>
      <c r="D235" s="239"/>
      <c r="E235" s="240">
        <v>0.13600000000000001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148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22.5" outlineLevel="1" x14ac:dyDescent="0.2">
      <c r="A236" s="260">
        <v>35</v>
      </c>
      <c r="B236" s="261" t="s">
        <v>286</v>
      </c>
      <c r="C236" s="274" t="s">
        <v>287</v>
      </c>
      <c r="D236" s="262" t="s">
        <v>248</v>
      </c>
      <c r="E236" s="263">
        <v>0.184</v>
      </c>
      <c r="F236" s="264"/>
      <c r="G236" s="265">
        <f>ROUND(E236*F236,2)</f>
        <v>0</v>
      </c>
      <c r="H236" s="264"/>
      <c r="I236" s="265">
        <f>ROUND(E236*H236,2)</f>
        <v>0</v>
      </c>
      <c r="J236" s="264"/>
      <c r="K236" s="265">
        <f>ROUND(E236*J236,2)</f>
        <v>0</v>
      </c>
      <c r="L236" s="265">
        <v>15</v>
      </c>
      <c r="M236" s="265">
        <f>G236*(1+L236/100)</f>
        <v>0</v>
      </c>
      <c r="N236" s="265">
        <v>0</v>
      </c>
      <c r="O236" s="265">
        <f>ROUND(E236*N236,2)</f>
        <v>0</v>
      </c>
      <c r="P236" s="265">
        <v>0</v>
      </c>
      <c r="Q236" s="265">
        <f>ROUND(E236*P236,2)</f>
        <v>0</v>
      </c>
      <c r="R236" s="265"/>
      <c r="S236" s="265" t="s">
        <v>141</v>
      </c>
      <c r="T236" s="266" t="s">
        <v>142</v>
      </c>
      <c r="U236" s="233">
        <v>1.863</v>
      </c>
      <c r="V236" s="233">
        <f>ROUND(E236*U236,2)</f>
        <v>0.34</v>
      </c>
      <c r="W236" s="233"/>
      <c r="X236" s="233" t="s">
        <v>249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250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x14ac:dyDescent="0.2">
      <c r="A237" s="244" t="s">
        <v>136</v>
      </c>
      <c r="B237" s="245" t="s">
        <v>88</v>
      </c>
      <c r="C237" s="268" t="s">
        <v>89</v>
      </c>
      <c r="D237" s="246"/>
      <c r="E237" s="247"/>
      <c r="F237" s="248"/>
      <c r="G237" s="248">
        <f>SUMIF(AG238:AG264,"&lt;&gt;NOR",G238:G264)</f>
        <v>0</v>
      </c>
      <c r="H237" s="248"/>
      <c r="I237" s="248">
        <f>SUM(I238:I264)</f>
        <v>0</v>
      </c>
      <c r="J237" s="248"/>
      <c r="K237" s="248">
        <f>SUM(K238:K264)</f>
        <v>0</v>
      </c>
      <c r="L237" s="248"/>
      <c r="M237" s="248">
        <f>SUM(M238:M264)</f>
        <v>0</v>
      </c>
      <c r="N237" s="248"/>
      <c r="O237" s="248">
        <f>SUM(O238:O264)</f>
        <v>0.1</v>
      </c>
      <c r="P237" s="248"/>
      <c r="Q237" s="248">
        <f>SUM(Q238:Q264)</f>
        <v>0</v>
      </c>
      <c r="R237" s="248"/>
      <c r="S237" s="248"/>
      <c r="T237" s="249"/>
      <c r="U237" s="243"/>
      <c r="V237" s="243">
        <f>SUM(V238:V264)</f>
        <v>2.33</v>
      </c>
      <c r="W237" s="243"/>
      <c r="X237" s="243"/>
      <c r="AG237" t="s">
        <v>137</v>
      </c>
    </row>
    <row r="238" spans="1:60" outlineLevel="1" x14ac:dyDescent="0.2">
      <c r="A238" s="250">
        <v>36</v>
      </c>
      <c r="B238" s="251" t="s">
        <v>288</v>
      </c>
      <c r="C238" s="269" t="s">
        <v>289</v>
      </c>
      <c r="D238" s="252" t="s">
        <v>290</v>
      </c>
      <c r="E238" s="253">
        <v>2.77</v>
      </c>
      <c r="F238" s="254"/>
      <c r="G238" s="255">
        <f>ROUND(E238*F238,2)</f>
        <v>0</v>
      </c>
      <c r="H238" s="254"/>
      <c r="I238" s="255">
        <f>ROUND(E238*H238,2)</f>
        <v>0</v>
      </c>
      <c r="J238" s="254"/>
      <c r="K238" s="255">
        <f>ROUND(E238*J238,2)</f>
        <v>0</v>
      </c>
      <c r="L238" s="255">
        <v>15</v>
      </c>
      <c r="M238" s="255">
        <f>G238*(1+L238/100)</f>
        <v>0</v>
      </c>
      <c r="N238" s="255">
        <v>2.7999999999999998E-4</v>
      </c>
      <c r="O238" s="255">
        <f>ROUND(E238*N238,2)</f>
        <v>0</v>
      </c>
      <c r="P238" s="255">
        <v>0</v>
      </c>
      <c r="Q238" s="255">
        <f>ROUND(E238*P238,2)</f>
        <v>0</v>
      </c>
      <c r="R238" s="255"/>
      <c r="S238" s="255" t="s">
        <v>141</v>
      </c>
      <c r="T238" s="256" t="s">
        <v>142</v>
      </c>
      <c r="U238" s="233">
        <v>0.1855</v>
      </c>
      <c r="V238" s="233">
        <f>ROUND(E238*U238,2)</f>
        <v>0.51</v>
      </c>
      <c r="W238" s="233"/>
      <c r="X238" s="233" t="s">
        <v>143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144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1" t="s">
        <v>147</v>
      </c>
      <c r="D239" s="237"/>
      <c r="E239" s="238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148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1" t="s">
        <v>291</v>
      </c>
      <c r="D240" s="237"/>
      <c r="E240" s="238">
        <v>2.77</v>
      </c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148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2" t="s">
        <v>150</v>
      </c>
      <c r="D241" s="239"/>
      <c r="E241" s="240">
        <v>2.77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148</v>
      </c>
      <c r="AH241" s="214">
        <v>1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50">
        <v>37</v>
      </c>
      <c r="B242" s="251" t="s">
        <v>292</v>
      </c>
      <c r="C242" s="269" t="s">
        <v>293</v>
      </c>
      <c r="D242" s="252" t="s">
        <v>284</v>
      </c>
      <c r="E242" s="253">
        <v>0.13295999999999999</v>
      </c>
      <c r="F242" s="254"/>
      <c r="G242" s="255">
        <f>ROUND(E242*F242,2)</f>
        <v>0</v>
      </c>
      <c r="H242" s="254"/>
      <c r="I242" s="255">
        <f>ROUND(E242*H242,2)</f>
        <v>0</v>
      </c>
      <c r="J242" s="254"/>
      <c r="K242" s="255">
        <f>ROUND(E242*J242,2)</f>
        <v>0</v>
      </c>
      <c r="L242" s="255">
        <v>15</v>
      </c>
      <c r="M242" s="255">
        <f>G242*(1+L242/100)</f>
        <v>0</v>
      </c>
      <c r="N242" s="255">
        <v>0.55000000000000004</v>
      </c>
      <c r="O242" s="255">
        <f>ROUND(E242*N242,2)</f>
        <v>7.0000000000000007E-2</v>
      </c>
      <c r="P242" s="255">
        <v>0</v>
      </c>
      <c r="Q242" s="255">
        <f>ROUND(E242*P242,2)</f>
        <v>0</v>
      </c>
      <c r="R242" s="255" t="s">
        <v>153</v>
      </c>
      <c r="S242" s="255" t="s">
        <v>141</v>
      </c>
      <c r="T242" s="256" t="s">
        <v>142</v>
      </c>
      <c r="U242" s="233">
        <v>0</v>
      </c>
      <c r="V242" s="233">
        <f>ROUND(E242*U242,2)</f>
        <v>0</v>
      </c>
      <c r="W242" s="233"/>
      <c r="X242" s="233" t="s">
        <v>154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155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1" t="s">
        <v>147</v>
      </c>
      <c r="D243" s="237"/>
      <c r="E243" s="238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148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1" t="s">
        <v>294</v>
      </c>
      <c r="D244" s="237"/>
      <c r="E244" s="238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148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1" t="s">
        <v>295</v>
      </c>
      <c r="D245" s="237"/>
      <c r="E245" s="238">
        <v>0.13295999999999999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148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2" t="s">
        <v>150</v>
      </c>
      <c r="D246" s="239"/>
      <c r="E246" s="240">
        <v>0.13295999999999999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148</v>
      </c>
      <c r="AH246" s="214">
        <v>1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50">
        <v>38</v>
      </c>
      <c r="B247" s="251" t="s">
        <v>296</v>
      </c>
      <c r="C247" s="269" t="s">
        <v>297</v>
      </c>
      <c r="D247" s="252" t="s">
        <v>158</v>
      </c>
      <c r="E247" s="253">
        <v>4.1550000000000002</v>
      </c>
      <c r="F247" s="254"/>
      <c r="G247" s="255">
        <f>ROUND(E247*F247,2)</f>
        <v>0</v>
      </c>
      <c r="H247" s="254"/>
      <c r="I247" s="255">
        <f>ROUND(E247*H247,2)</f>
        <v>0</v>
      </c>
      <c r="J247" s="254"/>
      <c r="K247" s="255">
        <f>ROUND(E247*J247,2)</f>
        <v>0</v>
      </c>
      <c r="L247" s="255">
        <v>15</v>
      </c>
      <c r="M247" s="255">
        <f>G247*(1+L247/100)</f>
        <v>0</v>
      </c>
      <c r="N247" s="255">
        <v>7.2999999999999996E-4</v>
      </c>
      <c r="O247" s="255">
        <f>ROUND(E247*N247,2)</f>
        <v>0</v>
      </c>
      <c r="P247" s="255">
        <v>0</v>
      </c>
      <c r="Q247" s="255">
        <f>ROUND(E247*P247,2)</f>
        <v>0</v>
      </c>
      <c r="R247" s="255"/>
      <c r="S247" s="255" t="s">
        <v>141</v>
      </c>
      <c r="T247" s="256" t="s">
        <v>142</v>
      </c>
      <c r="U247" s="233">
        <v>0.41</v>
      </c>
      <c r="V247" s="233">
        <f>ROUND(E247*U247,2)</f>
        <v>1.7</v>
      </c>
      <c r="W247" s="233"/>
      <c r="X247" s="233" t="s">
        <v>143</v>
      </c>
      <c r="Y247" s="214"/>
      <c r="Z247" s="214"/>
      <c r="AA247" s="214"/>
      <c r="AB247" s="214"/>
      <c r="AC247" s="214"/>
      <c r="AD247" s="214"/>
      <c r="AE247" s="214"/>
      <c r="AF247" s="214"/>
      <c r="AG247" s="214" t="s">
        <v>144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1" t="s">
        <v>147</v>
      </c>
      <c r="D248" s="237"/>
      <c r="E248" s="238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148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1" t="s">
        <v>298</v>
      </c>
      <c r="D249" s="237"/>
      <c r="E249" s="238">
        <v>4.1550000000000002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148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2" t="s">
        <v>150</v>
      </c>
      <c r="D250" s="239"/>
      <c r="E250" s="240">
        <v>4.1550000000000002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148</v>
      </c>
      <c r="AH250" s="214">
        <v>1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50">
        <v>39</v>
      </c>
      <c r="B251" s="251" t="s">
        <v>299</v>
      </c>
      <c r="C251" s="269" t="s">
        <v>300</v>
      </c>
      <c r="D251" s="252" t="s">
        <v>158</v>
      </c>
      <c r="E251" s="253">
        <v>4.5705</v>
      </c>
      <c r="F251" s="254"/>
      <c r="G251" s="255">
        <f>ROUND(E251*F251,2)</f>
        <v>0</v>
      </c>
      <c r="H251" s="254"/>
      <c r="I251" s="255">
        <f>ROUND(E251*H251,2)</f>
        <v>0</v>
      </c>
      <c r="J251" s="254"/>
      <c r="K251" s="255">
        <f>ROUND(E251*J251,2)</f>
        <v>0</v>
      </c>
      <c r="L251" s="255">
        <v>15</v>
      </c>
      <c r="M251" s="255">
        <f>G251*(1+L251/100)</f>
        <v>0</v>
      </c>
      <c r="N251" s="255">
        <v>6.2500000000000003E-3</v>
      </c>
      <c r="O251" s="255">
        <f>ROUND(E251*N251,2)</f>
        <v>0.03</v>
      </c>
      <c r="P251" s="255">
        <v>0</v>
      </c>
      <c r="Q251" s="255">
        <f>ROUND(E251*P251,2)</f>
        <v>0</v>
      </c>
      <c r="R251" s="255" t="s">
        <v>153</v>
      </c>
      <c r="S251" s="255" t="s">
        <v>141</v>
      </c>
      <c r="T251" s="256" t="s">
        <v>142</v>
      </c>
      <c r="U251" s="233">
        <v>0</v>
      </c>
      <c r="V251" s="233">
        <f>ROUND(E251*U251,2)</f>
        <v>0</v>
      </c>
      <c r="W251" s="233"/>
      <c r="X251" s="233" t="s">
        <v>154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155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1" t="s">
        <v>147</v>
      </c>
      <c r="D252" s="237"/>
      <c r="E252" s="238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148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1" t="s">
        <v>298</v>
      </c>
      <c r="D253" s="237"/>
      <c r="E253" s="238">
        <v>4.1550000000000002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148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2" t="s">
        <v>150</v>
      </c>
      <c r="D254" s="239"/>
      <c r="E254" s="240">
        <v>4.1550000000000002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148</v>
      </c>
      <c r="AH254" s="214">
        <v>1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5" t="s">
        <v>301</v>
      </c>
      <c r="D255" s="241"/>
      <c r="E255" s="242">
        <v>0.41549999999999998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148</v>
      </c>
      <c r="AH255" s="214">
        <v>4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50">
        <v>40</v>
      </c>
      <c r="B256" s="251" t="s">
        <v>302</v>
      </c>
      <c r="C256" s="269" t="s">
        <v>303</v>
      </c>
      <c r="D256" s="252" t="s">
        <v>158</v>
      </c>
      <c r="E256" s="253">
        <v>4.1550000000000002</v>
      </c>
      <c r="F256" s="254"/>
      <c r="G256" s="255">
        <f>ROUND(E256*F256,2)</f>
        <v>0</v>
      </c>
      <c r="H256" s="254"/>
      <c r="I256" s="255">
        <f>ROUND(E256*H256,2)</f>
        <v>0</v>
      </c>
      <c r="J256" s="254"/>
      <c r="K256" s="255">
        <f>ROUND(E256*J256,2)</f>
        <v>0</v>
      </c>
      <c r="L256" s="255">
        <v>15</v>
      </c>
      <c r="M256" s="255">
        <f>G256*(1+L256/100)</f>
        <v>0</v>
      </c>
      <c r="N256" s="255">
        <v>2.4000000000000001E-4</v>
      </c>
      <c r="O256" s="255">
        <f>ROUND(E256*N256,2)</f>
        <v>0</v>
      </c>
      <c r="P256" s="255">
        <v>0</v>
      </c>
      <c r="Q256" s="255">
        <f>ROUND(E256*P256,2)</f>
        <v>0</v>
      </c>
      <c r="R256" s="255"/>
      <c r="S256" s="255" t="s">
        <v>141</v>
      </c>
      <c r="T256" s="256" t="s">
        <v>142</v>
      </c>
      <c r="U256" s="233">
        <v>0</v>
      </c>
      <c r="V256" s="233">
        <f>ROUND(E256*U256,2)</f>
        <v>0</v>
      </c>
      <c r="W256" s="233"/>
      <c r="X256" s="233" t="s">
        <v>143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144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1" t="s">
        <v>147</v>
      </c>
      <c r="D257" s="237"/>
      <c r="E257" s="238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148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298</v>
      </c>
      <c r="D258" s="237"/>
      <c r="E258" s="238">
        <v>4.1550000000000002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148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2" t="s">
        <v>150</v>
      </c>
      <c r="D259" s="239"/>
      <c r="E259" s="240">
        <v>4.1550000000000002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148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50">
        <v>41</v>
      </c>
      <c r="B260" s="251" t="s">
        <v>304</v>
      </c>
      <c r="C260" s="269" t="s">
        <v>305</v>
      </c>
      <c r="D260" s="252" t="s">
        <v>290</v>
      </c>
      <c r="E260" s="253">
        <v>1.5</v>
      </c>
      <c r="F260" s="254"/>
      <c r="G260" s="255">
        <f>ROUND(E260*F260,2)</f>
        <v>0</v>
      </c>
      <c r="H260" s="254"/>
      <c r="I260" s="255">
        <f>ROUND(E260*H260,2)</f>
        <v>0</v>
      </c>
      <c r="J260" s="254"/>
      <c r="K260" s="255">
        <f>ROUND(E260*J260,2)</f>
        <v>0</v>
      </c>
      <c r="L260" s="255">
        <v>15</v>
      </c>
      <c r="M260" s="255">
        <f>G260*(1+L260/100)</f>
        <v>0</v>
      </c>
      <c r="N260" s="255">
        <v>0</v>
      </c>
      <c r="O260" s="255">
        <f>ROUND(E260*N260,2)</f>
        <v>0</v>
      </c>
      <c r="P260" s="255">
        <v>0</v>
      </c>
      <c r="Q260" s="255">
        <f>ROUND(E260*P260,2)</f>
        <v>0</v>
      </c>
      <c r="R260" s="255"/>
      <c r="S260" s="255" t="s">
        <v>200</v>
      </c>
      <c r="T260" s="256" t="s">
        <v>254</v>
      </c>
      <c r="U260" s="233">
        <v>0</v>
      </c>
      <c r="V260" s="233">
        <f>ROUND(E260*U260,2)</f>
        <v>0</v>
      </c>
      <c r="W260" s="233"/>
      <c r="X260" s="233" t="s">
        <v>143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144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1" t="s">
        <v>147</v>
      </c>
      <c r="D261" s="237"/>
      <c r="E261" s="238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148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306</v>
      </c>
      <c r="D262" s="237"/>
      <c r="E262" s="238">
        <v>1.5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148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2" t="s">
        <v>150</v>
      </c>
      <c r="D263" s="239"/>
      <c r="E263" s="240">
        <v>1.5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148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60">
        <v>42</v>
      </c>
      <c r="B264" s="261" t="s">
        <v>307</v>
      </c>
      <c r="C264" s="274" t="s">
        <v>308</v>
      </c>
      <c r="D264" s="262" t="s">
        <v>248</v>
      </c>
      <c r="E264" s="263">
        <v>0.1065</v>
      </c>
      <c r="F264" s="264"/>
      <c r="G264" s="265">
        <f>ROUND(E264*F264,2)</f>
        <v>0</v>
      </c>
      <c r="H264" s="264"/>
      <c r="I264" s="265">
        <f>ROUND(E264*H264,2)</f>
        <v>0</v>
      </c>
      <c r="J264" s="264"/>
      <c r="K264" s="265">
        <f>ROUND(E264*J264,2)</f>
        <v>0</v>
      </c>
      <c r="L264" s="265">
        <v>15</v>
      </c>
      <c r="M264" s="265">
        <f>G264*(1+L264/100)</f>
        <v>0</v>
      </c>
      <c r="N264" s="265">
        <v>0</v>
      </c>
      <c r="O264" s="265">
        <f>ROUND(E264*N264,2)</f>
        <v>0</v>
      </c>
      <c r="P264" s="265">
        <v>0</v>
      </c>
      <c r="Q264" s="265">
        <f>ROUND(E264*P264,2)</f>
        <v>0</v>
      </c>
      <c r="R264" s="265"/>
      <c r="S264" s="265" t="s">
        <v>141</v>
      </c>
      <c r="T264" s="266" t="s">
        <v>142</v>
      </c>
      <c r="U264" s="233">
        <v>1.1559999999999999</v>
      </c>
      <c r="V264" s="233">
        <f>ROUND(E264*U264,2)</f>
        <v>0.12</v>
      </c>
      <c r="W264" s="233"/>
      <c r="X264" s="233" t="s">
        <v>249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250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x14ac:dyDescent="0.2">
      <c r="A265" s="244" t="s">
        <v>136</v>
      </c>
      <c r="B265" s="245" t="s">
        <v>90</v>
      </c>
      <c r="C265" s="268" t="s">
        <v>91</v>
      </c>
      <c r="D265" s="246"/>
      <c r="E265" s="247"/>
      <c r="F265" s="248"/>
      <c r="G265" s="248">
        <f>SUMIF(AG266:AG281,"&lt;&gt;NOR",G266:G281)</f>
        <v>0</v>
      </c>
      <c r="H265" s="248"/>
      <c r="I265" s="248">
        <f>SUM(I266:I281)</f>
        <v>0</v>
      </c>
      <c r="J265" s="248"/>
      <c r="K265" s="248">
        <f>SUM(K266:K281)</f>
        <v>0</v>
      </c>
      <c r="L265" s="248"/>
      <c r="M265" s="248">
        <f>SUM(M266:M281)</f>
        <v>0</v>
      </c>
      <c r="N265" s="248"/>
      <c r="O265" s="248">
        <f>SUM(O266:O281)</f>
        <v>0.01</v>
      </c>
      <c r="P265" s="248"/>
      <c r="Q265" s="248">
        <f>SUM(Q266:Q281)</f>
        <v>0.37</v>
      </c>
      <c r="R265" s="248"/>
      <c r="S265" s="248"/>
      <c r="T265" s="249"/>
      <c r="U265" s="243"/>
      <c r="V265" s="243">
        <f>SUM(V266:V281)</f>
        <v>8.41</v>
      </c>
      <c r="W265" s="243"/>
      <c r="X265" s="243"/>
      <c r="AG265" t="s">
        <v>137</v>
      </c>
    </row>
    <row r="266" spans="1:60" outlineLevel="1" x14ac:dyDescent="0.2">
      <c r="A266" s="250">
        <v>43</v>
      </c>
      <c r="B266" s="251" t="s">
        <v>309</v>
      </c>
      <c r="C266" s="269" t="s">
        <v>310</v>
      </c>
      <c r="D266" s="252" t="s">
        <v>140</v>
      </c>
      <c r="E266" s="253">
        <v>1</v>
      </c>
      <c r="F266" s="254"/>
      <c r="G266" s="255">
        <f>ROUND(E266*F266,2)</f>
        <v>0</v>
      </c>
      <c r="H266" s="254"/>
      <c r="I266" s="255">
        <f>ROUND(E266*H266,2)</f>
        <v>0</v>
      </c>
      <c r="J266" s="254"/>
      <c r="K266" s="255">
        <f>ROUND(E266*J266,2)</f>
        <v>0</v>
      </c>
      <c r="L266" s="255">
        <v>15</v>
      </c>
      <c r="M266" s="255">
        <f>G266*(1+L266/100)</f>
        <v>0</v>
      </c>
      <c r="N266" s="255">
        <v>0</v>
      </c>
      <c r="O266" s="255">
        <f>ROUND(E266*N266,2)</f>
        <v>0</v>
      </c>
      <c r="P266" s="255">
        <v>0.17399999999999999</v>
      </c>
      <c r="Q266" s="255">
        <f>ROUND(E266*P266,2)</f>
        <v>0.17</v>
      </c>
      <c r="R266" s="255"/>
      <c r="S266" s="255" t="s">
        <v>141</v>
      </c>
      <c r="T266" s="256" t="s">
        <v>142</v>
      </c>
      <c r="U266" s="233">
        <v>0.95</v>
      </c>
      <c r="V266" s="233">
        <f>ROUND(E266*U266,2)</f>
        <v>0.95</v>
      </c>
      <c r="W266" s="233"/>
      <c r="X266" s="233" t="s">
        <v>143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144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147</v>
      </c>
      <c r="D267" s="237"/>
      <c r="E267" s="238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148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1" t="s">
        <v>256</v>
      </c>
      <c r="D268" s="237"/>
      <c r="E268" s="238">
        <v>1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148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2" t="s">
        <v>150</v>
      </c>
      <c r="D269" s="239"/>
      <c r="E269" s="240">
        <v>1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148</v>
      </c>
      <c r="AH269" s="214">
        <v>1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50">
        <v>44</v>
      </c>
      <c r="B270" s="251" t="s">
        <v>311</v>
      </c>
      <c r="C270" s="269" t="s">
        <v>312</v>
      </c>
      <c r="D270" s="252" t="s">
        <v>253</v>
      </c>
      <c r="E270" s="253">
        <v>1</v>
      </c>
      <c r="F270" s="254"/>
      <c r="G270" s="255">
        <f>ROUND(E270*F270,2)</f>
        <v>0</v>
      </c>
      <c r="H270" s="254"/>
      <c r="I270" s="255">
        <f>ROUND(E270*H270,2)</f>
        <v>0</v>
      </c>
      <c r="J270" s="254"/>
      <c r="K270" s="255">
        <f>ROUND(E270*J270,2)</f>
        <v>0</v>
      </c>
      <c r="L270" s="255">
        <v>15</v>
      </c>
      <c r="M270" s="255">
        <f>G270*(1+L270/100)</f>
        <v>0</v>
      </c>
      <c r="N270" s="255">
        <v>0</v>
      </c>
      <c r="O270" s="255">
        <f>ROUND(E270*N270,2)</f>
        <v>0</v>
      </c>
      <c r="P270" s="255">
        <v>0.2</v>
      </c>
      <c r="Q270" s="255">
        <f>ROUND(E270*P270,2)</f>
        <v>0.2</v>
      </c>
      <c r="R270" s="255"/>
      <c r="S270" s="255" t="s">
        <v>200</v>
      </c>
      <c r="T270" s="256" t="s">
        <v>254</v>
      </c>
      <c r="U270" s="233">
        <v>0.46</v>
      </c>
      <c r="V270" s="233">
        <f>ROUND(E270*U270,2)</f>
        <v>0.46</v>
      </c>
      <c r="W270" s="233"/>
      <c r="X270" s="233" t="s">
        <v>143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144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147</v>
      </c>
      <c r="D271" s="237"/>
      <c r="E271" s="238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148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1" t="s">
        <v>313</v>
      </c>
      <c r="D272" s="237"/>
      <c r="E272" s="238">
        <v>1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148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2" t="s">
        <v>150</v>
      </c>
      <c r="D273" s="239"/>
      <c r="E273" s="240">
        <v>1</v>
      </c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148</v>
      </c>
      <c r="AH273" s="214">
        <v>1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50">
        <v>45</v>
      </c>
      <c r="B274" s="251" t="s">
        <v>314</v>
      </c>
      <c r="C274" s="269" t="s">
        <v>315</v>
      </c>
      <c r="D274" s="252" t="s">
        <v>140</v>
      </c>
      <c r="E274" s="253">
        <v>9</v>
      </c>
      <c r="F274" s="254"/>
      <c r="G274" s="255">
        <f>ROUND(E274*F274,2)</f>
        <v>0</v>
      </c>
      <c r="H274" s="254"/>
      <c r="I274" s="255">
        <f>ROUND(E274*H274,2)</f>
        <v>0</v>
      </c>
      <c r="J274" s="254"/>
      <c r="K274" s="255">
        <f>ROUND(E274*J274,2)</f>
        <v>0</v>
      </c>
      <c r="L274" s="255">
        <v>15</v>
      </c>
      <c r="M274" s="255">
        <f>G274*(1+L274/100)</f>
        <v>0</v>
      </c>
      <c r="N274" s="255">
        <v>0</v>
      </c>
      <c r="O274" s="255">
        <f>ROUND(E274*N274,2)</f>
        <v>0</v>
      </c>
      <c r="P274" s="255">
        <v>0</v>
      </c>
      <c r="Q274" s="255">
        <f>ROUND(E274*P274,2)</f>
        <v>0</v>
      </c>
      <c r="R274" s="255"/>
      <c r="S274" s="255" t="s">
        <v>141</v>
      </c>
      <c r="T274" s="256" t="s">
        <v>142</v>
      </c>
      <c r="U274" s="233">
        <v>0.77500000000000002</v>
      </c>
      <c r="V274" s="233">
        <f>ROUND(E274*U274,2)</f>
        <v>6.98</v>
      </c>
      <c r="W274" s="233"/>
      <c r="X274" s="233" t="s">
        <v>143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144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147</v>
      </c>
      <c r="D275" s="237"/>
      <c r="E275" s="238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148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1" t="s">
        <v>316</v>
      </c>
      <c r="D276" s="237"/>
      <c r="E276" s="238">
        <v>9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148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50">
        <v>46</v>
      </c>
      <c r="B277" s="251" t="s">
        <v>317</v>
      </c>
      <c r="C277" s="269" t="s">
        <v>318</v>
      </c>
      <c r="D277" s="252" t="s">
        <v>140</v>
      </c>
      <c r="E277" s="253">
        <v>9</v>
      </c>
      <c r="F277" s="254"/>
      <c r="G277" s="255">
        <f>ROUND(E277*F277,2)</f>
        <v>0</v>
      </c>
      <c r="H277" s="254"/>
      <c r="I277" s="255">
        <f>ROUND(E277*H277,2)</f>
        <v>0</v>
      </c>
      <c r="J277" s="254"/>
      <c r="K277" s="255">
        <f>ROUND(E277*J277,2)</f>
        <v>0</v>
      </c>
      <c r="L277" s="255">
        <v>15</v>
      </c>
      <c r="M277" s="255">
        <f>G277*(1+L277/100)</f>
        <v>0</v>
      </c>
      <c r="N277" s="255">
        <v>7.5000000000000002E-4</v>
      </c>
      <c r="O277" s="255">
        <f>ROUND(E277*N277,2)</f>
        <v>0.01</v>
      </c>
      <c r="P277" s="255">
        <v>0</v>
      </c>
      <c r="Q277" s="255">
        <f>ROUND(E277*P277,2)</f>
        <v>0</v>
      </c>
      <c r="R277" s="255" t="s">
        <v>153</v>
      </c>
      <c r="S277" s="255" t="s">
        <v>141</v>
      </c>
      <c r="T277" s="256" t="s">
        <v>142</v>
      </c>
      <c r="U277" s="233">
        <v>0</v>
      </c>
      <c r="V277" s="233">
        <f>ROUND(E277*U277,2)</f>
        <v>0</v>
      </c>
      <c r="W277" s="233"/>
      <c r="X277" s="233" t="s">
        <v>154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155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0" t="s">
        <v>319</v>
      </c>
      <c r="D278" s="257"/>
      <c r="E278" s="257"/>
      <c r="F278" s="257"/>
      <c r="G278" s="257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146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1" t="s">
        <v>147</v>
      </c>
      <c r="D279" s="237"/>
      <c r="E279" s="238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148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1" t="s">
        <v>316</v>
      </c>
      <c r="D280" s="237"/>
      <c r="E280" s="238">
        <v>9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148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60">
        <v>47</v>
      </c>
      <c r="B281" s="261" t="s">
        <v>320</v>
      </c>
      <c r="C281" s="274" t="s">
        <v>321</v>
      </c>
      <c r="D281" s="262" t="s">
        <v>248</v>
      </c>
      <c r="E281" s="263">
        <v>6.7499999999999999E-3</v>
      </c>
      <c r="F281" s="264"/>
      <c r="G281" s="265">
        <f>ROUND(E281*F281,2)</f>
        <v>0</v>
      </c>
      <c r="H281" s="264"/>
      <c r="I281" s="265">
        <f>ROUND(E281*H281,2)</f>
        <v>0</v>
      </c>
      <c r="J281" s="264"/>
      <c r="K281" s="265">
        <f>ROUND(E281*J281,2)</f>
        <v>0</v>
      </c>
      <c r="L281" s="265">
        <v>15</v>
      </c>
      <c r="M281" s="265">
        <f>G281*(1+L281/100)</f>
        <v>0</v>
      </c>
      <c r="N281" s="265">
        <v>0</v>
      </c>
      <c r="O281" s="265">
        <f>ROUND(E281*N281,2)</f>
        <v>0</v>
      </c>
      <c r="P281" s="265">
        <v>0</v>
      </c>
      <c r="Q281" s="265">
        <f>ROUND(E281*P281,2)</f>
        <v>0</v>
      </c>
      <c r="R281" s="265"/>
      <c r="S281" s="265" t="s">
        <v>141</v>
      </c>
      <c r="T281" s="266" t="s">
        <v>142</v>
      </c>
      <c r="U281" s="233">
        <v>2.4470000000000001</v>
      </c>
      <c r="V281" s="233">
        <f>ROUND(E281*U281,2)</f>
        <v>0.02</v>
      </c>
      <c r="W281" s="233"/>
      <c r="X281" s="233" t="s">
        <v>249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250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x14ac:dyDescent="0.2">
      <c r="A282" s="244" t="s">
        <v>136</v>
      </c>
      <c r="B282" s="245" t="s">
        <v>92</v>
      </c>
      <c r="C282" s="268" t="s">
        <v>93</v>
      </c>
      <c r="D282" s="246"/>
      <c r="E282" s="247"/>
      <c r="F282" s="248"/>
      <c r="G282" s="248">
        <f>SUMIF(AG283:AG306,"&lt;&gt;NOR",G283:G306)</f>
        <v>0</v>
      </c>
      <c r="H282" s="248"/>
      <c r="I282" s="248">
        <f>SUM(I283:I306)</f>
        <v>0</v>
      </c>
      <c r="J282" s="248"/>
      <c r="K282" s="248">
        <f>SUM(K283:K306)</f>
        <v>0</v>
      </c>
      <c r="L282" s="248"/>
      <c r="M282" s="248">
        <f>SUM(M283:M306)</f>
        <v>0</v>
      </c>
      <c r="N282" s="248"/>
      <c r="O282" s="248">
        <f>SUM(O283:O306)</f>
        <v>0.02</v>
      </c>
      <c r="P282" s="248"/>
      <c r="Q282" s="248">
        <f>SUM(Q283:Q306)</f>
        <v>0</v>
      </c>
      <c r="R282" s="248"/>
      <c r="S282" s="248"/>
      <c r="T282" s="249"/>
      <c r="U282" s="243"/>
      <c r="V282" s="243">
        <f>SUM(V283:V306)</f>
        <v>3.16</v>
      </c>
      <c r="W282" s="243"/>
      <c r="X282" s="243"/>
      <c r="AG282" t="s">
        <v>137</v>
      </c>
    </row>
    <row r="283" spans="1:60" outlineLevel="1" x14ac:dyDescent="0.2">
      <c r="A283" s="250">
        <v>48</v>
      </c>
      <c r="B283" s="251" t="s">
        <v>322</v>
      </c>
      <c r="C283" s="269" t="s">
        <v>323</v>
      </c>
      <c r="D283" s="252" t="s">
        <v>140</v>
      </c>
      <c r="E283" s="253">
        <v>1</v>
      </c>
      <c r="F283" s="254"/>
      <c r="G283" s="255">
        <f>ROUND(E283*F283,2)</f>
        <v>0</v>
      </c>
      <c r="H283" s="254"/>
      <c r="I283" s="255">
        <f>ROUND(E283*H283,2)</f>
        <v>0</v>
      </c>
      <c r="J283" s="254"/>
      <c r="K283" s="255">
        <f>ROUND(E283*J283,2)</f>
        <v>0</v>
      </c>
      <c r="L283" s="255">
        <v>15</v>
      </c>
      <c r="M283" s="255">
        <f>G283*(1+L283/100)</f>
        <v>0</v>
      </c>
      <c r="N283" s="255">
        <v>0.01</v>
      </c>
      <c r="O283" s="255">
        <f>ROUND(E283*N283,2)</f>
        <v>0.01</v>
      </c>
      <c r="P283" s="255">
        <v>0</v>
      </c>
      <c r="Q283" s="255">
        <f>ROUND(E283*P283,2)</f>
        <v>0</v>
      </c>
      <c r="R283" s="255"/>
      <c r="S283" s="255" t="s">
        <v>141</v>
      </c>
      <c r="T283" s="256" t="s">
        <v>142</v>
      </c>
      <c r="U283" s="233">
        <v>1.5449999999999999</v>
      </c>
      <c r="V283" s="233">
        <f>ROUND(E283*U283,2)</f>
        <v>1.55</v>
      </c>
      <c r="W283" s="233"/>
      <c r="X283" s="233" t="s">
        <v>143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144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1" t="s">
        <v>147</v>
      </c>
      <c r="D284" s="237"/>
      <c r="E284" s="238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148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1" t="s">
        <v>324</v>
      </c>
      <c r="D285" s="237"/>
      <c r="E285" s="238">
        <v>1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148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2" t="s">
        <v>150</v>
      </c>
      <c r="D286" s="239"/>
      <c r="E286" s="240">
        <v>1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148</v>
      </c>
      <c r="AH286" s="214">
        <v>1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ht="22.5" outlineLevel="1" x14ac:dyDescent="0.2">
      <c r="A287" s="250">
        <v>49</v>
      </c>
      <c r="B287" s="251" t="s">
        <v>325</v>
      </c>
      <c r="C287" s="269" t="s">
        <v>326</v>
      </c>
      <c r="D287" s="252" t="s">
        <v>140</v>
      </c>
      <c r="E287" s="253">
        <v>1</v>
      </c>
      <c r="F287" s="254"/>
      <c r="G287" s="255">
        <f>ROUND(E287*F287,2)</f>
        <v>0</v>
      </c>
      <c r="H287" s="254"/>
      <c r="I287" s="255">
        <f>ROUND(E287*H287,2)</f>
        <v>0</v>
      </c>
      <c r="J287" s="254"/>
      <c r="K287" s="255">
        <f>ROUND(E287*J287,2)</f>
        <v>0</v>
      </c>
      <c r="L287" s="255">
        <v>15</v>
      </c>
      <c r="M287" s="255">
        <f>G287*(1+L287/100)</f>
        <v>0</v>
      </c>
      <c r="N287" s="255">
        <v>0</v>
      </c>
      <c r="O287" s="255">
        <f>ROUND(E287*N287,2)</f>
        <v>0</v>
      </c>
      <c r="P287" s="255">
        <v>0</v>
      </c>
      <c r="Q287" s="255">
        <f>ROUND(E287*P287,2)</f>
        <v>0</v>
      </c>
      <c r="R287" s="255" t="s">
        <v>153</v>
      </c>
      <c r="S287" s="255" t="s">
        <v>141</v>
      </c>
      <c r="T287" s="256" t="s">
        <v>142</v>
      </c>
      <c r="U287" s="233">
        <v>0</v>
      </c>
      <c r="V287" s="233">
        <f>ROUND(E287*U287,2)</f>
        <v>0</v>
      </c>
      <c r="W287" s="233"/>
      <c r="X287" s="233" t="s">
        <v>154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155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0" t="s">
        <v>327</v>
      </c>
      <c r="D288" s="257"/>
      <c r="E288" s="257"/>
      <c r="F288" s="257"/>
      <c r="G288" s="257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146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147</v>
      </c>
      <c r="D289" s="237"/>
      <c r="E289" s="238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148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324</v>
      </c>
      <c r="D290" s="237"/>
      <c r="E290" s="238">
        <v>1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148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2" t="s">
        <v>150</v>
      </c>
      <c r="D291" s="239"/>
      <c r="E291" s="240">
        <v>1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148</v>
      </c>
      <c r="AH291" s="214">
        <v>1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50">
        <v>50</v>
      </c>
      <c r="B292" s="251" t="s">
        <v>328</v>
      </c>
      <c r="C292" s="269" t="s">
        <v>329</v>
      </c>
      <c r="D292" s="252" t="s">
        <v>253</v>
      </c>
      <c r="E292" s="253">
        <v>12</v>
      </c>
      <c r="F292" s="254"/>
      <c r="G292" s="255">
        <f>ROUND(E292*F292,2)</f>
        <v>0</v>
      </c>
      <c r="H292" s="254"/>
      <c r="I292" s="255">
        <f>ROUND(E292*H292,2)</f>
        <v>0</v>
      </c>
      <c r="J292" s="254"/>
      <c r="K292" s="255">
        <f>ROUND(E292*J292,2)</f>
        <v>0</v>
      </c>
      <c r="L292" s="255">
        <v>15</v>
      </c>
      <c r="M292" s="255">
        <f>G292*(1+L292/100)</f>
        <v>0</v>
      </c>
      <c r="N292" s="255">
        <v>0</v>
      </c>
      <c r="O292" s="255">
        <f>ROUND(E292*N292,2)</f>
        <v>0</v>
      </c>
      <c r="P292" s="255">
        <v>0</v>
      </c>
      <c r="Q292" s="255">
        <f>ROUND(E292*P292,2)</f>
        <v>0</v>
      </c>
      <c r="R292" s="255"/>
      <c r="S292" s="255" t="s">
        <v>200</v>
      </c>
      <c r="T292" s="256" t="s">
        <v>254</v>
      </c>
      <c r="U292" s="233">
        <v>0</v>
      </c>
      <c r="V292" s="233">
        <f>ROUND(E292*U292,2)</f>
        <v>0</v>
      </c>
      <c r="W292" s="233"/>
      <c r="X292" s="233" t="s">
        <v>143</v>
      </c>
      <c r="Y292" s="214"/>
      <c r="Z292" s="214"/>
      <c r="AA292" s="214"/>
      <c r="AB292" s="214"/>
      <c r="AC292" s="214"/>
      <c r="AD292" s="214"/>
      <c r="AE292" s="214"/>
      <c r="AF292" s="214"/>
      <c r="AG292" s="214" t="s">
        <v>144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1" t="s">
        <v>147</v>
      </c>
      <c r="D293" s="237"/>
      <c r="E293" s="238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148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1" t="s">
        <v>330</v>
      </c>
      <c r="D294" s="237"/>
      <c r="E294" s="238">
        <v>3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148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331</v>
      </c>
      <c r="D295" s="237"/>
      <c r="E295" s="238">
        <v>9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148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2" t="s">
        <v>150</v>
      </c>
      <c r="D296" s="239"/>
      <c r="E296" s="240">
        <v>12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148</v>
      </c>
      <c r="AH296" s="214">
        <v>1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50">
        <v>51</v>
      </c>
      <c r="B297" s="251" t="s">
        <v>322</v>
      </c>
      <c r="C297" s="269" t="s">
        <v>323</v>
      </c>
      <c r="D297" s="252" t="s">
        <v>140</v>
      </c>
      <c r="E297" s="253">
        <v>1</v>
      </c>
      <c r="F297" s="254"/>
      <c r="G297" s="255">
        <f>ROUND(E297*F297,2)</f>
        <v>0</v>
      </c>
      <c r="H297" s="254"/>
      <c r="I297" s="255">
        <f>ROUND(E297*H297,2)</f>
        <v>0</v>
      </c>
      <c r="J297" s="254"/>
      <c r="K297" s="255">
        <f>ROUND(E297*J297,2)</f>
        <v>0</v>
      </c>
      <c r="L297" s="255">
        <v>15</v>
      </c>
      <c r="M297" s="255">
        <f>G297*(1+L297/100)</f>
        <v>0</v>
      </c>
      <c r="N297" s="255">
        <v>0.01</v>
      </c>
      <c r="O297" s="255">
        <f>ROUND(E297*N297,2)</f>
        <v>0.01</v>
      </c>
      <c r="P297" s="255">
        <v>0</v>
      </c>
      <c r="Q297" s="255">
        <f>ROUND(E297*P297,2)</f>
        <v>0</v>
      </c>
      <c r="R297" s="255"/>
      <c r="S297" s="255" t="s">
        <v>141</v>
      </c>
      <c r="T297" s="256" t="s">
        <v>142</v>
      </c>
      <c r="U297" s="233">
        <v>1.5449999999999999</v>
      </c>
      <c r="V297" s="233">
        <f>ROUND(E297*U297,2)</f>
        <v>1.55</v>
      </c>
      <c r="W297" s="233"/>
      <c r="X297" s="233" t="s">
        <v>143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144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1" t="s">
        <v>147</v>
      </c>
      <c r="D298" s="237"/>
      <c r="E298" s="238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148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1" t="s">
        <v>332</v>
      </c>
      <c r="D299" s="237"/>
      <c r="E299" s="238">
        <v>1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148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2" t="s">
        <v>150</v>
      </c>
      <c r="D300" s="239"/>
      <c r="E300" s="240">
        <v>1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148</v>
      </c>
      <c r="AH300" s="214">
        <v>1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ht="22.5" outlineLevel="1" x14ac:dyDescent="0.2">
      <c r="A301" s="250">
        <v>52</v>
      </c>
      <c r="B301" s="251" t="s">
        <v>325</v>
      </c>
      <c r="C301" s="269" t="s">
        <v>326</v>
      </c>
      <c r="D301" s="252" t="s">
        <v>140</v>
      </c>
      <c r="E301" s="253">
        <v>1</v>
      </c>
      <c r="F301" s="254"/>
      <c r="G301" s="255">
        <f>ROUND(E301*F301,2)</f>
        <v>0</v>
      </c>
      <c r="H301" s="254"/>
      <c r="I301" s="255">
        <f>ROUND(E301*H301,2)</f>
        <v>0</v>
      </c>
      <c r="J301" s="254"/>
      <c r="K301" s="255">
        <f>ROUND(E301*J301,2)</f>
        <v>0</v>
      </c>
      <c r="L301" s="255">
        <v>15</v>
      </c>
      <c r="M301" s="255">
        <f>G301*(1+L301/100)</f>
        <v>0</v>
      </c>
      <c r="N301" s="255">
        <v>0</v>
      </c>
      <c r="O301" s="255">
        <f>ROUND(E301*N301,2)</f>
        <v>0</v>
      </c>
      <c r="P301" s="255">
        <v>0</v>
      </c>
      <c r="Q301" s="255">
        <f>ROUND(E301*P301,2)</f>
        <v>0</v>
      </c>
      <c r="R301" s="255" t="s">
        <v>153</v>
      </c>
      <c r="S301" s="255" t="s">
        <v>141</v>
      </c>
      <c r="T301" s="256" t="s">
        <v>142</v>
      </c>
      <c r="U301" s="233">
        <v>0</v>
      </c>
      <c r="V301" s="233">
        <f>ROUND(E301*U301,2)</f>
        <v>0</v>
      </c>
      <c r="W301" s="233"/>
      <c r="X301" s="233" t="s">
        <v>154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155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0" t="s">
        <v>327</v>
      </c>
      <c r="D302" s="257"/>
      <c r="E302" s="257"/>
      <c r="F302" s="257"/>
      <c r="G302" s="257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146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1" t="s">
        <v>147</v>
      </c>
      <c r="D303" s="237"/>
      <c r="E303" s="238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148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1" t="s">
        <v>332</v>
      </c>
      <c r="D304" s="237"/>
      <c r="E304" s="238">
        <v>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148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2" t="s">
        <v>150</v>
      </c>
      <c r="D305" s="239"/>
      <c r="E305" s="240">
        <v>1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148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60">
        <v>53</v>
      </c>
      <c r="B306" s="261" t="s">
        <v>333</v>
      </c>
      <c r="C306" s="274" t="s">
        <v>334</v>
      </c>
      <c r="D306" s="262" t="s">
        <v>248</v>
      </c>
      <c r="E306" s="263">
        <v>0.02</v>
      </c>
      <c r="F306" s="264"/>
      <c r="G306" s="265">
        <f>ROUND(E306*F306,2)</f>
        <v>0</v>
      </c>
      <c r="H306" s="264"/>
      <c r="I306" s="265">
        <f>ROUND(E306*H306,2)</f>
        <v>0</v>
      </c>
      <c r="J306" s="264"/>
      <c r="K306" s="265">
        <f>ROUND(E306*J306,2)</f>
        <v>0</v>
      </c>
      <c r="L306" s="265">
        <v>15</v>
      </c>
      <c r="M306" s="265">
        <f>G306*(1+L306/100)</f>
        <v>0</v>
      </c>
      <c r="N306" s="265">
        <v>0</v>
      </c>
      <c r="O306" s="265">
        <f>ROUND(E306*N306,2)</f>
        <v>0</v>
      </c>
      <c r="P306" s="265">
        <v>0</v>
      </c>
      <c r="Q306" s="265">
        <f>ROUND(E306*P306,2)</f>
        <v>0</v>
      </c>
      <c r="R306" s="265"/>
      <c r="S306" s="265" t="s">
        <v>141</v>
      </c>
      <c r="T306" s="266" t="s">
        <v>142</v>
      </c>
      <c r="U306" s="233">
        <v>3.016</v>
      </c>
      <c r="V306" s="233">
        <f>ROUND(E306*U306,2)</f>
        <v>0.06</v>
      </c>
      <c r="W306" s="233"/>
      <c r="X306" s="233" t="s">
        <v>249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250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x14ac:dyDescent="0.2">
      <c r="A307" s="244" t="s">
        <v>136</v>
      </c>
      <c r="B307" s="245" t="s">
        <v>94</v>
      </c>
      <c r="C307" s="268" t="s">
        <v>95</v>
      </c>
      <c r="D307" s="246"/>
      <c r="E307" s="247"/>
      <c r="F307" s="248"/>
      <c r="G307" s="248">
        <f>SUMIF(AG308:AG345,"&lt;&gt;NOR",G308:G345)</f>
        <v>0</v>
      </c>
      <c r="H307" s="248"/>
      <c r="I307" s="248">
        <f>SUM(I308:I345)</f>
        <v>0</v>
      </c>
      <c r="J307" s="248"/>
      <c r="K307" s="248">
        <f>SUM(K308:K345)</f>
        <v>0</v>
      </c>
      <c r="L307" s="248"/>
      <c r="M307" s="248">
        <f>SUM(M308:M345)</f>
        <v>0</v>
      </c>
      <c r="N307" s="248"/>
      <c r="O307" s="248">
        <f>SUM(O308:O345)</f>
        <v>0.08</v>
      </c>
      <c r="P307" s="248"/>
      <c r="Q307" s="248">
        <f>SUM(Q308:Q345)</f>
        <v>0.04</v>
      </c>
      <c r="R307" s="248"/>
      <c r="S307" s="248"/>
      <c r="T307" s="249"/>
      <c r="U307" s="243"/>
      <c r="V307" s="243">
        <f>SUM(V308:V345)</f>
        <v>61.740000000000009</v>
      </c>
      <c r="W307" s="243"/>
      <c r="X307" s="243"/>
      <c r="AG307" t="s">
        <v>137</v>
      </c>
    </row>
    <row r="308" spans="1:60" outlineLevel="1" x14ac:dyDescent="0.2">
      <c r="A308" s="250">
        <v>54</v>
      </c>
      <c r="B308" s="251" t="s">
        <v>335</v>
      </c>
      <c r="C308" s="269" t="s">
        <v>336</v>
      </c>
      <c r="D308" s="252" t="s">
        <v>290</v>
      </c>
      <c r="E308" s="253">
        <v>40.9</v>
      </c>
      <c r="F308" s="254"/>
      <c r="G308" s="255">
        <f>ROUND(E308*F308,2)</f>
        <v>0</v>
      </c>
      <c r="H308" s="254"/>
      <c r="I308" s="255">
        <f>ROUND(E308*H308,2)</f>
        <v>0</v>
      </c>
      <c r="J308" s="254"/>
      <c r="K308" s="255">
        <f>ROUND(E308*J308,2)</f>
        <v>0</v>
      </c>
      <c r="L308" s="255">
        <v>15</v>
      </c>
      <c r="M308" s="255">
        <f>G308*(1+L308/100)</f>
        <v>0</v>
      </c>
      <c r="N308" s="255">
        <v>0</v>
      </c>
      <c r="O308" s="255">
        <f>ROUND(E308*N308,2)</f>
        <v>0</v>
      </c>
      <c r="P308" s="255">
        <v>1E-3</v>
      </c>
      <c r="Q308" s="255">
        <f>ROUND(E308*P308,2)</f>
        <v>0.04</v>
      </c>
      <c r="R308" s="255"/>
      <c r="S308" s="255" t="s">
        <v>141</v>
      </c>
      <c r="T308" s="256" t="s">
        <v>142</v>
      </c>
      <c r="U308" s="233">
        <v>0.03</v>
      </c>
      <c r="V308" s="233">
        <f>ROUND(E308*U308,2)</f>
        <v>1.23</v>
      </c>
      <c r="W308" s="233"/>
      <c r="X308" s="233" t="s">
        <v>143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144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1" t="s">
        <v>147</v>
      </c>
      <c r="D309" s="237"/>
      <c r="E309" s="238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148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1" t="s">
        <v>337</v>
      </c>
      <c r="D310" s="237"/>
      <c r="E310" s="238">
        <v>20.100000000000001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148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1" t="s">
        <v>338</v>
      </c>
      <c r="D311" s="237"/>
      <c r="E311" s="238">
        <v>20.8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148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2" t="s">
        <v>150</v>
      </c>
      <c r="D312" s="239"/>
      <c r="E312" s="240">
        <v>40.9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148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50">
        <v>55</v>
      </c>
      <c r="B313" s="251" t="s">
        <v>339</v>
      </c>
      <c r="C313" s="269" t="s">
        <v>340</v>
      </c>
      <c r="D313" s="252" t="s">
        <v>158</v>
      </c>
      <c r="E313" s="253">
        <v>46.3</v>
      </c>
      <c r="F313" s="254"/>
      <c r="G313" s="255">
        <f>ROUND(E313*F313,2)</f>
        <v>0</v>
      </c>
      <c r="H313" s="254"/>
      <c r="I313" s="255">
        <f>ROUND(E313*H313,2)</f>
        <v>0</v>
      </c>
      <c r="J313" s="254"/>
      <c r="K313" s="255">
        <f>ROUND(E313*J313,2)</f>
        <v>0</v>
      </c>
      <c r="L313" s="255">
        <v>15</v>
      </c>
      <c r="M313" s="255">
        <f>G313*(1+L313/100)</f>
        <v>0</v>
      </c>
      <c r="N313" s="255">
        <v>4.8999999999999998E-4</v>
      </c>
      <c r="O313" s="255">
        <f>ROUND(E313*N313,2)</f>
        <v>0.02</v>
      </c>
      <c r="P313" s="255">
        <v>0</v>
      </c>
      <c r="Q313" s="255">
        <f>ROUND(E313*P313,2)</f>
        <v>0</v>
      </c>
      <c r="R313" s="255"/>
      <c r="S313" s="255" t="s">
        <v>200</v>
      </c>
      <c r="T313" s="256" t="s">
        <v>142</v>
      </c>
      <c r="U313" s="233">
        <v>0.13</v>
      </c>
      <c r="V313" s="233">
        <f>ROUND(E313*U313,2)</f>
        <v>6.02</v>
      </c>
      <c r="W313" s="233"/>
      <c r="X313" s="233" t="s">
        <v>143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144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147</v>
      </c>
      <c r="D314" s="237"/>
      <c r="E314" s="238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148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228</v>
      </c>
      <c r="D315" s="237"/>
      <c r="E315" s="238">
        <v>24.6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148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229</v>
      </c>
      <c r="D316" s="237"/>
      <c r="E316" s="238">
        <v>21.7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148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2" t="s">
        <v>150</v>
      </c>
      <c r="D317" s="239"/>
      <c r="E317" s="240">
        <v>46.3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148</v>
      </c>
      <c r="AH317" s="214">
        <v>1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50">
        <v>56</v>
      </c>
      <c r="B318" s="251" t="s">
        <v>341</v>
      </c>
      <c r="C318" s="269" t="s">
        <v>342</v>
      </c>
      <c r="D318" s="252" t="s">
        <v>158</v>
      </c>
      <c r="E318" s="253">
        <v>46.3</v>
      </c>
      <c r="F318" s="254"/>
      <c r="G318" s="255">
        <f>ROUND(E318*F318,2)</f>
        <v>0</v>
      </c>
      <c r="H318" s="254"/>
      <c r="I318" s="255">
        <f>ROUND(E318*H318,2)</f>
        <v>0</v>
      </c>
      <c r="J318" s="254"/>
      <c r="K318" s="255">
        <f>ROUND(E318*J318,2)</f>
        <v>0</v>
      </c>
      <c r="L318" s="255">
        <v>15</v>
      </c>
      <c r="M318" s="255">
        <f>G318*(1+L318/100)</f>
        <v>0</v>
      </c>
      <c r="N318" s="255">
        <v>1.0000000000000001E-5</v>
      </c>
      <c r="O318" s="255">
        <f>ROUND(E318*N318,2)</f>
        <v>0</v>
      </c>
      <c r="P318" s="255">
        <v>0</v>
      </c>
      <c r="Q318" s="255">
        <f>ROUND(E318*P318,2)</f>
        <v>0</v>
      </c>
      <c r="R318" s="255"/>
      <c r="S318" s="255" t="s">
        <v>141</v>
      </c>
      <c r="T318" s="256" t="s">
        <v>142</v>
      </c>
      <c r="U318" s="233">
        <v>0.34</v>
      </c>
      <c r="V318" s="233">
        <f>ROUND(E318*U318,2)</f>
        <v>15.74</v>
      </c>
      <c r="W318" s="233"/>
      <c r="X318" s="233" t="s">
        <v>143</v>
      </c>
      <c r="Y318" s="214"/>
      <c r="Z318" s="214"/>
      <c r="AA318" s="214"/>
      <c r="AB318" s="214"/>
      <c r="AC318" s="214"/>
      <c r="AD318" s="214"/>
      <c r="AE318" s="214"/>
      <c r="AF318" s="214"/>
      <c r="AG318" s="214" t="s">
        <v>144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1" t="s">
        <v>147</v>
      </c>
      <c r="D319" s="237"/>
      <c r="E319" s="238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148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1" t="s">
        <v>228</v>
      </c>
      <c r="D320" s="237"/>
      <c r="E320" s="238">
        <v>24.6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148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229</v>
      </c>
      <c r="D321" s="237"/>
      <c r="E321" s="238">
        <v>21.7</v>
      </c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148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2" t="s">
        <v>150</v>
      </c>
      <c r="D322" s="239"/>
      <c r="E322" s="240">
        <v>46.3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148</v>
      </c>
      <c r="AH322" s="214">
        <v>1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50">
        <v>57</v>
      </c>
      <c r="B323" s="251" t="s">
        <v>343</v>
      </c>
      <c r="C323" s="269" t="s">
        <v>344</v>
      </c>
      <c r="D323" s="252" t="s">
        <v>158</v>
      </c>
      <c r="E323" s="253">
        <v>46.3</v>
      </c>
      <c r="F323" s="254"/>
      <c r="G323" s="255">
        <f>ROUND(E323*F323,2)</f>
        <v>0</v>
      </c>
      <c r="H323" s="254"/>
      <c r="I323" s="255">
        <f>ROUND(E323*H323,2)</f>
        <v>0</v>
      </c>
      <c r="J323" s="254"/>
      <c r="K323" s="255">
        <f>ROUND(E323*J323,2)</f>
        <v>0</v>
      </c>
      <c r="L323" s="255">
        <v>15</v>
      </c>
      <c r="M323" s="255">
        <f>G323*(1+L323/100)</f>
        <v>0</v>
      </c>
      <c r="N323" s="255">
        <v>4.8999999999999998E-4</v>
      </c>
      <c r="O323" s="255">
        <f>ROUND(E323*N323,2)</f>
        <v>0.02</v>
      </c>
      <c r="P323" s="255">
        <v>0</v>
      </c>
      <c r="Q323" s="255">
        <f>ROUND(E323*P323,2)</f>
        <v>0</v>
      </c>
      <c r="R323" s="255"/>
      <c r="S323" s="255" t="s">
        <v>141</v>
      </c>
      <c r="T323" s="256" t="s">
        <v>142</v>
      </c>
      <c r="U323" s="233">
        <v>0.13</v>
      </c>
      <c r="V323" s="233">
        <f>ROUND(E323*U323,2)</f>
        <v>6.02</v>
      </c>
      <c r="W323" s="233"/>
      <c r="X323" s="233" t="s">
        <v>143</v>
      </c>
      <c r="Y323" s="214"/>
      <c r="Z323" s="214"/>
      <c r="AA323" s="214"/>
      <c r="AB323" s="214"/>
      <c r="AC323" s="214"/>
      <c r="AD323" s="214"/>
      <c r="AE323" s="214"/>
      <c r="AF323" s="214"/>
      <c r="AG323" s="214" t="s">
        <v>144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147</v>
      </c>
      <c r="D324" s="237"/>
      <c r="E324" s="238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148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1" t="s">
        <v>228</v>
      </c>
      <c r="D325" s="237"/>
      <c r="E325" s="238">
        <v>24.6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148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1" t="s">
        <v>229</v>
      </c>
      <c r="D326" s="237"/>
      <c r="E326" s="238">
        <v>21.7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148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2" t="s">
        <v>150</v>
      </c>
      <c r="D327" s="239"/>
      <c r="E327" s="240">
        <v>46.3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148</v>
      </c>
      <c r="AH327" s="214">
        <v>1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ht="22.5" outlineLevel="1" x14ac:dyDescent="0.2">
      <c r="A328" s="250">
        <v>58</v>
      </c>
      <c r="B328" s="251" t="s">
        <v>345</v>
      </c>
      <c r="C328" s="269" t="s">
        <v>346</v>
      </c>
      <c r="D328" s="252" t="s">
        <v>158</v>
      </c>
      <c r="E328" s="253">
        <v>46.3</v>
      </c>
      <c r="F328" s="254"/>
      <c r="G328" s="255">
        <f>ROUND(E328*F328,2)</f>
        <v>0</v>
      </c>
      <c r="H328" s="254"/>
      <c r="I328" s="255">
        <f>ROUND(E328*H328,2)</f>
        <v>0</v>
      </c>
      <c r="J328" s="254"/>
      <c r="K328" s="255">
        <f>ROUND(E328*J328,2)</f>
        <v>0</v>
      </c>
      <c r="L328" s="255">
        <v>15</v>
      </c>
      <c r="M328" s="255">
        <f>G328*(1+L328/100)</f>
        <v>0</v>
      </c>
      <c r="N328" s="255">
        <v>3.5E-4</v>
      </c>
      <c r="O328" s="255">
        <f>ROUND(E328*N328,2)</f>
        <v>0.02</v>
      </c>
      <c r="P328" s="255">
        <v>0</v>
      </c>
      <c r="Q328" s="255">
        <f>ROUND(E328*P328,2)</f>
        <v>0</v>
      </c>
      <c r="R328" s="255"/>
      <c r="S328" s="255" t="s">
        <v>141</v>
      </c>
      <c r="T328" s="256" t="s">
        <v>142</v>
      </c>
      <c r="U328" s="233">
        <v>0.56999999999999995</v>
      </c>
      <c r="V328" s="233">
        <f>ROUND(E328*U328,2)</f>
        <v>26.39</v>
      </c>
      <c r="W328" s="233"/>
      <c r="X328" s="233" t="s">
        <v>143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144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1" t="s">
        <v>147</v>
      </c>
      <c r="D329" s="237"/>
      <c r="E329" s="238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148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1" t="s">
        <v>228</v>
      </c>
      <c r="D330" s="237"/>
      <c r="E330" s="238">
        <v>24.6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148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1" t="s">
        <v>229</v>
      </c>
      <c r="D331" s="237"/>
      <c r="E331" s="238">
        <v>21.7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148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2" t="s">
        <v>150</v>
      </c>
      <c r="D332" s="239"/>
      <c r="E332" s="240">
        <v>46.3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148</v>
      </c>
      <c r="AH332" s="214">
        <v>1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50">
        <v>59</v>
      </c>
      <c r="B333" s="251" t="s">
        <v>347</v>
      </c>
      <c r="C333" s="269" t="s">
        <v>348</v>
      </c>
      <c r="D333" s="252" t="s">
        <v>290</v>
      </c>
      <c r="E333" s="253">
        <v>40.9</v>
      </c>
      <c r="F333" s="254"/>
      <c r="G333" s="255">
        <f>ROUND(E333*F333,2)</f>
        <v>0</v>
      </c>
      <c r="H333" s="254"/>
      <c r="I333" s="255">
        <f>ROUND(E333*H333,2)</f>
        <v>0</v>
      </c>
      <c r="J333" s="254"/>
      <c r="K333" s="255">
        <f>ROUND(E333*J333,2)</f>
        <v>0</v>
      </c>
      <c r="L333" s="255">
        <v>15</v>
      </c>
      <c r="M333" s="255">
        <f>G333*(1+L333/100)</f>
        <v>0</v>
      </c>
      <c r="N333" s="255">
        <v>0</v>
      </c>
      <c r="O333" s="255">
        <f>ROUND(E333*N333,2)</f>
        <v>0</v>
      </c>
      <c r="P333" s="255">
        <v>0</v>
      </c>
      <c r="Q333" s="255">
        <f>ROUND(E333*P333,2)</f>
        <v>0</v>
      </c>
      <c r="R333" s="255"/>
      <c r="S333" s="255" t="s">
        <v>141</v>
      </c>
      <c r="T333" s="256" t="s">
        <v>142</v>
      </c>
      <c r="U333" s="233">
        <v>0.15</v>
      </c>
      <c r="V333" s="233">
        <f>ROUND(E333*U333,2)</f>
        <v>6.14</v>
      </c>
      <c r="W333" s="233"/>
      <c r="X333" s="233" t="s">
        <v>143</v>
      </c>
      <c r="Y333" s="214"/>
      <c r="Z333" s="214"/>
      <c r="AA333" s="214"/>
      <c r="AB333" s="214"/>
      <c r="AC333" s="214"/>
      <c r="AD333" s="214"/>
      <c r="AE333" s="214"/>
      <c r="AF333" s="214"/>
      <c r="AG333" s="214" t="s">
        <v>144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0" t="s">
        <v>349</v>
      </c>
      <c r="D334" s="257"/>
      <c r="E334" s="257"/>
      <c r="F334" s="257"/>
      <c r="G334" s="257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146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1" t="s">
        <v>147</v>
      </c>
      <c r="D335" s="237"/>
      <c r="E335" s="238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148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1" t="s">
        <v>337</v>
      </c>
      <c r="D336" s="237"/>
      <c r="E336" s="238">
        <v>20.100000000000001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148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338</v>
      </c>
      <c r="D337" s="237"/>
      <c r="E337" s="238">
        <v>20.8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148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2" t="s">
        <v>150</v>
      </c>
      <c r="D338" s="239"/>
      <c r="E338" s="240">
        <v>40.9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148</v>
      </c>
      <c r="AH338" s="214">
        <v>1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ht="22.5" outlineLevel="1" x14ac:dyDescent="0.2">
      <c r="A339" s="250">
        <v>60</v>
      </c>
      <c r="B339" s="251" t="s">
        <v>350</v>
      </c>
      <c r="C339" s="269" t="s">
        <v>351</v>
      </c>
      <c r="D339" s="252" t="s">
        <v>290</v>
      </c>
      <c r="E339" s="253">
        <v>44.99</v>
      </c>
      <c r="F339" s="254"/>
      <c r="G339" s="255">
        <f>ROUND(E339*F339,2)</f>
        <v>0</v>
      </c>
      <c r="H339" s="254"/>
      <c r="I339" s="255">
        <f>ROUND(E339*H339,2)</f>
        <v>0</v>
      </c>
      <c r="J339" s="254"/>
      <c r="K339" s="255">
        <f>ROUND(E339*J339,2)</f>
        <v>0</v>
      </c>
      <c r="L339" s="255">
        <v>15</v>
      </c>
      <c r="M339" s="255">
        <f>G339*(1+L339/100)</f>
        <v>0</v>
      </c>
      <c r="N339" s="255">
        <v>4.0000000000000002E-4</v>
      </c>
      <c r="O339" s="255">
        <f>ROUND(E339*N339,2)</f>
        <v>0.02</v>
      </c>
      <c r="P339" s="255">
        <v>0</v>
      </c>
      <c r="Q339" s="255">
        <f>ROUND(E339*P339,2)</f>
        <v>0</v>
      </c>
      <c r="R339" s="255" t="s">
        <v>153</v>
      </c>
      <c r="S339" s="255" t="s">
        <v>141</v>
      </c>
      <c r="T339" s="256" t="s">
        <v>142</v>
      </c>
      <c r="U339" s="233">
        <v>0</v>
      </c>
      <c r="V339" s="233">
        <f>ROUND(E339*U339,2)</f>
        <v>0</v>
      </c>
      <c r="W339" s="233"/>
      <c r="X339" s="233" t="s">
        <v>154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155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1" t="s">
        <v>147</v>
      </c>
      <c r="D340" s="237"/>
      <c r="E340" s="238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148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337</v>
      </c>
      <c r="D341" s="237"/>
      <c r="E341" s="238">
        <v>20.100000000000001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148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338</v>
      </c>
      <c r="D342" s="237"/>
      <c r="E342" s="238">
        <v>20.8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148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2" t="s">
        <v>150</v>
      </c>
      <c r="D343" s="239"/>
      <c r="E343" s="240">
        <v>40.9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148</v>
      </c>
      <c r="AH343" s="214">
        <v>1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5" t="s">
        <v>301</v>
      </c>
      <c r="D344" s="241"/>
      <c r="E344" s="242">
        <v>4.09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148</v>
      </c>
      <c r="AH344" s="214">
        <v>4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60">
        <v>61</v>
      </c>
      <c r="B345" s="261" t="s">
        <v>352</v>
      </c>
      <c r="C345" s="274" t="s">
        <v>353</v>
      </c>
      <c r="D345" s="262" t="s">
        <v>248</v>
      </c>
      <c r="E345" s="263">
        <v>8.004E-2</v>
      </c>
      <c r="F345" s="264"/>
      <c r="G345" s="265">
        <f>ROUND(E345*F345,2)</f>
        <v>0</v>
      </c>
      <c r="H345" s="264"/>
      <c r="I345" s="265">
        <f>ROUND(E345*H345,2)</f>
        <v>0</v>
      </c>
      <c r="J345" s="264"/>
      <c r="K345" s="265">
        <f>ROUND(E345*J345,2)</f>
        <v>0</v>
      </c>
      <c r="L345" s="265">
        <v>15</v>
      </c>
      <c r="M345" s="265">
        <f>G345*(1+L345/100)</f>
        <v>0</v>
      </c>
      <c r="N345" s="265">
        <v>0</v>
      </c>
      <c r="O345" s="265">
        <f>ROUND(E345*N345,2)</f>
        <v>0</v>
      </c>
      <c r="P345" s="265">
        <v>0</v>
      </c>
      <c r="Q345" s="265">
        <f>ROUND(E345*P345,2)</f>
        <v>0</v>
      </c>
      <c r="R345" s="265"/>
      <c r="S345" s="265" t="s">
        <v>141</v>
      </c>
      <c r="T345" s="266" t="s">
        <v>142</v>
      </c>
      <c r="U345" s="233">
        <v>2.44</v>
      </c>
      <c r="V345" s="233">
        <f>ROUND(E345*U345,2)</f>
        <v>0.2</v>
      </c>
      <c r="W345" s="233"/>
      <c r="X345" s="233" t="s">
        <v>249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250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x14ac:dyDescent="0.2">
      <c r="A346" s="244" t="s">
        <v>136</v>
      </c>
      <c r="B346" s="245" t="s">
        <v>96</v>
      </c>
      <c r="C346" s="268" t="s">
        <v>97</v>
      </c>
      <c r="D346" s="246"/>
      <c r="E346" s="247"/>
      <c r="F346" s="248"/>
      <c r="G346" s="248">
        <f>SUMIF(AG347:AG400,"&lt;&gt;NOR",G347:G400)</f>
        <v>0</v>
      </c>
      <c r="H346" s="248"/>
      <c r="I346" s="248">
        <f>SUM(I347:I400)</f>
        <v>0</v>
      </c>
      <c r="J346" s="248"/>
      <c r="K346" s="248">
        <f>SUM(K347:K400)</f>
        <v>0</v>
      </c>
      <c r="L346" s="248"/>
      <c r="M346" s="248">
        <f>SUM(M347:M400)</f>
        <v>0</v>
      </c>
      <c r="N346" s="248"/>
      <c r="O346" s="248">
        <f>SUM(O347:O400)</f>
        <v>0.13999999999999999</v>
      </c>
      <c r="P346" s="248"/>
      <c r="Q346" s="248">
        <f>SUM(Q347:Q400)</f>
        <v>0.12</v>
      </c>
      <c r="R346" s="248"/>
      <c r="S346" s="248"/>
      <c r="T346" s="249"/>
      <c r="U346" s="243"/>
      <c r="V346" s="243">
        <f>SUM(V347:V400)</f>
        <v>17.669999999999998</v>
      </c>
      <c r="W346" s="243"/>
      <c r="X346" s="243"/>
      <c r="AG346" t="s">
        <v>137</v>
      </c>
    </row>
    <row r="347" spans="1:60" ht="22.5" outlineLevel="1" x14ac:dyDescent="0.2">
      <c r="A347" s="250">
        <v>62</v>
      </c>
      <c r="B347" s="251" t="s">
        <v>354</v>
      </c>
      <c r="C347" s="269" t="s">
        <v>355</v>
      </c>
      <c r="D347" s="252" t="s">
        <v>290</v>
      </c>
      <c r="E347" s="253">
        <v>15.6</v>
      </c>
      <c r="F347" s="254"/>
      <c r="G347" s="255">
        <f>ROUND(E347*F347,2)</f>
        <v>0</v>
      </c>
      <c r="H347" s="254"/>
      <c r="I347" s="255">
        <f>ROUND(E347*H347,2)</f>
        <v>0</v>
      </c>
      <c r="J347" s="254"/>
      <c r="K347" s="255">
        <f>ROUND(E347*J347,2)</f>
        <v>0</v>
      </c>
      <c r="L347" s="255">
        <v>15</v>
      </c>
      <c r="M347" s="255">
        <f>G347*(1+L347/100)</f>
        <v>0</v>
      </c>
      <c r="N347" s="255">
        <v>0</v>
      </c>
      <c r="O347" s="255">
        <f>ROUND(E347*N347,2)</f>
        <v>0</v>
      </c>
      <c r="P347" s="255">
        <v>8.0000000000000007E-5</v>
      </c>
      <c r="Q347" s="255">
        <f>ROUND(E347*P347,2)</f>
        <v>0</v>
      </c>
      <c r="R347" s="255"/>
      <c r="S347" s="255" t="s">
        <v>141</v>
      </c>
      <c r="T347" s="256" t="s">
        <v>142</v>
      </c>
      <c r="U347" s="233">
        <v>3.5000000000000003E-2</v>
      </c>
      <c r="V347" s="233">
        <f>ROUND(E347*U347,2)</f>
        <v>0.55000000000000004</v>
      </c>
      <c r="W347" s="233"/>
      <c r="X347" s="233" t="s">
        <v>143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144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1" t="s">
        <v>147</v>
      </c>
      <c r="D348" s="237"/>
      <c r="E348" s="238"/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148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1" t="s">
        <v>356</v>
      </c>
      <c r="D349" s="237"/>
      <c r="E349" s="238">
        <v>15.6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148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2" t="s">
        <v>150</v>
      </c>
      <c r="D350" s="239"/>
      <c r="E350" s="240">
        <v>15.6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148</v>
      </c>
      <c r="AH350" s="214">
        <v>1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50">
        <v>63</v>
      </c>
      <c r="B351" s="251" t="s">
        <v>357</v>
      </c>
      <c r="C351" s="269" t="s">
        <v>358</v>
      </c>
      <c r="D351" s="252" t="s">
        <v>290</v>
      </c>
      <c r="E351" s="253">
        <v>24.8</v>
      </c>
      <c r="F351" s="254"/>
      <c r="G351" s="255">
        <f>ROUND(E351*F351,2)</f>
        <v>0</v>
      </c>
      <c r="H351" s="254"/>
      <c r="I351" s="255">
        <f>ROUND(E351*H351,2)</f>
        <v>0</v>
      </c>
      <c r="J351" s="254"/>
      <c r="K351" s="255">
        <f>ROUND(E351*J351,2)</f>
        <v>0</v>
      </c>
      <c r="L351" s="255">
        <v>15</v>
      </c>
      <c r="M351" s="255">
        <f>G351*(1+L351/100)</f>
        <v>0</v>
      </c>
      <c r="N351" s="255">
        <v>3.0000000000000001E-5</v>
      </c>
      <c r="O351" s="255">
        <f>ROUND(E351*N351,2)</f>
        <v>0</v>
      </c>
      <c r="P351" s="255">
        <v>0</v>
      </c>
      <c r="Q351" s="255">
        <f>ROUND(E351*P351,2)</f>
        <v>0</v>
      </c>
      <c r="R351" s="255"/>
      <c r="S351" s="255" t="s">
        <v>141</v>
      </c>
      <c r="T351" s="256" t="s">
        <v>142</v>
      </c>
      <c r="U351" s="233">
        <v>0.13719999999999999</v>
      </c>
      <c r="V351" s="233">
        <f>ROUND(E351*U351,2)</f>
        <v>3.4</v>
      </c>
      <c r="W351" s="233"/>
      <c r="X351" s="233" t="s">
        <v>143</v>
      </c>
      <c r="Y351" s="214"/>
      <c r="Z351" s="214"/>
      <c r="AA351" s="214"/>
      <c r="AB351" s="214"/>
      <c r="AC351" s="214"/>
      <c r="AD351" s="214"/>
      <c r="AE351" s="214"/>
      <c r="AF351" s="214"/>
      <c r="AG351" s="214" t="s">
        <v>144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147</v>
      </c>
      <c r="D352" s="237"/>
      <c r="E352" s="238"/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148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1" t="s">
        <v>356</v>
      </c>
      <c r="D353" s="237"/>
      <c r="E353" s="238">
        <v>15.6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148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1" t="s">
        <v>359</v>
      </c>
      <c r="D354" s="237"/>
      <c r="E354" s="238">
        <v>9.1999999999999993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148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2" t="s">
        <v>150</v>
      </c>
      <c r="D355" s="239"/>
      <c r="E355" s="240">
        <v>24.8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148</v>
      </c>
      <c r="AH355" s="214">
        <v>1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50">
        <v>64</v>
      </c>
      <c r="B356" s="251" t="s">
        <v>360</v>
      </c>
      <c r="C356" s="269" t="s">
        <v>361</v>
      </c>
      <c r="D356" s="252" t="s">
        <v>290</v>
      </c>
      <c r="E356" s="253">
        <v>27.28</v>
      </c>
      <c r="F356" s="254"/>
      <c r="G356" s="255">
        <f>ROUND(E356*F356,2)</f>
        <v>0</v>
      </c>
      <c r="H356" s="254"/>
      <c r="I356" s="255">
        <f>ROUND(E356*H356,2)</f>
        <v>0</v>
      </c>
      <c r="J356" s="254"/>
      <c r="K356" s="255">
        <f>ROUND(E356*J356,2)</f>
        <v>0</v>
      </c>
      <c r="L356" s="255">
        <v>15</v>
      </c>
      <c r="M356" s="255">
        <f>G356*(1+L356/100)</f>
        <v>0</v>
      </c>
      <c r="N356" s="255">
        <v>5.0000000000000002E-5</v>
      </c>
      <c r="O356" s="255">
        <f>ROUND(E356*N356,2)</f>
        <v>0</v>
      </c>
      <c r="P356" s="255">
        <v>0</v>
      </c>
      <c r="Q356" s="255">
        <f>ROUND(E356*P356,2)</f>
        <v>0</v>
      </c>
      <c r="R356" s="255" t="s">
        <v>153</v>
      </c>
      <c r="S356" s="255" t="s">
        <v>141</v>
      </c>
      <c r="T356" s="256" t="s">
        <v>142</v>
      </c>
      <c r="U356" s="233">
        <v>0</v>
      </c>
      <c r="V356" s="233">
        <f>ROUND(E356*U356,2)</f>
        <v>0</v>
      </c>
      <c r="W356" s="233"/>
      <c r="X356" s="233" t="s">
        <v>154</v>
      </c>
      <c r="Y356" s="214"/>
      <c r="Z356" s="214"/>
      <c r="AA356" s="214"/>
      <c r="AB356" s="214"/>
      <c r="AC356" s="214"/>
      <c r="AD356" s="214"/>
      <c r="AE356" s="214"/>
      <c r="AF356" s="214"/>
      <c r="AG356" s="214" t="s">
        <v>362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1" t="s">
        <v>147</v>
      </c>
      <c r="D357" s="237"/>
      <c r="E357" s="238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148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356</v>
      </c>
      <c r="D358" s="237"/>
      <c r="E358" s="238">
        <v>15.6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148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1" t="s">
        <v>359</v>
      </c>
      <c r="D359" s="237"/>
      <c r="E359" s="238">
        <v>9.1999999999999993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148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2" t="s">
        <v>150</v>
      </c>
      <c r="D360" s="239"/>
      <c r="E360" s="240">
        <v>24.8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148</v>
      </c>
      <c r="AH360" s="214">
        <v>1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5" t="s">
        <v>301</v>
      </c>
      <c r="D361" s="241"/>
      <c r="E361" s="242">
        <v>2.48</v>
      </c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148</v>
      </c>
      <c r="AH361" s="214">
        <v>4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50">
        <v>65</v>
      </c>
      <c r="B362" s="251" t="s">
        <v>363</v>
      </c>
      <c r="C362" s="269" t="s">
        <v>364</v>
      </c>
      <c r="D362" s="252" t="s">
        <v>158</v>
      </c>
      <c r="E362" s="253">
        <v>13.5</v>
      </c>
      <c r="F362" s="254"/>
      <c r="G362" s="255">
        <f>ROUND(E362*F362,2)</f>
        <v>0</v>
      </c>
      <c r="H362" s="254"/>
      <c r="I362" s="255">
        <f>ROUND(E362*H362,2)</f>
        <v>0</v>
      </c>
      <c r="J362" s="254"/>
      <c r="K362" s="255">
        <f>ROUND(E362*J362,2)</f>
        <v>0</v>
      </c>
      <c r="L362" s="255">
        <v>15</v>
      </c>
      <c r="M362" s="255">
        <f>G362*(1+L362/100)</f>
        <v>0</v>
      </c>
      <c r="N362" s="255">
        <v>0</v>
      </c>
      <c r="O362" s="255">
        <f>ROUND(E362*N362,2)</f>
        <v>0</v>
      </c>
      <c r="P362" s="255">
        <v>8.9499999999999996E-3</v>
      </c>
      <c r="Q362" s="255">
        <f>ROUND(E362*P362,2)</f>
        <v>0.12</v>
      </c>
      <c r="R362" s="255"/>
      <c r="S362" s="255" t="s">
        <v>141</v>
      </c>
      <c r="T362" s="256" t="s">
        <v>142</v>
      </c>
      <c r="U362" s="233">
        <v>0.18</v>
      </c>
      <c r="V362" s="233">
        <f>ROUND(E362*U362,2)</f>
        <v>2.4300000000000002</v>
      </c>
      <c r="W362" s="233"/>
      <c r="X362" s="233" t="s">
        <v>143</v>
      </c>
      <c r="Y362" s="214"/>
      <c r="Z362" s="214"/>
      <c r="AA362" s="214"/>
      <c r="AB362" s="214"/>
      <c r="AC362" s="214"/>
      <c r="AD362" s="214"/>
      <c r="AE362" s="214"/>
      <c r="AF362" s="214"/>
      <c r="AG362" s="214" t="s">
        <v>144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0" t="s">
        <v>365</v>
      </c>
      <c r="D363" s="257"/>
      <c r="E363" s="257"/>
      <c r="F363" s="257"/>
      <c r="G363" s="257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146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1" t="s">
        <v>147</v>
      </c>
      <c r="D364" s="237"/>
      <c r="E364" s="238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148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1" t="s">
        <v>225</v>
      </c>
      <c r="D365" s="237"/>
      <c r="E365" s="238">
        <v>13.5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148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2" t="s">
        <v>150</v>
      </c>
      <c r="D366" s="239"/>
      <c r="E366" s="240">
        <v>13.5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148</v>
      </c>
      <c r="AH366" s="214">
        <v>1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ht="22.5" outlineLevel="1" x14ac:dyDescent="0.2">
      <c r="A367" s="250">
        <v>66</v>
      </c>
      <c r="B367" s="251" t="s">
        <v>366</v>
      </c>
      <c r="C367" s="269" t="s">
        <v>367</v>
      </c>
      <c r="D367" s="252" t="s">
        <v>158</v>
      </c>
      <c r="E367" s="253">
        <v>16.899999999999999</v>
      </c>
      <c r="F367" s="254"/>
      <c r="G367" s="255">
        <f>ROUND(E367*F367,2)</f>
        <v>0</v>
      </c>
      <c r="H367" s="254"/>
      <c r="I367" s="255">
        <f>ROUND(E367*H367,2)</f>
        <v>0</v>
      </c>
      <c r="J367" s="254"/>
      <c r="K367" s="255">
        <f>ROUND(E367*J367,2)</f>
        <v>0</v>
      </c>
      <c r="L367" s="255">
        <v>15</v>
      </c>
      <c r="M367" s="255">
        <f>G367*(1+L367/100)</f>
        <v>0</v>
      </c>
      <c r="N367" s="255">
        <v>0</v>
      </c>
      <c r="O367" s="255">
        <f>ROUND(E367*N367,2)</f>
        <v>0</v>
      </c>
      <c r="P367" s="255">
        <v>0</v>
      </c>
      <c r="Q367" s="255">
        <f>ROUND(E367*P367,2)</f>
        <v>0</v>
      </c>
      <c r="R367" s="255"/>
      <c r="S367" s="255" t="s">
        <v>141</v>
      </c>
      <c r="T367" s="256" t="s">
        <v>142</v>
      </c>
      <c r="U367" s="233">
        <v>1.6E-2</v>
      </c>
      <c r="V367" s="233">
        <f>ROUND(E367*U367,2)</f>
        <v>0.27</v>
      </c>
      <c r="W367" s="233"/>
      <c r="X367" s="233" t="s">
        <v>143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144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1" t="s">
        <v>147</v>
      </c>
      <c r="D368" s="237"/>
      <c r="E368" s="238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148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1" t="s">
        <v>225</v>
      </c>
      <c r="D369" s="237"/>
      <c r="E369" s="238">
        <v>13.5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148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1" t="s">
        <v>226</v>
      </c>
      <c r="D370" s="237"/>
      <c r="E370" s="238">
        <v>3.4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148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2" t="s">
        <v>150</v>
      </c>
      <c r="D371" s="239"/>
      <c r="E371" s="240">
        <v>16.899999999999999</v>
      </c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148</v>
      </c>
      <c r="AH371" s="214">
        <v>1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50">
        <v>67</v>
      </c>
      <c r="B372" s="251" t="s">
        <v>368</v>
      </c>
      <c r="C372" s="269" t="s">
        <v>369</v>
      </c>
      <c r="D372" s="252" t="s">
        <v>158</v>
      </c>
      <c r="E372" s="253">
        <v>16.899999999999999</v>
      </c>
      <c r="F372" s="254"/>
      <c r="G372" s="255">
        <f>ROUND(E372*F372,2)</f>
        <v>0</v>
      </c>
      <c r="H372" s="254"/>
      <c r="I372" s="255">
        <f>ROUND(E372*H372,2)</f>
        <v>0</v>
      </c>
      <c r="J372" s="254"/>
      <c r="K372" s="255">
        <f>ROUND(E372*J372,2)</f>
        <v>0</v>
      </c>
      <c r="L372" s="255">
        <v>15</v>
      </c>
      <c r="M372" s="255">
        <f>G372*(1+L372/100)</f>
        <v>0</v>
      </c>
      <c r="N372" s="255">
        <v>0</v>
      </c>
      <c r="O372" s="255">
        <f>ROUND(E372*N372,2)</f>
        <v>0</v>
      </c>
      <c r="P372" s="255">
        <v>0</v>
      </c>
      <c r="Q372" s="255">
        <f>ROUND(E372*P372,2)</f>
        <v>0</v>
      </c>
      <c r="R372" s="255"/>
      <c r="S372" s="255" t="s">
        <v>141</v>
      </c>
      <c r="T372" s="256" t="s">
        <v>142</v>
      </c>
      <c r="U372" s="233">
        <v>4.5999999999999999E-2</v>
      </c>
      <c r="V372" s="233">
        <f>ROUND(E372*U372,2)</f>
        <v>0.78</v>
      </c>
      <c r="W372" s="233"/>
      <c r="X372" s="233" t="s">
        <v>143</v>
      </c>
      <c r="Y372" s="214"/>
      <c r="Z372" s="214"/>
      <c r="AA372" s="214"/>
      <c r="AB372" s="214"/>
      <c r="AC372" s="214"/>
      <c r="AD372" s="214"/>
      <c r="AE372" s="214"/>
      <c r="AF372" s="214"/>
      <c r="AG372" s="214" t="s">
        <v>144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1" t="s">
        <v>147</v>
      </c>
      <c r="D373" s="237"/>
      <c r="E373" s="238"/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148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1" t="s">
        <v>225</v>
      </c>
      <c r="D374" s="237"/>
      <c r="E374" s="238">
        <v>13.5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148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1" t="s">
        <v>226</v>
      </c>
      <c r="D375" s="237"/>
      <c r="E375" s="238">
        <v>3.4</v>
      </c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148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2" t="s">
        <v>150</v>
      </c>
      <c r="D376" s="239"/>
      <c r="E376" s="240">
        <v>16.899999999999999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148</v>
      </c>
      <c r="AH376" s="214">
        <v>1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50">
        <v>68</v>
      </c>
      <c r="B377" s="251" t="s">
        <v>370</v>
      </c>
      <c r="C377" s="269" t="s">
        <v>371</v>
      </c>
      <c r="D377" s="252" t="s">
        <v>158</v>
      </c>
      <c r="E377" s="253">
        <v>16.899999999999999</v>
      </c>
      <c r="F377" s="254"/>
      <c r="G377" s="255">
        <f>ROUND(E377*F377,2)</f>
        <v>0</v>
      </c>
      <c r="H377" s="254"/>
      <c r="I377" s="255">
        <f>ROUND(E377*H377,2)</f>
        <v>0</v>
      </c>
      <c r="J377" s="254"/>
      <c r="K377" s="255">
        <f>ROUND(E377*J377,2)</f>
        <v>0</v>
      </c>
      <c r="L377" s="255">
        <v>15</v>
      </c>
      <c r="M377" s="255">
        <f>G377*(1+L377/100)</f>
        <v>0</v>
      </c>
      <c r="N377" s="255">
        <v>0</v>
      </c>
      <c r="O377" s="255">
        <f>ROUND(E377*N377,2)</f>
        <v>0</v>
      </c>
      <c r="P377" s="255">
        <v>0</v>
      </c>
      <c r="Q377" s="255">
        <f>ROUND(E377*P377,2)</f>
        <v>0</v>
      </c>
      <c r="R377" s="255"/>
      <c r="S377" s="255" t="s">
        <v>141</v>
      </c>
      <c r="T377" s="256" t="s">
        <v>142</v>
      </c>
      <c r="U377" s="233">
        <v>0.14699999999999999</v>
      </c>
      <c r="V377" s="233">
        <f>ROUND(E377*U377,2)</f>
        <v>2.48</v>
      </c>
      <c r="W377" s="233"/>
      <c r="X377" s="233" t="s">
        <v>143</v>
      </c>
      <c r="Y377" s="214"/>
      <c r="Z377" s="214"/>
      <c r="AA377" s="214"/>
      <c r="AB377" s="214"/>
      <c r="AC377" s="214"/>
      <c r="AD377" s="214"/>
      <c r="AE377" s="214"/>
      <c r="AF377" s="214"/>
      <c r="AG377" s="214" t="s">
        <v>144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31"/>
      <c r="B378" s="232"/>
      <c r="C378" s="271" t="s">
        <v>147</v>
      </c>
      <c r="D378" s="237"/>
      <c r="E378" s="238"/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148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1" t="s">
        <v>225</v>
      </c>
      <c r="D379" s="237"/>
      <c r="E379" s="238">
        <v>13.5</v>
      </c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148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1" t="s">
        <v>226</v>
      </c>
      <c r="D380" s="237"/>
      <c r="E380" s="238">
        <v>3.4</v>
      </c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148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2" t="s">
        <v>150</v>
      </c>
      <c r="D381" s="239"/>
      <c r="E381" s="240">
        <v>16.899999999999999</v>
      </c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148</v>
      </c>
      <c r="AH381" s="214">
        <v>1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50">
        <v>69</v>
      </c>
      <c r="B382" s="251" t="s">
        <v>372</v>
      </c>
      <c r="C382" s="269" t="s">
        <v>373</v>
      </c>
      <c r="D382" s="252" t="s">
        <v>374</v>
      </c>
      <c r="E382" s="253">
        <v>92</v>
      </c>
      <c r="F382" s="254"/>
      <c r="G382" s="255">
        <f>ROUND(E382*F382,2)</f>
        <v>0</v>
      </c>
      <c r="H382" s="254"/>
      <c r="I382" s="255">
        <f>ROUND(E382*H382,2)</f>
        <v>0</v>
      </c>
      <c r="J382" s="254"/>
      <c r="K382" s="255">
        <f>ROUND(E382*J382,2)</f>
        <v>0</v>
      </c>
      <c r="L382" s="255">
        <v>15</v>
      </c>
      <c r="M382" s="255">
        <f>G382*(1+L382/100)</f>
        <v>0</v>
      </c>
      <c r="N382" s="255">
        <v>1E-3</v>
      </c>
      <c r="O382" s="255">
        <f>ROUND(E382*N382,2)</f>
        <v>0.09</v>
      </c>
      <c r="P382" s="255">
        <v>0</v>
      </c>
      <c r="Q382" s="255">
        <f>ROUND(E382*P382,2)</f>
        <v>0</v>
      </c>
      <c r="R382" s="255" t="s">
        <v>153</v>
      </c>
      <c r="S382" s="255" t="s">
        <v>141</v>
      </c>
      <c r="T382" s="256" t="s">
        <v>142</v>
      </c>
      <c r="U382" s="233">
        <v>0</v>
      </c>
      <c r="V382" s="233">
        <f>ROUND(E382*U382,2)</f>
        <v>0</v>
      </c>
      <c r="W382" s="233"/>
      <c r="X382" s="233" t="s">
        <v>154</v>
      </c>
      <c r="Y382" s="214"/>
      <c r="Z382" s="214"/>
      <c r="AA382" s="214"/>
      <c r="AB382" s="214"/>
      <c r="AC382" s="214"/>
      <c r="AD382" s="214"/>
      <c r="AE382" s="214"/>
      <c r="AF382" s="214"/>
      <c r="AG382" s="214" t="s">
        <v>155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1" t="s">
        <v>147</v>
      </c>
      <c r="D383" s="237"/>
      <c r="E383" s="238"/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148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375</v>
      </c>
      <c r="D384" s="237"/>
      <c r="E384" s="238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148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1" t="s">
        <v>376</v>
      </c>
      <c r="D385" s="237"/>
      <c r="E385" s="238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148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1" t="s">
        <v>377</v>
      </c>
      <c r="D386" s="237"/>
      <c r="E386" s="238">
        <v>64.8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148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1" t="s">
        <v>378</v>
      </c>
      <c r="D387" s="237"/>
      <c r="E387" s="238">
        <v>27.2</v>
      </c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148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2" t="s">
        <v>150</v>
      </c>
      <c r="D388" s="239"/>
      <c r="E388" s="240">
        <v>92</v>
      </c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148</v>
      </c>
      <c r="AH388" s="214">
        <v>1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50">
        <v>70</v>
      </c>
      <c r="B389" s="251" t="s">
        <v>379</v>
      </c>
      <c r="C389" s="269" t="s">
        <v>380</v>
      </c>
      <c r="D389" s="252" t="s">
        <v>158</v>
      </c>
      <c r="E389" s="253">
        <v>16.899999999999999</v>
      </c>
      <c r="F389" s="254"/>
      <c r="G389" s="255">
        <f>ROUND(E389*F389,2)</f>
        <v>0</v>
      </c>
      <c r="H389" s="254"/>
      <c r="I389" s="255">
        <f>ROUND(E389*H389,2)</f>
        <v>0</v>
      </c>
      <c r="J389" s="254"/>
      <c r="K389" s="255">
        <f>ROUND(E389*J389,2)</f>
        <v>0</v>
      </c>
      <c r="L389" s="255">
        <v>15</v>
      </c>
      <c r="M389" s="255">
        <f>G389*(1+L389/100)</f>
        <v>0</v>
      </c>
      <c r="N389" s="255">
        <v>3.3E-4</v>
      </c>
      <c r="O389" s="255">
        <f>ROUND(E389*N389,2)</f>
        <v>0.01</v>
      </c>
      <c r="P389" s="255">
        <v>0</v>
      </c>
      <c r="Q389" s="255">
        <f>ROUND(E389*P389,2)</f>
        <v>0</v>
      </c>
      <c r="R389" s="255"/>
      <c r="S389" s="255" t="s">
        <v>141</v>
      </c>
      <c r="T389" s="256" t="s">
        <v>142</v>
      </c>
      <c r="U389" s="233">
        <v>0.45</v>
      </c>
      <c r="V389" s="233">
        <f>ROUND(E389*U389,2)</f>
        <v>7.61</v>
      </c>
      <c r="W389" s="233"/>
      <c r="X389" s="233" t="s">
        <v>143</v>
      </c>
      <c r="Y389" s="214"/>
      <c r="Z389" s="214"/>
      <c r="AA389" s="214"/>
      <c r="AB389" s="214"/>
      <c r="AC389" s="214"/>
      <c r="AD389" s="214"/>
      <c r="AE389" s="214"/>
      <c r="AF389" s="214"/>
      <c r="AG389" s="214" t="s">
        <v>144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1" t="s">
        <v>147</v>
      </c>
      <c r="D390" s="237"/>
      <c r="E390" s="238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148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225</v>
      </c>
      <c r="D391" s="237"/>
      <c r="E391" s="238">
        <v>13.5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148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1" t="s">
        <v>226</v>
      </c>
      <c r="D392" s="237"/>
      <c r="E392" s="238">
        <v>3.4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148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2" t="s">
        <v>150</v>
      </c>
      <c r="D393" s="239"/>
      <c r="E393" s="240">
        <v>16.899999999999999</v>
      </c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148</v>
      </c>
      <c r="AH393" s="214">
        <v>1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50">
        <v>71</v>
      </c>
      <c r="B394" s="251" t="s">
        <v>381</v>
      </c>
      <c r="C394" s="269" t="s">
        <v>382</v>
      </c>
      <c r="D394" s="252" t="s">
        <v>158</v>
      </c>
      <c r="E394" s="253">
        <v>18.59</v>
      </c>
      <c r="F394" s="254"/>
      <c r="G394" s="255">
        <f>ROUND(E394*F394,2)</f>
        <v>0</v>
      </c>
      <c r="H394" s="254"/>
      <c r="I394" s="255">
        <f>ROUND(E394*H394,2)</f>
        <v>0</v>
      </c>
      <c r="J394" s="254"/>
      <c r="K394" s="255">
        <f>ROUND(E394*J394,2)</f>
        <v>0</v>
      </c>
      <c r="L394" s="255">
        <v>15</v>
      </c>
      <c r="M394" s="255">
        <f>G394*(1+L394/100)</f>
        <v>0</v>
      </c>
      <c r="N394" s="255">
        <v>2E-3</v>
      </c>
      <c r="O394" s="255">
        <f>ROUND(E394*N394,2)</f>
        <v>0.04</v>
      </c>
      <c r="P394" s="255">
        <v>0</v>
      </c>
      <c r="Q394" s="255">
        <f>ROUND(E394*P394,2)</f>
        <v>0</v>
      </c>
      <c r="R394" s="255" t="s">
        <v>153</v>
      </c>
      <c r="S394" s="255" t="s">
        <v>141</v>
      </c>
      <c r="T394" s="256" t="s">
        <v>142</v>
      </c>
      <c r="U394" s="233">
        <v>0</v>
      </c>
      <c r="V394" s="233">
        <f>ROUND(E394*U394,2)</f>
        <v>0</v>
      </c>
      <c r="W394" s="233"/>
      <c r="X394" s="233" t="s">
        <v>154</v>
      </c>
      <c r="Y394" s="214"/>
      <c r="Z394" s="214"/>
      <c r="AA394" s="214"/>
      <c r="AB394" s="214"/>
      <c r="AC394" s="214"/>
      <c r="AD394" s="214"/>
      <c r="AE394" s="214"/>
      <c r="AF394" s="214"/>
      <c r="AG394" s="214" t="s">
        <v>155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1" t="s">
        <v>147</v>
      </c>
      <c r="D395" s="237"/>
      <c r="E395" s="238"/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148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225</v>
      </c>
      <c r="D396" s="237"/>
      <c r="E396" s="238">
        <v>13.5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148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1" t="s">
        <v>226</v>
      </c>
      <c r="D397" s="237"/>
      <c r="E397" s="238">
        <v>3.4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148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31"/>
      <c r="B398" s="232"/>
      <c r="C398" s="272" t="s">
        <v>150</v>
      </c>
      <c r="D398" s="239"/>
      <c r="E398" s="240">
        <v>16.899999999999999</v>
      </c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148</v>
      </c>
      <c r="AH398" s="214">
        <v>1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1"/>
      <c r="B399" s="232"/>
      <c r="C399" s="275" t="s">
        <v>301</v>
      </c>
      <c r="D399" s="241"/>
      <c r="E399" s="242">
        <v>1.69</v>
      </c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148</v>
      </c>
      <c r="AH399" s="214">
        <v>4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60">
        <v>72</v>
      </c>
      <c r="B400" s="261" t="s">
        <v>383</v>
      </c>
      <c r="C400" s="274" t="s">
        <v>384</v>
      </c>
      <c r="D400" s="262" t="s">
        <v>248</v>
      </c>
      <c r="E400" s="263">
        <v>0.13686999999999999</v>
      </c>
      <c r="F400" s="264"/>
      <c r="G400" s="265">
        <f>ROUND(E400*F400,2)</f>
        <v>0</v>
      </c>
      <c r="H400" s="264"/>
      <c r="I400" s="265">
        <f>ROUND(E400*H400,2)</f>
        <v>0</v>
      </c>
      <c r="J400" s="264"/>
      <c r="K400" s="265">
        <f>ROUND(E400*J400,2)</f>
        <v>0</v>
      </c>
      <c r="L400" s="265">
        <v>15</v>
      </c>
      <c r="M400" s="265">
        <f>G400*(1+L400/100)</f>
        <v>0</v>
      </c>
      <c r="N400" s="265">
        <v>0</v>
      </c>
      <c r="O400" s="265">
        <f>ROUND(E400*N400,2)</f>
        <v>0</v>
      </c>
      <c r="P400" s="265">
        <v>0</v>
      </c>
      <c r="Q400" s="265">
        <f>ROUND(E400*P400,2)</f>
        <v>0</v>
      </c>
      <c r="R400" s="265"/>
      <c r="S400" s="265" t="s">
        <v>141</v>
      </c>
      <c r="T400" s="266" t="s">
        <v>142</v>
      </c>
      <c r="U400" s="233">
        <v>1.1140000000000001</v>
      </c>
      <c r="V400" s="233">
        <f>ROUND(E400*U400,2)</f>
        <v>0.15</v>
      </c>
      <c r="W400" s="233"/>
      <c r="X400" s="233" t="s">
        <v>249</v>
      </c>
      <c r="Y400" s="214"/>
      <c r="Z400" s="214"/>
      <c r="AA400" s="214"/>
      <c r="AB400" s="214"/>
      <c r="AC400" s="214"/>
      <c r="AD400" s="214"/>
      <c r="AE400" s="214"/>
      <c r="AF400" s="214"/>
      <c r="AG400" s="214" t="s">
        <v>250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x14ac:dyDescent="0.2">
      <c r="A401" s="244" t="s">
        <v>136</v>
      </c>
      <c r="B401" s="245" t="s">
        <v>98</v>
      </c>
      <c r="C401" s="268" t="s">
        <v>99</v>
      </c>
      <c r="D401" s="246"/>
      <c r="E401" s="247"/>
      <c r="F401" s="248"/>
      <c r="G401" s="248">
        <f>SUMIF(AG402:AG436,"&lt;&gt;NOR",G402:G436)</f>
        <v>0</v>
      </c>
      <c r="H401" s="248"/>
      <c r="I401" s="248">
        <f>SUM(I402:I436)</f>
        <v>0</v>
      </c>
      <c r="J401" s="248"/>
      <c r="K401" s="248">
        <f>SUM(K402:K436)</f>
        <v>0</v>
      </c>
      <c r="L401" s="248"/>
      <c r="M401" s="248">
        <f>SUM(M402:M436)</f>
        <v>0</v>
      </c>
      <c r="N401" s="248"/>
      <c r="O401" s="248">
        <f>SUM(O402:O436)</f>
        <v>6.0000000000000005E-2</v>
      </c>
      <c r="P401" s="248"/>
      <c r="Q401" s="248">
        <f>SUM(Q402:Q436)</f>
        <v>0</v>
      </c>
      <c r="R401" s="248"/>
      <c r="S401" s="248"/>
      <c r="T401" s="249"/>
      <c r="U401" s="243"/>
      <c r="V401" s="243">
        <f>SUM(V402:V436)</f>
        <v>3.7600000000000002</v>
      </c>
      <c r="W401" s="243"/>
      <c r="X401" s="243"/>
      <c r="AG401" t="s">
        <v>137</v>
      </c>
    </row>
    <row r="402" spans="1:60" outlineLevel="1" x14ac:dyDescent="0.2">
      <c r="A402" s="250">
        <v>73</v>
      </c>
      <c r="B402" s="251" t="s">
        <v>385</v>
      </c>
      <c r="C402" s="269" t="s">
        <v>386</v>
      </c>
      <c r="D402" s="252" t="s">
        <v>158</v>
      </c>
      <c r="E402" s="253">
        <v>2.7</v>
      </c>
      <c r="F402" s="254"/>
      <c r="G402" s="255">
        <f>ROUND(E402*F402,2)</f>
        <v>0</v>
      </c>
      <c r="H402" s="254"/>
      <c r="I402" s="255">
        <f>ROUND(E402*H402,2)</f>
        <v>0</v>
      </c>
      <c r="J402" s="254"/>
      <c r="K402" s="255">
        <f>ROUND(E402*J402,2)</f>
        <v>0</v>
      </c>
      <c r="L402" s="255">
        <v>15</v>
      </c>
      <c r="M402" s="255">
        <f>G402*(1+L402/100)</f>
        <v>0</v>
      </c>
      <c r="N402" s="255">
        <v>2.1000000000000001E-4</v>
      </c>
      <c r="O402" s="255">
        <f>ROUND(E402*N402,2)</f>
        <v>0</v>
      </c>
      <c r="P402" s="255">
        <v>0</v>
      </c>
      <c r="Q402" s="255">
        <f>ROUND(E402*P402,2)</f>
        <v>0</v>
      </c>
      <c r="R402" s="255"/>
      <c r="S402" s="255" t="s">
        <v>141</v>
      </c>
      <c r="T402" s="256" t="s">
        <v>142</v>
      </c>
      <c r="U402" s="233">
        <v>0.05</v>
      </c>
      <c r="V402" s="233">
        <f>ROUND(E402*U402,2)</f>
        <v>0.14000000000000001</v>
      </c>
      <c r="W402" s="233"/>
      <c r="X402" s="233" t="s">
        <v>143</v>
      </c>
      <c r="Y402" s="214"/>
      <c r="Z402" s="214"/>
      <c r="AA402" s="214"/>
      <c r="AB402" s="214"/>
      <c r="AC402" s="214"/>
      <c r="AD402" s="214"/>
      <c r="AE402" s="214"/>
      <c r="AF402" s="214"/>
      <c r="AG402" s="214" t="s">
        <v>144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31"/>
      <c r="B403" s="232"/>
      <c r="C403" s="270" t="s">
        <v>387</v>
      </c>
      <c r="D403" s="257"/>
      <c r="E403" s="257"/>
      <c r="F403" s="257"/>
      <c r="G403" s="257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146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1" t="s">
        <v>147</v>
      </c>
      <c r="D404" s="237"/>
      <c r="E404" s="238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148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1" t="s">
        <v>388</v>
      </c>
      <c r="D405" s="237"/>
      <c r="E405" s="238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148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1" t="s">
        <v>389</v>
      </c>
      <c r="D406" s="237"/>
      <c r="E406" s="238">
        <v>2.7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148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2" t="s">
        <v>150</v>
      </c>
      <c r="D407" s="239"/>
      <c r="E407" s="240">
        <v>2.7</v>
      </c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148</v>
      </c>
      <c r="AH407" s="214">
        <v>1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50">
        <v>74</v>
      </c>
      <c r="B408" s="251" t="s">
        <v>390</v>
      </c>
      <c r="C408" s="269" t="s">
        <v>391</v>
      </c>
      <c r="D408" s="252" t="s">
        <v>158</v>
      </c>
      <c r="E408" s="253">
        <v>2.7</v>
      </c>
      <c r="F408" s="254"/>
      <c r="G408" s="255">
        <f>ROUND(E408*F408,2)</f>
        <v>0</v>
      </c>
      <c r="H408" s="254"/>
      <c r="I408" s="255">
        <f>ROUND(E408*H408,2)</f>
        <v>0</v>
      </c>
      <c r="J408" s="254"/>
      <c r="K408" s="255">
        <f>ROUND(E408*J408,2)</f>
        <v>0</v>
      </c>
      <c r="L408" s="255">
        <v>15</v>
      </c>
      <c r="M408" s="255">
        <f>G408*(1+L408/100)</f>
        <v>0</v>
      </c>
      <c r="N408" s="255">
        <v>5.2399999999999999E-3</v>
      </c>
      <c r="O408" s="255">
        <f>ROUND(E408*N408,2)</f>
        <v>0.01</v>
      </c>
      <c r="P408" s="255">
        <v>0</v>
      </c>
      <c r="Q408" s="255">
        <f>ROUND(E408*P408,2)</f>
        <v>0</v>
      </c>
      <c r="R408" s="255"/>
      <c r="S408" s="255" t="s">
        <v>141</v>
      </c>
      <c r="T408" s="256" t="s">
        <v>142</v>
      </c>
      <c r="U408" s="233">
        <v>0.95840000000000003</v>
      </c>
      <c r="V408" s="233">
        <f>ROUND(E408*U408,2)</f>
        <v>2.59</v>
      </c>
      <c r="W408" s="233"/>
      <c r="X408" s="233" t="s">
        <v>143</v>
      </c>
      <c r="Y408" s="214"/>
      <c r="Z408" s="214"/>
      <c r="AA408" s="214"/>
      <c r="AB408" s="214"/>
      <c r="AC408" s="214"/>
      <c r="AD408" s="214"/>
      <c r="AE408" s="214"/>
      <c r="AF408" s="214"/>
      <c r="AG408" s="214" t="s">
        <v>144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1"/>
      <c r="B409" s="232"/>
      <c r="C409" s="271" t="s">
        <v>147</v>
      </c>
      <c r="D409" s="237"/>
      <c r="E409" s="238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148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1" t="s">
        <v>388</v>
      </c>
      <c r="D410" s="237"/>
      <c r="E410" s="238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148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1" t="s">
        <v>389</v>
      </c>
      <c r="D411" s="237"/>
      <c r="E411" s="238">
        <v>2.7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148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31"/>
      <c r="B412" s="232"/>
      <c r="C412" s="272" t="s">
        <v>150</v>
      </c>
      <c r="D412" s="239"/>
      <c r="E412" s="240">
        <v>2.7</v>
      </c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148</v>
      </c>
      <c r="AH412" s="214">
        <v>1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50">
        <v>75</v>
      </c>
      <c r="B413" s="251" t="s">
        <v>392</v>
      </c>
      <c r="C413" s="269" t="s">
        <v>393</v>
      </c>
      <c r="D413" s="252" t="s">
        <v>158</v>
      </c>
      <c r="E413" s="253">
        <v>2.97</v>
      </c>
      <c r="F413" s="254"/>
      <c r="G413" s="255">
        <f>ROUND(E413*F413,2)</f>
        <v>0</v>
      </c>
      <c r="H413" s="254"/>
      <c r="I413" s="255">
        <f>ROUND(E413*H413,2)</f>
        <v>0</v>
      </c>
      <c r="J413" s="254"/>
      <c r="K413" s="255">
        <f>ROUND(E413*J413,2)</f>
        <v>0</v>
      </c>
      <c r="L413" s="255">
        <v>15</v>
      </c>
      <c r="M413" s="255">
        <f>G413*(1+L413/100)</f>
        <v>0</v>
      </c>
      <c r="N413" s="255">
        <v>1.2200000000000001E-2</v>
      </c>
      <c r="O413" s="255">
        <f>ROUND(E413*N413,2)</f>
        <v>0.04</v>
      </c>
      <c r="P413" s="255">
        <v>0</v>
      </c>
      <c r="Q413" s="255">
        <f>ROUND(E413*P413,2)</f>
        <v>0</v>
      </c>
      <c r="R413" s="255" t="s">
        <v>153</v>
      </c>
      <c r="S413" s="255" t="s">
        <v>141</v>
      </c>
      <c r="T413" s="256" t="s">
        <v>142</v>
      </c>
      <c r="U413" s="233">
        <v>0</v>
      </c>
      <c r="V413" s="233">
        <f>ROUND(E413*U413,2)</f>
        <v>0</v>
      </c>
      <c r="W413" s="233"/>
      <c r="X413" s="233" t="s">
        <v>154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155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1" t="s">
        <v>147</v>
      </c>
      <c r="D414" s="237"/>
      <c r="E414" s="238"/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148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1" t="s">
        <v>388</v>
      </c>
      <c r="D415" s="237"/>
      <c r="E415" s="238"/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148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31"/>
      <c r="B416" s="232"/>
      <c r="C416" s="271" t="s">
        <v>389</v>
      </c>
      <c r="D416" s="237"/>
      <c r="E416" s="238">
        <v>2.7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148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2" t="s">
        <v>150</v>
      </c>
      <c r="D417" s="239"/>
      <c r="E417" s="240">
        <v>2.7</v>
      </c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148</v>
      </c>
      <c r="AH417" s="214">
        <v>1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31"/>
      <c r="B418" s="232"/>
      <c r="C418" s="275" t="s">
        <v>301</v>
      </c>
      <c r="D418" s="241"/>
      <c r="E418" s="242">
        <v>0.27</v>
      </c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148</v>
      </c>
      <c r="AH418" s="214">
        <v>4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ht="22.5" outlineLevel="1" x14ac:dyDescent="0.2">
      <c r="A419" s="250">
        <v>76</v>
      </c>
      <c r="B419" s="251" t="s">
        <v>394</v>
      </c>
      <c r="C419" s="269" t="s">
        <v>395</v>
      </c>
      <c r="D419" s="252" t="s">
        <v>290</v>
      </c>
      <c r="E419" s="253">
        <v>6</v>
      </c>
      <c r="F419" s="254"/>
      <c r="G419" s="255">
        <f>ROUND(E419*F419,2)</f>
        <v>0</v>
      </c>
      <c r="H419" s="254"/>
      <c r="I419" s="255">
        <f>ROUND(E419*H419,2)</f>
        <v>0</v>
      </c>
      <c r="J419" s="254"/>
      <c r="K419" s="255">
        <f>ROUND(E419*J419,2)</f>
        <v>0</v>
      </c>
      <c r="L419" s="255">
        <v>15</v>
      </c>
      <c r="M419" s="255">
        <f>G419*(1+L419/100)</f>
        <v>0</v>
      </c>
      <c r="N419" s="255">
        <v>1E-4</v>
      </c>
      <c r="O419" s="255">
        <f>ROUND(E419*N419,2)</f>
        <v>0</v>
      </c>
      <c r="P419" s="255">
        <v>0</v>
      </c>
      <c r="Q419" s="255">
        <f>ROUND(E419*P419,2)</f>
        <v>0</v>
      </c>
      <c r="R419" s="255"/>
      <c r="S419" s="255" t="s">
        <v>200</v>
      </c>
      <c r="T419" s="256" t="s">
        <v>254</v>
      </c>
      <c r="U419" s="233">
        <v>0.12</v>
      </c>
      <c r="V419" s="233">
        <f>ROUND(E419*U419,2)</f>
        <v>0.72</v>
      </c>
      <c r="W419" s="233"/>
      <c r="X419" s="233" t="s">
        <v>143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144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0" t="s">
        <v>396</v>
      </c>
      <c r="D420" s="257"/>
      <c r="E420" s="257"/>
      <c r="F420" s="257"/>
      <c r="G420" s="257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146</v>
      </c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1" t="s">
        <v>147</v>
      </c>
      <c r="D421" s="237"/>
      <c r="E421" s="238"/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148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1" t="s">
        <v>388</v>
      </c>
      <c r="D422" s="237"/>
      <c r="E422" s="238"/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148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1"/>
      <c r="B423" s="232"/>
      <c r="C423" s="271" t="s">
        <v>397</v>
      </c>
      <c r="D423" s="237"/>
      <c r="E423" s="238">
        <v>6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148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31"/>
      <c r="B424" s="232"/>
      <c r="C424" s="272" t="s">
        <v>150</v>
      </c>
      <c r="D424" s="239"/>
      <c r="E424" s="240">
        <v>6</v>
      </c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148</v>
      </c>
      <c r="AH424" s="214">
        <v>1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ht="22.5" outlineLevel="1" x14ac:dyDescent="0.2">
      <c r="A425" s="250">
        <v>77</v>
      </c>
      <c r="B425" s="251" t="s">
        <v>398</v>
      </c>
      <c r="C425" s="269" t="s">
        <v>399</v>
      </c>
      <c r="D425" s="252" t="s">
        <v>290</v>
      </c>
      <c r="E425" s="253">
        <v>1.8</v>
      </c>
      <c r="F425" s="254"/>
      <c r="G425" s="255">
        <f>ROUND(E425*F425,2)</f>
        <v>0</v>
      </c>
      <c r="H425" s="254"/>
      <c r="I425" s="255">
        <f>ROUND(E425*H425,2)</f>
        <v>0</v>
      </c>
      <c r="J425" s="254"/>
      <c r="K425" s="255">
        <f>ROUND(E425*J425,2)</f>
        <v>0</v>
      </c>
      <c r="L425" s="255">
        <v>15</v>
      </c>
      <c r="M425" s="255">
        <f>G425*(1+L425/100)</f>
        <v>0</v>
      </c>
      <c r="N425" s="255">
        <v>1E-4</v>
      </c>
      <c r="O425" s="255">
        <f>ROUND(E425*N425,2)</f>
        <v>0</v>
      </c>
      <c r="P425" s="255">
        <v>0</v>
      </c>
      <c r="Q425" s="255">
        <f>ROUND(E425*P425,2)</f>
        <v>0</v>
      </c>
      <c r="R425" s="255"/>
      <c r="S425" s="255" t="s">
        <v>200</v>
      </c>
      <c r="T425" s="256" t="s">
        <v>254</v>
      </c>
      <c r="U425" s="233">
        <v>0.12</v>
      </c>
      <c r="V425" s="233">
        <f>ROUND(E425*U425,2)</f>
        <v>0.22</v>
      </c>
      <c r="W425" s="233"/>
      <c r="X425" s="233" t="s">
        <v>143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144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31"/>
      <c r="B426" s="232"/>
      <c r="C426" s="270" t="s">
        <v>396</v>
      </c>
      <c r="D426" s="257"/>
      <c r="E426" s="257"/>
      <c r="F426" s="257"/>
      <c r="G426" s="257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146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/>
      <c r="B427" s="232"/>
      <c r="C427" s="271" t="s">
        <v>147</v>
      </c>
      <c r="D427" s="237"/>
      <c r="E427" s="238"/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148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">
      <c r="A428" s="231"/>
      <c r="B428" s="232"/>
      <c r="C428" s="271" t="s">
        <v>388</v>
      </c>
      <c r="D428" s="237"/>
      <c r="E428" s="238"/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148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1" t="s">
        <v>400</v>
      </c>
      <c r="D429" s="237"/>
      <c r="E429" s="238">
        <v>1.8</v>
      </c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148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2" t="s">
        <v>150</v>
      </c>
      <c r="D430" s="239"/>
      <c r="E430" s="240">
        <v>1.8</v>
      </c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148</v>
      </c>
      <c r="AH430" s="214">
        <v>1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50">
        <v>78</v>
      </c>
      <c r="B431" s="251" t="s">
        <v>401</v>
      </c>
      <c r="C431" s="269" t="s">
        <v>402</v>
      </c>
      <c r="D431" s="252" t="s">
        <v>158</v>
      </c>
      <c r="E431" s="253">
        <v>16</v>
      </c>
      <c r="F431" s="254"/>
      <c r="G431" s="255">
        <f>ROUND(E431*F431,2)</f>
        <v>0</v>
      </c>
      <c r="H431" s="254"/>
      <c r="I431" s="255">
        <f>ROUND(E431*H431,2)</f>
        <v>0</v>
      </c>
      <c r="J431" s="254"/>
      <c r="K431" s="255">
        <f>ROUND(E431*J431,2)</f>
        <v>0</v>
      </c>
      <c r="L431" s="255">
        <v>15</v>
      </c>
      <c r="M431" s="255">
        <f>G431*(1+L431/100)</f>
        <v>0</v>
      </c>
      <c r="N431" s="255">
        <v>9.3000000000000005E-4</v>
      </c>
      <c r="O431" s="255">
        <f>ROUND(E431*N431,2)</f>
        <v>0.01</v>
      </c>
      <c r="P431" s="255">
        <v>0</v>
      </c>
      <c r="Q431" s="255">
        <f>ROUND(E431*P431,2)</f>
        <v>0</v>
      </c>
      <c r="R431" s="255"/>
      <c r="S431" s="255" t="s">
        <v>200</v>
      </c>
      <c r="T431" s="256" t="s">
        <v>142</v>
      </c>
      <c r="U431" s="233">
        <v>0</v>
      </c>
      <c r="V431" s="233">
        <f>ROUND(E431*U431,2)</f>
        <v>0</v>
      </c>
      <c r="W431" s="233"/>
      <c r="X431" s="233" t="s">
        <v>143</v>
      </c>
      <c r="Y431" s="214"/>
      <c r="Z431" s="214"/>
      <c r="AA431" s="214"/>
      <c r="AB431" s="214"/>
      <c r="AC431" s="214"/>
      <c r="AD431" s="214"/>
      <c r="AE431" s="214"/>
      <c r="AF431" s="214"/>
      <c r="AG431" s="214" t="s">
        <v>144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1" t="s">
        <v>147</v>
      </c>
      <c r="D432" s="237"/>
      <c r="E432" s="238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148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">
      <c r="A433" s="231"/>
      <c r="B433" s="232"/>
      <c r="C433" s="271" t="s">
        <v>403</v>
      </c>
      <c r="D433" s="237"/>
      <c r="E433" s="238"/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148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31"/>
      <c r="B434" s="232"/>
      <c r="C434" s="271" t="s">
        <v>404</v>
      </c>
      <c r="D434" s="237"/>
      <c r="E434" s="238">
        <v>16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148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1"/>
      <c r="B435" s="232"/>
      <c r="C435" s="272" t="s">
        <v>150</v>
      </c>
      <c r="D435" s="239"/>
      <c r="E435" s="240">
        <v>16</v>
      </c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148</v>
      </c>
      <c r="AH435" s="214">
        <v>1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">
      <c r="A436" s="260">
        <v>79</v>
      </c>
      <c r="B436" s="261" t="s">
        <v>405</v>
      </c>
      <c r="C436" s="274" t="s">
        <v>406</v>
      </c>
      <c r="D436" s="262" t="s">
        <v>248</v>
      </c>
      <c r="E436" s="263">
        <v>6.6610000000000003E-2</v>
      </c>
      <c r="F436" s="264"/>
      <c r="G436" s="265">
        <f>ROUND(E436*F436,2)</f>
        <v>0</v>
      </c>
      <c r="H436" s="264"/>
      <c r="I436" s="265">
        <f>ROUND(E436*H436,2)</f>
        <v>0</v>
      </c>
      <c r="J436" s="264"/>
      <c r="K436" s="265">
        <f>ROUND(E436*J436,2)</f>
        <v>0</v>
      </c>
      <c r="L436" s="265">
        <v>15</v>
      </c>
      <c r="M436" s="265">
        <f>G436*(1+L436/100)</f>
        <v>0</v>
      </c>
      <c r="N436" s="265">
        <v>0</v>
      </c>
      <c r="O436" s="265">
        <f>ROUND(E436*N436,2)</f>
        <v>0</v>
      </c>
      <c r="P436" s="265">
        <v>0</v>
      </c>
      <c r="Q436" s="265">
        <f>ROUND(E436*P436,2)</f>
        <v>0</v>
      </c>
      <c r="R436" s="265"/>
      <c r="S436" s="265" t="s">
        <v>141</v>
      </c>
      <c r="T436" s="266" t="s">
        <v>142</v>
      </c>
      <c r="U436" s="233">
        <v>1.3049999999999999</v>
      </c>
      <c r="V436" s="233">
        <f>ROUND(E436*U436,2)</f>
        <v>0.09</v>
      </c>
      <c r="W436" s="233"/>
      <c r="X436" s="233" t="s">
        <v>249</v>
      </c>
      <c r="Y436" s="214"/>
      <c r="Z436" s="214"/>
      <c r="AA436" s="214"/>
      <c r="AB436" s="214"/>
      <c r="AC436" s="214"/>
      <c r="AD436" s="214"/>
      <c r="AE436" s="214"/>
      <c r="AF436" s="214"/>
      <c r="AG436" s="214" t="s">
        <v>250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x14ac:dyDescent="0.2">
      <c r="A437" s="244" t="s">
        <v>136</v>
      </c>
      <c r="B437" s="245" t="s">
        <v>100</v>
      </c>
      <c r="C437" s="268" t="s">
        <v>101</v>
      </c>
      <c r="D437" s="246"/>
      <c r="E437" s="247"/>
      <c r="F437" s="248"/>
      <c r="G437" s="248">
        <f>SUMIF(AG438:AG460,"&lt;&gt;NOR",G438:G460)</f>
        <v>0</v>
      </c>
      <c r="H437" s="248"/>
      <c r="I437" s="248">
        <f>SUM(I438:I460)</f>
        <v>0</v>
      </c>
      <c r="J437" s="248"/>
      <c r="K437" s="248">
        <f>SUM(K438:K460)</f>
        <v>0</v>
      </c>
      <c r="L437" s="248"/>
      <c r="M437" s="248">
        <f>SUM(M438:M460)</f>
        <v>0</v>
      </c>
      <c r="N437" s="248"/>
      <c r="O437" s="248">
        <f>SUM(O438:O460)</f>
        <v>0.02</v>
      </c>
      <c r="P437" s="248"/>
      <c r="Q437" s="248">
        <f>SUM(Q438:Q460)</f>
        <v>0</v>
      </c>
      <c r="R437" s="248"/>
      <c r="S437" s="248"/>
      <c r="T437" s="249"/>
      <c r="U437" s="243"/>
      <c r="V437" s="243">
        <f>SUM(V438:V460)</f>
        <v>40.950000000000003</v>
      </c>
      <c r="W437" s="243"/>
      <c r="X437" s="243"/>
      <c r="AG437" t="s">
        <v>137</v>
      </c>
    </row>
    <row r="438" spans="1:60" outlineLevel="1" x14ac:dyDescent="0.2">
      <c r="A438" s="250">
        <v>80</v>
      </c>
      <c r="B438" s="251" t="s">
        <v>407</v>
      </c>
      <c r="C438" s="269" t="s">
        <v>408</v>
      </c>
      <c r="D438" s="252" t="s">
        <v>158</v>
      </c>
      <c r="E438" s="253">
        <v>9.5625</v>
      </c>
      <c r="F438" s="254"/>
      <c r="G438" s="255">
        <f>ROUND(E438*F438,2)</f>
        <v>0</v>
      </c>
      <c r="H438" s="254"/>
      <c r="I438" s="255">
        <f>ROUND(E438*H438,2)</f>
        <v>0</v>
      </c>
      <c r="J438" s="254"/>
      <c r="K438" s="255">
        <f>ROUND(E438*J438,2)</f>
        <v>0</v>
      </c>
      <c r="L438" s="255">
        <v>15</v>
      </c>
      <c r="M438" s="255">
        <f>G438*(1+L438/100)</f>
        <v>0</v>
      </c>
      <c r="N438" s="255">
        <v>3.1E-4</v>
      </c>
      <c r="O438" s="255">
        <f>ROUND(E438*N438,2)</f>
        <v>0</v>
      </c>
      <c r="P438" s="255">
        <v>0</v>
      </c>
      <c r="Q438" s="255">
        <f>ROUND(E438*P438,2)</f>
        <v>0</v>
      </c>
      <c r="R438" s="255"/>
      <c r="S438" s="255" t="s">
        <v>141</v>
      </c>
      <c r="T438" s="256" t="s">
        <v>142</v>
      </c>
      <c r="U438" s="233">
        <v>0.40300000000000002</v>
      </c>
      <c r="V438" s="233">
        <f>ROUND(E438*U438,2)</f>
        <v>3.85</v>
      </c>
      <c r="W438" s="233"/>
      <c r="X438" s="233" t="s">
        <v>143</v>
      </c>
      <c r="Y438" s="214"/>
      <c r="Z438" s="214"/>
      <c r="AA438" s="214"/>
      <c r="AB438" s="214"/>
      <c r="AC438" s="214"/>
      <c r="AD438" s="214"/>
      <c r="AE438" s="214"/>
      <c r="AF438" s="214"/>
      <c r="AG438" s="214" t="s">
        <v>144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31"/>
      <c r="B439" s="232"/>
      <c r="C439" s="270" t="s">
        <v>409</v>
      </c>
      <c r="D439" s="257"/>
      <c r="E439" s="257"/>
      <c r="F439" s="257"/>
      <c r="G439" s="257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146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">
      <c r="A440" s="231"/>
      <c r="B440" s="232"/>
      <c r="C440" s="271" t="s">
        <v>147</v>
      </c>
      <c r="D440" s="237"/>
      <c r="E440" s="238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148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1"/>
      <c r="B441" s="232"/>
      <c r="C441" s="271" t="s">
        <v>410</v>
      </c>
      <c r="D441" s="237"/>
      <c r="E441" s="238"/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148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31"/>
      <c r="B442" s="232"/>
      <c r="C442" s="271" t="s">
        <v>411</v>
      </c>
      <c r="D442" s="237"/>
      <c r="E442" s="238">
        <v>5.4074999999999998</v>
      </c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148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1"/>
      <c r="B443" s="232"/>
      <c r="C443" s="271" t="s">
        <v>412</v>
      </c>
      <c r="D443" s="237"/>
      <c r="E443" s="238">
        <v>1.59</v>
      </c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148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31"/>
      <c r="B444" s="232"/>
      <c r="C444" s="271" t="s">
        <v>413</v>
      </c>
      <c r="D444" s="237"/>
      <c r="E444" s="238">
        <v>2.5649999999999999</v>
      </c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148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">
      <c r="A445" s="231"/>
      <c r="B445" s="232"/>
      <c r="C445" s="272" t="s">
        <v>150</v>
      </c>
      <c r="D445" s="239"/>
      <c r="E445" s="240">
        <v>9.5625</v>
      </c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148</v>
      </c>
      <c r="AH445" s="214">
        <v>1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50">
        <v>81</v>
      </c>
      <c r="B446" s="251" t="s">
        <v>414</v>
      </c>
      <c r="C446" s="269" t="s">
        <v>415</v>
      </c>
      <c r="D446" s="252" t="s">
        <v>158</v>
      </c>
      <c r="E446" s="253">
        <v>48.18</v>
      </c>
      <c r="F446" s="254"/>
      <c r="G446" s="255">
        <f>ROUND(E446*F446,2)</f>
        <v>0</v>
      </c>
      <c r="H446" s="254"/>
      <c r="I446" s="255">
        <f>ROUND(E446*H446,2)</f>
        <v>0</v>
      </c>
      <c r="J446" s="254"/>
      <c r="K446" s="255">
        <f>ROUND(E446*J446,2)</f>
        <v>0</v>
      </c>
      <c r="L446" s="255">
        <v>15</v>
      </c>
      <c r="M446" s="255">
        <f>G446*(1+L446/100)</f>
        <v>0</v>
      </c>
      <c r="N446" s="255">
        <v>1.0000000000000001E-5</v>
      </c>
      <c r="O446" s="255">
        <f>ROUND(E446*N446,2)</f>
        <v>0</v>
      </c>
      <c r="P446" s="255">
        <v>0</v>
      </c>
      <c r="Q446" s="255">
        <f>ROUND(E446*P446,2)</f>
        <v>0</v>
      </c>
      <c r="R446" s="255"/>
      <c r="S446" s="255" t="s">
        <v>141</v>
      </c>
      <c r="T446" s="256" t="s">
        <v>142</v>
      </c>
      <c r="U446" s="233">
        <v>0.107</v>
      </c>
      <c r="V446" s="233">
        <f>ROUND(E446*U446,2)</f>
        <v>5.16</v>
      </c>
      <c r="W446" s="233"/>
      <c r="X446" s="233" t="s">
        <v>143</v>
      </c>
      <c r="Y446" s="214"/>
      <c r="Z446" s="214"/>
      <c r="AA446" s="214"/>
      <c r="AB446" s="214"/>
      <c r="AC446" s="214"/>
      <c r="AD446" s="214"/>
      <c r="AE446" s="214"/>
      <c r="AF446" s="214"/>
      <c r="AG446" s="214" t="s">
        <v>144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">
      <c r="A447" s="231"/>
      <c r="B447" s="232"/>
      <c r="C447" s="271" t="s">
        <v>147</v>
      </c>
      <c r="D447" s="237"/>
      <c r="E447" s="238"/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148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">
      <c r="A448" s="231"/>
      <c r="B448" s="232"/>
      <c r="C448" s="271" t="s">
        <v>416</v>
      </c>
      <c r="D448" s="237"/>
      <c r="E448" s="238"/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148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">
      <c r="A449" s="231"/>
      <c r="B449" s="232"/>
      <c r="C449" s="271" t="s">
        <v>417</v>
      </c>
      <c r="D449" s="237"/>
      <c r="E449" s="238">
        <v>23.1</v>
      </c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148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31"/>
      <c r="B450" s="232"/>
      <c r="C450" s="271" t="s">
        <v>418</v>
      </c>
      <c r="D450" s="237"/>
      <c r="E450" s="238">
        <v>7.92</v>
      </c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148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31"/>
      <c r="B451" s="232"/>
      <c r="C451" s="271" t="s">
        <v>419</v>
      </c>
      <c r="D451" s="237"/>
      <c r="E451" s="238">
        <v>17.16</v>
      </c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148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">
      <c r="A452" s="231"/>
      <c r="B452" s="232"/>
      <c r="C452" s="272" t="s">
        <v>150</v>
      </c>
      <c r="D452" s="239"/>
      <c r="E452" s="240">
        <v>48.18</v>
      </c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148</v>
      </c>
      <c r="AH452" s="214">
        <v>1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">
      <c r="A453" s="250">
        <v>82</v>
      </c>
      <c r="B453" s="251" t="s">
        <v>420</v>
      </c>
      <c r="C453" s="269" t="s">
        <v>421</v>
      </c>
      <c r="D453" s="252" t="s">
        <v>158</v>
      </c>
      <c r="E453" s="253">
        <v>48.18</v>
      </c>
      <c r="F453" s="254"/>
      <c r="G453" s="255">
        <f>ROUND(E453*F453,2)</f>
        <v>0</v>
      </c>
      <c r="H453" s="254"/>
      <c r="I453" s="255">
        <f>ROUND(E453*H453,2)</f>
        <v>0</v>
      </c>
      <c r="J453" s="254"/>
      <c r="K453" s="255">
        <f>ROUND(E453*J453,2)</f>
        <v>0</v>
      </c>
      <c r="L453" s="255">
        <v>15</v>
      </c>
      <c r="M453" s="255">
        <f>G453*(1+L453/100)</f>
        <v>0</v>
      </c>
      <c r="N453" s="255">
        <v>4.6999999999999999E-4</v>
      </c>
      <c r="O453" s="255">
        <f>ROUND(E453*N453,2)</f>
        <v>0.02</v>
      </c>
      <c r="P453" s="255">
        <v>0</v>
      </c>
      <c r="Q453" s="255">
        <f>ROUND(E453*P453,2)</f>
        <v>0</v>
      </c>
      <c r="R453" s="255"/>
      <c r="S453" s="255" t="s">
        <v>141</v>
      </c>
      <c r="T453" s="256" t="s">
        <v>142</v>
      </c>
      <c r="U453" s="233">
        <v>0.66300000000000003</v>
      </c>
      <c r="V453" s="233">
        <f>ROUND(E453*U453,2)</f>
        <v>31.94</v>
      </c>
      <c r="W453" s="233"/>
      <c r="X453" s="233" t="s">
        <v>143</v>
      </c>
      <c r="Y453" s="214"/>
      <c r="Z453" s="214"/>
      <c r="AA453" s="214"/>
      <c r="AB453" s="214"/>
      <c r="AC453" s="214"/>
      <c r="AD453" s="214"/>
      <c r="AE453" s="214"/>
      <c r="AF453" s="214"/>
      <c r="AG453" s="214" t="s">
        <v>144</v>
      </c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31"/>
      <c r="B454" s="232"/>
      <c r="C454" s="270" t="s">
        <v>422</v>
      </c>
      <c r="D454" s="257"/>
      <c r="E454" s="257"/>
      <c r="F454" s="257"/>
      <c r="G454" s="257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146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31"/>
      <c r="B455" s="232"/>
      <c r="C455" s="271" t="s">
        <v>147</v>
      </c>
      <c r="D455" s="237"/>
      <c r="E455" s="238"/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148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31"/>
      <c r="B456" s="232"/>
      <c r="C456" s="271" t="s">
        <v>416</v>
      </c>
      <c r="D456" s="237"/>
      <c r="E456" s="238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148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">
      <c r="A457" s="231"/>
      <c r="B457" s="232"/>
      <c r="C457" s="271" t="s">
        <v>417</v>
      </c>
      <c r="D457" s="237"/>
      <c r="E457" s="238">
        <v>23.1</v>
      </c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148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">
      <c r="A458" s="231"/>
      <c r="B458" s="232"/>
      <c r="C458" s="271" t="s">
        <v>418</v>
      </c>
      <c r="D458" s="237"/>
      <c r="E458" s="238">
        <v>7.92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148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31"/>
      <c r="B459" s="232"/>
      <c r="C459" s="271" t="s">
        <v>419</v>
      </c>
      <c r="D459" s="237"/>
      <c r="E459" s="238">
        <v>17.16</v>
      </c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148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">
      <c r="A460" s="231"/>
      <c r="B460" s="232"/>
      <c r="C460" s="272" t="s">
        <v>150</v>
      </c>
      <c r="D460" s="239"/>
      <c r="E460" s="240">
        <v>48.18</v>
      </c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148</v>
      </c>
      <c r="AH460" s="214">
        <v>1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x14ac:dyDescent="0.2">
      <c r="A461" s="244" t="s">
        <v>136</v>
      </c>
      <c r="B461" s="245" t="s">
        <v>102</v>
      </c>
      <c r="C461" s="268" t="s">
        <v>103</v>
      </c>
      <c r="D461" s="246"/>
      <c r="E461" s="247"/>
      <c r="F461" s="248"/>
      <c r="G461" s="248">
        <f>SUMIF(AG462:AG624,"&lt;&gt;NOR",G462:G624)</f>
        <v>0</v>
      </c>
      <c r="H461" s="248"/>
      <c r="I461" s="248">
        <f>SUM(I462:I624)</f>
        <v>0</v>
      </c>
      <c r="J461" s="248"/>
      <c r="K461" s="248">
        <f>SUM(K462:K624)</f>
        <v>0</v>
      </c>
      <c r="L461" s="248"/>
      <c r="M461" s="248">
        <f>SUM(M462:M624)</f>
        <v>0</v>
      </c>
      <c r="N461" s="248"/>
      <c r="O461" s="248">
        <f>SUM(O462:O624)</f>
        <v>0.21</v>
      </c>
      <c r="P461" s="248"/>
      <c r="Q461" s="248">
        <f>SUM(Q462:Q624)</f>
        <v>0</v>
      </c>
      <c r="R461" s="248"/>
      <c r="S461" s="248"/>
      <c r="T461" s="249"/>
      <c r="U461" s="243"/>
      <c r="V461" s="243">
        <f>SUM(V462:V624)</f>
        <v>109.83000000000001</v>
      </c>
      <c r="W461" s="243"/>
      <c r="X461" s="243"/>
      <c r="AG461" t="s">
        <v>137</v>
      </c>
    </row>
    <row r="462" spans="1:60" outlineLevel="1" x14ac:dyDescent="0.2">
      <c r="A462" s="250">
        <v>83</v>
      </c>
      <c r="B462" s="251" t="s">
        <v>423</v>
      </c>
      <c r="C462" s="269" t="s">
        <v>424</v>
      </c>
      <c r="D462" s="252" t="s">
        <v>158</v>
      </c>
      <c r="E462" s="253">
        <v>92.5</v>
      </c>
      <c r="F462" s="254"/>
      <c r="G462" s="255">
        <f>ROUND(E462*F462,2)</f>
        <v>0</v>
      </c>
      <c r="H462" s="254"/>
      <c r="I462" s="255">
        <f>ROUND(E462*H462,2)</f>
        <v>0</v>
      </c>
      <c r="J462" s="254"/>
      <c r="K462" s="255">
        <f>ROUND(E462*J462,2)</f>
        <v>0</v>
      </c>
      <c r="L462" s="255">
        <v>15</v>
      </c>
      <c r="M462" s="255">
        <f>G462*(1+L462/100)</f>
        <v>0</v>
      </c>
      <c r="N462" s="255">
        <v>3.5E-4</v>
      </c>
      <c r="O462" s="255">
        <f>ROUND(E462*N462,2)</f>
        <v>0.03</v>
      </c>
      <c r="P462" s="255">
        <v>0</v>
      </c>
      <c r="Q462" s="255">
        <f>ROUND(E462*P462,2)</f>
        <v>0</v>
      </c>
      <c r="R462" s="255"/>
      <c r="S462" s="255" t="s">
        <v>141</v>
      </c>
      <c r="T462" s="256" t="s">
        <v>142</v>
      </c>
      <c r="U462" s="233">
        <v>1.35E-2</v>
      </c>
      <c r="V462" s="233">
        <f>ROUND(E462*U462,2)</f>
        <v>1.25</v>
      </c>
      <c r="W462" s="233"/>
      <c r="X462" s="233" t="s">
        <v>143</v>
      </c>
      <c r="Y462" s="214"/>
      <c r="Z462" s="214"/>
      <c r="AA462" s="214"/>
      <c r="AB462" s="214"/>
      <c r="AC462" s="214"/>
      <c r="AD462" s="214"/>
      <c r="AE462" s="214"/>
      <c r="AF462" s="214"/>
      <c r="AG462" s="214" t="s">
        <v>144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">
      <c r="A463" s="231"/>
      <c r="B463" s="232"/>
      <c r="C463" s="271" t="s">
        <v>147</v>
      </c>
      <c r="D463" s="237"/>
      <c r="E463" s="238"/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148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31"/>
      <c r="B464" s="232"/>
      <c r="C464" s="271" t="s">
        <v>220</v>
      </c>
      <c r="D464" s="237"/>
      <c r="E464" s="238">
        <v>14.5</v>
      </c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148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">
      <c r="A465" s="231"/>
      <c r="B465" s="232"/>
      <c r="C465" s="271" t="s">
        <v>221</v>
      </c>
      <c r="D465" s="237"/>
      <c r="E465" s="238">
        <v>1.1000000000000001</v>
      </c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148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/>
      <c r="B466" s="232"/>
      <c r="C466" s="271" t="s">
        <v>222</v>
      </c>
      <c r="D466" s="237"/>
      <c r="E466" s="238">
        <v>1.1000000000000001</v>
      </c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148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1"/>
      <c r="B467" s="232"/>
      <c r="C467" s="271" t="s">
        <v>223</v>
      </c>
      <c r="D467" s="237"/>
      <c r="E467" s="238">
        <v>4.4000000000000004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148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31"/>
      <c r="B468" s="232"/>
      <c r="C468" s="271" t="s">
        <v>224</v>
      </c>
      <c r="D468" s="237"/>
      <c r="E468" s="238">
        <v>3.9</v>
      </c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148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">
      <c r="A469" s="231"/>
      <c r="B469" s="232"/>
      <c r="C469" s="271" t="s">
        <v>225</v>
      </c>
      <c r="D469" s="237"/>
      <c r="E469" s="238">
        <v>13.5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148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">
      <c r="A470" s="231"/>
      <c r="B470" s="232"/>
      <c r="C470" s="271" t="s">
        <v>226</v>
      </c>
      <c r="D470" s="237"/>
      <c r="E470" s="238">
        <v>3.4</v>
      </c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148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">
      <c r="A471" s="231"/>
      <c r="B471" s="232"/>
      <c r="C471" s="271" t="s">
        <v>227</v>
      </c>
      <c r="D471" s="237"/>
      <c r="E471" s="238">
        <v>3.2</v>
      </c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148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">
      <c r="A472" s="231"/>
      <c r="B472" s="232"/>
      <c r="C472" s="271" t="s">
        <v>228</v>
      </c>
      <c r="D472" s="237"/>
      <c r="E472" s="238">
        <v>24.6</v>
      </c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148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/>
      <c r="B473" s="232"/>
      <c r="C473" s="271" t="s">
        <v>229</v>
      </c>
      <c r="D473" s="237"/>
      <c r="E473" s="238">
        <v>21.7</v>
      </c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148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31"/>
      <c r="B474" s="232"/>
      <c r="C474" s="271" t="s">
        <v>230</v>
      </c>
      <c r="D474" s="237"/>
      <c r="E474" s="238">
        <v>1.1000000000000001</v>
      </c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148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31"/>
      <c r="B475" s="232"/>
      <c r="C475" s="272" t="s">
        <v>150</v>
      </c>
      <c r="D475" s="239"/>
      <c r="E475" s="240">
        <v>92.5</v>
      </c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148</v>
      </c>
      <c r="AH475" s="214">
        <v>1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50">
        <v>84</v>
      </c>
      <c r="B476" s="251" t="s">
        <v>425</v>
      </c>
      <c r="C476" s="269" t="s">
        <v>426</v>
      </c>
      <c r="D476" s="252" t="s">
        <v>158</v>
      </c>
      <c r="E476" s="253">
        <v>406.65</v>
      </c>
      <c r="F476" s="254"/>
      <c r="G476" s="255">
        <f>ROUND(E476*F476,2)</f>
        <v>0</v>
      </c>
      <c r="H476" s="254"/>
      <c r="I476" s="255">
        <f>ROUND(E476*H476,2)</f>
        <v>0</v>
      </c>
      <c r="J476" s="254"/>
      <c r="K476" s="255">
        <f>ROUND(E476*J476,2)</f>
        <v>0</v>
      </c>
      <c r="L476" s="255">
        <v>15</v>
      </c>
      <c r="M476" s="255">
        <f>G476*(1+L476/100)</f>
        <v>0</v>
      </c>
      <c r="N476" s="255">
        <v>0</v>
      </c>
      <c r="O476" s="255">
        <f>ROUND(E476*N476,2)</f>
        <v>0</v>
      </c>
      <c r="P476" s="255">
        <v>0</v>
      </c>
      <c r="Q476" s="255">
        <f>ROUND(E476*P476,2)</f>
        <v>0</v>
      </c>
      <c r="R476" s="255"/>
      <c r="S476" s="255" t="s">
        <v>141</v>
      </c>
      <c r="T476" s="256" t="s">
        <v>142</v>
      </c>
      <c r="U476" s="233">
        <v>7.0000000000000001E-3</v>
      </c>
      <c r="V476" s="233">
        <f>ROUND(E476*U476,2)</f>
        <v>2.85</v>
      </c>
      <c r="W476" s="233"/>
      <c r="X476" s="233" t="s">
        <v>143</v>
      </c>
      <c r="Y476" s="214"/>
      <c r="Z476" s="214"/>
      <c r="AA476" s="214"/>
      <c r="AB476" s="214"/>
      <c r="AC476" s="214"/>
      <c r="AD476" s="214"/>
      <c r="AE476" s="214"/>
      <c r="AF476" s="214"/>
      <c r="AG476" s="214" t="s">
        <v>144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31"/>
      <c r="B477" s="232"/>
      <c r="C477" s="271" t="s">
        <v>147</v>
      </c>
      <c r="D477" s="237"/>
      <c r="E477" s="238"/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148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31"/>
      <c r="B478" s="232"/>
      <c r="C478" s="271" t="s">
        <v>427</v>
      </c>
      <c r="D478" s="237"/>
      <c r="E478" s="238"/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148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31"/>
      <c r="B479" s="232"/>
      <c r="C479" s="271" t="s">
        <v>428</v>
      </c>
      <c r="D479" s="237"/>
      <c r="E479" s="238">
        <v>39.9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148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31"/>
      <c r="B480" s="232"/>
      <c r="C480" s="271" t="s">
        <v>429</v>
      </c>
      <c r="D480" s="237"/>
      <c r="E480" s="238">
        <v>13.2</v>
      </c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148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1"/>
      <c r="B481" s="232"/>
      <c r="C481" s="271" t="s">
        <v>430</v>
      </c>
      <c r="D481" s="237"/>
      <c r="E481" s="238">
        <v>13.2</v>
      </c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148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">
      <c r="A482" s="231"/>
      <c r="B482" s="232"/>
      <c r="C482" s="271" t="s">
        <v>431</v>
      </c>
      <c r="D482" s="237"/>
      <c r="E482" s="238">
        <v>25.68</v>
      </c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148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31"/>
      <c r="B483" s="232"/>
      <c r="C483" s="271" t="s">
        <v>432</v>
      </c>
      <c r="D483" s="237"/>
      <c r="E483" s="238">
        <v>24</v>
      </c>
      <c r="F483" s="233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148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31"/>
      <c r="B484" s="232"/>
      <c r="C484" s="271" t="s">
        <v>433</v>
      </c>
      <c r="D484" s="237"/>
      <c r="E484" s="238">
        <v>46.8</v>
      </c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148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1"/>
      <c r="B485" s="232"/>
      <c r="C485" s="271" t="s">
        <v>434</v>
      </c>
      <c r="D485" s="237"/>
      <c r="E485" s="238">
        <v>27.6</v>
      </c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148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31"/>
      <c r="B486" s="232"/>
      <c r="C486" s="271" t="s">
        <v>435</v>
      </c>
      <c r="D486" s="237"/>
      <c r="E486" s="238">
        <v>22.2</v>
      </c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148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/>
      <c r="B487" s="232"/>
      <c r="C487" s="271" t="s">
        <v>436</v>
      </c>
      <c r="D487" s="237"/>
      <c r="E487" s="238">
        <v>60.3</v>
      </c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148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">
      <c r="A488" s="231"/>
      <c r="B488" s="232"/>
      <c r="C488" s="271" t="s">
        <v>437</v>
      </c>
      <c r="D488" s="237"/>
      <c r="E488" s="238">
        <v>62.4</v>
      </c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148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31"/>
      <c r="B489" s="232"/>
      <c r="C489" s="271" t="s">
        <v>438</v>
      </c>
      <c r="D489" s="237"/>
      <c r="E489" s="238">
        <v>13.5</v>
      </c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148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31"/>
      <c r="B490" s="232"/>
      <c r="C490" s="272" t="s">
        <v>150</v>
      </c>
      <c r="D490" s="239"/>
      <c r="E490" s="240">
        <v>348.78</v>
      </c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148</v>
      </c>
      <c r="AH490" s="214">
        <v>1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31"/>
      <c r="B491" s="232"/>
      <c r="C491" s="271" t="s">
        <v>439</v>
      </c>
      <c r="D491" s="237"/>
      <c r="E491" s="238"/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148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31"/>
      <c r="B492" s="232"/>
      <c r="C492" s="271" t="s">
        <v>440</v>
      </c>
      <c r="D492" s="237"/>
      <c r="E492" s="238">
        <v>4.2750000000000004</v>
      </c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148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">
      <c r="A493" s="231"/>
      <c r="B493" s="232"/>
      <c r="C493" s="271" t="s">
        <v>441</v>
      </c>
      <c r="D493" s="237"/>
      <c r="E493" s="238">
        <v>6.5</v>
      </c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148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">
      <c r="A494" s="231"/>
      <c r="B494" s="232"/>
      <c r="C494" s="271" t="s">
        <v>442</v>
      </c>
      <c r="D494" s="237"/>
      <c r="E494" s="238">
        <v>10.125</v>
      </c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148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">
      <c r="A495" s="231"/>
      <c r="B495" s="232"/>
      <c r="C495" s="271" t="s">
        <v>443</v>
      </c>
      <c r="D495" s="237"/>
      <c r="E495" s="238">
        <v>18.524999999999999</v>
      </c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148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">
      <c r="A496" s="231"/>
      <c r="B496" s="232"/>
      <c r="C496" s="271" t="s">
        <v>444</v>
      </c>
      <c r="D496" s="237"/>
      <c r="E496" s="238">
        <v>1.1399999999999999</v>
      </c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148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31"/>
      <c r="B497" s="232"/>
      <c r="C497" s="271" t="s">
        <v>445</v>
      </c>
      <c r="D497" s="237"/>
      <c r="E497" s="238">
        <v>1.06</v>
      </c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148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31"/>
      <c r="B498" s="232"/>
      <c r="C498" s="271" t="s">
        <v>446</v>
      </c>
      <c r="D498" s="237"/>
      <c r="E498" s="238">
        <v>3.605</v>
      </c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148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31"/>
      <c r="B499" s="232"/>
      <c r="C499" s="272" t="s">
        <v>150</v>
      </c>
      <c r="D499" s="239"/>
      <c r="E499" s="240">
        <v>45.23</v>
      </c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148</v>
      </c>
      <c r="AH499" s="214">
        <v>1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31"/>
      <c r="B500" s="232"/>
      <c r="C500" s="271" t="s">
        <v>447</v>
      </c>
      <c r="D500" s="237"/>
      <c r="E500" s="238"/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148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/>
      <c r="B501" s="232"/>
      <c r="C501" s="271" t="s">
        <v>448</v>
      </c>
      <c r="D501" s="237"/>
      <c r="E501" s="238">
        <v>-11.34</v>
      </c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148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">
      <c r="A502" s="231"/>
      <c r="B502" s="232"/>
      <c r="C502" s="271" t="s">
        <v>449</v>
      </c>
      <c r="D502" s="237"/>
      <c r="E502" s="238">
        <v>-2.88</v>
      </c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148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">
      <c r="A503" s="231"/>
      <c r="B503" s="232"/>
      <c r="C503" s="271" t="s">
        <v>450</v>
      </c>
      <c r="D503" s="237"/>
      <c r="E503" s="238">
        <v>-1.62</v>
      </c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148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">
      <c r="A504" s="231"/>
      <c r="B504" s="232"/>
      <c r="C504" s="271" t="s">
        <v>451</v>
      </c>
      <c r="D504" s="237"/>
      <c r="E504" s="238">
        <v>-2.86</v>
      </c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148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">
      <c r="A505" s="231"/>
      <c r="B505" s="232"/>
      <c r="C505" s="271" t="s">
        <v>452</v>
      </c>
      <c r="D505" s="237"/>
      <c r="E505" s="238">
        <v>-11.44</v>
      </c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148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31"/>
      <c r="B506" s="232"/>
      <c r="C506" s="271" t="s">
        <v>453</v>
      </c>
      <c r="D506" s="237"/>
      <c r="E506" s="238">
        <v>-7.92</v>
      </c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148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31"/>
      <c r="B507" s="232"/>
      <c r="C507" s="271" t="s">
        <v>454</v>
      </c>
      <c r="D507" s="237"/>
      <c r="E507" s="238">
        <v>-23.1</v>
      </c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148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">
      <c r="A508" s="231"/>
      <c r="B508" s="232"/>
      <c r="C508" s="271" t="s">
        <v>455</v>
      </c>
      <c r="D508" s="237"/>
      <c r="E508" s="238"/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148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">
      <c r="A509" s="231"/>
      <c r="B509" s="232"/>
      <c r="C509" s="271" t="s">
        <v>456</v>
      </c>
      <c r="D509" s="237"/>
      <c r="E509" s="238">
        <v>-2.7</v>
      </c>
      <c r="F509" s="233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148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31"/>
      <c r="B510" s="232"/>
      <c r="C510" s="271" t="s">
        <v>457</v>
      </c>
      <c r="D510" s="237"/>
      <c r="E510" s="238">
        <v>-16</v>
      </c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148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">
      <c r="A511" s="231"/>
      <c r="B511" s="232"/>
      <c r="C511" s="272" t="s">
        <v>150</v>
      </c>
      <c r="D511" s="239"/>
      <c r="E511" s="240">
        <v>-79.86</v>
      </c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148</v>
      </c>
      <c r="AH511" s="214">
        <v>1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31"/>
      <c r="B512" s="232"/>
      <c r="C512" s="271" t="s">
        <v>458</v>
      </c>
      <c r="D512" s="237"/>
      <c r="E512" s="238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148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31"/>
      <c r="B513" s="232"/>
      <c r="C513" s="271" t="s">
        <v>220</v>
      </c>
      <c r="D513" s="237"/>
      <c r="E513" s="238">
        <v>14.5</v>
      </c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148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1"/>
      <c r="B514" s="232"/>
      <c r="C514" s="271" t="s">
        <v>221</v>
      </c>
      <c r="D514" s="237"/>
      <c r="E514" s="238">
        <v>1.1000000000000001</v>
      </c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148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">
      <c r="A515" s="231"/>
      <c r="B515" s="232"/>
      <c r="C515" s="271" t="s">
        <v>222</v>
      </c>
      <c r="D515" s="237"/>
      <c r="E515" s="238">
        <v>1.1000000000000001</v>
      </c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148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">
      <c r="A516" s="231"/>
      <c r="B516" s="232"/>
      <c r="C516" s="271" t="s">
        <v>223</v>
      </c>
      <c r="D516" s="237"/>
      <c r="E516" s="238">
        <v>4.4000000000000004</v>
      </c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148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">
      <c r="A517" s="231"/>
      <c r="B517" s="232"/>
      <c r="C517" s="271" t="s">
        <v>224</v>
      </c>
      <c r="D517" s="237"/>
      <c r="E517" s="238">
        <v>3.9</v>
      </c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148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31"/>
      <c r="B518" s="232"/>
      <c r="C518" s="271" t="s">
        <v>225</v>
      </c>
      <c r="D518" s="237"/>
      <c r="E518" s="238">
        <v>13.5</v>
      </c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148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31"/>
      <c r="B519" s="232"/>
      <c r="C519" s="271" t="s">
        <v>226</v>
      </c>
      <c r="D519" s="237"/>
      <c r="E519" s="238">
        <v>3.4</v>
      </c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148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">
      <c r="A520" s="231"/>
      <c r="B520" s="232"/>
      <c r="C520" s="271" t="s">
        <v>227</v>
      </c>
      <c r="D520" s="237"/>
      <c r="E520" s="238">
        <v>3.2</v>
      </c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148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31"/>
      <c r="B521" s="232"/>
      <c r="C521" s="271" t="s">
        <v>228</v>
      </c>
      <c r="D521" s="237"/>
      <c r="E521" s="238">
        <v>24.6</v>
      </c>
      <c r="F521" s="233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148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">
      <c r="A522" s="231"/>
      <c r="B522" s="232"/>
      <c r="C522" s="271" t="s">
        <v>229</v>
      </c>
      <c r="D522" s="237"/>
      <c r="E522" s="238">
        <v>21.7</v>
      </c>
      <c r="F522" s="233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148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">
      <c r="A523" s="231"/>
      <c r="B523" s="232"/>
      <c r="C523" s="271" t="s">
        <v>230</v>
      </c>
      <c r="D523" s="237"/>
      <c r="E523" s="238">
        <v>1.1000000000000001</v>
      </c>
      <c r="F523" s="233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148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31"/>
      <c r="B524" s="232"/>
      <c r="C524" s="272" t="s">
        <v>150</v>
      </c>
      <c r="D524" s="239"/>
      <c r="E524" s="240">
        <v>92.5</v>
      </c>
      <c r="F524" s="233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148</v>
      </c>
      <c r="AH524" s="214">
        <v>1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50">
        <v>85</v>
      </c>
      <c r="B525" s="251" t="s">
        <v>459</v>
      </c>
      <c r="C525" s="269" t="s">
        <v>460</v>
      </c>
      <c r="D525" s="252" t="s">
        <v>158</v>
      </c>
      <c r="E525" s="253">
        <v>406.65</v>
      </c>
      <c r="F525" s="254"/>
      <c r="G525" s="255">
        <f>ROUND(E525*F525,2)</f>
        <v>0</v>
      </c>
      <c r="H525" s="254"/>
      <c r="I525" s="255">
        <f>ROUND(E525*H525,2)</f>
        <v>0</v>
      </c>
      <c r="J525" s="254"/>
      <c r="K525" s="255">
        <f>ROUND(E525*J525,2)</f>
        <v>0</v>
      </c>
      <c r="L525" s="255">
        <v>15</v>
      </c>
      <c r="M525" s="255">
        <f>G525*(1+L525/100)</f>
        <v>0</v>
      </c>
      <c r="N525" s="255">
        <v>6.9999999999999994E-5</v>
      </c>
      <c r="O525" s="255">
        <f>ROUND(E525*N525,2)</f>
        <v>0.03</v>
      </c>
      <c r="P525" s="255">
        <v>0</v>
      </c>
      <c r="Q525" s="255">
        <f>ROUND(E525*P525,2)</f>
        <v>0</v>
      </c>
      <c r="R525" s="255"/>
      <c r="S525" s="255" t="s">
        <v>141</v>
      </c>
      <c r="T525" s="256" t="s">
        <v>142</v>
      </c>
      <c r="U525" s="233">
        <v>6.4960000000000004E-2</v>
      </c>
      <c r="V525" s="233">
        <f>ROUND(E525*U525,2)</f>
        <v>26.42</v>
      </c>
      <c r="W525" s="233"/>
      <c r="X525" s="233" t="s">
        <v>143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144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">
      <c r="A526" s="231"/>
      <c r="B526" s="232"/>
      <c r="C526" s="270" t="s">
        <v>461</v>
      </c>
      <c r="D526" s="257"/>
      <c r="E526" s="257"/>
      <c r="F526" s="257"/>
      <c r="G526" s="257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146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">
      <c r="A527" s="231"/>
      <c r="B527" s="232"/>
      <c r="C527" s="271" t="s">
        <v>147</v>
      </c>
      <c r="D527" s="237"/>
      <c r="E527" s="238"/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148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">
      <c r="A528" s="231"/>
      <c r="B528" s="232"/>
      <c r="C528" s="271" t="s">
        <v>427</v>
      </c>
      <c r="D528" s="237"/>
      <c r="E528" s="238"/>
      <c r="F528" s="233"/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148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">
      <c r="A529" s="231"/>
      <c r="B529" s="232"/>
      <c r="C529" s="271" t="s">
        <v>428</v>
      </c>
      <c r="D529" s="237"/>
      <c r="E529" s="238">
        <v>39.9</v>
      </c>
      <c r="F529" s="233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148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31"/>
      <c r="B530" s="232"/>
      <c r="C530" s="271" t="s">
        <v>429</v>
      </c>
      <c r="D530" s="237"/>
      <c r="E530" s="238">
        <v>13.2</v>
      </c>
      <c r="F530" s="233"/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148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">
      <c r="A531" s="231"/>
      <c r="B531" s="232"/>
      <c r="C531" s="271" t="s">
        <v>430</v>
      </c>
      <c r="D531" s="237"/>
      <c r="E531" s="238">
        <v>13.2</v>
      </c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148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">
      <c r="A532" s="231"/>
      <c r="B532" s="232"/>
      <c r="C532" s="271" t="s">
        <v>431</v>
      </c>
      <c r="D532" s="237"/>
      <c r="E532" s="238">
        <v>25.68</v>
      </c>
      <c r="F532" s="233"/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148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31"/>
      <c r="B533" s="232"/>
      <c r="C533" s="271" t="s">
        <v>432</v>
      </c>
      <c r="D533" s="237"/>
      <c r="E533" s="238">
        <v>24</v>
      </c>
      <c r="F533" s="233"/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148</v>
      </c>
      <c r="AH533" s="214">
        <v>0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">
      <c r="A534" s="231"/>
      <c r="B534" s="232"/>
      <c r="C534" s="271" t="s">
        <v>433</v>
      </c>
      <c r="D534" s="237"/>
      <c r="E534" s="238">
        <v>46.8</v>
      </c>
      <c r="F534" s="233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148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">
      <c r="A535" s="231"/>
      <c r="B535" s="232"/>
      <c r="C535" s="271" t="s">
        <v>434</v>
      </c>
      <c r="D535" s="237"/>
      <c r="E535" s="238">
        <v>27.6</v>
      </c>
      <c r="F535" s="233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148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31"/>
      <c r="B536" s="232"/>
      <c r="C536" s="271" t="s">
        <v>435</v>
      </c>
      <c r="D536" s="237"/>
      <c r="E536" s="238">
        <v>22.2</v>
      </c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148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31"/>
      <c r="B537" s="232"/>
      <c r="C537" s="271" t="s">
        <v>436</v>
      </c>
      <c r="D537" s="237"/>
      <c r="E537" s="238">
        <v>60.3</v>
      </c>
      <c r="F537" s="233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148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31"/>
      <c r="B538" s="232"/>
      <c r="C538" s="271" t="s">
        <v>437</v>
      </c>
      <c r="D538" s="237"/>
      <c r="E538" s="238">
        <v>62.4</v>
      </c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148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">
      <c r="A539" s="231"/>
      <c r="B539" s="232"/>
      <c r="C539" s="271" t="s">
        <v>438</v>
      </c>
      <c r="D539" s="237"/>
      <c r="E539" s="238">
        <v>13.5</v>
      </c>
      <c r="F539" s="233"/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148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">
      <c r="A540" s="231"/>
      <c r="B540" s="232"/>
      <c r="C540" s="272" t="s">
        <v>150</v>
      </c>
      <c r="D540" s="239"/>
      <c r="E540" s="240">
        <v>348.78</v>
      </c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148</v>
      </c>
      <c r="AH540" s="214">
        <v>1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31"/>
      <c r="B541" s="232"/>
      <c r="C541" s="271" t="s">
        <v>439</v>
      </c>
      <c r="D541" s="237"/>
      <c r="E541" s="238"/>
      <c r="F541" s="233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148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">
      <c r="A542" s="231"/>
      <c r="B542" s="232"/>
      <c r="C542" s="271" t="s">
        <v>440</v>
      </c>
      <c r="D542" s="237"/>
      <c r="E542" s="238">
        <v>4.2750000000000004</v>
      </c>
      <c r="F542" s="233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148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31"/>
      <c r="B543" s="232"/>
      <c r="C543" s="271" t="s">
        <v>441</v>
      </c>
      <c r="D543" s="237"/>
      <c r="E543" s="238">
        <v>6.5</v>
      </c>
      <c r="F543" s="233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148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">
      <c r="A544" s="231"/>
      <c r="B544" s="232"/>
      <c r="C544" s="271" t="s">
        <v>442</v>
      </c>
      <c r="D544" s="237"/>
      <c r="E544" s="238">
        <v>10.125</v>
      </c>
      <c r="F544" s="233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148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31"/>
      <c r="B545" s="232"/>
      <c r="C545" s="271" t="s">
        <v>443</v>
      </c>
      <c r="D545" s="237"/>
      <c r="E545" s="238">
        <v>18.524999999999999</v>
      </c>
      <c r="F545" s="233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148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">
      <c r="A546" s="231"/>
      <c r="B546" s="232"/>
      <c r="C546" s="271" t="s">
        <v>444</v>
      </c>
      <c r="D546" s="237"/>
      <c r="E546" s="238">
        <v>1.1399999999999999</v>
      </c>
      <c r="F546" s="233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148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31"/>
      <c r="B547" s="232"/>
      <c r="C547" s="271" t="s">
        <v>445</v>
      </c>
      <c r="D547" s="237"/>
      <c r="E547" s="238">
        <v>1.06</v>
      </c>
      <c r="F547" s="233"/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148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">
      <c r="A548" s="231"/>
      <c r="B548" s="232"/>
      <c r="C548" s="271" t="s">
        <v>446</v>
      </c>
      <c r="D548" s="237"/>
      <c r="E548" s="238">
        <v>3.605</v>
      </c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148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">
      <c r="A549" s="231"/>
      <c r="B549" s="232"/>
      <c r="C549" s="272" t="s">
        <v>150</v>
      </c>
      <c r="D549" s="239"/>
      <c r="E549" s="240">
        <v>45.23</v>
      </c>
      <c r="F549" s="233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148</v>
      </c>
      <c r="AH549" s="214">
        <v>1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">
      <c r="A550" s="231"/>
      <c r="B550" s="232"/>
      <c r="C550" s="271" t="s">
        <v>447</v>
      </c>
      <c r="D550" s="237"/>
      <c r="E550" s="238"/>
      <c r="F550" s="233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14"/>
      <c r="Z550" s="214"/>
      <c r="AA550" s="214"/>
      <c r="AB550" s="214"/>
      <c r="AC550" s="214"/>
      <c r="AD550" s="214"/>
      <c r="AE550" s="214"/>
      <c r="AF550" s="214"/>
      <c r="AG550" s="214" t="s">
        <v>148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">
      <c r="A551" s="231"/>
      <c r="B551" s="232"/>
      <c r="C551" s="271" t="s">
        <v>448</v>
      </c>
      <c r="D551" s="237"/>
      <c r="E551" s="238">
        <v>-11.34</v>
      </c>
      <c r="F551" s="233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148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">
      <c r="A552" s="231"/>
      <c r="B552" s="232"/>
      <c r="C552" s="271" t="s">
        <v>449</v>
      </c>
      <c r="D552" s="237"/>
      <c r="E552" s="238">
        <v>-2.88</v>
      </c>
      <c r="F552" s="233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148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">
      <c r="A553" s="231"/>
      <c r="B553" s="232"/>
      <c r="C553" s="271" t="s">
        <v>450</v>
      </c>
      <c r="D553" s="237"/>
      <c r="E553" s="238">
        <v>-1.62</v>
      </c>
      <c r="F553" s="233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148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">
      <c r="A554" s="231"/>
      <c r="B554" s="232"/>
      <c r="C554" s="271" t="s">
        <v>451</v>
      </c>
      <c r="D554" s="237"/>
      <c r="E554" s="238">
        <v>-2.86</v>
      </c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148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">
      <c r="A555" s="231"/>
      <c r="B555" s="232"/>
      <c r="C555" s="271" t="s">
        <v>452</v>
      </c>
      <c r="D555" s="237"/>
      <c r="E555" s="238">
        <v>-11.44</v>
      </c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148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">
      <c r="A556" s="231"/>
      <c r="B556" s="232"/>
      <c r="C556" s="271" t="s">
        <v>453</v>
      </c>
      <c r="D556" s="237"/>
      <c r="E556" s="238">
        <v>-7.92</v>
      </c>
      <c r="F556" s="233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148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">
      <c r="A557" s="231"/>
      <c r="B557" s="232"/>
      <c r="C557" s="271" t="s">
        <v>454</v>
      </c>
      <c r="D557" s="237"/>
      <c r="E557" s="238">
        <v>-23.1</v>
      </c>
      <c r="F557" s="233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148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">
      <c r="A558" s="231"/>
      <c r="B558" s="232"/>
      <c r="C558" s="271" t="s">
        <v>455</v>
      </c>
      <c r="D558" s="237"/>
      <c r="E558" s="238"/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148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">
      <c r="A559" s="231"/>
      <c r="B559" s="232"/>
      <c r="C559" s="271" t="s">
        <v>456</v>
      </c>
      <c r="D559" s="237"/>
      <c r="E559" s="238">
        <v>-2.7</v>
      </c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148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">
      <c r="A560" s="231"/>
      <c r="B560" s="232"/>
      <c r="C560" s="271" t="s">
        <v>457</v>
      </c>
      <c r="D560" s="237"/>
      <c r="E560" s="238">
        <v>-16</v>
      </c>
      <c r="F560" s="233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148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">
      <c r="A561" s="231"/>
      <c r="B561" s="232"/>
      <c r="C561" s="272" t="s">
        <v>150</v>
      </c>
      <c r="D561" s="239"/>
      <c r="E561" s="240">
        <v>-79.86</v>
      </c>
      <c r="F561" s="233"/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148</v>
      </c>
      <c r="AH561" s="214">
        <v>1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">
      <c r="A562" s="231"/>
      <c r="B562" s="232"/>
      <c r="C562" s="271" t="s">
        <v>458</v>
      </c>
      <c r="D562" s="237"/>
      <c r="E562" s="238"/>
      <c r="F562" s="233"/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148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">
      <c r="A563" s="231"/>
      <c r="B563" s="232"/>
      <c r="C563" s="271" t="s">
        <v>220</v>
      </c>
      <c r="D563" s="237"/>
      <c r="E563" s="238">
        <v>14.5</v>
      </c>
      <c r="F563" s="233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148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">
      <c r="A564" s="231"/>
      <c r="B564" s="232"/>
      <c r="C564" s="271" t="s">
        <v>221</v>
      </c>
      <c r="D564" s="237"/>
      <c r="E564" s="238">
        <v>1.1000000000000001</v>
      </c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148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">
      <c r="A565" s="231"/>
      <c r="B565" s="232"/>
      <c r="C565" s="271" t="s">
        <v>222</v>
      </c>
      <c r="D565" s="237"/>
      <c r="E565" s="238">
        <v>1.1000000000000001</v>
      </c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148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">
      <c r="A566" s="231"/>
      <c r="B566" s="232"/>
      <c r="C566" s="271" t="s">
        <v>223</v>
      </c>
      <c r="D566" s="237"/>
      <c r="E566" s="238">
        <v>4.4000000000000004</v>
      </c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148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">
      <c r="A567" s="231"/>
      <c r="B567" s="232"/>
      <c r="C567" s="271" t="s">
        <v>224</v>
      </c>
      <c r="D567" s="237"/>
      <c r="E567" s="238">
        <v>3.9</v>
      </c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148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">
      <c r="A568" s="231"/>
      <c r="B568" s="232"/>
      <c r="C568" s="271" t="s">
        <v>225</v>
      </c>
      <c r="D568" s="237"/>
      <c r="E568" s="238">
        <v>13.5</v>
      </c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148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">
      <c r="A569" s="231"/>
      <c r="B569" s="232"/>
      <c r="C569" s="271" t="s">
        <v>226</v>
      </c>
      <c r="D569" s="237"/>
      <c r="E569" s="238">
        <v>3.4</v>
      </c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148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">
      <c r="A570" s="231"/>
      <c r="B570" s="232"/>
      <c r="C570" s="271" t="s">
        <v>227</v>
      </c>
      <c r="D570" s="237"/>
      <c r="E570" s="238">
        <v>3.2</v>
      </c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148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">
      <c r="A571" s="231"/>
      <c r="B571" s="232"/>
      <c r="C571" s="271" t="s">
        <v>228</v>
      </c>
      <c r="D571" s="237"/>
      <c r="E571" s="238">
        <v>24.6</v>
      </c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148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">
      <c r="A572" s="231"/>
      <c r="B572" s="232"/>
      <c r="C572" s="271" t="s">
        <v>229</v>
      </c>
      <c r="D572" s="237"/>
      <c r="E572" s="238">
        <v>21.7</v>
      </c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148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">
      <c r="A573" s="231"/>
      <c r="B573" s="232"/>
      <c r="C573" s="271" t="s">
        <v>230</v>
      </c>
      <c r="D573" s="237"/>
      <c r="E573" s="238">
        <v>1.1000000000000001</v>
      </c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148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">
      <c r="A574" s="231"/>
      <c r="B574" s="232"/>
      <c r="C574" s="272" t="s">
        <v>150</v>
      </c>
      <c r="D574" s="239"/>
      <c r="E574" s="240">
        <v>92.5</v>
      </c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148</v>
      </c>
      <c r="AH574" s="214">
        <v>1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">
      <c r="A575" s="250">
        <v>86</v>
      </c>
      <c r="B575" s="251" t="s">
        <v>462</v>
      </c>
      <c r="C575" s="269" t="s">
        <v>463</v>
      </c>
      <c r="D575" s="252" t="s">
        <v>158</v>
      </c>
      <c r="E575" s="253">
        <v>406.65</v>
      </c>
      <c r="F575" s="254"/>
      <c r="G575" s="255">
        <f>ROUND(E575*F575,2)</f>
        <v>0</v>
      </c>
      <c r="H575" s="254"/>
      <c r="I575" s="255">
        <f>ROUND(E575*H575,2)</f>
        <v>0</v>
      </c>
      <c r="J575" s="254"/>
      <c r="K575" s="255">
        <f>ROUND(E575*J575,2)</f>
        <v>0</v>
      </c>
      <c r="L575" s="255">
        <v>15</v>
      </c>
      <c r="M575" s="255">
        <f>G575*(1+L575/100)</f>
        <v>0</v>
      </c>
      <c r="N575" s="255">
        <v>3.6000000000000002E-4</v>
      </c>
      <c r="O575" s="255">
        <f>ROUND(E575*N575,2)</f>
        <v>0.15</v>
      </c>
      <c r="P575" s="255">
        <v>0</v>
      </c>
      <c r="Q575" s="255">
        <f>ROUND(E575*P575,2)</f>
        <v>0</v>
      </c>
      <c r="R575" s="255"/>
      <c r="S575" s="255" t="s">
        <v>141</v>
      </c>
      <c r="T575" s="256" t="s">
        <v>142</v>
      </c>
      <c r="U575" s="233">
        <v>0.19503999999999999</v>
      </c>
      <c r="V575" s="233">
        <f>ROUND(E575*U575,2)</f>
        <v>79.31</v>
      </c>
      <c r="W575" s="233"/>
      <c r="X575" s="233" t="s">
        <v>143</v>
      </c>
      <c r="Y575" s="214"/>
      <c r="Z575" s="214"/>
      <c r="AA575" s="214"/>
      <c r="AB575" s="214"/>
      <c r="AC575" s="214"/>
      <c r="AD575" s="214"/>
      <c r="AE575" s="214"/>
      <c r="AF575" s="214"/>
      <c r="AG575" s="214" t="s">
        <v>144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">
      <c r="A576" s="231"/>
      <c r="B576" s="232"/>
      <c r="C576" s="270" t="s">
        <v>464</v>
      </c>
      <c r="D576" s="257"/>
      <c r="E576" s="257"/>
      <c r="F576" s="257"/>
      <c r="G576" s="257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146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">
      <c r="A577" s="231"/>
      <c r="B577" s="232"/>
      <c r="C577" s="271" t="s">
        <v>147</v>
      </c>
      <c r="D577" s="237"/>
      <c r="E577" s="238"/>
      <c r="F577" s="233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148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2">
      <c r="A578" s="231"/>
      <c r="B578" s="232"/>
      <c r="C578" s="271" t="s">
        <v>427</v>
      </c>
      <c r="D578" s="237"/>
      <c r="E578" s="238"/>
      <c r="F578" s="233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148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">
      <c r="A579" s="231"/>
      <c r="B579" s="232"/>
      <c r="C579" s="271" t="s">
        <v>428</v>
      </c>
      <c r="D579" s="237"/>
      <c r="E579" s="238">
        <v>39.9</v>
      </c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148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">
      <c r="A580" s="231"/>
      <c r="B580" s="232"/>
      <c r="C580" s="271" t="s">
        <v>429</v>
      </c>
      <c r="D580" s="237"/>
      <c r="E580" s="238">
        <v>13.2</v>
      </c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148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">
      <c r="A581" s="231"/>
      <c r="B581" s="232"/>
      <c r="C581" s="271" t="s">
        <v>430</v>
      </c>
      <c r="D581" s="237"/>
      <c r="E581" s="238">
        <v>13.2</v>
      </c>
      <c r="F581" s="233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14"/>
      <c r="Z581" s="214"/>
      <c r="AA581" s="214"/>
      <c r="AB581" s="214"/>
      <c r="AC581" s="214"/>
      <c r="AD581" s="214"/>
      <c r="AE581" s="214"/>
      <c r="AF581" s="214"/>
      <c r="AG581" s="214" t="s">
        <v>148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">
      <c r="A582" s="231"/>
      <c r="B582" s="232"/>
      <c r="C582" s="271" t="s">
        <v>431</v>
      </c>
      <c r="D582" s="237"/>
      <c r="E582" s="238">
        <v>25.68</v>
      </c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14"/>
      <c r="Z582" s="214"/>
      <c r="AA582" s="214"/>
      <c r="AB582" s="214"/>
      <c r="AC582" s="214"/>
      <c r="AD582" s="214"/>
      <c r="AE582" s="214"/>
      <c r="AF582" s="214"/>
      <c r="AG582" s="214" t="s">
        <v>148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">
      <c r="A583" s="231"/>
      <c r="B583" s="232"/>
      <c r="C583" s="271" t="s">
        <v>432</v>
      </c>
      <c r="D583" s="237"/>
      <c r="E583" s="238">
        <v>24</v>
      </c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14"/>
      <c r="Z583" s="214"/>
      <c r="AA583" s="214"/>
      <c r="AB583" s="214"/>
      <c r="AC583" s="214"/>
      <c r="AD583" s="214"/>
      <c r="AE583" s="214"/>
      <c r="AF583" s="214"/>
      <c r="AG583" s="214" t="s">
        <v>148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 x14ac:dyDescent="0.2">
      <c r="A584" s="231"/>
      <c r="B584" s="232"/>
      <c r="C584" s="271" t="s">
        <v>433</v>
      </c>
      <c r="D584" s="237"/>
      <c r="E584" s="238">
        <v>46.8</v>
      </c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14"/>
      <c r="Z584" s="214"/>
      <c r="AA584" s="214"/>
      <c r="AB584" s="214"/>
      <c r="AC584" s="214"/>
      <c r="AD584" s="214"/>
      <c r="AE584" s="214"/>
      <c r="AF584" s="214"/>
      <c r="AG584" s="214" t="s">
        <v>148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">
      <c r="A585" s="231"/>
      <c r="B585" s="232"/>
      <c r="C585" s="271" t="s">
        <v>434</v>
      </c>
      <c r="D585" s="237"/>
      <c r="E585" s="238">
        <v>27.6</v>
      </c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148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">
      <c r="A586" s="231"/>
      <c r="B586" s="232"/>
      <c r="C586" s="271" t="s">
        <v>435</v>
      </c>
      <c r="D586" s="237"/>
      <c r="E586" s="238">
        <v>22.2</v>
      </c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14"/>
      <c r="Z586" s="214"/>
      <c r="AA586" s="214"/>
      <c r="AB586" s="214"/>
      <c r="AC586" s="214"/>
      <c r="AD586" s="214"/>
      <c r="AE586" s="214"/>
      <c r="AF586" s="214"/>
      <c r="AG586" s="214" t="s">
        <v>148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">
      <c r="A587" s="231"/>
      <c r="B587" s="232"/>
      <c r="C587" s="271" t="s">
        <v>436</v>
      </c>
      <c r="D587" s="237"/>
      <c r="E587" s="238">
        <v>60.3</v>
      </c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14"/>
      <c r="Z587" s="214"/>
      <c r="AA587" s="214"/>
      <c r="AB587" s="214"/>
      <c r="AC587" s="214"/>
      <c r="AD587" s="214"/>
      <c r="AE587" s="214"/>
      <c r="AF587" s="214"/>
      <c r="AG587" s="214" t="s">
        <v>148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">
      <c r="A588" s="231"/>
      <c r="B588" s="232"/>
      <c r="C588" s="271" t="s">
        <v>437</v>
      </c>
      <c r="D588" s="237"/>
      <c r="E588" s="238">
        <v>62.4</v>
      </c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148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">
      <c r="A589" s="231"/>
      <c r="B589" s="232"/>
      <c r="C589" s="271" t="s">
        <v>438</v>
      </c>
      <c r="D589" s="237"/>
      <c r="E589" s="238">
        <v>13.5</v>
      </c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14"/>
      <c r="Z589" s="214"/>
      <c r="AA589" s="214"/>
      <c r="AB589" s="214"/>
      <c r="AC589" s="214"/>
      <c r="AD589" s="214"/>
      <c r="AE589" s="214"/>
      <c r="AF589" s="214"/>
      <c r="AG589" s="214" t="s">
        <v>148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">
      <c r="A590" s="231"/>
      <c r="B590" s="232"/>
      <c r="C590" s="272" t="s">
        <v>150</v>
      </c>
      <c r="D590" s="239"/>
      <c r="E590" s="240">
        <v>348.78</v>
      </c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14"/>
      <c r="Z590" s="214"/>
      <c r="AA590" s="214"/>
      <c r="AB590" s="214"/>
      <c r="AC590" s="214"/>
      <c r="AD590" s="214"/>
      <c r="AE590" s="214"/>
      <c r="AF590" s="214"/>
      <c r="AG590" s="214" t="s">
        <v>148</v>
      </c>
      <c r="AH590" s="214">
        <v>1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 x14ac:dyDescent="0.2">
      <c r="A591" s="231"/>
      <c r="B591" s="232"/>
      <c r="C591" s="271" t="s">
        <v>439</v>
      </c>
      <c r="D591" s="237"/>
      <c r="E591" s="238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14"/>
      <c r="Z591" s="214"/>
      <c r="AA591" s="214"/>
      <c r="AB591" s="214"/>
      <c r="AC591" s="214"/>
      <c r="AD591" s="214"/>
      <c r="AE591" s="214"/>
      <c r="AF591" s="214"/>
      <c r="AG591" s="214" t="s">
        <v>148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1" x14ac:dyDescent="0.2">
      <c r="A592" s="231"/>
      <c r="B592" s="232"/>
      <c r="C592" s="271" t="s">
        <v>440</v>
      </c>
      <c r="D592" s="237"/>
      <c r="E592" s="238">
        <v>4.2750000000000004</v>
      </c>
      <c r="F592" s="233"/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  <c r="X592" s="233"/>
      <c r="Y592" s="214"/>
      <c r="Z592" s="214"/>
      <c r="AA592" s="214"/>
      <c r="AB592" s="214"/>
      <c r="AC592" s="214"/>
      <c r="AD592" s="214"/>
      <c r="AE592" s="214"/>
      <c r="AF592" s="214"/>
      <c r="AG592" s="214" t="s">
        <v>148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 x14ac:dyDescent="0.2">
      <c r="A593" s="231"/>
      <c r="B593" s="232"/>
      <c r="C593" s="271" t="s">
        <v>441</v>
      </c>
      <c r="D593" s="237"/>
      <c r="E593" s="238">
        <v>6.5</v>
      </c>
      <c r="F593" s="233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148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">
      <c r="A594" s="231"/>
      <c r="B594" s="232"/>
      <c r="C594" s="271" t="s">
        <v>442</v>
      </c>
      <c r="D594" s="237"/>
      <c r="E594" s="238">
        <v>10.125</v>
      </c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148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">
      <c r="A595" s="231"/>
      <c r="B595" s="232"/>
      <c r="C595" s="271" t="s">
        <v>443</v>
      </c>
      <c r="D595" s="237"/>
      <c r="E595" s="238">
        <v>18.524999999999999</v>
      </c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148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 x14ac:dyDescent="0.2">
      <c r="A596" s="231"/>
      <c r="B596" s="232"/>
      <c r="C596" s="271" t="s">
        <v>444</v>
      </c>
      <c r="D596" s="237"/>
      <c r="E596" s="238">
        <v>1.1399999999999999</v>
      </c>
      <c r="F596" s="233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14"/>
      <c r="Z596" s="214"/>
      <c r="AA596" s="214"/>
      <c r="AB596" s="214"/>
      <c r="AC596" s="214"/>
      <c r="AD596" s="214"/>
      <c r="AE596" s="214"/>
      <c r="AF596" s="214"/>
      <c r="AG596" s="214" t="s">
        <v>148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 x14ac:dyDescent="0.2">
      <c r="A597" s="231"/>
      <c r="B597" s="232"/>
      <c r="C597" s="271" t="s">
        <v>445</v>
      </c>
      <c r="D597" s="237"/>
      <c r="E597" s="238">
        <v>1.06</v>
      </c>
      <c r="F597" s="233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148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 x14ac:dyDescent="0.2">
      <c r="A598" s="231"/>
      <c r="B598" s="232"/>
      <c r="C598" s="271" t="s">
        <v>446</v>
      </c>
      <c r="D598" s="237"/>
      <c r="E598" s="238">
        <v>3.605</v>
      </c>
      <c r="F598" s="233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14"/>
      <c r="Z598" s="214"/>
      <c r="AA598" s="214"/>
      <c r="AB598" s="214"/>
      <c r="AC598" s="214"/>
      <c r="AD598" s="214"/>
      <c r="AE598" s="214"/>
      <c r="AF598" s="214"/>
      <c r="AG598" s="214" t="s">
        <v>148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">
      <c r="A599" s="231"/>
      <c r="B599" s="232"/>
      <c r="C599" s="272" t="s">
        <v>150</v>
      </c>
      <c r="D599" s="239"/>
      <c r="E599" s="240">
        <v>45.23</v>
      </c>
      <c r="F599" s="233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14"/>
      <c r="Z599" s="214"/>
      <c r="AA599" s="214"/>
      <c r="AB599" s="214"/>
      <c r="AC599" s="214"/>
      <c r="AD599" s="214"/>
      <c r="AE599" s="214"/>
      <c r="AF599" s="214"/>
      <c r="AG599" s="214" t="s">
        <v>148</v>
      </c>
      <c r="AH599" s="214">
        <v>1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 x14ac:dyDescent="0.2">
      <c r="A600" s="231"/>
      <c r="B600" s="232"/>
      <c r="C600" s="271" t="s">
        <v>447</v>
      </c>
      <c r="D600" s="237"/>
      <c r="E600" s="238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  <c r="X600" s="233"/>
      <c r="Y600" s="214"/>
      <c r="Z600" s="214"/>
      <c r="AA600" s="214"/>
      <c r="AB600" s="214"/>
      <c r="AC600" s="214"/>
      <c r="AD600" s="214"/>
      <c r="AE600" s="214"/>
      <c r="AF600" s="214"/>
      <c r="AG600" s="214" t="s">
        <v>148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 x14ac:dyDescent="0.2">
      <c r="A601" s="231"/>
      <c r="B601" s="232"/>
      <c r="C601" s="271" t="s">
        <v>448</v>
      </c>
      <c r="D601" s="237"/>
      <c r="E601" s="238">
        <v>-11.34</v>
      </c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14"/>
      <c r="Z601" s="214"/>
      <c r="AA601" s="214"/>
      <c r="AB601" s="214"/>
      <c r="AC601" s="214"/>
      <c r="AD601" s="214"/>
      <c r="AE601" s="214"/>
      <c r="AF601" s="214"/>
      <c r="AG601" s="214" t="s">
        <v>148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">
      <c r="A602" s="231"/>
      <c r="B602" s="232"/>
      <c r="C602" s="271" t="s">
        <v>449</v>
      </c>
      <c r="D602" s="237"/>
      <c r="E602" s="238">
        <v>-2.88</v>
      </c>
      <c r="F602" s="233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14"/>
      <c r="Z602" s="214"/>
      <c r="AA602" s="214"/>
      <c r="AB602" s="214"/>
      <c r="AC602" s="214"/>
      <c r="AD602" s="214"/>
      <c r="AE602" s="214"/>
      <c r="AF602" s="214"/>
      <c r="AG602" s="214" t="s">
        <v>148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">
      <c r="A603" s="231"/>
      <c r="B603" s="232"/>
      <c r="C603" s="271" t="s">
        <v>450</v>
      </c>
      <c r="D603" s="237"/>
      <c r="E603" s="238">
        <v>-1.62</v>
      </c>
      <c r="F603" s="233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14"/>
      <c r="Z603" s="214"/>
      <c r="AA603" s="214"/>
      <c r="AB603" s="214"/>
      <c r="AC603" s="214"/>
      <c r="AD603" s="214"/>
      <c r="AE603" s="214"/>
      <c r="AF603" s="214"/>
      <c r="AG603" s="214" t="s">
        <v>148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">
      <c r="A604" s="231"/>
      <c r="B604" s="232"/>
      <c r="C604" s="271" t="s">
        <v>451</v>
      </c>
      <c r="D604" s="237"/>
      <c r="E604" s="238">
        <v>-2.86</v>
      </c>
      <c r="F604" s="233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14"/>
      <c r="Z604" s="214"/>
      <c r="AA604" s="214"/>
      <c r="AB604" s="214"/>
      <c r="AC604" s="214"/>
      <c r="AD604" s="214"/>
      <c r="AE604" s="214"/>
      <c r="AF604" s="214"/>
      <c r="AG604" s="214" t="s">
        <v>148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 x14ac:dyDescent="0.2">
      <c r="A605" s="231"/>
      <c r="B605" s="232"/>
      <c r="C605" s="271" t="s">
        <v>452</v>
      </c>
      <c r="D605" s="237"/>
      <c r="E605" s="238">
        <v>-11.44</v>
      </c>
      <c r="F605" s="233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14"/>
      <c r="Z605" s="214"/>
      <c r="AA605" s="214"/>
      <c r="AB605" s="214"/>
      <c r="AC605" s="214"/>
      <c r="AD605" s="214"/>
      <c r="AE605" s="214"/>
      <c r="AF605" s="214"/>
      <c r="AG605" s="214" t="s">
        <v>148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 x14ac:dyDescent="0.2">
      <c r="A606" s="231"/>
      <c r="B606" s="232"/>
      <c r="C606" s="271" t="s">
        <v>453</v>
      </c>
      <c r="D606" s="237"/>
      <c r="E606" s="238">
        <v>-7.92</v>
      </c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14"/>
      <c r="Z606" s="214"/>
      <c r="AA606" s="214"/>
      <c r="AB606" s="214"/>
      <c r="AC606" s="214"/>
      <c r="AD606" s="214"/>
      <c r="AE606" s="214"/>
      <c r="AF606" s="214"/>
      <c r="AG606" s="214" t="s">
        <v>148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">
      <c r="A607" s="231"/>
      <c r="B607" s="232"/>
      <c r="C607" s="271" t="s">
        <v>454</v>
      </c>
      <c r="D607" s="237"/>
      <c r="E607" s="238">
        <v>-23.1</v>
      </c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14"/>
      <c r="Z607" s="214"/>
      <c r="AA607" s="214"/>
      <c r="AB607" s="214"/>
      <c r="AC607" s="214"/>
      <c r="AD607" s="214"/>
      <c r="AE607" s="214"/>
      <c r="AF607" s="214"/>
      <c r="AG607" s="214" t="s">
        <v>148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">
      <c r="A608" s="231"/>
      <c r="B608" s="232"/>
      <c r="C608" s="271" t="s">
        <v>455</v>
      </c>
      <c r="D608" s="237"/>
      <c r="E608" s="238"/>
      <c r="F608" s="233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14"/>
      <c r="Z608" s="214"/>
      <c r="AA608" s="214"/>
      <c r="AB608" s="214"/>
      <c r="AC608" s="214"/>
      <c r="AD608" s="214"/>
      <c r="AE608" s="214"/>
      <c r="AF608" s="214"/>
      <c r="AG608" s="214" t="s">
        <v>148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 x14ac:dyDescent="0.2">
      <c r="A609" s="231"/>
      <c r="B609" s="232"/>
      <c r="C609" s="271" t="s">
        <v>456</v>
      </c>
      <c r="D609" s="237"/>
      <c r="E609" s="238">
        <v>-2.7</v>
      </c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14"/>
      <c r="Z609" s="214"/>
      <c r="AA609" s="214"/>
      <c r="AB609" s="214"/>
      <c r="AC609" s="214"/>
      <c r="AD609" s="214"/>
      <c r="AE609" s="214"/>
      <c r="AF609" s="214"/>
      <c r="AG609" s="214" t="s">
        <v>148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">
      <c r="A610" s="231"/>
      <c r="B610" s="232"/>
      <c r="C610" s="271" t="s">
        <v>457</v>
      </c>
      <c r="D610" s="237"/>
      <c r="E610" s="238">
        <v>-16</v>
      </c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14"/>
      <c r="Z610" s="214"/>
      <c r="AA610" s="214"/>
      <c r="AB610" s="214"/>
      <c r="AC610" s="214"/>
      <c r="AD610" s="214"/>
      <c r="AE610" s="214"/>
      <c r="AF610" s="214"/>
      <c r="AG610" s="214" t="s">
        <v>148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">
      <c r="A611" s="231"/>
      <c r="B611" s="232"/>
      <c r="C611" s="272" t="s">
        <v>150</v>
      </c>
      <c r="D611" s="239"/>
      <c r="E611" s="240">
        <v>-79.86</v>
      </c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14"/>
      <c r="Z611" s="214"/>
      <c r="AA611" s="214"/>
      <c r="AB611" s="214"/>
      <c r="AC611" s="214"/>
      <c r="AD611" s="214"/>
      <c r="AE611" s="214"/>
      <c r="AF611" s="214"/>
      <c r="AG611" s="214" t="s">
        <v>148</v>
      </c>
      <c r="AH611" s="214">
        <v>1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 x14ac:dyDescent="0.2">
      <c r="A612" s="231"/>
      <c r="B612" s="232"/>
      <c r="C612" s="271" t="s">
        <v>458</v>
      </c>
      <c r="D612" s="237"/>
      <c r="E612" s="238"/>
      <c r="F612" s="233"/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14"/>
      <c r="Z612" s="214"/>
      <c r="AA612" s="214"/>
      <c r="AB612" s="214"/>
      <c r="AC612" s="214"/>
      <c r="AD612" s="214"/>
      <c r="AE612" s="214"/>
      <c r="AF612" s="214"/>
      <c r="AG612" s="214" t="s">
        <v>148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">
      <c r="A613" s="231"/>
      <c r="B613" s="232"/>
      <c r="C613" s="271" t="s">
        <v>220</v>
      </c>
      <c r="D613" s="237"/>
      <c r="E613" s="238">
        <v>14.5</v>
      </c>
      <c r="F613" s="233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14"/>
      <c r="Z613" s="214"/>
      <c r="AA613" s="214"/>
      <c r="AB613" s="214"/>
      <c r="AC613" s="214"/>
      <c r="AD613" s="214"/>
      <c r="AE613" s="214"/>
      <c r="AF613" s="214"/>
      <c r="AG613" s="214" t="s">
        <v>148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1" x14ac:dyDescent="0.2">
      <c r="A614" s="231"/>
      <c r="B614" s="232"/>
      <c r="C614" s="271" t="s">
        <v>221</v>
      </c>
      <c r="D614" s="237"/>
      <c r="E614" s="238">
        <v>1.1000000000000001</v>
      </c>
      <c r="F614" s="233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14"/>
      <c r="Z614" s="214"/>
      <c r="AA614" s="214"/>
      <c r="AB614" s="214"/>
      <c r="AC614" s="214"/>
      <c r="AD614" s="214"/>
      <c r="AE614" s="214"/>
      <c r="AF614" s="214"/>
      <c r="AG614" s="214" t="s">
        <v>148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 x14ac:dyDescent="0.2">
      <c r="A615" s="231"/>
      <c r="B615" s="232"/>
      <c r="C615" s="271" t="s">
        <v>222</v>
      </c>
      <c r="D615" s="237"/>
      <c r="E615" s="238">
        <v>1.1000000000000001</v>
      </c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14"/>
      <c r="Z615" s="214"/>
      <c r="AA615" s="214"/>
      <c r="AB615" s="214"/>
      <c r="AC615" s="214"/>
      <c r="AD615" s="214"/>
      <c r="AE615" s="214"/>
      <c r="AF615" s="214"/>
      <c r="AG615" s="214" t="s">
        <v>148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 x14ac:dyDescent="0.2">
      <c r="A616" s="231"/>
      <c r="B616" s="232"/>
      <c r="C616" s="271" t="s">
        <v>223</v>
      </c>
      <c r="D616" s="237"/>
      <c r="E616" s="238">
        <v>4.4000000000000004</v>
      </c>
      <c r="F616" s="233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14"/>
      <c r="Z616" s="214"/>
      <c r="AA616" s="214"/>
      <c r="AB616" s="214"/>
      <c r="AC616" s="214"/>
      <c r="AD616" s="214"/>
      <c r="AE616" s="214"/>
      <c r="AF616" s="214"/>
      <c r="AG616" s="214" t="s">
        <v>148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 x14ac:dyDescent="0.2">
      <c r="A617" s="231"/>
      <c r="B617" s="232"/>
      <c r="C617" s="271" t="s">
        <v>224</v>
      </c>
      <c r="D617" s="237"/>
      <c r="E617" s="238">
        <v>3.9</v>
      </c>
      <c r="F617" s="233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14"/>
      <c r="Z617" s="214"/>
      <c r="AA617" s="214"/>
      <c r="AB617" s="214"/>
      <c r="AC617" s="214"/>
      <c r="AD617" s="214"/>
      <c r="AE617" s="214"/>
      <c r="AF617" s="214"/>
      <c r="AG617" s="214" t="s">
        <v>148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1" x14ac:dyDescent="0.2">
      <c r="A618" s="231"/>
      <c r="B618" s="232"/>
      <c r="C618" s="271" t="s">
        <v>225</v>
      </c>
      <c r="D618" s="237"/>
      <c r="E618" s="238">
        <v>13.5</v>
      </c>
      <c r="F618" s="233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14"/>
      <c r="Z618" s="214"/>
      <c r="AA618" s="214"/>
      <c r="AB618" s="214"/>
      <c r="AC618" s="214"/>
      <c r="AD618" s="214"/>
      <c r="AE618" s="214"/>
      <c r="AF618" s="214"/>
      <c r="AG618" s="214" t="s">
        <v>148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1" x14ac:dyDescent="0.2">
      <c r="A619" s="231"/>
      <c r="B619" s="232"/>
      <c r="C619" s="271" t="s">
        <v>226</v>
      </c>
      <c r="D619" s="237"/>
      <c r="E619" s="238">
        <v>3.4</v>
      </c>
      <c r="F619" s="233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14"/>
      <c r="Z619" s="214"/>
      <c r="AA619" s="214"/>
      <c r="AB619" s="214"/>
      <c r="AC619" s="214"/>
      <c r="AD619" s="214"/>
      <c r="AE619" s="214"/>
      <c r="AF619" s="214"/>
      <c r="AG619" s="214" t="s">
        <v>148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 x14ac:dyDescent="0.2">
      <c r="A620" s="231"/>
      <c r="B620" s="232"/>
      <c r="C620" s="271" t="s">
        <v>227</v>
      </c>
      <c r="D620" s="237"/>
      <c r="E620" s="238">
        <v>3.2</v>
      </c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14"/>
      <c r="Z620" s="214"/>
      <c r="AA620" s="214"/>
      <c r="AB620" s="214"/>
      <c r="AC620" s="214"/>
      <c r="AD620" s="214"/>
      <c r="AE620" s="214"/>
      <c r="AF620" s="214"/>
      <c r="AG620" s="214" t="s">
        <v>148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 x14ac:dyDescent="0.2">
      <c r="A621" s="231"/>
      <c r="B621" s="232"/>
      <c r="C621" s="271" t="s">
        <v>228</v>
      </c>
      <c r="D621" s="237"/>
      <c r="E621" s="238">
        <v>24.6</v>
      </c>
      <c r="F621" s="233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14"/>
      <c r="Z621" s="214"/>
      <c r="AA621" s="214"/>
      <c r="AB621" s="214"/>
      <c r="AC621" s="214"/>
      <c r="AD621" s="214"/>
      <c r="AE621" s="214"/>
      <c r="AF621" s="214"/>
      <c r="AG621" s="214" t="s">
        <v>148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2">
      <c r="A622" s="231"/>
      <c r="B622" s="232"/>
      <c r="C622" s="271" t="s">
        <v>229</v>
      </c>
      <c r="D622" s="237"/>
      <c r="E622" s="238">
        <v>21.7</v>
      </c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14"/>
      <c r="Z622" s="214"/>
      <c r="AA622" s="214"/>
      <c r="AB622" s="214"/>
      <c r="AC622" s="214"/>
      <c r="AD622" s="214"/>
      <c r="AE622" s="214"/>
      <c r="AF622" s="214"/>
      <c r="AG622" s="214" t="s">
        <v>148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2">
      <c r="A623" s="231"/>
      <c r="B623" s="232"/>
      <c r="C623" s="271" t="s">
        <v>230</v>
      </c>
      <c r="D623" s="237"/>
      <c r="E623" s="238">
        <v>1.1000000000000001</v>
      </c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14"/>
      <c r="Z623" s="214"/>
      <c r="AA623" s="214"/>
      <c r="AB623" s="214"/>
      <c r="AC623" s="214"/>
      <c r="AD623" s="214"/>
      <c r="AE623" s="214"/>
      <c r="AF623" s="214"/>
      <c r="AG623" s="214" t="s">
        <v>148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2">
      <c r="A624" s="231"/>
      <c r="B624" s="232"/>
      <c r="C624" s="272" t="s">
        <v>150</v>
      </c>
      <c r="D624" s="239"/>
      <c r="E624" s="240">
        <v>92.5</v>
      </c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14"/>
      <c r="Z624" s="214"/>
      <c r="AA624" s="214"/>
      <c r="AB624" s="214"/>
      <c r="AC624" s="214"/>
      <c r="AD624" s="214"/>
      <c r="AE624" s="214"/>
      <c r="AF624" s="214"/>
      <c r="AG624" s="214" t="s">
        <v>148</v>
      </c>
      <c r="AH624" s="214">
        <v>1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x14ac:dyDescent="0.2">
      <c r="A625" s="244" t="s">
        <v>136</v>
      </c>
      <c r="B625" s="245" t="s">
        <v>104</v>
      </c>
      <c r="C625" s="268" t="s">
        <v>105</v>
      </c>
      <c r="D625" s="246"/>
      <c r="E625" s="247"/>
      <c r="F625" s="248"/>
      <c r="G625" s="248">
        <f>SUMIF(AG626:AG674,"&lt;&gt;NOR",G626:G674)</f>
        <v>0</v>
      </c>
      <c r="H625" s="248"/>
      <c r="I625" s="248">
        <f>SUM(I626:I674)</f>
        <v>0</v>
      </c>
      <c r="J625" s="248"/>
      <c r="K625" s="248">
        <f>SUM(K626:K674)</f>
        <v>0</v>
      </c>
      <c r="L625" s="248"/>
      <c r="M625" s="248">
        <f>SUM(M626:M674)</f>
        <v>0</v>
      </c>
      <c r="N625" s="248"/>
      <c r="O625" s="248">
        <f>SUM(O626:O674)</f>
        <v>0</v>
      </c>
      <c r="P625" s="248"/>
      <c r="Q625" s="248">
        <f>SUM(Q626:Q674)</f>
        <v>0</v>
      </c>
      <c r="R625" s="248"/>
      <c r="S625" s="248"/>
      <c r="T625" s="249"/>
      <c r="U625" s="243"/>
      <c r="V625" s="243">
        <f>SUM(V626:V674)</f>
        <v>0.1</v>
      </c>
      <c r="W625" s="243"/>
      <c r="X625" s="243"/>
      <c r="AG625" t="s">
        <v>137</v>
      </c>
    </row>
    <row r="626" spans="1:60" ht="22.5" outlineLevel="1" x14ac:dyDescent="0.2">
      <c r="A626" s="250">
        <v>87</v>
      </c>
      <c r="B626" s="251" t="s">
        <v>465</v>
      </c>
      <c r="C626" s="269" t="s">
        <v>466</v>
      </c>
      <c r="D626" s="252" t="s">
        <v>253</v>
      </c>
      <c r="E626" s="253">
        <v>1</v>
      </c>
      <c r="F626" s="254"/>
      <c r="G626" s="255">
        <f>ROUND(E626*F626,2)</f>
        <v>0</v>
      </c>
      <c r="H626" s="254"/>
      <c r="I626" s="255">
        <f>ROUND(E626*H626,2)</f>
        <v>0</v>
      </c>
      <c r="J626" s="254"/>
      <c r="K626" s="255">
        <f>ROUND(E626*J626,2)</f>
        <v>0</v>
      </c>
      <c r="L626" s="255">
        <v>15</v>
      </c>
      <c r="M626" s="255">
        <f>G626*(1+L626/100)</f>
        <v>0</v>
      </c>
      <c r="N626" s="255">
        <v>1.6000000000000001E-4</v>
      </c>
      <c r="O626" s="255">
        <f>ROUND(E626*N626,2)</f>
        <v>0</v>
      </c>
      <c r="P626" s="255">
        <v>0</v>
      </c>
      <c r="Q626" s="255">
        <f>ROUND(E626*P626,2)</f>
        <v>0</v>
      </c>
      <c r="R626" s="255"/>
      <c r="S626" s="255" t="s">
        <v>200</v>
      </c>
      <c r="T626" s="256" t="s">
        <v>254</v>
      </c>
      <c r="U626" s="233">
        <v>9.955E-2</v>
      </c>
      <c r="V626" s="233">
        <f>ROUND(E626*U626,2)</f>
        <v>0.1</v>
      </c>
      <c r="W626" s="233"/>
      <c r="X626" s="233" t="s">
        <v>143</v>
      </c>
      <c r="Y626" s="214"/>
      <c r="Z626" s="214"/>
      <c r="AA626" s="214"/>
      <c r="AB626" s="214"/>
      <c r="AC626" s="214"/>
      <c r="AD626" s="214"/>
      <c r="AE626" s="214"/>
      <c r="AF626" s="214"/>
      <c r="AG626" s="214" t="s">
        <v>159</v>
      </c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ht="22.5" outlineLevel="1" x14ac:dyDescent="0.2">
      <c r="A627" s="231"/>
      <c r="B627" s="232"/>
      <c r="C627" s="270" t="s">
        <v>255</v>
      </c>
      <c r="D627" s="257"/>
      <c r="E627" s="257"/>
      <c r="F627" s="257"/>
      <c r="G627" s="257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14"/>
      <c r="Z627" s="214"/>
      <c r="AA627" s="214"/>
      <c r="AB627" s="214"/>
      <c r="AC627" s="214"/>
      <c r="AD627" s="214"/>
      <c r="AE627" s="214"/>
      <c r="AF627" s="214"/>
      <c r="AG627" s="214" t="s">
        <v>146</v>
      </c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58" t="str">
        <f>C627</f>
        <v>Kompletní dodávka a montáž včetně uvedení do provozu, prostupů, zaškolení, seřízení, zkoušek dle příslušných ČSN a dalších pomocných prací a zednických přípomocí</v>
      </c>
      <c r="BB627" s="214"/>
      <c r="BC627" s="214"/>
      <c r="BD627" s="214"/>
      <c r="BE627" s="214"/>
      <c r="BF627" s="214"/>
      <c r="BG627" s="214"/>
      <c r="BH627" s="214"/>
    </row>
    <row r="628" spans="1:60" outlineLevel="1" x14ac:dyDescent="0.2">
      <c r="A628" s="231"/>
      <c r="B628" s="232"/>
      <c r="C628" s="276" t="s">
        <v>467</v>
      </c>
      <c r="D628" s="234"/>
      <c r="E628" s="235"/>
      <c r="F628" s="236"/>
      <c r="G628" s="236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14"/>
      <c r="Z628" s="214"/>
      <c r="AA628" s="214"/>
      <c r="AB628" s="214"/>
      <c r="AC628" s="214"/>
      <c r="AD628" s="214"/>
      <c r="AE628" s="214"/>
      <c r="AF628" s="214"/>
      <c r="AG628" s="214" t="s">
        <v>146</v>
      </c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 x14ac:dyDescent="0.2">
      <c r="A629" s="231"/>
      <c r="B629" s="232"/>
      <c r="C629" s="273" t="s">
        <v>533</v>
      </c>
      <c r="D629" s="259"/>
      <c r="E629" s="259"/>
      <c r="F629" s="259"/>
      <c r="G629" s="259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14"/>
      <c r="Z629" s="214"/>
      <c r="AA629" s="214"/>
      <c r="AB629" s="214"/>
      <c r="AC629" s="214"/>
      <c r="AD629" s="214"/>
      <c r="AE629" s="214"/>
      <c r="AF629" s="214"/>
      <c r="AG629" s="214" t="s">
        <v>146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ht="22.5" outlineLevel="1" x14ac:dyDescent="0.2">
      <c r="A630" s="231"/>
      <c r="B630" s="232"/>
      <c r="C630" s="273" t="s">
        <v>468</v>
      </c>
      <c r="D630" s="259"/>
      <c r="E630" s="259"/>
      <c r="F630" s="259"/>
      <c r="G630" s="259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14"/>
      <c r="Z630" s="214"/>
      <c r="AA630" s="214"/>
      <c r="AB630" s="214"/>
      <c r="AC630" s="214"/>
      <c r="AD630" s="214"/>
      <c r="AE630" s="214"/>
      <c r="AF630" s="214"/>
      <c r="AG630" s="214" t="s">
        <v>146</v>
      </c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58" t="str">
        <f>C630</f>
        <v>Nové nové zásuvky, vypínače. Nová svitidla do koupelny 2 kusy (do středu místnosti a nad umyvadlo), na WC, na chodbu, dle standadu investora.</v>
      </c>
      <c r="BB630" s="214"/>
      <c r="BC630" s="214"/>
      <c r="BD630" s="214"/>
      <c r="BE630" s="214"/>
      <c r="BF630" s="214"/>
      <c r="BG630" s="214"/>
      <c r="BH630" s="214"/>
    </row>
    <row r="631" spans="1:60" outlineLevel="1" x14ac:dyDescent="0.2">
      <c r="A631" s="231"/>
      <c r="B631" s="232"/>
      <c r="C631" s="276" t="s">
        <v>467</v>
      </c>
      <c r="D631" s="234"/>
      <c r="E631" s="235"/>
      <c r="F631" s="236"/>
      <c r="G631" s="236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14"/>
      <c r="Z631" s="214"/>
      <c r="AA631" s="214"/>
      <c r="AB631" s="214"/>
      <c r="AC631" s="214"/>
      <c r="AD631" s="214"/>
      <c r="AE631" s="214"/>
      <c r="AF631" s="214"/>
      <c r="AG631" s="214" t="s">
        <v>146</v>
      </c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 x14ac:dyDescent="0.2">
      <c r="A632" s="231"/>
      <c r="B632" s="232"/>
      <c r="C632" s="273" t="s">
        <v>469</v>
      </c>
      <c r="D632" s="259"/>
      <c r="E632" s="259"/>
      <c r="F632" s="259"/>
      <c r="G632" s="259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14"/>
      <c r="Z632" s="214"/>
      <c r="AA632" s="214"/>
      <c r="AB632" s="214"/>
      <c r="AC632" s="214"/>
      <c r="AD632" s="214"/>
      <c r="AE632" s="214"/>
      <c r="AF632" s="214"/>
      <c r="AG632" s="214" t="s">
        <v>146</v>
      </c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 x14ac:dyDescent="0.2">
      <c r="A633" s="231"/>
      <c r="B633" s="232"/>
      <c r="C633" s="273" t="s">
        <v>470</v>
      </c>
      <c r="D633" s="259"/>
      <c r="E633" s="259"/>
      <c r="F633" s="259"/>
      <c r="G633" s="259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14"/>
      <c r="Z633" s="214"/>
      <c r="AA633" s="214"/>
      <c r="AB633" s="214"/>
      <c r="AC633" s="214"/>
      <c r="AD633" s="214"/>
      <c r="AE633" s="214"/>
      <c r="AF633" s="214"/>
      <c r="AG633" s="214" t="s">
        <v>146</v>
      </c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2">
      <c r="A634" s="231"/>
      <c r="B634" s="232"/>
      <c r="C634" s="273" t="s">
        <v>534</v>
      </c>
      <c r="D634" s="259"/>
      <c r="E634" s="259"/>
      <c r="F634" s="259"/>
      <c r="G634" s="259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14"/>
      <c r="Z634" s="214"/>
      <c r="AA634" s="214"/>
      <c r="AB634" s="214"/>
      <c r="AC634" s="214"/>
      <c r="AD634" s="214"/>
      <c r="AE634" s="214"/>
      <c r="AF634" s="214"/>
      <c r="AG634" s="214" t="s">
        <v>146</v>
      </c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">
      <c r="A635" s="231"/>
      <c r="B635" s="232"/>
      <c r="C635" s="276" t="s">
        <v>467</v>
      </c>
      <c r="D635" s="234"/>
      <c r="E635" s="235"/>
      <c r="F635" s="236"/>
      <c r="G635" s="236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14"/>
      <c r="Z635" s="214"/>
      <c r="AA635" s="214"/>
      <c r="AB635" s="214"/>
      <c r="AC635" s="214"/>
      <c r="AD635" s="214"/>
      <c r="AE635" s="214"/>
      <c r="AF635" s="214"/>
      <c r="AG635" s="214" t="s">
        <v>146</v>
      </c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1" x14ac:dyDescent="0.2">
      <c r="A636" s="231"/>
      <c r="B636" s="232"/>
      <c r="C636" s="273" t="s">
        <v>535</v>
      </c>
      <c r="D636" s="259"/>
      <c r="E636" s="259"/>
      <c r="F636" s="259"/>
      <c r="G636" s="259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14"/>
      <c r="Z636" s="214"/>
      <c r="AA636" s="214"/>
      <c r="AB636" s="214"/>
      <c r="AC636" s="214"/>
      <c r="AD636" s="214"/>
      <c r="AE636" s="214"/>
      <c r="AF636" s="214"/>
      <c r="AG636" s="214" t="s">
        <v>146</v>
      </c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 x14ac:dyDescent="0.2">
      <c r="A637" s="231"/>
      <c r="B637" s="232"/>
      <c r="C637" s="273" t="s">
        <v>471</v>
      </c>
      <c r="D637" s="259"/>
      <c r="E637" s="259"/>
      <c r="F637" s="259"/>
      <c r="G637" s="259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  <c r="X637" s="233"/>
      <c r="Y637" s="214"/>
      <c r="Z637" s="214"/>
      <c r="AA637" s="214"/>
      <c r="AB637" s="214"/>
      <c r="AC637" s="214"/>
      <c r="AD637" s="214"/>
      <c r="AE637" s="214"/>
      <c r="AF637" s="214"/>
      <c r="AG637" s="214" t="s">
        <v>146</v>
      </c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">
      <c r="A638" s="231"/>
      <c r="B638" s="232"/>
      <c r="C638" s="273" t="s">
        <v>472</v>
      </c>
      <c r="D638" s="259"/>
      <c r="E638" s="259"/>
      <c r="F638" s="259"/>
      <c r="G638" s="259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14"/>
      <c r="Z638" s="214"/>
      <c r="AA638" s="214"/>
      <c r="AB638" s="214"/>
      <c r="AC638" s="214"/>
      <c r="AD638" s="214"/>
      <c r="AE638" s="214"/>
      <c r="AF638" s="214"/>
      <c r="AG638" s="214" t="s">
        <v>146</v>
      </c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">
      <c r="A639" s="231"/>
      <c r="B639" s="232"/>
      <c r="C639" s="273" t="s">
        <v>473</v>
      </c>
      <c r="D639" s="259"/>
      <c r="E639" s="259"/>
      <c r="F639" s="259"/>
      <c r="G639" s="259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14"/>
      <c r="Z639" s="214"/>
      <c r="AA639" s="214"/>
      <c r="AB639" s="214"/>
      <c r="AC639" s="214"/>
      <c r="AD639" s="214"/>
      <c r="AE639" s="214"/>
      <c r="AF639" s="214"/>
      <c r="AG639" s="214" t="s">
        <v>146</v>
      </c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2">
      <c r="A640" s="231"/>
      <c r="B640" s="232"/>
      <c r="C640" s="273" t="s">
        <v>474</v>
      </c>
      <c r="D640" s="259"/>
      <c r="E640" s="259"/>
      <c r="F640" s="259"/>
      <c r="G640" s="259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14"/>
      <c r="Z640" s="214"/>
      <c r="AA640" s="214"/>
      <c r="AB640" s="214"/>
      <c r="AC640" s="214"/>
      <c r="AD640" s="214"/>
      <c r="AE640" s="214"/>
      <c r="AF640" s="214"/>
      <c r="AG640" s="214" t="s">
        <v>146</v>
      </c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 x14ac:dyDescent="0.2">
      <c r="A641" s="231"/>
      <c r="B641" s="232"/>
      <c r="C641" s="273" t="s">
        <v>475</v>
      </c>
      <c r="D641" s="259"/>
      <c r="E641" s="259"/>
      <c r="F641" s="259"/>
      <c r="G641" s="259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14"/>
      <c r="Z641" s="214"/>
      <c r="AA641" s="214"/>
      <c r="AB641" s="214"/>
      <c r="AC641" s="214"/>
      <c r="AD641" s="214"/>
      <c r="AE641" s="214"/>
      <c r="AF641" s="214"/>
      <c r="AG641" s="214" t="s">
        <v>146</v>
      </c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 x14ac:dyDescent="0.2">
      <c r="A642" s="231"/>
      <c r="B642" s="232"/>
      <c r="C642" s="273" t="s">
        <v>476</v>
      </c>
      <c r="D642" s="259"/>
      <c r="E642" s="259"/>
      <c r="F642" s="259"/>
      <c r="G642" s="259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14"/>
      <c r="Z642" s="214"/>
      <c r="AA642" s="214"/>
      <c r="AB642" s="214"/>
      <c r="AC642" s="214"/>
      <c r="AD642" s="214"/>
      <c r="AE642" s="214"/>
      <c r="AF642" s="214"/>
      <c r="AG642" s="214" t="s">
        <v>146</v>
      </c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">
      <c r="A643" s="231"/>
      <c r="B643" s="232"/>
      <c r="C643" s="273" t="s">
        <v>477</v>
      </c>
      <c r="D643" s="259"/>
      <c r="E643" s="259"/>
      <c r="F643" s="259"/>
      <c r="G643" s="259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14"/>
      <c r="Z643" s="214"/>
      <c r="AA643" s="214"/>
      <c r="AB643" s="214"/>
      <c r="AC643" s="214"/>
      <c r="AD643" s="214"/>
      <c r="AE643" s="214"/>
      <c r="AF643" s="214"/>
      <c r="AG643" s="214" t="s">
        <v>146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">
      <c r="A644" s="231"/>
      <c r="B644" s="232"/>
      <c r="C644" s="276" t="s">
        <v>467</v>
      </c>
      <c r="D644" s="234"/>
      <c r="E644" s="235"/>
      <c r="F644" s="236"/>
      <c r="G644" s="236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14"/>
      <c r="Z644" s="214"/>
      <c r="AA644" s="214"/>
      <c r="AB644" s="214"/>
      <c r="AC644" s="214"/>
      <c r="AD644" s="214"/>
      <c r="AE644" s="214"/>
      <c r="AF644" s="214"/>
      <c r="AG644" s="214" t="s">
        <v>146</v>
      </c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2">
      <c r="A645" s="231"/>
      <c r="B645" s="232"/>
      <c r="C645" s="273" t="s">
        <v>478</v>
      </c>
      <c r="D645" s="259"/>
      <c r="E645" s="259"/>
      <c r="F645" s="259"/>
      <c r="G645" s="259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14"/>
      <c r="Z645" s="214"/>
      <c r="AA645" s="214"/>
      <c r="AB645" s="214"/>
      <c r="AC645" s="214"/>
      <c r="AD645" s="214"/>
      <c r="AE645" s="214"/>
      <c r="AF645" s="214"/>
      <c r="AG645" s="214" t="s">
        <v>146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 x14ac:dyDescent="0.2">
      <c r="A646" s="231"/>
      <c r="B646" s="232"/>
      <c r="C646" s="273" t="s">
        <v>479</v>
      </c>
      <c r="D646" s="259"/>
      <c r="E646" s="259"/>
      <c r="F646" s="259"/>
      <c r="G646" s="259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14"/>
      <c r="Z646" s="214"/>
      <c r="AA646" s="214"/>
      <c r="AB646" s="214"/>
      <c r="AC646" s="214"/>
      <c r="AD646" s="214"/>
      <c r="AE646" s="214"/>
      <c r="AF646" s="214"/>
      <c r="AG646" s="214" t="s">
        <v>146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 x14ac:dyDescent="0.2">
      <c r="A647" s="231"/>
      <c r="B647" s="232"/>
      <c r="C647" s="273" t="s">
        <v>480</v>
      </c>
      <c r="D647" s="259"/>
      <c r="E647" s="259"/>
      <c r="F647" s="259"/>
      <c r="G647" s="259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14"/>
      <c r="Z647" s="214"/>
      <c r="AA647" s="214"/>
      <c r="AB647" s="214"/>
      <c r="AC647" s="214"/>
      <c r="AD647" s="214"/>
      <c r="AE647" s="214"/>
      <c r="AF647" s="214"/>
      <c r="AG647" s="214" t="s">
        <v>146</v>
      </c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1" x14ac:dyDescent="0.2">
      <c r="A648" s="231"/>
      <c r="B648" s="232"/>
      <c r="C648" s="273" t="s">
        <v>481</v>
      </c>
      <c r="D648" s="259"/>
      <c r="E648" s="259"/>
      <c r="F648" s="259"/>
      <c r="G648" s="259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14"/>
      <c r="Z648" s="214"/>
      <c r="AA648" s="214"/>
      <c r="AB648" s="214"/>
      <c r="AC648" s="214"/>
      <c r="AD648" s="214"/>
      <c r="AE648" s="214"/>
      <c r="AF648" s="214"/>
      <c r="AG648" s="214" t="s">
        <v>146</v>
      </c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 x14ac:dyDescent="0.2">
      <c r="A649" s="231"/>
      <c r="B649" s="232"/>
      <c r="C649" s="273" t="s">
        <v>482</v>
      </c>
      <c r="D649" s="259"/>
      <c r="E649" s="259"/>
      <c r="F649" s="259"/>
      <c r="G649" s="259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14"/>
      <c r="Z649" s="214"/>
      <c r="AA649" s="214"/>
      <c r="AB649" s="214"/>
      <c r="AC649" s="214"/>
      <c r="AD649" s="214"/>
      <c r="AE649" s="214"/>
      <c r="AF649" s="214"/>
      <c r="AG649" s="214" t="s">
        <v>146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2">
      <c r="A650" s="231"/>
      <c r="B650" s="232"/>
      <c r="C650" s="273" t="s">
        <v>483</v>
      </c>
      <c r="D650" s="259"/>
      <c r="E650" s="259"/>
      <c r="F650" s="259"/>
      <c r="G650" s="259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14"/>
      <c r="Z650" s="214"/>
      <c r="AA650" s="214"/>
      <c r="AB650" s="214"/>
      <c r="AC650" s="214"/>
      <c r="AD650" s="214"/>
      <c r="AE650" s="214"/>
      <c r="AF650" s="214"/>
      <c r="AG650" s="214" t="s">
        <v>146</v>
      </c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 x14ac:dyDescent="0.2">
      <c r="A651" s="231"/>
      <c r="B651" s="232"/>
      <c r="C651" s="273" t="s">
        <v>484</v>
      </c>
      <c r="D651" s="259"/>
      <c r="E651" s="259"/>
      <c r="F651" s="259"/>
      <c r="G651" s="259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14"/>
      <c r="Z651" s="214"/>
      <c r="AA651" s="214"/>
      <c r="AB651" s="214"/>
      <c r="AC651" s="214"/>
      <c r="AD651" s="214"/>
      <c r="AE651" s="214"/>
      <c r="AF651" s="214"/>
      <c r="AG651" s="214" t="s">
        <v>146</v>
      </c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1" x14ac:dyDescent="0.2">
      <c r="A652" s="231"/>
      <c r="B652" s="232"/>
      <c r="C652" s="273" t="s">
        <v>485</v>
      </c>
      <c r="D652" s="259"/>
      <c r="E652" s="259"/>
      <c r="F652" s="259"/>
      <c r="G652" s="259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14"/>
      <c r="Z652" s="214"/>
      <c r="AA652" s="214"/>
      <c r="AB652" s="214"/>
      <c r="AC652" s="214"/>
      <c r="AD652" s="214"/>
      <c r="AE652" s="214"/>
      <c r="AF652" s="214"/>
      <c r="AG652" s="214" t="s">
        <v>146</v>
      </c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 x14ac:dyDescent="0.2">
      <c r="A653" s="231"/>
      <c r="B653" s="232"/>
      <c r="C653" s="273" t="s">
        <v>486</v>
      </c>
      <c r="D653" s="259"/>
      <c r="E653" s="259"/>
      <c r="F653" s="259"/>
      <c r="G653" s="259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14"/>
      <c r="Z653" s="214"/>
      <c r="AA653" s="214"/>
      <c r="AB653" s="214"/>
      <c r="AC653" s="214"/>
      <c r="AD653" s="214"/>
      <c r="AE653" s="214"/>
      <c r="AF653" s="214"/>
      <c r="AG653" s="214" t="s">
        <v>146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 x14ac:dyDescent="0.2">
      <c r="A654" s="231"/>
      <c r="B654" s="232"/>
      <c r="C654" s="273" t="s">
        <v>487</v>
      </c>
      <c r="D654" s="259"/>
      <c r="E654" s="259"/>
      <c r="F654" s="259"/>
      <c r="G654" s="259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14"/>
      <c r="Z654" s="214"/>
      <c r="AA654" s="214"/>
      <c r="AB654" s="214"/>
      <c r="AC654" s="214"/>
      <c r="AD654" s="214"/>
      <c r="AE654" s="214"/>
      <c r="AF654" s="214"/>
      <c r="AG654" s="214" t="s">
        <v>146</v>
      </c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 x14ac:dyDescent="0.2">
      <c r="A655" s="231"/>
      <c r="B655" s="232"/>
      <c r="C655" s="273" t="s">
        <v>488</v>
      </c>
      <c r="D655" s="259"/>
      <c r="E655" s="259"/>
      <c r="F655" s="259"/>
      <c r="G655" s="259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14"/>
      <c r="Z655" s="214"/>
      <c r="AA655" s="214"/>
      <c r="AB655" s="214"/>
      <c r="AC655" s="214"/>
      <c r="AD655" s="214"/>
      <c r="AE655" s="214"/>
      <c r="AF655" s="214"/>
      <c r="AG655" s="214" t="s">
        <v>146</v>
      </c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 x14ac:dyDescent="0.2">
      <c r="A656" s="231"/>
      <c r="B656" s="232"/>
      <c r="C656" s="273" t="s">
        <v>489</v>
      </c>
      <c r="D656" s="259"/>
      <c r="E656" s="259"/>
      <c r="F656" s="259"/>
      <c r="G656" s="259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14"/>
      <c r="Z656" s="214"/>
      <c r="AA656" s="214"/>
      <c r="AB656" s="214"/>
      <c r="AC656" s="214"/>
      <c r="AD656" s="214"/>
      <c r="AE656" s="214"/>
      <c r="AF656" s="214"/>
      <c r="AG656" s="214" t="s">
        <v>146</v>
      </c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 x14ac:dyDescent="0.2">
      <c r="A657" s="231"/>
      <c r="B657" s="232"/>
      <c r="C657" s="273" t="s">
        <v>490</v>
      </c>
      <c r="D657" s="259"/>
      <c r="E657" s="259"/>
      <c r="F657" s="259"/>
      <c r="G657" s="259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14"/>
      <c r="Z657" s="214"/>
      <c r="AA657" s="214"/>
      <c r="AB657" s="214"/>
      <c r="AC657" s="214"/>
      <c r="AD657" s="214"/>
      <c r="AE657" s="214"/>
      <c r="AF657" s="214"/>
      <c r="AG657" s="214" t="s">
        <v>146</v>
      </c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 x14ac:dyDescent="0.2">
      <c r="A658" s="231"/>
      <c r="B658" s="232"/>
      <c r="C658" s="273" t="s">
        <v>491</v>
      </c>
      <c r="D658" s="259"/>
      <c r="E658" s="259"/>
      <c r="F658" s="259"/>
      <c r="G658" s="259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14"/>
      <c r="Z658" s="214"/>
      <c r="AA658" s="214"/>
      <c r="AB658" s="214"/>
      <c r="AC658" s="214"/>
      <c r="AD658" s="214"/>
      <c r="AE658" s="214"/>
      <c r="AF658" s="214"/>
      <c r="AG658" s="214" t="s">
        <v>146</v>
      </c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 x14ac:dyDescent="0.2">
      <c r="A659" s="231"/>
      <c r="B659" s="232"/>
      <c r="C659" s="273" t="s">
        <v>492</v>
      </c>
      <c r="D659" s="259"/>
      <c r="E659" s="259"/>
      <c r="F659" s="259"/>
      <c r="G659" s="259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14"/>
      <c r="Z659" s="214"/>
      <c r="AA659" s="214"/>
      <c r="AB659" s="214"/>
      <c r="AC659" s="214"/>
      <c r="AD659" s="214"/>
      <c r="AE659" s="214"/>
      <c r="AF659" s="214"/>
      <c r="AG659" s="214" t="s">
        <v>146</v>
      </c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">
      <c r="A660" s="231"/>
      <c r="B660" s="232"/>
      <c r="C660" s="273" t="s">
        <v>493</v>
      </c>
      <c r="D660" s="259"/>
      <c r="E660" s="259"/>
      <c r="F660" s="259"/>
      <c r="G660" s="259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14"/>
      <c r="Z660" s="214"/>
      <c r="AA660" s="214"/>
      <c r="AB660" s="214"/>
      <c r="AC660" s="214"/>
      <c r="AD660" s="214"/>
      <c r="AE660" s="214"/>
      <c r="AF660" s="214"/>
      <c r="AG660" s="214" t="s">
        <v>146</v>
      </c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 x14ac:dyDescent="0.2">
      <c r="A661" s="231"/>
      <c r="B661" s="232"/>
      <c r="C661" s="273" t="s">
        <v>494</v>
      </c>
      <c r="D661" s="259"/>
      <c r="E661" s="259"/>
      <c r="F661" s="259"/>
      <c r="G661" s="259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14"/>
      <c r="Z661" s="214"/>
      <c r="AA661" s="214"/>
      <c r="AB661" s="214"/>
      <c r="AC661" s="214"/>
      <c r="AD661" s="214"/>
      <c r="AE661" s="214"/>
      <c r="AF661" s="214"/>
      <c r="AG661" s="214" t="s">
        <v>146</v>
      </c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">
      <c r="A662" s="231"/>
      <c r="B662" s="232"/>
      <c r="C662" s="276" t="s">
        <v>467</v>
      </c>
      <c r="D662" s="234"/>
      <c r="E662" s="235"/>
      <c r="F662" s="236"/>
      <c r="G662" s="236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14"/>
      <c r="Z662" s="214"/>
      <c r="AA662" s="214"/>
      <c r="AB662" s="214"/>
      <c r="AC662" s="214"/>
      <c r="AD662" s="214"/>
      <c r="AE662" s="214"/>
      <c r="AF662" s="214"/>
      <c r="AG662" s="214" t="s">
        <v>146</v>
      </c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 x14ac:dyDescent="0.2">
      <c r="A663" s="231"/>
      <c r="B663" s="232"/>
      <c r="C663" s="273" t="s">
        <v>495</v>
      </c>
      <c r="D663" s="259"/>
      <c r="E663" s="259"/>
      <c r="F663" s="259"/>
      <c r="G663" s="259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14"/>
      <c r="Z663" s="214"/>
      <c r="AA663" s="214"/>
      <c r="AB663" s="214"/>
      <c r="AC663" s="214"/>
      <c r="AD663" s="214"/>
      <c r="AE663" s="214"/>
      <c r="AF663" s="214"/>
      <c r="AG663" s="214" t="s">
        <v>146</v>
      </c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">
      <c r="A664" s="231"/>
      <c r="B664" s="232"/>
      <c r="C664" s="273" t="s">
        <v>479</v>
      </c>
      <c r="D664" s="259"/>
      <c r="E664" s="259"/>
      <c r="F664" s="259"/>
      <c r="G664" s="259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14"/>
      <c r="Z664" s="214"/>
      <c r="AA664" s="214"/>
      <c r="AB664" s="214"/>
      <c r="AC664" s="214"/>
      <c r="AD664" s="214"/>
      <c r="AE664" s="214"/>
      <c r="AF664" s="214"/>
      <c r="AG664" s="214" t="s">
        <v>146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1" x14ac:dyDescent="0.2">
      <c r="A665" s="231"/>
      <c r="B665" s="232"/>
      <c r="C665" s="273" t="s">
        <v>480</v>
      </c>
      <c r="D665" s="259"/>
      <c r="E665" s="259"/>
      <c r="F665" s="259"/>
      <c r="G665" s="259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14"/>
      <c r="Z665" s="214"/>
      <c r="AA665" s="214"/>
      <c r="AB665" s="214"/>
      <c r="AC665" s="214"/>
      <c r="AD665" s="214"/>
      <c r="AE665" s="214"/>
      <c r="AF665" s="214"/>
      <c r="AG665" s="214" t="s">
        <v>146</v>
      </c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">
      <c r="A666" s="231"/>
      <c r="B666" s="232"/>
      <c r="C666" s="273" t="s">
        <v>482</v>
      </c>
      <c r="D666" s="259"/>
      <c r="E666" s="259"/>
      <c r="F666" s="259"/>
      <c r="G666" s="259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14"/>
      <c r="Z666" s="214"/>
      <c r="AA666" s="214"/>
      <c r="AB666" s="214"/>
      <c r="AC666" s="214"/>
      <c r="AD666" s="214"/>
      <c r="AE666" s="214"/>
      <c r="AF666" s="214"/>
      <c r="AG666" s="214" t="s">
        <v>146</v>
      </c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 x14ac:dyDescent="0.2">
      <c r="A667" s="231"/>
      <c r="B667" s="232"/>
      <c r="C667" s="273" t="s">
        <v>483</v>
      </c>
      <c r="D667" s="259"/>
      <c r="E667" s="259"/>
      <c r="F667" s="259"/>
      <c r="G667" s="259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14"/>
      <c r="Z667" s="214"/>
      <c r="AA667" s="214"/>
      <c r="AB667" s="214"/>
      <c r="AC667" s="214"/>
      <c r="AD667" s="214"/>
      <c r="AE667" s="214"/>
      <c r="AF667" s="214"/>
      <c r="AG667" s="214" t="s">
        <v>146</v>
      </c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 x14ac:dyDescent="0.2">
      <c r="A668" s="231"/>
      <c r="B668" s="232"/>
      <c r="C668" s="273" t="s">
        <v>484</v>
      </c>
      <c r="D668" s="259"/>
      <c r="E668" s="259"/>
      <c r="F668" s="259"/>
      <c r="G668" s="259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14"/>
      <c r="Z668" s="214"/>
      <c r="AA668" s="214"/>
      <c r="AB668" s="214"/>
      <c r="AC668" s="214"/>
      <c r="AD668" s="214"/>
      <c r="AE668" s="214"/>
      <c r="AF668" s="214"/>
      <c r="AG668" s="214" t="s">
        <v>146</v>
      </c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">
      <c r="A669" s="231"/>
      <c r="B669" s="232"/>
      <c r="C669" s="273" t="s">
        <v>485</v>
      </c>
      <c r="D669" s="259"/>
      <c r="E669" s="259"/>
      <c r="F669" s="259"/>
      <c r="G669" s="259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14"/>
      <c r="Z669" s="214"/>
      <c r="AA669" s="214"/>
      <c r="AB669" s="214"/>
      <c r="AC669" s="214"/>
      <c r="AD669" s="214"/>
      <c r="AE669" s="214"/>
      <c r="AF669" s="214"/>
      <c r="AG669" s="214" t="s">
        <v>146</v>
      </c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">
      <c r="A670" s="231"/>
      <c r="B670" s="232"/>
      <c r="C670" s="273" t="s">
        <v>496</v>
      </c>
      <c r="D670" s="259"/>
      <c r="E670" s="259"/>
      <c r="F670" s="259"/>
      <c r="G670" s="259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14"/>
      <c r="Z670" s="214"/>
      <c r="AA670" s="214"/>
      <c r="AB670" s="214"/>
      <c r="AC670" s="214"/>
      <c r="AD670" s="214"/>
      <c r="AE670" s="214"/>
      <c r="AF670" s="214"/>
      <c r="AG670" s="214" t="s">
        <v>146</v>
      </c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2">
      <c r="A671" s="231"/>
      <c r="B671" s="232"/>
      <c r="C671" s="273" t="s">
        <v>497</v>
      </c>
      <c r="D671" s="259"/>
      <c r="E671" s="259"/>
      <c r="F671" s="259"/>
      <c r="G671" s="259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14"/>
      <c r="Z671" s="214"/>
      <c r="AA671" s="214"/>
      <c r="AB671" s="214"/>
      <c r="AC671" s="214"/>
      <c r="AD671" s="214"/>
      <c r="AE671" s="214"/>
      <c r="AF671" s="214"/>
      <c r="AG671" s="214" t="s">
        <v>146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1" x14ac:dyDescent="0.2">
      <c r="A672" s="231"/>
      <c r="B672" s="232"/>
      <c r="C672" s="271" t="s">
        <v>498</v>
      </c>
      <c r="D672" s="237"/>
      <c r="E672" s="238"/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14"/>
      <c r="Z672" s="214"/>
      <c r="AA672" s="214"/>
      <c r="AB672" s="214"/>
      <c r="AC672" s="214"/>
      <c r="AD672" s="214"/>
      <c r="AE672" s="214"/>
      <c r="AF672" s="214"/>
      <c r="AG672" s="214" t="s">
        <v>148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">
      <c r="A673" s="231"/>
      <c r="B673" s="232"/>
      <c r="C673" s="271" t="s">
        <v>499</v>
      </c>
      <c r="D673" s="237"/>
      <c r="E673" s="238">
        <v>1</v>
      </c>
      <c r="F673" s="233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14"/>
      <c r="Z673" s="214"/>
      <c r="AA673" s="214"/>
      <c r="AB673" s="214"/>
      <c r="AC673" s="214"/>
      <c r="AD673" s="214"/>
      <c r="AE673" s="214"/>
      <c r="AF673" s="214"/>
      <c r="AG673" s="214" t="s">
        <v>148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 x14ac:dyDescent="0.2">
      <c r="A674" s="231"/>
      <c r="B674" s="232"/>
      <c r="C674" s="272" t="s">
        <v>150</v>
      </c>
      <c r="D674" s="239"/>
      <c r="E674" s="240">
        <v>1</v>
      </c>
      <c r="F674" s="233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14"/>
      <c r="Z674" s="214"/>
      <c r="AA674" s="214"/>
      <c r="AB674" s="214"/>
      <c r="AC674" s="214"/>
      <c r="AD674" s="214"/>
      <c r="AE674" s="214"/>
      <c r="AF674" s="214"/>
      <c r="AG674" s="214" t="s">
        <v>148</v>
      </c>
      <c r="AH674" s="214">
        <v>1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x14ac:dyDescent="0.2">
      <c r="A675" s="244" t="s">
        <v>136</v>
      </c>
      <c r="B675" s="245" t="s">
        <v>106</v>
      </c>
      <c r="C675" s="268" t="s">
        <v>107</v>
      </c>
      <c r="D675" s="246"/>
      <c r="E675" s="247"/>
      <c r="F675" s="248"/>
      <c r="G675" s="248">
        <f>SUMIF(AG676:AG684,"&lt;&gt;NOR",G676:G684)</f>
        <v>0</v>
      </c>
      <c r="H675" s="248"/>
      <c r="I675" s="248">
        <f>SUM(I676:I684)</f>
        <v>0</v>
      </c>
      <c r="J675" s="248"/>
      <c r="K675" s="248">
        <f>SUM(K676:K684)</f>
        <v>0</v>
      </c>
      <c r="L675" s="248"/>
      <c r="M675" s="248">
        <f>SUM(M676:M684)</f>
        <v>0</v>
      </c>
      <c r="N675" s="248"/>
      <c r="O675" s="248">
        <f>SUM(O676:O684)</f>
        <v>0</v>
      </c>
      <c r="P675" s="248"/>
      <c r="Q675" s="248">
        <f>SUM(Q676:Q684)</f>
        <v>0</v>
      </c>
      <c r="R675" s="248"/>
      <c r="S675" s="248"/>
      <c r="T675" s="249"/>
      <c r="U675" s="243"/>
      <c r="V675" s="243">
        <f>SUM(V676:V684)</f>
        <v>11.31</v>
      </c>
      <c r="W675" s="243"/>
      <c r="X675" s="243"/>
      <c r="AG675" t="s">
        <v>137</v>
      </c>
    </row>
    <row r="676" spans="1:60" outlineLevel="1" x14ac:dyDescent="0.2">
      <c r="A676" s="260">
        <v>88</v>
      </c>
      <c r="B676" s="261" t="s">
        <v>500</v>
      </c>
      <c r="C676" s="274" t="s">
        <v>501</v>
      </c>
      <c r="D676" s="262" t="s">
        <v>248</v>
      </c>
      <c r="E676" s="263">
        <v>1.8190999999999999</v>
      </c>
      <c r="F676" s="264"/>
      <c r="G676" s="265">
        <f>ROUND(E676*F676,2)</f>
        <v>0</v>
      </c>
      <c r="H676" s="264"/>
      <c r="I676" s="265">
        <f>ROUND(E676*H676,2)</f>
        <v>0</v>
      </c>
      <c r="J676" s="264"/>
      <c r="K676" s="265">
        <f>ROUND(E676*J676,2)</f>
        <v>0</v>
      </c>
      <c r="L676" s="265">
        <v>15</v>
      </c>
      <c r="M676" s="265">
        <f>G676*(1+L676/100)</f>
        <v>0</v>
      </c>
      <c r="N676" s="265">
        <v>0</v>
      </c>
      <c r="O676" s="265">
        <f>ROUND(E676*N676,2)</f>
        <v>0</v>
      </c>
      <c r="P676" s="265">
        <v>0</v>
      </c>
      <c r="Q676" s="265">
        <f>ROUND(E676*P676,2)</f>
        <v>0</v>
      </c>
      <c r="R676" s="265"/>
      <c r="S676" s="265" t="s">
        <v>141</v>
      </c>
      <c r="T676" s="266" t="s">
        <v>142</v>
      </c>
      <c r="U676" s="233">
        <v>2.0089999999999999</v>
      </c>
      <c r="V676" s="233">
        <f>ROUND(E676*U676,2)</f>
        <v>3.65</v>
      </c>
      <c r="W676" s="233"/>
      <c r="X676" s="233" t="s">
        <v>502</v>
      </c>
      <c r="Y676" s="214"/>
      <c r="Z676" s="214"/>
      <c r="AA676" s="214"/>
      <c r="AB676" s="214"/>
      <c r="AC676" s="214"/>
      <c r="AD676" s="214"/>
      <c r="AE676" s="214"/>
      <c r="AF676" s="214"/>
      <c r="AG676" s="214" t="s">
        <v>503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">
      <c r="A677" s="260">
        <v>89</v>
      </c>
      <c r="B677" s="261" t="s">
        <v>504</v>
      </c>
      <c r="C677" s="274" t="s">
        <v>505</v>
      </c>
      <c r="D677" s="262" t="s">
        <v>248</v>
      </c>
      <c r="E677" s="263">
        <v>7.2764100000000003</v>
      </c>
      <c r="F677" s="264"/>
      <c r="G677" s="265">
        <f>ROUND(E677*F677,2)</f>
        <v>0</v>
      </c>
      <c r="H677" s="264"/>
      <c r="I677" s="265">
        <f>ROUND(E677*H677,2)</f>
        <v>0</v>
      </c>
      <c r="J677" s="264"/>
      <c r="K677" s="265">
        <f>ROUND(E677*J677,2)</f>
        <v>0</v>
      </c>
      <c r="L677" s="265">
        <v>15</v>
      </c>
      <c r="M677" s="265">
        <f>G677*(1+L677/100)</f>
        <v>0</v>
      </c>
      <c r="N677" s="265">
        <v>0</v>
      </c>
      <c r="O677" s="265">
        <f>ROUND(E677*N677,2)</f>
        <v>0</v>
      </c>
      <c r="P677" s="265">
        <v>0</v>
      </c>
      <c r="Q677" s="265">
        <f>ROUND(E677*P677,2)</f>
        <v>0</v>
      </c>
      <c r="R677" s="265"/>
      <c r="S677" s="265" t="s">
        <v>141</v>
      </c>
      <c r="T677" s="266" t="s">
        <v>142</v>
      </c>
      <c r="U677" s="233">
        <v>0.65300000000000002</v>
      </c>
      <c r="V677" s="233">
        <f>ROUND(E677*U677,2)</f>
        <v>4.75</v>
      </c>
      <c r="W677" s="233"/>
      <c r="X677" s="233" t="s">
        <v>502</v>
      </c>
      <c r="Y677" s="214"/>
      <c r="Z677" s="214"/>
      <c r="AA677" s="214"/>
      <c r="AB677" s="214"/>
      <c r="AC677" s="214"/>
      <c r="AD677" s="214"/>
      <c r="AE677" s="214"/>
      <c r="AF677" s="214"/>
      <c r="AG677" s="214" t="s">
        <v>503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 x14ac:dyDescent="0.2">
      <c r="A678" s="250">
        <v>90</v>
      </c>
      <c r="B678" s="251" t="s">
        <v>506</v>
      </c>
      <c r="C678" s="269" t="s">
        <v>507</v>
      </c>
      <c r="D678" s="252" t="s">
        <v>248</v>
      </c>
      <c r="E678" s="253">
        <v>1.8190999999999999</v>
      </c>
      <c r="F678" s="254"/>
      <c r="G678" s="255">
        <f>ROUND(E678*F678,2)</f>
        <v>0</v>
      </c>
      <c r="H678" s="254"/>
      <c r="I678" s="255">
        <f>ROUND(E678*H678,2)</f>
        <v>0</v>
      </c>
      <c r="J678" s="254"/>
      <c r="K678" s="255">
        <f>ROUND(E678*J678,2)</f>
        <v>0</v>
      </c>
      <c r="L678" s="255">
        <v>15</v>
      </c>
      <c r="M678" s="255">
        <f>G678*(1+L678/100)</f>
        <v>0</v>
      </c>
      <c r="N678" s="255">
        <v>0</v>
      </c>
      <c r="O678" s="255">
        <f>ROUND(E678*N678,2)</f>
        <v>0</v>
      </c>
      <c r="P678" s="255">
        <v>0</v>
      </c>
      <c r="Q678" s="255">
        <f>ROUND(E678*P678,2)</f>
        <v>0</v>
      </c>
      <c r="R678" s="255"/>
      <c r="S678" s="255" t="s">
        <v>141</v>
      </c>
      <c r="T678" s="256" t="s">
        <v>142</v>
      </c>
      <c r="U678" s="233">
        <v>0.752</v>
      </c>
      <c r="V678" s="233">
        <f>ROUND(E678*U678,2)</f>
        <v>1.37</v>
      </c>
      <c r="W678" s="233"/>
      <c r="X678" s="233" t="s">
        <v>502</v>
      </c>
      <c r="Y678" s="214"/>
      <c r="Z678" s="214"/>
      <c r="AA678" s="214"/>
      <c r="AB678" s="214"/>
      <c r="AC678" s="214"/>
      <c r="AD678" s="214"/>
      <c r="AE678" s="214"/>
      <c r="AF678" s="214"/>
      <c r="AG678" s="214" t="s">
        <v>503</v>
      </c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ht="22.5" outlineLevel="1" x14ac:dyDescent="0.2">
      <c r="A679" s="231"/>
      <c r="B679" s="232"/>
      <c r="C679" s="270" t="s">
        <v>508</v>
      </c>
      <c r="D679" s="257"/>
      <c r="E679" s="257"/>
      <c r="F679" s="257"/>
      <c r="G679" s="257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14"/>
      <c r="Z679" s="214"/>
      <c r="AA679" s="214"/>
      <c r="AB679" s="214"/>
      <c r="AC679" s="214"/>
      <c r="AD679" s="214"/>
      <c r="AE679" s="214"/>
      <c r="AF679" s="214"/>
      <c r="AG679" s="214" t="s">
        <v>146</v>
      </c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58" t="str">
        <f>C679</f>
        <v>S naložením suti nebo vybouraných hmot do dopravního prostředku a na jejich vyložením, popřípadě přeložením na normální dopravní prostředek.</v>
      </c>
      <c r="BB679" s="214"/>
      <c r="BC679" s="214"/>
      <c r="BD679" s="214"/>
      <c r="BE679" s="214"/>
      <c r="BF679" s="214"/>
      <c r="BG679" s="214"/>
      <c r="BH679" s="214"/>
    </row>
    <row r="680" spans="1:60" outlineLevel="1" x14ac:dyDescent="0.2">
      <c r="A680" s="260">
        <v>91</v>
      </c>
      <c r="B680" s="261" t="s">
        <v>509</v>
      </c>
      <c r="C680" s="274" t="s">
        <v>510</v>
      </c>
      <c r="D680" s="262" t="s">
        <v>248</v>
      </c>
      <c r="E680" s="263">
        <v>1.8190999999999999</v>
      </c>
      <c r="F680" s="264"/>
      <c r="G680" s="265">
        <f>ROUND(E680*F680,2)</f>
        <v>0</v>
      </c>
      <c r="H680" s="264"/>
      <c r="I680" s="265">
        <f>ROUND(E680*H680,2)</f>
        <v>0</v>
      </c>
      <c r="J680" s="264"/>
      <c r="K680" s="265">
        <f>ROUND(E680*J680,2)</f>
        <v>0</v>
      </c>
      <c r="L680" s="265">
        <v>15</v>
      </c>
      <c r="M680" s="265">
        <f>G680*(1+L680/100)</f>
        <v>0</v>
      </c>
      <c r="N680" s="265">
        <v>0</v>
      </c>
      <c r="O680" s="265">
        <f>ROUND(E680*N680,2)</f>
        <v>0</v>
      </c>
      <c r="P680" s="265">
        <v>0</v>
      </c>
      <c r="Q680" s="265">
        <f>ROUND(E680*P680,2)</f>
        <v>0</v>
      </c>
      <c r="R680" s="265"/>
      <c r="S680" s="265" t="s">
        <v>141</v>
      </c>
      <c r="T680" s="266" t="s">
        <v>142</v>
      </c>
      <c r="U680" s="233">
        <v>0.36</v>
      </c>
      <c r="V680" s="233">
        <f>ROUND(E680*U680,2)</f>
        <v>0.65</v>
      </c>
      <c r="W680" s="233"/>
      <c r="X680" s="233" t="s">
        <v>502</v>
      </c>
      <c r="Y680" s="214"/>
      <c r="Z680" s="214"/>
      <c r="AA680" s="214"/>
      <c r="AB680" s="214"/>
      <c r="AC680" s="214"/>
      <c r="AD680" s="214"/>
      <c r="AE680" s="214"/>
      <c r="AF680" s="214"/>
      <c r="AG680" s="214" t="s">
        <v>503</v>
      </c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 x14ac:dyDescent="0.2">
      <c r="A681" s="250">
        <v>92</v>
      </c>
      <c r="B681" s="251" t="s">
        <v>511</v>
      </c>
      <c r="C681" s="269" t="s">
        <v>512</v>
      </c>
      <c r="D681" s="252" t="s">
        <v>248</v>
      </c>
      <c r="E681" s="253">
        <v>1.8190999999999999</v>
      </c>
      <c r="F681" s="254"/>
      <c r="G681" s="255">
        <f>ROUND(E681*F681,2)</f>
        <v>0</v>
      </c>
      <c r="H681" s="254"/>
      <c r="I681" s="255">
        <f>ROUND(E681*H681,2)</f>
        <v>0</v>
      </c>
      <c r="J681" s="254"/>
      <c r="K681" s="255">
        <f>ROUND(E681*J681,2)</f>
        <v>0</v>
      </c>
      <c r="L681" s="255">
        <v>15</v>
      </c>
      <c r="M681" s="255">
        <f>G681*(1+L681/100)</f>
        <v>0</v>
      </c>
      <c r="N681" s="255">
        <v>0</v>
      </c>
      <c r="O681" s="255">
        <f>ROUND(E681*N681,2)</f>
        <v>0</v>
      </c>
      <c r="P681" s="255">
        <v>0</v>
      </c>
      <c r="Q681" s="255">
        <f>ROUND(E681*P681,2)</f>
        <v>0</v>
      </c>
      <c r="R681" s="255"/>
      <c r="S681" s="255" t="s">
        <v>141</v>
      </c>
      <c r="T681" s="256" t="s">
        <v>142</v>
      </c>
      <c r="U681" s="233">
        <v>0.49</v>
      </c>
      <c r="V681" s="233">
        <f>ROUND(E681*U681,2)</f>
        <v>0.89</v>
      </c>
      <c r="W681" s="233"/>
      <c r="X681" s="233" t="s">
        <v>502</v>
      </c>
      <c r="Y681" s="214"/>
      <c r="Z681" s="214"/>
      <c r="AA681" s="214"/>
      <c r="AB681" s="214"/>
      <c r="AC681" s="214"/>
      <c r="AD681" s="214"/>
      <c r="AE681" s="214"/>
      <c r="AF681" s="214"/>
      <c r="AG681" s="214" t="s">
        <v>503</v>
      </c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2">
      <c r="A682" s="231"/>
      <c r="B682" s="232"/>
      <c r="C682" s="270" t="s">
        <v>513</v>
      </c>
      <c r="D682" s="257"/>
      <c r="E682" s="257"/>
      <c r="F682" s="257"/>
      <c r="G682" s="257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14"/>
      <c r="Z682" s="214"/>
      <c r="AA682" s="214"/>
      <c r="AB682" s="214"/>
      <c r="AC682" s="214"/>
      <c r="AD682" s="214"/>
      <c r="AE682" s="214"/>
      <c r="AF682" s="214"/>
      <c r="AG682" s="214" t="s">
        <v>146</v>
      </c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2">
      <c r="A683" s="260">
        <v>93</v>
      </c>
      <c r="B683" s="261" t="s">
        <v>514</v>
      </c>
      <c r="C683" s="274" t="s">
        <v>515</v>
      </c>
      <c r="D683" s="262" t="s">
        <v>248</v>
      </c>
      <c r="E683" s="263">
        <v>34.562959999999997</v>
      </c>
      <c r="F683" s="264"/>
      <c r="G683" s="265">
        <f>ROUND(E683*F683,2)</f>
        <v>0</v>
      </c>
      <c r="H683" s="264"/>
      <c r="I683" s="265">
        <f>ROUND(E683*H683,2)</f>
        <v>0</v>
      </c>
      <c r="J683" s="264"/>
      <c r="K683" s="265">
        <f>ROUND(E683*J683,2)</f>
        <v>0</v>
      </c>
      <c r="L683" s="265">
        <v>15</v>
      </c>
      <c r="M683" s="265">
        <f>G683*(1+L683/100)</f>
        <v>0</v>
      </c>
      <c r="N683" s="265">
        <v>0</v>
      </c>
      <c r="O683" s="265">
        <f>ROUND(E683*N683,2)</f>
        <v>0</v>
      </c>
      <c r="P683" s="265">
        <v>0</v>
      </c>
      <c r="Q683" s="265">
        <f>ROUND(E683*P683,2)</f>
        <v>0</v>
      </c>
      <c r="R683" s="265"/>
      <c r="S683" s="265" t="s">
        <v>141</v>
      </c>
      <c r="T683" s="266" t="s">
        <v>142</v>
      </c>
      <c r="U683" s="233">
        <v>0</v>
      </c>
      <c r="V683" s="233">
        <f>ROUND(E683*U683,2)</f>
        <v>0</v>
      </c>
      <c r="W683" s="233"/>
      <c r="X683" s="233" t="s">
        <v>502</v>
      </c>
      <c r="Y683" s="214"/>
      <c r="Z683" s="214"/>
      <c r="AA683" s="214"/>
      <c r="AB683" s="214"/>
      <c r="AC683" s="214"/>
      <c r="AD683" s="214"/>
      <c r="AE683" s="214"/>
      <c r="AF683" s="214"/>
      <c r="AG683" s="214" t="s">
        <v>503</v>
      </c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 x14ac:dyDescent="0.2">
      <c r="A684" s="260">
        <v>94</v>
      </c>
      <c r="B684" s="261" t="s">
        <v>516</v>
      </c>
      <c r="C684" s="274" t="s">
        <v>517</v>
      </c>
      <c r="D684" s="262" t="s">
        <v>248</v>
      </c>
      <c r="E684" s="263">
        <v>1.8190999999999999</v>
      </c>
      <c r="F684" s="264"/>
      <c r="G684" s="265">
        <f>ROUND(E684*F684,2)</f>
        <v>0</v>
      </c>
      <c r="H684" s="264"/>
      <c r="I684" s="265">
        <f>ROUND(E684*H684,2)</f>
        <v>0</v>
      </c>
      <c r="J684" s="264"/>
      <c r="K684" s="265">
        <f>ROUND(E684*J684,2)</f>
        <v>0</v>
      </c>
      <c r="L684" s="265">
        <v>15</v>
      </c>
      <c r="M684" s="265">
        <f>G684*(1+L684/100)</f>
        <v>0</v>
      </c>
      <c r="N684" s="265">
        <v>0</v>
      </c>
      <c r="O684" s="265">
        <f>ROUND(E684*N684,2)</f>
        <v>0</v>
      </c>
      <c r="P684" s="265">
        <v>0</v>
      </c>
      <c r="Q684" s="265">
        <f>ROUND(E684*P684,2)</f>
        <v>0</v>
      </c>
      <c r="R684" s="265"/>
      <c r="S684" s="265" t="s">
        <v>141</v>
      </c>
      <c r="T684" s="266" t="s">
        <v>142</v>
      </c>
      <c r="U684" s="233">
        <v>0</v>
      </c>
      <c r="V684" s="233">
        <f>ROUND(E684*U684,2)</f>
        <v>0</v>
      </c>
      <c r="W684" s="233"/>
      <c r="X684" s="233" t="s">
        <v>502</v>
      </c>
      <c r="Y684" s="214"/>
      <c r="Z684" s="214"/>
      <c r="AA684" s="214"/>
      <c r="AB684" s="214"/>
      <c r="AC684" s="214"/>
      <c r="AD684" s="214"/>
      <c r="AE684" s="214"/>
      <c r="AF684" s="214"/>
      <c r="AG684" s="214" t="s">
        <v>503</v>
      </c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x14ac:dyDescent="0.2">
      <c r="A685" s="244" t="s">
        <v>136</v>
      </c>
      <c r="B685" s="245" t="s">
        <v>109</v>
      </c>
      <c r="C685" s="268" t="s">
        <v>30</v>
      </c>
      <c r="D685" s="246"/>
      <c r="E685" s="247"/>
      <c r="F685" s="248"/>
      <c r="G685" s="248">
        <f>SUMIF(AG686:AG694,"&lt;&gt;NOR",G686:G694)</f>
        <v>0</v>
      </c>
      <c r="H685" s="248"/>
      <c r="I685" s="248">
        <f>SUM(I686:I694)</f>
        <v>0</v>
      </c>
      <c r="J685" s="248"/>
      <c r="K685" s="248">
        <f>SUM(K686:K694)</f>
        <v>0</v>
      </c>
      <c r="L685" s="248"/>
      <c r="M685" s="248">
        <f>SUM(M686:M694)</f>
        <v>0</v>
      </c>
      <c r="N685" s="248"/>
      <c r="O685" s="248">
        <f>SUM(O686:O694)</f>
        <v>0</v>
      </c>
      <c r="P685" s="248"/>
      <c r="Q685" s="248">
        <f>SUM(Q686:Q694)</f>
        <v>0</v>
      </c>
      <c r="R685" s="248"/>
      <c r="S685" s="248"/>
      <c r="T685" s="249"/>
      <c r="U685" s="243"/>
      <c r="V685" s="243">
        <f>SUM(V686:V694)</f>
        <v>0</v>
      </c>
      <c r="W685" s="243"/>
      <c r="X685" s="243"/>
      <c r="AG685" t="s">
        <v>137</v>
      </c>
    </row>
    <row r="686" spans="1:60" outlineLevel="1" x14ac:dyDescent="0.2">
      <c r="A686" s="250">
        <v>95</v>
      </c>
      <c r="B686" s="251" t="s">
        <v>518</v>
      </c>
      <c r="C686" s="269" t="s">
        <v>519</v>
      </c>
      <c r="D686" s="252" t="s">
        <v>520</v>
      </c>
      <c r="E686" s="253">
        <v>1</v>
      </c>
      <c r="F686" s="254"/>
      <c r="G686" s="255">
        <f>ROUND(E686*F686,2)</f>
        <v>0</v>
      </c>
      <c r="H686" s="254"/>
      <c r="I686" s="255">
        <f>ROUND(E686*H686,2)</f>
        <v>0</v>
      </c>
      <c r="J686" s="254"/>
      <c r="K686" s="255">
        <f>ROUND(E686*J686,2)</f>
        <v>0</v>
      </c>
      <c r="L686" s="255">
        <v>15</v>
      </c>
      <c r="M686" s="255">
        <f>G686*(1+L686/100)</f>
        <v>0</v>
      </c>
      <c r="N686" s="255">
        <v>0</v>
      </c>
      <c r="O686" s="255">
        <f>ROUND(E686*N686,2)</f>
        <v>0</v>
      </c>
      <c r="P686" s="255">
        <v>0</v>
      </c>
      <c r="Q686" s="255">
        <f>ROUND(E686*P686,2)</f>
        <v>0</v>
      </c>
      <c r="R686" s="255"/>
      <c r="S686" s="255" t="s">
        <v>141</v>
      </c>
      <c r="T686" s="256" t="s">
        <v>254</v>
      </c>
      <c r="U686" s="233">
        <v>0</v>
      </c>
      <c r="V686" s="233">
        <f>ROUND(E686*U686,2)</f>
        <v>0</v>
      </c>
      <c r="W686" s="233"/>
      <c r="X686" s="233" t="s">
        <v>521</v>
      </c>
      <c r="Y686" s="214"/>
      <c r="Z686" s="214"/>
      <c r="AA686" s="214"/>
      <c r="AB686" s="214"/>
      <c r="AC686" s="214"/>
      <c r="AD686" s="214"/>
      <c r="AE686" s="214"/>
      <c r="AF686" s="214"/>
      <c r="AG686" s="214" t="s">
        <v>522</v>
      </c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ht="22.5" outlineLevel="1" x14ac:dyDescent="0.2">
      <c r="A687" s="231"/>
      <c r="B687" s="232"/>
      <c r="C687" s="270" t="s">
        <v>523</v>
      </c>
      <c r="D687" s="257"/>
      <c r="E687" s="257"/>
      <c r="F687" s="257"/>
      <c r="G687" s="257"/>
      <c r="H687" s="233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14"/>
      <c r="Z687" s="214"/>
      <c r="AA687" s="214"/>
      <c r="AB687" s="214"/>
      <c r="AC687" s="214"/>
      <c r="AD687" s="214"/>
      <c r="AE687" s="214"/>
      <c r="AF687" s="214"/>
      <c r="AG687" s="214" t="s">
        <v>146</v>
      </c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58" t="str">
        <f>C687</f>
        <v>Náklady zhotovitele, související s prováděním zkoušek a revizí předepsaných technickými normami nebo objednatelem a které jsou pro provedení díla nezbytné.</v>
      </c>
      <c r="BB687" s="214"/>
      <c r="BC687" s="214"/>
      <c r="BD687" s="214"/>
      <c r="BE687" s="214"/>
      <c r="BF687" s="214"/>
      <c r="BG687" s="214"/>
      <c r="BH687" s="214"/>
    </row>
    <row r="688" spans="1:60" outlineLevel="1" x14ac:dyDescent="0.2">
      <c r="A688" s="231"/>
      <c r="B688" s="232"/>
      <c r="C688" s="276" t="s">
        <v>467</v>
      </c>
      <c r="D688" s="234"/>
      <c r="E688" s="235"/>
      <c r="F688" s="236"/>
      <c r="G688" s="236"/>
      <c r="H688" s="233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14"/>
      <c r="Z688" s="214"/>
      <c r="AA688" s="214"/>
      <c r="AB688" s="214"/>
      <c r="AC688" s="214"/>
      <c r="AD688" s="214"/>
      <c r="AE688" s="214"/>
      <c r="AF688" s="214"/>
      <c r="AG688" s="214" t="s">
        <v>146</v>
      </c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 x14ac:dyDescent="0.2">
      <c r="A689" s="231"/>
      <c r="B689" s="232"/>
      <c r="C689" s="273" t="s">
        <v>524</v>
      </c>
      <c r="D689" s="259"/>
      <c r="E689" s="259"/>
      <c r="F689" s="259"/>
      <c r="G689" s="259"/>
      <c r="H689" s="233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14"/>
      <c r="Z689" s="214"/>
      <c r="AA689" s="214"/>
      <c r="AB689" s="214"/>
      <c r="AC689" s="214"/>
      <c r="AD689" s="214"/>
      <c r="AE689" s="214"/>
      <c r="AF689" s="214"/>
      <c r="AG689" s="214" t="s">
        <v>146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1" x14ac:dyDescent="0.2">
      <c r="A690" s="231"/>
      <c r="B690" s="232"/>
      <c r="C690" s="273" t="s">
        <v>525</v>
      </c>
      <c r="D690" s="259"/>
      <c r="E690" s="259"/>
      <c r="F690" s="259"/>
      <c r="G690" s="259"/>
      <c r="H690" s="233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14"/>
      <c r="Z690" s="214"/>
      <c r="AA690" s="214"/>
      <c r="AB690" s="214"/>
      <c r="AC690" s="214"/>
      <c r="AD690" s="214"/>
      <c r="AE690" s="214"/>
      <c r="AF690" s="214"/>
      <c r="AG690" s="214" t="s">
        <v>146</v>
      </c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1" x14ac:dyDescent="0.2">
      <c r="A691" s="231"/>
      <c r="B691" s="232"/>
      <c r="C691" s="276" t="s">
        <v>467</v>
      </c>
      <c r="D691" s="234"/>
      <c r="E691" s="235"/>
      <c r="F691" s="236"/>
      <c r="G691" s="236"/>
      <c r="H691" s="233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14"/>
      <c r="Z691" s="214"/>
      <c r="AA691" s="214"/>
      <c r="AB691" s="214"/>
      <c r="AC691" s="214"/>
      <c r="AD691" s="214"/>
      <c r="AE691" s="214"/>
      <c r="AF691" s="214"/>
      <c r="AG691" s="214" t="s">
        <v>146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 x14ac:dyDescent="0.2">
      <c r="A692" s="231"/>
      <c r="B692" s="232"/>
      <c r="C692" s="273" t="s">
        <v>526</v>
      </c>
      <c r="D692" s="259"/>
      <c r="E692" s="259"/>
      <c r="F692" s="259"/>
      <c r="G692" s="259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14"/>
      <c r="Z692" s="214"/>
      <c r="AA692" s="214"/>
      <c r="AB692" s="214"/>
      <c r="AC692" s="214"/>
      <c r="AD692" s="214"/>
      <c r="AE692" s="214"/>
      <c r="AF692" s="214"/>
      <c r="AG692" s="214" t="s">
        <v>146</v>
      </c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ht="22.5" outlineLevel="1" x14ac:dyDescent="0.2">
      <c r="A693" s="250">
        <v>96</v>
      </c>
      <c r="B693" s="251" t="s">
        <v>527</v>
      </c>
      <c r="C693" s="269" t="s">
        <v>528</v>
      </c>
      <c r="D693" s="252" t="s">
        <v>520</v>
      </c>
      <c r="E693" s="253">
        <v>1</v>
      </c>
      <c r="F693" s="254"/>
      <c r="G693" s="255">
        <f>ROUND(E693*F693,2)</f>
        <v>0</v>
      </c>
      <c r="H693" s="254"/>
      <c r="I693" s="255">
        <f>ROUND(E693*H693,2)</f>
        <v>0</v>
      </c>
      <c r="J693" s="254"/>
      <c r="K693" s="255">
        <f>ROUND(E693*J693,2)</f>
        <v>0</v>
      </c>
      <c r="L693" s="255">
        <v>15</v>
      </c>
      <c r="M693" s="255">
        <f>G693*(1+L693/100)</f>
        <v>0</v>
      </c>
      <c r="N693" s="255">
        <v>0</v>
      </c>
      <c r="O693" s="255">
        <f>ROUND(E693*N693,2)</f>
        <v>0</v>
      </c>
      <c r="P693" s="255">
        <v>0</v>
      </c>
      <c r="Q693" s="255">
        <f>ROUND(E693*P693,2)</f>
        <v>0</v>
      </c>
      <c r="R693" s="255"/>
      <c r="S693" s="255" t="s">
        <v>141</v>
      </c>
      <c r="T693" s="256" t="s">
        <v>254</v>
      </c>
      <c r="U693" s="233">
        <v>0</v>
      </c>
      <c r="V693" s="233">
        <f>ROUND(E693*U693,2)</f>
        <v>0</v>
      </c>
      <c r="W693" s="233"/>
      <c r="X693" s="233" t="s">
        <v>521</v>
      </c>
      <c r="Y693" s="214"/>
      <c r="Z693" s="214"/>
      <c r="AA693" s="214"/>
      <c r="AB693" s="214"/>
      <c r="AC693" s="214"/>
      <c r="AD693" s="214"/>
      <c r="AE693" s="214"/>
      <c r="AF693" s="214"/>
      <c r="AG693" s="214" t="s">
        <v>522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ht="22.5" outlineLevel="1" x14ac:dyDescent="0.2">
      <c r="A694" s="231"/>
      <c r="B694" s="232"/>
      <c r="C694" s="270" t="s">
        <v>529</v>
      </c>
      <c r="D694" s="257"/>
      <c r="E694" s="257"/>
      <c r="F694" s="257"/>
      <c r="G694" s="257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14"/>
      <c r="Z694" s="214"/>
      <c r="AA694" s="214"/>
      <c r="AB694" s="214"/>
      <c r="AC694" s="214"/>
      <c r="AD694" s="214"/>
      <c r="AE694" s="214"/>
      <c r="AF694" s="214"/>
      <c r="AG694" s="214" t="s">
        <v>146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58" t="str">
        <f>C694</f>
        <v>Náklady na vyhotovení dokumentace skutečného provedení stavby a její předání objednateli v požadované formě a požadovaném počtu.</v>
      </c>
      <c r="BB694" s="214"/>
      <c r="BC694" s="214"/>
      <c r="BD694" s="214"/>
      <c r="BE694" s="214"/>
      <c r="BF694" s="214"/>
      <c r="BG694" s="214"/>
      <c r="BH694" s="214"/>
    </row>
    <row r="695" spans="1:60" x14ac:dyDescent="0.2">
      <c r="A695" s="3"/>
      <c r="B695" s="4"/>
      <c r="C695" s="277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AE695">
        <v>15</v>
      </c>
      <c r="AF695">
        <v>21</v>
      </c>
      <c r="AG695" t="s">
        <v>123</v>
      </c>
    </row>
    <row r="696" spans="1:60" x14ac:dyDescent="0.2">
      <c r="A696" s="217"/>
      <c r="B696" s="218" t="s">
        <v>31</v>
      </c>
      <c r="C696" s="278"/>
      <c r="D696" s="219"/>
      <c r="E696" s="220"/>
      <c r="F696" s="220"/>
      <c r="G696" s="267">
        <f>G8+G18+G59+G89+G97+G112+G152+G168+G170+G176+G187+G193+G223+G237+G265+G282+G307+G346+G401+G437+G461+G625+G675+G685</f>
        <v>0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AE696">
        <f>SUMIF(L7:L694,AE695,G7:G694)</f>
        <v>0</v>
      </c>
      <c r="AF696">
        <f>SUMIF(L7:L694,AF695,G7:G694)</f>
        <v>0</v>
      </c>
      <c r="AG696" t="s">
        <v>530</v>
      </c>
    </row>
    <row r="697" spans="1:60" x14ac:dyDescent="0.2">
      <c r="A697" s="3"/>
      <c r="B697" s="4"/>
      <c r="C697" s="277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60" x14ac:dyDescent="0.2">
      <c r="A698" s="3"/>
      <c r="B698" s="4"/>
      <c r="C698" s="277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60" x14ac:dyDescent="0.2">
      <c r="A699" s="221" t="s">
        <v>531</v>
      </c>
      <c r="B699" s="221"/>
      <c r="C699" s="279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60" x14ac:dyDescent="0.2">
      <c r="A700" s="222"/>
      <c r="B700" s="223"/>
      <c r="C700" s="280"/>
      <c r="D700" s="223"/>
      <c r="E700" s="223"/>
      <c r="F700" s="223"/>
      <c r="G700" s="22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AG700" t="s">
        <v>532</v>
      </c>
    </row>
    <row r="701" spans="1:60" x14ac:dyDescent="0.2">
      <c r="A701" s="225"/>
      <c r="B701" s="226"/>
      <c r="C701" s="281"/>
      <c r="D701" s="226"/>
      <c r="E701" s="226"/>
      <c r="F701" s="226"/>
      <c r="G701" s="22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60" x14ac:dyDescent="0.2">
      <c r="A702" s="225"/>
      <c r="B702" s="226"/>
      <c r="C702" s="281"/>
      <c r="D702" s="226"/>
      <c r="E702" s="226"/>
      <c r="F702" s="226"/>
      <c r="G702" s="22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60" x14ac:dyDescent="0.2">
      <c r="A703" s="225"/>
      <c r="B703" s="226"/>
      <c r="C703" s="281"/>
      <c r="D703" s="226"/>
      <c r="E703" s="226"/>
      <c r="F703" s="226"/>
      <c r="G703" s="22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60" x14ac:dyDescent="0.2">
      <c r="A704" s="228"/>
      <c r="B704" s="229"/>
      <c r="C704" s="282"/>
      <c r="D704" s="229"/>
      <c r="E704" s="229"/>
      <c r="F704" s="229"/>
      <c r="G704" s="23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33" x14ac:dyDescent="0.2">
      <c r="A705" s="3"/>
      <c r="B705" s="4"/>
      <c r="C705" s="277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33" x14ac:dyDescent="0.2">
      <c r="C706" s="283"/>
      <c r="D706" s="10"/>
      <c r="AG706" t="s">
        <v>536</v>
      </c>
    </row>
    <row r="707" spans="1:33" x14ac:dyDescent="0.2">
      <c r="D707" s="10"/>
    </row>
    <row r="708" spans="1:33" x14ac:dyDescent="0.2">
      <c r="D708" s="10"/>
    </row>
    <row r="709" spans="1:33" x14ac:dyDescent="0.2">
      <c r="D709" s="10"/>
    </row>
    <row r="710" spans="1:33" x14ac:dyDescent="0.2">
      <c r="D710" s="10"/>
    </row>
    <row r="711" spans="1:33" x14ac:dyDescent="0.2">
      <c r="D711" s="10"/>
    </row>
    <row r="712" spans="1:33" x14ac:dyDescent="0.2">
      <c r="D712" s="10"/>
    </row>
    <row r="713" spans="1:33" x14ac:dyDescent="0.2">
      <c r="D713" s="10"/>
    </row>
    <row r="714" spans="1:33" x14ac:dyDescent="0.2">
      <c r="D714" s="10"/>
    </row>
    <row r="715" spans="1:33" x14ac:dyDescent="0.2">
      <c r="D715" s="10"/>
    </row>
    <row r="716" spans="1:33" x14ac:dyDescent="0.2">
      <c r="D716" s="10"/>
    </row>
    <row r="717" spans="1:33" x14ac:dyDescent="0.2">
      <c r="D717" s="10"/>
    </row>
    <row r="718" spans="1:33" x14ac:dyDescent="0.2">
      <c r="D718" s="10"/>
    </row>
    <row r="719" spans="1:33" x14ac:dyDescent="0.2">
      <c r="D719" s="10"/>
    </row>
    <row r="720" spans="1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0">
    <mergeCell ref="C689:G689"/>
    <mergeCell ref="C690:G690"/>
    <mergeCell ref="C692:G692"/>
    <mergeCell ref="C694:G694"/>
    <mergeCell ref="C669:G669"/>
    <mergeCell ref="C670:G670"/>
    <mergeCell ref="C671:G671"/>
    <mergeCell ref="C679:G679"/>
    <mergeCell ref="C682:G682"/>
    <mergeCell ref="C687:G687"/>
    <mergeCell ref="C663:G663"/>
    <mergeCell ref="C664:G664"/>
    <mergeCell ref="C665:G665"/>
    <mergeCell ref="C666:G666"/>
    <mergeCell ref="C667:G667"/>
    <mergeCell ref="C668:G668"/>
    <mergeCell ref="C656:G656"/>
    <mergeCell ref="C657:G657"/>
    <mergeCell ref="C658:G658"/>
    <mergeCell ref="C659:G659"/>
    <mergeCell ref="C660:G660"/>
    <mergeCell ref="C661:G661"/>
    <mergeCell ref="C650:G650"/>
    <mergeCell ref="C651:G651"/>
    <mergeCell ref="C652:G652"/>
    <mergeCell ref="C653:G653"/>
    <mergeCell ref="C654:G654"/>
    <mergeCell ref="C655:G655"/>
    <mergeCell ref="C643:G643"/>
    <mergeCell ref="C645:G645"/>
    <mergeCell ref="C646:G646"/>
    <mergeCell ref="C647:G647"/>
    <mergeCell ref="C648:G648"/>
    <mergeCell ref="C649:G649"/>
    <mergeCell ref="C637:G637"/>
    <mergeCell ref="C638:G638"/>
    <mergeCell ref="C639:G639"/>
    <mergeCell ref="C640:G640"/>
    <mergeCell ref="C641:G641"/>
    <mergeCell ref="C642:G642"/>
    <mergeCell ref="C629:G629"/>
    <mergeCell ref="C630:G630"/>
    <mergeCell ref="C632:G632"/>
    <mergeCell ref="C633:G633"/>
    <mergeCell ref="C634:G634"/>
    <mergeCell ref="C636:G636"/>
    <mergeCell ref="C426:G426"/>
    <mergeCell ref="C439:G439"/>
    <mergeCell ref="C454:G454"/>
    <mergeCell ref="C526:G526"/>
    <mergeCell ref="C576:G576"/>
    <mergeCell ref="C627:G627"/>
    <mergeCell ref="C288:G288"/>
    <mergeCell ref="C302:G302"/>
    <mergeCell ref="C334:G334"/>
    <mergeCell ref="C363:G363"/>
    <mergeCell ref="C403:G403"/>
    <mergeCell ref="C420:G420"/>
    <mergeCell ref="C114:G114"/>
    <mergeCell ref="C172:G172"/>
    <mergeCell ref="C178:G178"/>
    <mergeCell ref="C183:G183"/>
    <mergeCell ref="C189:G189"/>
    <mergeCell ref="C278:G278"/>
    <mergeCell ref="C71:G71"/>
    <mergeCell ref="C77:G77"/>
    <mergeCell ref="C78:G78"/>
    <mergeCell ref="C84:G84"/>
    <mergeCell ref="C91:G91"/>
    <mergeCell ref="C92:G92"/>
    <mergeCell ref="A1:G1"/>
    <mergeCell ref="C2:G2"/>
    <mergeCell ref="C3:G3"/>
    <mergeCell ref="C4:G4"/>
    <mergeCell ref="A699:C699"/>
    <mergeCell ref="A700:G704"/>
    <mergeCell ref="C10:G10"/>
    <mergeCell ref="C20:G20"/>
    <mergeCell ref="C31:G31"/>
    <mergeCell ref="C61:G6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22.49 22.49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'22.49 22.49 Pol'!Názvy_tisku</vt:lpstr>
      <vt:lpstr>oadresa</vt:lpstr>
      <vt:lpstr>Stavba!Objednatel</vt:lpstr>
      <vt:lpstr>Stavba!Objekt</vt:lpstr>
      <vt:lpstr>'22.49 22.49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2022-10-04T05:55:35Z</dcterms:modified>
</cp:coreProperties>
</file>