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OneDrive_2022-06-22\21-030.09 - Botanická 68, byt č. 18\"/>
    </mc:Choice>
  </mc:AlternateContent>
  <xr:revisionPtr revIDLastSave="0" documentId="8_{2401B7AD-75B2-4404-A804-11D7A7E685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1 - 09 21 - 09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'21 - 09 21 - 09.1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'21 - 09 21 - 09.1 Pol'!$A$1:$X$548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1" i="1"/>
  <c r="F41" i="1"/>
  <c r="H41" i="1" s="1"/>
  <c r="I41" i="1" s="1"/>
  <c r="G40" i="1"/>
  <c r="F40" i="1"/>
  <c r="G39" i="1"/>
  <c r="F39" i="1"/>
  <c r="F42" i="1" s="1"/>
  <c r="G538" i="12"/>
  <c r="BA536" i="12"/>
  <c r="BA531" i="12"/>
  <c r="BA523" i="12"/>
  <c r="BA479" i="12"/>
  <c r="BA478" i="12"/>
  <c r="BA184" i="12"/>
  <c r="BA179" i="12"/>
  <c r="BA174" i="12"/>
  <c r="BA100" i="12"/>
  <c r="BA60" i="12"/>
  <c r="BA30" i="12"/>
  <c r="BA20" i="12"/>
  <c r="I8" i="12"/>
  <c r="Q8" i="12"/>
  <c r="G9" i="12"/>
  <c r="I9" i="12"/>
  <c r="K9" i="12"/>
  <c r="K8" i="12" s="1"/>
  <c r="M9" i="12"/>
  <c r="M8" i="12" s="1"/>
  <c r="O9" i="12"/>
  <c r="Q9" i="12"/>
  <c r="V9" i="12"/>
  <c r="V8" i="12" s="1"/>
  <c r="G14" i="12"/>
  <c r="G8" i="12" s="1"/>
  <c r="I14" i="12"/>
  <c r="K14" i="12"/>
  <c r="M14" i="12"/>
  <c r="O14" i="12"/>
  <c r="O8" i="12" s="1"/>
  <c r="Q14" i="12"/>
  <c r="V14" i="12"/>
  <c r="G18" i="12"/>
  <c r="G19" i="12"/>
  <c r="M19" i="12" s="1"/>
  <c r="M18" i="12" s="1"/>
  <c r="I19" i="12"/>
  <c r="I18" i="12" s="1"/>
  <c r="K19" i="12"/>
  <c r="K18" i="12" s="1"/>
  <c r="O19" i="12"/>
  <c r="Q19" i="12"/>
  <c r="Q18" i="12" s="1"/>
  <c r="V19" i="12"/>
  <c r="V18" i="12" s="1"/>
  <c r="G29" i="12"/>
  <c r="I29" i="12"/>
  <c r="K29" i="12"/>
  <c r="M29" i="12"/>
  <c r="O29" i="12"/>
  <c r="Q29" i="12"/>
  <c r="V29" i="12"/>
  <c r="G40" i="12"/>
  <c r="I40" i="12"/>
  <c r="K40" i="12"/>
  <c r="M40" i="12"/>
  <c r="O40" i="12"/>
  <c r="O18" i="12" s="1"/>
  <c r="Q40" i="12"/>
  <c r="V40" i="12"/>
  <c r="G49" i="12"/>
  <c r="O49" i="12"/>
  <c r="G50" i="12"/>
  <c r="M50" i="12" s="1"/>
  <c r="M49" i="12" s="1"/>
  <c r="I50" i="12"/>
  <c r="I49" i="12" s="1"/>
  <c r="K50" i="12"/>
  <c r="K49" i="12" s="1"/>
  <c r="O50" i="12"/>
  <c r="Q50" i="12"/>
  <c r="Q49" i="12" s="1"/>
  <c r="V50" i="12"/>
  <c r="V49" i="12" s="1"/>
  <c r="K58" i="12"/>
  <c r="V58" i="12"/>
  <c r="G59" i="12"/>
  <c r="G58" i="12" s="1"/>
  <c r="I59" i="12"/>
  <c r="K59" i="12"/>
  <c r="M59" i="12"/>
  <c r="M58" i="12" s="1"/>
  <c r="O59" i="12"/>
  <c r="O58" i="12" s="1"/>
  <c r="Q59" i="12"/>
  <c r="V59" i="12"/>
  <c r="G70" i="12"/>
  <c r="M70" i="12" s="1"/>
  <c r="I70" i="12"/>
  <c r="I58" i="12" s="1"/>
  <c r="K70" i="12"/>
  <c r="O70" i="12"/>
  <c r="Q70" i="12"/>
  <c r="Q58" i="12" s="1"/>
  <c r="V70" i="12"/>
  <c r="G80" i="12"/>
  <c r="M80" i="12" s="1"/>
  <c r="I80" i="12"/>
  <c r="K80" i="12"/>
  <c r="O80" i="12"/>
  <c r="Q80" i="12"/>
  <c r="V80" i="12"/>
  <c r="I89" i="12"/>
  <c r="K89" i="12"/>
  <c r="Q89" i="12"/>
  <c r="V89" i="12"/>
  <c r="G90" i="12"/>
  <c r="G89" i="12" s="1"/>
  <c r="I90" i="12"/>
  <c r="K90" i="12"/>
  <c r="M90" i="12"/>
  <c r="M89" i="12" s="1"/>
  <c r="O90" i="12"/>
  <c r="O89" i="12" s="1"/>
  <c r="Q90" i="12"/>
  <c r="V90" i="12"/>
  <c r="G96" i="12"/>
  <c r="O96" i="12"/>
  <c r="G97" i="12"/>
  <c r="M97" i="12" s="1"/>
  <c r="M96" i="12" s="1"/>
  <c r="I97" i="12"/>
  <c r="I96" i="12" s="1"/>
  <c r="K97" i="12"/>
  <c r="K96" i="12" s="1"/>
  <c r="O97" i="12"/>
  <c r="Q97" i="12"/>
  <c r="Q96" i="12" s="1"/>
  <c r="V97" i="12"/>
  <c r="V96" i="12" s="1"/>
  <c r="I98" i="12"/>
  <c r="K98" i="12"/>
  <c r="Q98" i="12"/>
  <c r="V98" i="12"/>
  <c r="G99" i="12"/>
  <c r="G98" i="12" s="1"/>
  <c r="I99" i="12"/>
  <c r="K99" i="12"/>
  <c r="M99" i="12"/>
  <c r="M98" i="12" s="1"/>
  <c r="O99" i="12"/>
  <c r="O98" i="12" s="1"/>
  <c r="Q99" i="12"/>
  <c r="V99" i="12"/>
  <c r="G104" i="12"/>
  <c r="G105" i="12"/>
  <c r="M105" i="12" s="1"/>
  <c r="M104" i="12" s="1"/>
  <c r="I105" i="12"/>
  <c r="I104" i="12" s="1"/>
  <c r="K105" i="12"/>
  <c r="K104" i="12" s="1"/>
  <c r="O105" i="12"/>
  <c r="Q105" i="12"/>
  <c r="Q104" i="12" s="1"/>
  <c r="V105" i="12"/>
  <c r="V104" i="12" s="1"/>
  <c r="G109" i="12"/>
  <c r="I109" i="12"/>
  <c r="K109" i="12"/>
  <c r="M109" i="12"/>
  <c r="O109" i="12"/>
  <c r="Q109" i="12"/>
  <c r="V109" i="12"/>
  <c r="G113" i="12"/>
  <c r="I113" i="12"/>
  <c r="K113" i="12"/>
  <c r="M113" i="12"/>
  <c r="O113" i="12"/>
  <c r="Q113" i="12"/>
  <c r="V113" i="12"/>
  <c r="G117" i="12"/>
  <c r="M117" i="12" s="1"/>
  <c r="I117" i="12"/>
  <c r="K117" i="12"/>
  <c r="O117" i="12"/>
  <c r="O104" i="12" s="1"/>
  <c r="Q117" i="12"/>
  <c r="V117" i="12"/>
  <c r="G121" i="12"/>
  <c r="M121" i="12" s="1"/>
  <c r="I121" i="12"/>
  <c r="K121" i="12"/>
  <c r="O121" i="12"/>
  <c r="Q121" i="12"/>
  <c r="V121" i="12"/>
  <c r="G126" i="12"/>
  <c r="I126" i="12"/>
  <c r="K126" i="12"/>
  <c r="M126" i="12"/>
  <c r="O126" i="12"/>
  <c r="Q126" i="12"/>
  <c r="V126" i="12"/>
  <c r="G130" i="12"/>
  <c r="I130" i="12"/>
  <c r="K130" i="12"/>
  <c r="M130" i="12"/>
  <c r="O130" i="12"/>
  <c r="Q130" i="12"/>
  <c r="V130" i="12"/>
  <c r="G134" i="12"/>
  <c r="M134" i="12" s="1"/>
  <c r="I134" i="12"/>
  <c r="K134" i="12"/>
  <c r="O134" i="12"/>
  <c r="Q134" i="12"/>
  <c r="V134" i="12"/>
  <c r="G138" i="12"/>
  <c r="M138" i="12" s="1"/>
  <c r="I138" i="12"/>
  <c r="K138" i="12"/>
  <c r="O138" i="12"/>
  <c r="Q138" i="12"/>
  <c r="V138" i="12"/>
  <c r="G142" i="12"/>
  <c r="I142" i="12"/>
  <c r="K142" i="12"/>
  <c r="M142" i="12"/>
  <c r="O142" i="12"/>
  <c r="Q142" i="12"/>
  <c r="V142" i="12"/>
  <c r="K143" i="12"/>
  <c r="V143" i="12"/>
  <c r="G144" i="12"/>
  <c r="M144" i="12" s="1"/>
  <c r="M143" i="12" s="1"/>
  <c r="I144" i="12"/>
  <c r="I143" i="12" s="1"/>
  <c r="K144" i="12"/>
  <c r="O144" i="12"/>
  <c r="O143" i="12" s="1"/>
  <c r="Q144" i="12"/>
  <c r="Q143" i="12" s="1"/>
  <c r="V144" i="12"/>
  <c r="G155" i="12"/>
  <c r="I155" i="12"/>
  <c r="K155" i="12"/>
  <c r="K154" i="12" s="1"/>
  <c r="M155" i="12"/>
  <c r="O155" i="12"/>
  <c r="Q155" i="12"/>
  <c r="V155" i="12"/>
  <c r="V154" i="12" s="1"/>
  <c r="G159" i="12"/>
  <c r="G154" i="12" s="1"/>
  <c r="I159" i="12"/>
  <c r="K159" i="12"/>
  <c r="M159" i="12"/>
  <c r="O159" i="12"/>
  <c r="O154" i="12" s="1"/>
  <c r="Q159" i="12"/>
  <c r="V159" i="12"/>
  <c r="G163" i="12"/>
  <c r="M163" i="12" s="1"/>
  <c r="I163" i="12"/>
  <c r="K163" i="12"/>
  <c r="O163" i="12"/>
  <c r="Q163" i="12"/>
  <c r="V163" i="12"/>
  <c r="G167" i="12"/>
  <c r="M167" i="12" s="1"/>
  <c r="I167" i="12"/>
  <c r="I154" i="12" s="1"/>
  <c r="K167" i="12"/>
  <c r="O167" i="12"/>
  <c r="Q167" i="12"/>
  <c r="Q154" i="12" s="1"/>
  <c r="V167" i="12"/>
  <c r="G173" i="12"/>
  <c r="I173" i="12"/>
  <c r="K173" i="12"/>
  <c r="M173" i="12"/>
  <c r="O173" i="12"/>
  <c r="Q173" i="12"/>
  <c r="V173" i="12"/>
  <c r="G178" i="12"/>
  <c r="I178" i="12"/>
  <c r="K178" i="12"/>
  <c r="M178" i="12"/>
  <c r="O178" i="12"/>
  <c r="Q178" i="12"/>
  <c r="V178" i="12"/>
  <c r="G183" i="12"/>
  <c r="M183" i="12" s="1"/>
  <c r="I183" i="12"/>
  <c r="K183" i="12"/>
  <c r="O183" i="12"/>
  <c r="Q183" i="12"/>
  <c r="V183" i="12"/>
  <c r="G188" i="12"/>
  <c r="M188" i="12" s="1"/>
  <c r="I188" i="12"/>
  <c r="K188" i="12"/>
  <c r="O188" i="12"/>
  <c r="Q188" i="12"/>
  <c r="V188" i="12"/>
  <c r="G194" i="12"/>
  <c r="I194" i="12"/>
  <c r="K194" i="12"/>
  <c r="M194" i="12"/>
  <c r="O194" i="12"/>
  <c r="Q194" i="12"/>
  <c r="V194" i="12"/>
  <c r="G202" i="12"/>
  <c r="I202" i="12"/>
  <c r="K202" i="12"/>
  <c r="M202" i="12"/>
  <c r="O202" i="12"/>
  <c r="Q202" i="12"/>
  <c r="V202" i="12"/>
  <c r="G206" i="12"/>
  <c r="M206" i="12" s="1"/>
  <c r="I206" i="12"/>
  <c r="K206" i="12"/>
  <c r="O206" i="12"/>
  <c r="Q206" i="12"/>
  <c r="V206" i="12"/>
  <c r="G210" i="12"/>
  <c r="M210" i="12" s="1"/>
  <c r="I210" i="12"/>
  <c r="K210" i="12"/>
  <c r="O210" i="12"/>
  <c r="Q210" i="12"/>
  <c r="V210" i="12"/>
  <c r="G215" i="12"/>
  <c r="I215" i="12"/>
  <c r="K215" i="12"/>
  <c r="M215" i="12"/>
  <c r="O215" i="12"/>
  <c r="Q215" i="12"/>
  <c r="V215" i="12"/>
  <c r="G220" i="12"/>
  <c r="I220" i="12"/>
  <c r="K220" i="12"/>
  <c r="M220" i="12"/>
  <c r="O220" i="12"/>
  <c r="Q220" i="12"/>
  <c r="V220" i="12"/>
  <c r="G221" i="12"/>
  <c r="G222" i="12"/>
  <c r="M222" i="12" s="1"/>
  <c r="I222" i="12"/>
  <c r="I221" i="12" s="1"/>
  <c r="K222" i="12"/>
  <c r="K221" i="12" s="1"/>
  <c r="O222" i="12"/>
  <c r="Q222" i="12"/>
  <c r="Q221" i="12" s="1"/>
  <c r="V222" i="12"/>
  <c r="V221" i="12" s="1"/>
  <c r="G226" i="12"/>
  <c r="I226" i="12"/>
  <c r="K226" i="12"/>
  <c r="M226" i="12"/>
  <c r="O226" i="12"/>
  <c r="Q226" i="12"/>
  <c r="V226" i="12"/>
  <c r="G231" i="12"/>
  <c r="I231" i="12"/>
  <c r="K231" i="12"/>
  <c r="M231" i="12"/>
  <c r="O231" i="12"/>
  <c r="Q231" i="12"/>
  <c r="V231" i="12"/>
  <c r="G237" i="12"/>
  <c r="M237" i="12" s="1"/>
  <c r="I237" i="12"/>
  <c r="K237" i="12"/>
  <c r="O237" i="12"/>
  <c r="O221" i="12" s="1"/>
  <c r="Q237" i="12"/>
  <c r="V237" i="12"/>
  <c r="G243" i="12"/>
  <c r="M243" i="12" s="1"/>
  <c r="I243" i="12"/>
  <c r="K243" i="12"/>
  <c r="O243" i="12"/>
  <c r="Q243" i="12"/>
  <c r="V243" i="12"/>
  <c r="G249" i="12"/>
  <c r="I249" i="12"/>
  <c r="K249" i="12"/>
  <c r="M249" i="12"/>
  <c r="O249" i="12"/>
  <c r="Q249" i="12"/>
  <c r="V249" i="12"/>
  <c r="G251" i="12"/>
  <c r="M251" i="12" s="1"/>
  <c r="I251" i="12"/>
  <c r="I250" i="12" s="1"/>
  <c r="K251" i="12"/>
  <c r="O251" i="12"/>
  <c r="O250" i="12" s="1"/>
  <c r="Q251" i="12"/>
  <c r="Q250" i="12" s="1"/>
  <c r="V251" i="12"/>
  <c r="G256" i="12"/>
  <c r="M256" i="12" s="1"/>
  <c r="I256" i="12"/>
  <c r="K256" i="12"/>
  <c r="K250" i="12" s="1"/>
  <c r="O256" i="12"/>
  <c r="Q256" i="12"/>
  <c r="V256" i="12"/>
  <c r="V250" i="12" s="1"/>
  <c r="G261" i="12"/>
  <c r="I261" i="12"/>
  <c r="K261" i="12"/>
  <c r="M261" i="12"/>
  <c r="O261" i="12"/>
  <c r="Q261" i="12"/>
  <c r="V261" i="12"/>
  <c r="G267" i="12"/>
  <c r="I267" i="12"/>
  <c r="K267" i="12"/>
  <c r="M267" i="12"/>
  <c r="O267" i="12"/>
  <c r="Q267" i="12"/>
  <c r="V267" i="12"/>
  <c r="G272" i="12"/>
  <c r="M272" i="12" s="1"/>
  <c r="I272" i="12"/>
  <c r="K272" i="12"/>
  <c r="O272" i="12"/>
  <c r="Q272" i="12"/>
  <c r="V272" i="12"/>
  <c r="G277" i="12"/>
  <c r="M277" i="12" s="1"/>
  <c r="I277" i="12"/>
  <c r="K277" i="12"/>
  <c r="O277" i="12"/>
  <c r="Q277" i="12"/>
  <c r="V277" i="12"/>
  <c r="G282" i="12"/>
  <c r="I282" i="12"/>
  <c r="K282" i="12"/>
  <c r="M282" i="12"/>
  <c r="O282" i="12"/>
  <c r="Q282" i="12"/>
  <c r="V282" i="12"/>
  <c r="G289" i="12"/>
  <c r="M289" i="12" s="1"/>
  <c r="I289" i="12"/>
  <c r="K289" i="12"/>
  <c r="O289" i="12"/>
  <c r="Q289" i="12"/>
  <c r="V289" i="12"/>
  <c r="G294" i="12"/>
  <c r="M294" i="12" s="1"/>
  <c r="I294" i="12"/>
  <c r="K294" i="12"/>
  <c r="O294" i="12"/>
  <c r="Q294" i="12"/>
  <c r="V294" i="12"/>
  <c r="G300" i="12"/>
  <c r="M300" i="12" s="1"/>
  <c r="I300" i="12"/>
  <c r="K300" i="12"/>
  <c r="O300" i="12"/>
  <c r="Q300" i="12"/>
  <c r="V300" i="12"/>
  <c r="G302" i="12"/>
  <c r="G301" i="12" s="1"/>
  <c r="I302" i="12"/>
  <c r="K302" i="12"/>
  <c r="M302" i="12"/>
  <c r="O302" i="12"/>
  <c r="O301" i="12" s="1"/>
  <c r="Q302" i="12"/>
  <c r="V302" i="12"/>
  <c r="G308" i="12"/>
  <c r="M308" i="12" s="1"/>
  <c r="I308" i="12"/>
  <c r="I301" i="12" s="1"/>
  <c r="K308" i="12"/>
  <c r="O308" i="12"/>
  <c r="Q308" i="12"/>
  <c r="Q301" i="12" s="1"/>
  <c r="V308" i="12"/>
  <c r="G313" i="12"/>
  <c r="M313" i="12" s="1"/>
  <c r="I313" i="12"/>
  <c r="K313" i="12"/>
  <c r="O313" i="12"/>
  <c r="Q313" i="12"/>
  <c r="V313" i="12"/>
  <c r="V301" i="12" s="1"/>
  <c r="G319" i="12"/>
  <c r="I319" i="12"/>
  <c r="K319" i="12"/>
  <c r="K301" i="12" s="1"/>
  <c r="M319" i="12"/>
  <c r="O319" i="12"/>
  <c r="Q319" i="12"/>
  <c r="V319" i="12"/>
  <c r="G325" i="12"/>
  <c r="M325" i="12" s="1"/>
  <c r="I325" i="12"/>
  <c r="K325" i="12"/>
  <c r="O325" i="12"/>
  <c r="Q325" i="12"/>
  <c r="V325" i="12"/>
  <c r="G326" i="12"/>
  <c r="I326" i="12"/>
  <c r="O326" i="12"/>
  <c r="G327" i="12"/>
  <c r="M327" i="12" s="1"/>
  <c r="M326" i="12" s="1"/>
  <c r="I327" i="12"/>
  <c r="K327" i="12"/>
  <c r="K326" i="12" s="1"/>
  <c r="O327" i="12"/>
  <c r="Q327" i="12"/>
  <c r="Q326" i="12" s="1"/>
  <c r="V327" i="12"/>
  <c r="V326" i="12" s="1"/>
  <c r="K338" i="12"/>
  <c r="G339" i="12"/>
  <c r="G338" i="12" s="1"/>
  <c r="I339" i="12"/>
  <c r="K339" i="12"/>
  <c r="M339" i="12"/>
  <c r="M338" i="12" s="1"/>
  <c r="O339" i="12"/>
  <c r="O338" i="12" s="1"/>
  <c r="Q339" i="12"/>
  <c r="V339" i="12"/>
  <c r="G349" i="12"/>
  <c r="M349" i="12" s="1"/>
  <c r="I349" i="12"/>
  <c r="I338" i="12" s="1"/>
  <c r="K349" i="12"/>
  <c r="O349" i="12"/>
  <c r="Q349" i="12"/>
  <c r="Q338" i="12" s="1"/>
  <c r="V349" i="12"/>
  <c r="G354" i="12"/>
  <c r="M354" i="12" s="1"/>
  <c r="I354" i="12"/>
  <c r="K354" i="12"/>
  <c r="O354" i="12"/>
  <c r="Q354" i="12"/>
  <c r="V354" i="12"/>
  <c r="V338" i="12" s="1"/>
  <c r="G394" i="12"/>
  <c r="I394" i="12"/>
  <c r="K394" i="12"/>
  <c r="M394" i="12"/>
  <c r="O394" i="12"/>
  <c r="Q394" i="12"/>
  <c r="V394" i="12"/>
  <c r="G435" i="12"/>
  <c r="M435" i="12" s="1"/>
  <c r="I435" i="12"/>
  <c r="K435" i="12"/>
  <c r="O435" i="12"/>
  <c r="Q435" i="12"/>
  <c r="V435" i="12"/>
  <c r="G476" i="12"/>
  <c r="O476" i="12"/>
  <c r="G477" i="12"/>
  <c r="M477" i="12" s="1"/>
  <c r="M476" i="12" s="1"/>
  <c r="I477" i="12"/>
  <c r="I476" i="12" s="1"/>
  <c r="K477" i="12"/>
  <c r="K476" i="12" s="1"/>
  <c r="O477" i="12"/>
  <c r="Q477" i="12"/>
  <c r="Q476" i="12" s="1"/>
  <c r="V477" i="12"/>
  <c r="V476" i="12" s="1"/>
  <c r="K520" i="12"/>
  <c r="G521" i="12"/>
  <c r="G520" i="12" s="1"/>
  <c r="I521" i="12"/>
  <c r="K521" i="12"/>
  <c r="M521" i="12"/>
  <c r="O521" i="12"/>
  <c r="O520" i="12" s="1"/>
  <c r="Q521" i="12"/>
  <c r="V521" i="12"/>
  <c r="G522" i="12"/>
  <c r="M522" i="12" s="1"/>
  <c r="I522" i="12"/>
  <c r="I520" i="12" s="1"/>
  <c r="K522" i="12"/>
  <c r="O522" i="12"/>
  <c r="Q522" i="12"/>
  <c r="Q520" i="12" s="1"/>
  <c r="V522" i="12"/>
  <c r="G524" i="12"/>
  <c r="M524" i="12" s="1"/>
  <c r="I524" i="12"/>
  <c r="K524" i="12"/>
  <c r="O524" i="12"/>
  <c r="Q524" i="12"/>
  <c r="V524" i="12"/>
  <c r="V520" i="12" s="1"/>
  <c r="G525" i="12"/>
  <c r="I525" i="12"/>
  <c r="K525" i="12"/>
  <c r="M525" i="12"/>
  <c r="O525" i="12"/>
  <c r="Q525" i="12"/>
  <c r="V525" i="12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I529" i="12"/>
  <c r="K529" i="12"/>
  <c r="Q529" i="12"/>
  <c r="G530" i="12"/>
  <c r="I530" i="12"/>
  <c r="K530" i="12"/>
  <c r="M530" i="12"/>
  <c r="M529" i="12" s="1"/>
  <c r="O530" i="12"/>
  <c r="Q530" i="12"/>
  <c r="V530" i="12"/>
  <c r="V529" i="12" s="1"/>
  <c r="G535" i="12"/>
  <c r="G529" i="12" s="1"/>
  <c r="I535" i="12"/>
  <c r="K535" i="12"/>
  <c r="M535" i="12"/>
  <c r="O535" i="12"/>
  <c r="O529" i="12" s="1"/>
  <c r="Q535" i="12"/>
  <c r="V535" i="12"/>
  <c r="AE538" i="12"/>
  <c r="AF538" i="12"/>
  <c r="I20" i="1"/>
  <c r="I19" i="1"/>
  <c r="I18" i="1"/>
  <c r="I17" i="1"/>
  <c r="I16" i="1"/>
  <c r="AZ51" i="1"/>
  <c r="AZ49" i="1"/>
  <c r="AZ48" i="1"/>
  <c r="AZ46" i="1"/>
  <c r="AZ45" i="1"/>
  <c r="G42" i="1"/>
  <c r="G25" i="1" s="1"/>
  <c r="A25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77" i="1" l="1"/>
  <c r="J76" i="1" s="1"/>
  <c r="J61" i="1"/>
  <c r="J65" i="1"/>
  <c r="J69" i="1"/>
  <c r="J68" i="1"/>
  <c r="J72" i="1"/>
  <c r="A26" i="1"/>
  <c r="G26" i="1"/>
  <c r="G28" i="1"/>
  <c r="G23" i="1"/>
  <c r="H39" i="1"/>
  <c r="M520" i="12"/>
  <c r="M250" i="12"/>
  <c r="M154" i="12"/>
  <c r="M301" i="12"/>
  <c r="M221" i="12"/>
  <c r="G250" i="12"/>
  <c r="G143" i="12"/>
  <c r="I21" i="1"/>
  <c r="J67" i="1" l="1"/>
  <c r="J63" i="1"/>
  <c r="J59" i="1"/>
  <c r="J74" i="1"/>
  <c r="J64" i="1"/>
  <c r="J70" i="1"/>
  <c r="J60" i="1"/>
  <c r="J66" i="1"/>
  <c r="J75" i="1"/>
  <c r="J62" i="1"/>
  <c r="J71" i="1"/>
  <c r="J73" i="1"/>
  <c r="I39" i="1"/>
  <c r="I42" i="1" s="1"/>
  <c r="H42" i="1"/>
  <c r="A23" i="1"/>
  <c r="J77" i="1" l="1"/>
  <c r="J41" i="1"/>
  <c r="J39" i="1"/>
  <c r="J42" i="1" s="1"/>
  <c r="J40" i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C915B3AF-4CC3-4C3F-BD18-605A8C598A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CE6C4B-1B93-4D50-91DA-0C1D9EC72D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<sst xmlns="http://schemas.openxmlformats.org/spreadsheetml/2006/main" count="1658" uniqueCount="464">
  <si>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</si>
  <si>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</si>
  <si>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</si>
  <si>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</si>
  <si>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</si>
  <si>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</si>
  <si>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</si>
  <si>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</si>
  <si>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</si>
  <si>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</si>
  <si>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</si>
  <si>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</si>
  <si>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</si>
  <si>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</si>
  <si>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</si>
  <si>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</si>
  <si>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</si>
  <si>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</si>
  <si>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</si>
  <si>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</si>
  <si>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</si>
  <si>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</si>
  <si>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</si>
  <si>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</si>
  <si>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</si>
  <si>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</si>
  <si>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</si>
  <si>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</si>
  <si>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</si>
  <si>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</si>
  <si>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</si>
  <si>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</si>
  <si>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</si>
  <si>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</si>
  <si>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</si>
  <si>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</si>
  <si>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</si>
  <si>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</si>
  <si>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</si>
  <si>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</si>
  <si>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</si>
  <si>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</si>
  <si>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</si>
  <si>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21 - 09.1</t>
  </si>
  <si>
    <t>Stavební úpravy</t>
  </si>
  <si>
    <t>21 - 09</t>
  </si>
  <si>
    <t>Botanická 68, byt č. 18</t>
  </si>
  <si>
    <t>Objekt:</t>
  </si>
  <si>
    <t>Rozpočet:</t>
  </si>
  <si>
    <t>21-030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</si>
  <si>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</si>
  <si>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</si>
  <si>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</si>
  <si>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</si>
  <si>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</si>
  <si>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21-030 -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</si>
  <si>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</si>
  <si>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</si>
  <si>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</si>
  <si>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doklínkování, vysekání kapes, lože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</si>
  <si>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</si>
  <si>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</si>
  <si>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21 - 09 - Botanická 68, byt č. 18</t>
  </si>
  <si>
    <t>#POPR</t>
  </si>
  <si>
    <t>Popis rozpočtu: 21 - 09.1 - Stavební úpravy</t>
  </si>
  <si>
    <t>Rekapitulace dílů</t>
  </si>
  <si>
    <t>Typ dílu</t>
  </si>
  <si>
    <t>3</t>
  </si>
  <si>
    <t>Svislé a kompletní konstrukce</t>
  </si>
  <si>
    <t>61</t>
  </si>
  <si>
    <t>Úpravy povrchů vnitřní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</si>
  <si>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</si>
  <si>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</si>
  <si>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</si>
  <si>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</si>
  <si>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</si>
  <si>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</si>
  <si>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</si>
  <si>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</si>
  <si>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723</t>
  </si>
  <si>
    <t>Vnitřní plynovod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</si>
  <si>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</si>
  <si>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</si>
  <si>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</si>
  <si>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</si>
  <si>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</si>
  <si>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</si>
  <si>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</si>
  <si>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</si>
  <si>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</si>
  <si>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</si>
  <si>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</si>
  <si>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</si>
  <si>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</si>
  <si>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</si>
  <si>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</si>
  <si>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</si>
  <si>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</si>
  <si>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</si>
  <si>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</si>
  <si>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</si>
  <si>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</si>
  <si>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</si>
  <si>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</si>
  <si>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</si>
  <si>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</si>
  <si>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</si>
  <si>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</si>
  <si>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</si>
  <si>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</si>
  <si>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</si>
  <si>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</si>
  <si>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</si>
  <si>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</si>
  <si>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</si>
  <si>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</si>
  <si>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</si>
  <si>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</si>
  <si>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</si>
  <si>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</si>
  <si>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</si>
  <si>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</si>
  <si>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</si>
  <si>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</si>
  <si>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</si>
  <si>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</si>
  <si>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</si>
  <si>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</si>
  <si>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</si>
  <si>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</si>
  <si>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</si>
  <si>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342263420R00</t>
  </si>
  <si>
    <t>Osazení revizních dvířek do SDK příček, do 0,50 m2</t>
  </si>
  <si>
    <t>kus</t>
  </si>
  <si>
    <t>RTS 22/ I</t>
  </si>
  <si>
    <t>Práce</t>
  </si>
  <si>
    <t>POL1_</t>
  </si>
  <si>
    <t>Včetně vytvoření otvoru a osazení rámu s dvířky a prošroubování.</t>
  </si>
  <si>
    <t>POP</t>
  </si>
  <si>
    <t xml:space="preserve">Botanická 68, byt č. 18 : </t>
  </si>
  <si>
    <t>VV</t>
  </si>
  <si>
    <t>4.018.07 - WC : 1</t>
  </si>
  <si>
    <t>Mezisoučet</t>
  </si>
  <si>
    <t>28349016R</t>
  </si>
  <si>
    <t>Dvířka revizní plná, rozměr 500x500 mm</t>
  </si>
  <si>
    <t>SPCM</t>
  </si>
  <si>
    <t>Specifikace</t>
  </si>
  <si>
    <t>POL3_</t>
  </si>
  <si>
    <t>610991111R00</t>
  </si>
  <si>
    <t>Zakrývání výplní vnitřních otvorů</t>
  </si>
  <si>
    <t>m2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</si>
  <si>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</si>
  <si>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</si>
  <si>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O1 : 1,3*1,39*2</t>
  </si>
  <si>
    <t>O2 : 2,05*1,39*1</t>
  </si>
  <si>
    <t>LOD : 2,44*2,05*1</t>
  </si>
  <si>
    <t>DVvs : 0,8*1,97*1</t>
  </si>
  <si>
    <t>DVvn1 : 0,8*1,97*3*2</t>
  </si>
  <si>
    <t>DVvn2 : 0,65*1,97*3*2</t>
  </si>
  <si>
    <t>612401191RU2</t>
  </si>
  <si>
    <t>Omítka malých ploch vnitřních stěn do 0,09 m2, sádrou po hmoždinkách, skobách, rýhách apod.</t>
  </si>
  <si>
    <t>V položce jsou zakalkulovány náklady na pomocné pracovní lešení o výšce podlahy do 1900 mm a pro zatížení do 1,5 kPa. Položka obsahuje penetraci podkladu a sádrovou omítku tl. 15 mm.</t>
  </si>
  <si>
    <t>4.018.01 - PŘEDSÍŇ : 5</t>
  </si>
  <si>
    <t>4.018.02 - SPÍŽ : 2</t>
  </si>
  <si>
    <t>4.018.03 - KUCHYŇ : 2</t>
  </si>
  <si>
    <t>4.018.04 - POKOJ : 5</t>
  </si>
  <si>
    <t>4.018.05 - POKOJ : 5</t>
  </si>
  <si>
    <t>4.018.06 - KOUPELNA : 2</t>
  </si>
  <si>
    <t>4.018.07 - WC : 2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</si>
  <si>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</si>
  <si>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</si>
  <si>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</si>
  <si>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 xml:space="preserve">zapravení po vybourané skříni : </t>
  </si>
  <si>
    <t xml:space="preserve">4.018.05 - POKOJ : </t>
  </si>
  <si>
    <t>2,46*0,52</t>
  </si>
  <si>
    <t>0,52*2*2</t>
  </si>
  <si>
    <t>2,46*2,0</t>
  </si>
  <si>
    <t>900      RT1</t>
  </si>
  <si>
    <t>HZS Práce v tarifní třídě 4</t>
  </si>
  <si>
    <t>h</t>
  </si>
  <si>
    <t>Drobné demontáže a montáže v rámci bytu a ostatní práce, které nezahrnuty v soupisu.</t>
  </si>
  <si>
    <t>např. zrcadla, zásuvky, světla, garnyže, záclony, prádelní šňury, poličky, věšáky, háčky, apod.</t>
  </si>
  <si>
    <t>bourací práce, demontáže : 2</t>
  </si>
  <si>
    <t>vybourání stávajícího parapetu : 0,5</t>
  </si>
  <si>
    <t>montáže : 2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</si>
  <si>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</si>
  <si>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</si>
  <si>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</si>
  <si>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4.018.01 - PŘEDSÍŇ : 11,00</t>
  </si>
  <si>
    <t>4.018.02 - SPÍŽ : 2,30</t>
  </si>
  <si>
    <t>4.018.03 - KUCHYŇ : 20,40</t>
  </si>
  <si>
    <t>4.018.04 - POKOJ : 19,50</t>
  </si>
  <si>
    <t>4.018.05 - POKOJ : 17,20</t>
  </si>
  <si>
    <t>4.018.06 - KOUPELNA : 3,10</t>
  </si>
  <si>
    <t>4.018.07 - WC : 1,40</t>
  </si>
  <si>
    <t>952902110R00</t>
  </si>
  <si>
    <t>Čištění zametáním v místnostech a chodbách</t>
  </si>
  <si>
    <t>952901110R00</t>
  </si>
  <si>
    <t>Čištění mytím vnějších ploch oken a dveří</t>
  </si>
  <si>
    <t>968061125R00</t>
  </si>
  <si>
    <t>Vyvěšení dřevěných dveřních křídel pl. do 2 m2</t>
  </si>
  <si>
    <t>vstupní dveře : 1</t>
  </si>
  <si>
    <t>vnitřní 650 : 3</t>
  </si>
  <si>
    <t>vnitřní 800 : 2</t>
  </si>
  <si>
    <t>999281151R00</t>
  </si>
  <si>
    <t>Přesun hmot pro opravy a údržbu do v. 25 m,nošením</t>
  </si>
  <si>
    <t>t</t>
  </si>
  <si>
    <t>Přesun hmot</t>
  </si>
  <si>
    <t>POL7_</t>
  </si>
  <si>
    <t>723190000x01</t>
  </si>
  <si>
    <t>Zazátkování plynovodu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</si>
  <si>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</si>
  <si>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</si>
  <si>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</si>
  <si>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</si>
  <si>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4.018.03 - KUCHYŇ : 1</t>
  </si>
  <si>
    <t>725310823R00</t>
  </si>
  <si>
    <t>Demontáž dřezů 1dílných v kuchyňské sestavě</t>
  </si>
  <si>
    <t>725820802R00</t>
  </si>
  <si>
    <t>Demontáž baterie stojánkové do 1otvoru</t>
  </si>
  <si>
    <t>725610810R00</t>
  </si>
  <si>
    <t>Demontáž plynového sporáku</t>
  </si>
  <si>
    <t>725210821R00</t>
  </si>
  <si>
    <t>Demontáž umyvadel bez výtokových armatur</t>
  </si>
  <si>
    <t>4.018.06 - KOUPELNA : 1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</si>
  <si>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</si>
  <si>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</si>
  <si>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</si>
  <si>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</si>
  <si>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</si>
  <si>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725110811R00</t>
  </si>
  <si>
    <t>Demontáž klozetů závěsných</t>
  </si>
  <si>
    <t>725119306R00</t>
  </si>
  <si>
    <t>Montáž klozetu závěsného</t>
  </si>
  <si>
    <t>64238930R</t>
  </si>
  <si>
    <t>Klozet závěsný, bílý 360x490 mm</t>
  </si>
  <si>
    <t>998725102R00</t>
  </si>
  <si>
    <t>Přesun hmot pro zařizovací předměty, výšky do 12 m</t>
  </si>
  <si>
    <t>735000x01</t>
  </si>
  <si>
    <t>D+M: termohlavice</t>
  </si>
  <si>
    <t>4.018.01 - PŘEDSÍŇ : 0</t>
  </si>
  <si>
    <t>4.018.02 - SPÍŽ : 0</t>
  </si>
  <si>
    <t>4.018.04 - POKOJ : 1</t>
  </si>
  <si>
    <t>4.018.05 - POKOJ : 1</t>
  </si>
  <si>
    <t>4.018.07 - WC : 0</t>
  </si>
  <si>
    <t>766662811R00</t>
  </si>
  <si>
    <t>Demontáž prahů dveří 1křídlových</t>
  </si>
  <si>
    <t>766812840R00</t>
  </si>
  <si>
    <t>Demontáž kuchyňských linek do 2,1 m</t>
  </si>
  <si>
    <t>766825821R00</t>
  </si>
  <si>
    <t>Demontáž vestavěných skříní 2křídlových</t>
  </si>
  <si>
    <t>766661112R00</t>
  </si>
  <si>
    <t>Montáž dveří do zárubně,otevíravých 1kř.do 0,8 m</t>
  </si>
  <si>
    <t>vstupní : 1</t>
  </si>
  <si>
    <t>650/1970 : 3</t>
  </si>
  <si>
    <t>800/1970 : 3</t>
  </si>
  <si>
    <t>61165603R</t>
  </si>
  <si>
    <t>Dveře vstupní, plné 80x197 cm bezpečtnostní, protipožární</t>
  </si>
  <si>
    <t>dle stávajícího stavu, nutné zaměřit - případné upravení stávajcí zárubně dle nových dveří - převaření pantů</t>
  </si>
  <si>
    <t>611601213R</t>
  </si>
  <si>
    <t>Dveře vnitřní, plné 1kř. 80x197 cm</t>
  </si>
  <si>
    <t>611601211Rx</t>
  </si>
  <si>
    <t>Dveře vnitřní plné 1kř. 65x197 cm s větracími otvory včetně dodávky větrací mřížky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</si>
  <si>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</si>
  <si>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</si>
  <si>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</si>
  <si>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</si>
  <si>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</si>
  <si>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</si>
  <si>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</si>
  <si>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</si>
  <si>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61187156R</t>
  </si>
  <si>
    <t>Prah dubový délka 80 cm šířka 10 cm tl. 2 cm</t>
  </si>
  <si>
    <t>766694112R00</t>
  </si>
  <si>
    <t>Montáž parapetních desek š.do 30 cm,dl.do 160 cm</t>
  </si>
  <si>
    <t>délka = 1,30 : 1</t>
  </si>
  <si>
    <t>596230Rx</t>
  </si>
  <si>
    <t>Deska parapetní plastová délka parapetu = 1300 mm</t>
  </si>
  <si>
    <t>998766102R00</t>
  </si>
  <si>
    <t>Přesun hmot pro truhlářské konstr., výšky do 12 m</t>
  </si>
  <si>
    <t>767649195R00</t>
  </si>
  <si>
    <t>Montáž doplňků dveří, bezpečtnostní zámek</t>
  </si>
  <si>
    <t>549146411R</t>
  </si>
  <si>
    <t>Bezpečnostní kování dle stávacích dveří - nutno zaměřit dle skutečnosti klika-madlo nerez mat</t>
  </si>
  <si>
    <t>kování bezpečnostní klika - madlo; povrch nerez-mat; bezpečnostní třída 3</t>
  </si>
  <si>
    <t>767612911R00x</t>
  </si>
  <si>
    <t>Oprava - seřízení plastového okna</t>
  </si>
  <si>
    <t>Kalkul</t>
  </si>
  <si>
    <t>O1 - 1,3*1,39*2 : 2</t>
  </si>
  <si>
    <t>O2 - 2,05*1,39*1 : 1</t>
  </si>
  <si>
    <t>LOD - 2,44*2,05*1 : 1</t>
  </si>
  <si>
    <t>767000x01</t>
  </si>
  <si>
    <t>Montáž kliky a štítku plastových oken</t>
  </si>
  <si>
    <t>O1 - 1,3*1,39*2 : 2*1</t>
  </si>
  <si>
    <t>O2 - 2,05*1,39*1 : 1*2</t>
  </si>
  <si>
    <t>LOD - 2,44*2,05*1 : 1*1</t>
  </si>
  <si>
    <t>767000000x01</t>
  </si>
  <si>
    <t>nové kliky stávajících oken</t>
  </si>
  <si>
    <t>998767102R00</t>
  </si>
  <si>
    <t>Přesun hmot pro zámečnické konstr., výšky do 12 m</t>
  </si>
  <si>
    <t>776401800RT1</t>
  </si>
  <si>
    <t>Demontáž soklíků nebo lišt, pryžových nebo z PVC odstranění a uložení na hromady</t>
  </si>
  <si>
    <t>m</t>
  </si>
  <si>
    <t>4.018.03 - KUCHYŇ : 18,80</t>
  </si>
  <si>
    <t>4.018.05 - POKOJ : 17,44</t>
  </si>
  <si>
    <t>776421100R00</t>
  </si>
  <si>
    <t>Lepení podlahových soklíků z PVC a vinylu</t>
  </si>
  <si>
    <t>28342458R</t>
  </si>
  <si>
    <t xml:space="preserve">Lišta soklová měkké PVC </t>
  </si>
  <si>
    <t>POL3_0</t>
  </si>
  <si>
    <t>Koeficient ztratné: 0,1</t>
  </si>
  <si>
    <t>776101101R00</t>
  </si>
  <si>
    <t>Vysávání podlah prům.vysavačem pod povlak.podlahy</t>
  </si>
  <si>
    <t xml:space="preserve">po vybourané skříni : </t>
  </si>
  <si>
    <t>4.018.05 - POKOJ : 0,52*2,46</t>
  </si>
  <si>
    <t>776101121R00</t>
  </si>
  <si>
    <t>Provedení penetrace podkladu pod.povlak.podlahy</t>
  </si>
  <si>
    <t>776101115R00</t>
  </si>
  <si>
    <t>Vyrovnání podkladů samonivelační hmotou</t>
  </si>
  <si>
    <t>23521594.AR</t>
  </si>
  <si>
    <t>Stěrka podlahová samonivelační</t>
  </si>
  <si>
    <t>kg</t>
  </si>
  <si>
    <t xml:space="preserve">spotřeba: 1,6 kg/m2 na 1 mm tloušťky vrstvy : </t>
  </si>
  <si>
    <t xml:space="preserve">-&gt; 1,6*1 : </t>
  </si>
  <si>
    <t>4.018.05 - POKOJ : 1,6*0,52*2,46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</si>
  <si>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</si>
  <si>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</si>
  <si>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</si>
  <si>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</si>
  <si>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998776102R00</t>
  </si>
  <si>
    <t>Přesun hmot pro podlahy povlakové, výšky do 12 m</t>
  </si>
  <si>
    <t>781101210R00</t>
  </si>
  <si>
    <t>Penetrace podkladu pod obklady</t>
  </si>
  <si>
    <t>včetně dodávky materiálu.</t>
  </si>
  <si>
    <t xml:space="preserve">dle linky : </t>
  </si>
  <si>
    <t>4.018.03 - KUCHYŇ : (0,90)*2,96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</si>
  <si>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</si>
  <si>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</si>
  <si>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</si>
  <si>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</si>
  <si>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</si>
  <si>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ukončovacích k obkladům uzavřená obloučková lišta z PVC</t>
  </si>
  <si>
    <t>4.018.03 - KUCHYŇ : 2,96*2</t>
  </si>
  <si>
    <t>0,9*2</t>
  </si>
  <si>
    <t>998781102R00</t>
  </si>
  <si>
    <t>Přesun hmot pro obklady keramické, výšky do 12 m</t>
  </si>
  <si>
    <t>783225100R00</t>
  </si>
  <si>
    <t>Nátěr syntetický kovových konstrukcí 2x + 1x email</t>
  </si>
  <si>
    <t>včetně pomocného lešení.</t>
  </si>
  <si>
    <t xml:space="preserve">zárubně : </t>
  </si>
  <si>
    <t>650/1970 : 3*(2,0*2*0,15+0,6*0,15)</t>
  </si>
  <si>
    <t>800/1970 : 4*(2,0*2*0,15+0,8*0,15)</t>
  </si>
  <si>
    <t xml:space="preserve">topení : </t>
  </si>
  <si>
    <t>3* 1,0 m : 3*0,9*1,0</t>
  </si>
  <si>
    <t>2* 0,6 m : 2*0,9*0,6</t>
  </si>
  <si>
    <t>784011222RT2</t>
  </si>
  <si>
    <t>Zakrytí podlah včetně papírové lepenky</t>
  </si>
  <si>
    <t>784011121R00</t>
  </si>
  <si>
    <t>Broušení štuků a nových omítek</t>
  </si>
  <si>
    <t xml:space="preserve">nové štuky : </t>
  </si>
  <si>
    <t>Odkaz na mn. položky pořadí 5 : 8,27920</t>
  </si>
  <si>
    <t>784011111R00</t>
  </si>
  <si>
    <t>Oprášení/ometení podkladu</t>
  </si>
  <si>
    <t xml:space="preserve">stěny : </t>
  </si>
  <si>
    <t>4.018.01 - PŘEDSÍŇ : (19,20)*2,60</t>
  </si>
  <si>
    <t>4.018.02 - SPÍŽ : (6,54)*2,60</t>
  </si>
  <si>
    <t>4.018.03 - KUCHYŇ : (18,80)*2,60</t>
  </si>
  <si>
    <t>4.018.04 - POKOJ : (17,70)*2,60</t>
  </si>
  <si>
    <t>4.018.05 - POKOJ : (17,44)*2,60</t>
  </si>
  <si>
    <t>4.018.06 - KOUPELNA : (7,48)*2,60</t>
  </si>
  <si>
    <t>4.018.07 - WC : (5,20)*2,60</t>
  </si>
  <si>
    <t xml:space="preserve">špalety : </t>
  </si>
  <si>
    <t>O1 : (1,3+1,39*2)*2*0,25</t>
  </si>
  <si>
    <t>O2 : (2,05+1,39*2)*1*0,25</t>
  </si>
  <si>
    <t>LOD : (2,44+2,05*2)*1*0,25</t>
  </si>
  <si>
    <t>DVvs : (0,8+1,97*2)*1*0,1</t>
  </si>
  <si>
    <t>DVvn1 : (0,8+1,97*2)*3*0,1</t>
  </si>
  <si>
    <t>DVvn2 : (0,65+1,97*2)*3*0,1</t>
  </si>
  <si>
    <t xml:space="preserve">- otvory : </t>
  </si>
  <si>
    <t>O1 : -1*1,3*1,39*2</t>
  </si>
  <si>
    <t>O2 : -1*2,05*1,39*1</t>
  </si>
  <si>
    <t>LOD : -1*2,44*2,05*1</t>
  </si>
  <si>
    <t>DVvs : -1*0,8*1,97*1</t>
  </si>
  <si>
    <t>DVvn1 : -1*0,8*1,97*3*2</t>
  </si>
  <si>
    <t>DVvn2 : -1*0,65*1,97*3*2</t>
  </si>
  <si>
    <t xml:space="preserve">- obklady : </t>
  </si>
  <si>
    <t>4.018.03 - KUCHYŇ : -1*(0,90)*2,96</t>
  </si>
  <si>
    <t>4.018.06 - KOUPELNA : -1*(6,33)*2,06</t>
  </si>
  <si>
    <t>4.018.07 - WC : -1*(4,20)*1,87</t>
  </si>
  <si>
    <t xml:space="preserve">Stropy : 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</si>
  <si>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</si>
  <si>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</si>
  <si>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</si>
  <si>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</si>
  <si>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</si>
  <si>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</si>
  <si>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210810000x06</t>
  </si>
  <si>
    <t>Demontáže svítidel, zásuvek a vypínačů, nové zásuvky a vypínače, příprava pro světla byt 3+1</t>
  </si>
  <si>
    <t>Kompletní dodávka a montáž včetně uvedení do provozu, prostupů, zaškolení, seřízení, zkoušek dle příslušných ČSN a dalších pomocných prací a zednických přípomocí.</t>
  </si>
  <si>
    <t>Nová svitidla do koupelny, chodby a WC - 3 kusy dle standadu investora.</t>
  </si>
  <si>
    <t>V rozsahu dle místní prohlídky.</t>
  </si>
  <si>
    <t/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</si>
  <si>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</si>
  <si>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</si>
  <si>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</si>
  <si>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</si>
  <si>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</si>
  <si>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</si>
  <si>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</si>
  <si>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</si>
  <si>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</si>
  <si>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</si>
  <si>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</si>
  <si>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</si>
  <si>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</si>
  <si>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</si>
  <si>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</si>
  <si>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</si>
  <si>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</si>
  <si>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</si>
  <si>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</si>
  <si>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</si>
  <si>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</si>
  <si>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</si>
  <si>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</si>
  <si>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</si>
  <si>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</t>
  </si>
  <si>
    <t>Zkoušky těsnosti nové kanalizace a vodovodu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</si>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</sst>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F17" sqref="F17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286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SUMIF(F59:F76,A16,I59:I76)+SUMIF(F59:F76,"PSU",I59:I76)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SUMIF(F59:F76,A17,I59:I76)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SUMIF(F59:F76,A18,I59:I76)</f>
        <v>0</v>
      </c>
      <c r="J18" s="85"/>
    </row>
    <row r="19" spans="1:10" ht="23.25" customHeight="1" x14ac:dyDescent="0.25">
      <c r="A19" s="198" t="s">
        <v>103</v>
      </c>
      <c r="B19" s="38" t="s">
        <v>29</v>
      </c>
      <c r="C19" s="62"/>
      <c r="D19" s="63"/>
      <c r="E19" s="83"/>
      <c r="F19" s="84"/>
      <c r="G19" s="83"/>
      <c r="H19" s="84"/>
      <c r="I19" s="83">
        <f>SUMIF(F59:F76,A19,I59:I76)</f>
        <v>0</v>
      </c>
      <c r="J19" s="85"/>
    </row>
    <row r="20" spans="1:10" ht="23.25" customHeight="1" x14ac:dyDescent="0.25">
      <c r="A20" s="198" t="s">
        <v>102</v>
      </c>
      <c r="B20" s="38" t="s">
        <v>30</v>
      </c>
      <c r="C20" s="62"/>
      <c r="D20" s="63"/>
      <c r="E20" s="83"/>
      <c r="F20" s="84"/>
      <c r="G20" s="83"/>
      <c r="H20" s="84"/>
      <c r="I20" s="83">
        <f>SUMIF(F59:F76,A20,I59:I76)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51</v>
      </c>
      <c r="C39" s="148"/>
      <c r="D39" s="148"/>
      <c r="E39" s="148"/>
      <c r="F39" s="149">
        <f>'21 - 09 21 - 09.1 Pol'!AE538</f>
        <v>0</v>
      </c>
      <c r="G39" s="150">
        <f>'21 - 09 21 - 09.1 Pol'!AF538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45</v>
      </c>
      <c r="C40" s="154" t="s">
        <v>46</v>
      </c>
      <c r="D40" s="154"/>
      <c r="E40" s="154"/>
      <c r="F40" s="155">
        <f>'21 - 09 21 - 09.1 Pol'!AE538</f>
        <v>0</v>
      </c>
      <c r="G40" s="156">
        <f>'21 - 09 21 - 09.1 Pol'!AF538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'21 - 09 21 - 09.1 Pol'!AE538</f>
        <v>0</v>
      </c>
      <c r="G41" s="151">
        <f>'21 - 09 21 - 09.1 Pol'!AF538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54</v>
      </c>
      <c r="B44" t="s">
        <v>55</v>
      </c>
    </row>
    <row r="45" spans="1:52" ht="50" x14ac:dyDescent="0.25">
      <c r="B45" s="177" t="s">
        <v>56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57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25" x14ac:dyDescent="0.25">
      <c r="B48" s="177" t="s">
        <v>58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Položky označené D+M (dodávka + montáž) se oceňují včetně přesunu hmot. Ostatní vlastní položky jsou založeny na cenové soustavě RTS.</v>
      </c>
    </row>
    <row r="49" spans="1:52" ht="25" x14ac:dyDescent="0.25">
      <c r="B49" s="177" t="s">
        <v>59</v>
      </c>
      <c r="C49" s="177"/>
      <c r="D49" s="177"/>
      <c r="E49" s="177"/>
      <c r="F49" s="177"/>
      <c r="G49" s="177"/>
      <c r="H49" s="177"/>
      <c r="I49" s="177"/>
      <c r="J49" s="177"/>
      <c r="AZ49" s="176" t="str">
        <f>B49</f>
        <v>Veškeré prvky a konstrukce se oceňují jako kompletní, včetně detailů, pomocných prací (vysekání drážek, doklínkování, vysekání kapes, lože apod.).</v>
      </c>
    </row>
    <row r="51" spans="1:52" ht="25" x14ac:dyDescent="0.25">
      <c r="B51" s="177" t="s">
        <v>60</v>
      </c>
      <c r="C51" s="177"/>
      <c r="D51" s="177"/>
      <c r="E51" s="177"/>
      <c r="F51" s="177"/>
      <c r="G51" s="177"/>
      <c r="H51" s="177"/>
      <c r="I51" s="177"/>
      <c r="J51" s="177"/>
      <c r="AZ51" s="176" t="str">
        <f>B51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2" spans="1:52" x14ac:dyDescent="0.25">
      <c r="A52" t="s">
        <v>61</v>
      </c>
      <c r="B52" t="s">
        <v>62</v>
      </c>
    </row>
    <row r="53" spans="1:52" x14ac:dyDescent="0.25">
      <c r="A53" t="s">
        <v>63</v>
      </c>
      <c r="B53" t="s">
        <v>64</v>
      </c>
    </row>
    <row r="56" spans="1:52" ht="15.5" x14ac:dyDescent="0.35">
      <c r="B56" s="178" t="s">
        <v>65</v>
      </c>
    </row>
    <row r="58" spans="1:52" ht="25.5" customHeight="1" x14ac:dyDescent="0.25">
      <c r="A58" s="180"/>
      <c r="B58" s="183" t="s">
        <v>18</v>
      </c>
      <c r="C58" s="183" t="s">
        <v>6</v>
      </c>
      <c r="D58" s="184"/>
      <c r="E58" s="184"/>
      <c r="F58" s="185" t="s">
        <v>66</v>
      </c>
      <c r="G58" s="185"/>
      <c r="H58" s="185"/>
      <c r="I58" s="185" t="s">
        <v>31</v>
      </c>
      <c r="J58" s="185" t="s">
        <v>0</v>
      </c>
    </row>
    <row r="59" spans="1:52" ht="36.75" customHeight="1" x14ac:dyDescent="0.25">
      <c r="A59" s="181"/>
      <c r="B59" s="186" t="s">
        <v>67</v>
      </c>
      <c r="C59" s="187" t="s">
        <v>68</v>
      </c>
      <c r="D59" s="188"/>
      <c r="E59" s="188"/>
      <c r="F59" s="194" t="s">
        <v>26</v>
      </c>
      <c r="G59" s="195"/>
      <c r="H59" s="195"/>
      <c r="I59" s="195">
        <f>'21 - 09 21 - 09.1 Pol'!G8</f>
        <v>0</v>
      </c>
      <c r="J59" s="192" t="str">
        <f>IF(I77=0,"",I59/I77*100)</f>
        <v/>
      </c>
    </row>
    <row r="60" spans="1:52" ht="36.75" customHeight="1" x14ac:dyDescent="0.25">
      <c r="A60" s="181"/>
      <c r="B60" s="186" t="s">
        <v>69</v>
      </c>
      <c r="C60" s="187" t="s">
        <v>70</v>
      </c>
      <c r="D60" s="188"/>
      <c r="E60" s="188"/>
      <c r="F60" s="194" t="s">
        <v>26</v>
      </c>
      <c r="G60" s="195"/>
      <c r="H60" s="195"/>
      <c r="I60" s="195">
        <f>'21 - 09 21 - 09.1 Pol'!G18</f>
        <v>0</v>
      </c>
      <c r="J60" s="192" t="str">
        <f>IF(I77=0,"",I60/I77*100)</f>
        <v/>
      </c>
    </row>
    <row r="61" spans="1:52" ht="36.75" customHeight="1" x14ac:dyDescent="0.25">
      <c r="A61" s="181"/>
      <c r="B61" s="186" t="s">
        <v>71</v>
      </c>
      <c r="C61" s="187" t="s">
        <v>72</v>
      </c>
      <c r="D61" s="188"/>
      <c r="E61" s="188"/>
      <c r="F61" s="194" t="s">
        <v>26</v>
      </c>
      <c r="G61" s="195"/>
      <c r="H61" s="195"/>
      <c r="I61" s="195">
        <f>'21 - 09 21 - 09.1 Pol'!G49</f>
        <v>0</v>
      </c>
      <c r="J61" s="192" t="str">
        <f>IF(I77=0,"",I61/I77*100)</f>
        <v/>
      </c>
    </row>
    <row r="62" spans="1:52" ht="36.75" customHeight="1" x14ac:dyDescent="0.25">
      <c r="A62" s="181"/>
      <c r="B62" s="186" t="s">
        <v>73</v>
      </c>
      <c r="C62" s="187" t="s">
        <v>74</v>
      </c>
      <c r="D62" s="188"/>
      <c r="E62" s="188"/>
      <c r="F62" s="194" t="s">
        <v>26</v>
      </c>
      <c r="G62" s="195"/>
      <c r="H62" s="195"/>
      <c r="I62" s="195">
        <f>'21 - 09 21 - 09.1 Pol'!G58</f>
        <v>0</v>
      </c>
      <c r="J62" s="192" t="str">
        <f>IF(I77=0,"",I62/I77*100)</f>
        <v/>
      </c>
    </row>
    <row r="63" spans="1:52" ht="36.75" customHeight="1" x14ac:dyDescent="0.25">
      <c r="A63" s="181"/>
      <c r="B63" s="186" t="s">
        <v>75</v>
      </c>
      <c r="C63" s="187" t="s">
        <v>76</v>
      </c>
      <c r="D63" s="188"/>
      <c r="E63" s="188"/>
      <c r="F63" s="194" t="s">
        <v>26</v>
      </c>
      <c r="G63" s="195"/>
      <c r="H63" s="195"/>
      <c r="I63" s="195">
        <f>'21 - 09 21 - 09.1 Pol'!G89</f>
        <v>0</v>
      </c>
      <c r="J63" s="192" t="str">
        <f>IF(I77=0,"",I63/I77*100)</f>
        <v/>
      </c>
    </row>
    <row r="64" spans="1:52" ht="36.75" customHeight="1" x14ac:dyDescent="0.25">
      <c r="A64" s="181"/>
      <c r="B64" s="186" t="s">
        <v>77</v>
      </c>
      <c r="C64" s="187" t="s">
        <v>78</v>
      </c>
      <c r="D64" s="188"/>
      <c r="E64" s="188"/>
      <c r="F64" s="194" t="s">
        <v>26</v>
      </c>
      <c r="G64" s="195"/>
      <c r="H64" s="195"/>
      <c r="I64" s="195">
        <f>'21 - 09 21 - 09.1 Pol'!G96</f>
        <v>0</v>
      </c>
      <c r="J64" s="192" t="str">
        <f>IF(I77=0,"",I64/I77*100)</f>
        <v/>
      </c>
    </row>
    <row r="65" spans="1:10" ht="36.75" customHeight="1" x14ac:dyDescent="0.25">
      <c r="A65" s="181"/>
      <c r="B65" s="186" t="s">
        <v>79</v>
      </c>
      <c r="C65" s="187" t="s">
        <v>80</v>
      </c>
      <c r="D65" s="188"/>
      <c r="E65" s="188"/>
      <c r="F65" s="194" t="s">
        <v>27</v>
      </c>
      <c r="G65" s="195"/>
      <c r="H65" s="195"/>
      <c r="I65" s="195">
        <f>'21 - 09 21 - 09.1 Pol'!G98</f>
        <v>0</v>
      </c>
      <c r="J65" s="192" t="str">
        <f>IF(I77=0,"",I65/I77*100)</f>
        <v/>
      </c>
    </row>
    <row r="66" spans="1:10" ht="36.75" customHeight="1" x14ac:dyDescent="0.25">
      <c r="A66" s="181"/>
      <c r="B66" s="186" t="s">
        <v>81</v>
      </c>
      <c r="C66" s="187" t="s">
        <v>82</v>
      </c>
      <c r="D66" s="188"/>
      <c r="E66" s="188"/>
      <c r="F66" s="194" t="s">
        <v>27</v>
      </c>
      <c r="G66" s="195"/>
      <c r="H66" s="195"/>
      <c r="I66" s="195">
        <f>'21 - 09 21 - 09.1 Pol'!G104</f>
        <v>0</v>
      </c>
      <c r="J66" s="192" t="str">
        <f>IF(I77=0,"",I66/I77*100)</f>
        <v/>
      </c>
    </row>
    <row r="67" spans="1:10" ht="36.75" customHeight="1" x14ac:dyDescent="0.25">
      <c r="A67" s="181"/>
      <c r="B67" s="186" t="s">
        <v>83</v>
      </c>
      <c r="C67" s="187" t="s">
        <v>84</v>
      </c>
      <c r="D67" s="188"/>
      <c r="E67" s="188"/>
      <c r="F67" s="194" t="s">
        <v>27</v>
      </c>
      <c r="G67" s="195"/>
      <c r="H67" s="195"/>
      <c r="I67" s="195">
        <f>'21 - 09 21 - 09.1 Pol'!G143</f>
        <v>0</v>
      </c>
      <c r="J67" s="192" t="str">
        <f>IF(I77=0,"",I67/I77*100)</f>
        <v/>
      </c>
    </row>
    <row r="68" spans="1:10" ht="36.75" customHeight="1" x14ac:dyDescent="0.25">
      <c r="A68" s="181"/>
      <c r="B68" s="186" t="s">
        <v>85</v>
      </c>
      <c r="C68" s="187" t="s">
        <v>86</v>
      </c>
      <c r="D68" s="188"/>
      <c r="E68" s="188"/>
      <c r="F68" s="194" t="s">
        <v>27</v>
      </c>
      <c r="G68" s="195"/>
      <c r="H68" s="195"/>
      <c r="I68" s="195">
        <f>'21 - 09 21 - 09.1 Pol'!G154</f>
        <v>0</v>
      </c>
      <c r="J68" s="192" t="str">
        <f>IF(I77=0,"",I68/I77*100)</f>
        <v/>
      </c>
    </row>
    <row r="69" spans="1:10" ht="36.75" customHeight="1" x14ac:dyDescent="0.25">
      <c r="A69" s="181"/>
      <c r="B69" s="186" t="s">
        <v>87</v>
      </c>
      <c r="C69" s="187" t="s">
        <v>88</v>
      </c>
      <c r="D69" s="188"/>
      <c r="E69" s="188"/>
      <c r="F69" s="194" t="s">
        <v>27</v>
      </c>
      <c r="G69" s="195"/>
      <c r="H69" s="195"/>
      <c r="I69" s="195">
        <f>'21 - 09 21 - 09.1 Pol'!G221</f>
        <v>0</v>
      </c>
      <c r="J69" s="192" t="str">
        <f>IF(I77=0,"",I69/I77*100)</f>
        <v/>
      </c>
    </row>
    <row r="70" spans="1:10" ht="36.75" customHeight="1" x14ac:dyDescent="0.25">
      <c r="A70" s="181"/>
      <c r="B70" s="186" t="s">
        <v>89</v>
      </c>
      <c r="C70" s="187" t="s">
        <v>90</v>
      </c>
      <c r="D70" s="188"/>
      <c r="E70" s="188"/>
      <c r="F70" s="194" t="s">
        <v>27</v>
      </c>
      <c r="G70" s="195"/>
      <c r="H70" s="195"/>
      <c r="I70" s="195">
        <f>'21 - 09 21 - 09.1 Pol'!G250</f>
        <v>0</v>
      </c>
      <c r="J70" s="192" t="str">
        <f>IF(I77=0,"",I70/I77*100)</f>
        <v/>
      </c>
    </row>
    <row r="71" spans="1:10" ht="36.75" customHeight="1" x14ac:dyDescent="0.25">
      <c r="A71" s="181"/>
      <c r="B71" s="186" t="s">
        <v>91</v>
      </c>
      <c r="C71" s="187" t="s">
        <v>92</v>
      </c>
      <c r="D71" s="188"/>
      <c r="E71" s="188"/>
      <c r="F71" s="194" t="s">
        <v>27</v>
      </c>
      <c r="G71" s="195"/>
      <c r="H71" s="195"/>
      <c r="I71" s="195">
        <f>'21 - 09 21 - 09.1 Pol'!G301</f>
        <v>0</v>
      </c>
      <c r="J71" s="192" t="str">
        <f>IF(I77=0,"",I71/I77*100)</f>
        <v/>
      </c>
    </row>
    <row r="72" spans="1:10" ht="36.75" customHeight="1" x14ac:dyDescent="0.25">
      <c r="A72" s="181"/>
      <c r="B72" s="186" t="s">
        <v>93</v>
      </c>
      <c r="C72" s="187" t="s">
        <v>94</v>
      </c>
      <c r="D72" s="188"/>
      <c r="E72" s="188"/>
      <c r="F72" s="194" t="s">
        <v>27</v>
      </c>
      <c r="G72" s="195"/>
      <c r="H72" s="195"/>
      <c r="I72" s="195">
        <f>'21 - 09 21 - 09.1 Pol'!G326</f>
        <v>0</v>
      </c>
      <c r="J72" s="192" t="str">
        <f>IF(I77=0,"",I72/I77*100)</f>
        <v/>
      </c>
    </row>
    <row r="73" spans="1:10" ht="36.75" customHeight="1" x14ac:dyDescent="0.25">
      <c r="A73" s="181"/>
      <c r="B73" s="186" t="s">
        <v>95</v>
      </c>
      <c r="C73" s="187" t="s">
        <v>96</v>
      </c>
      <c r="D73" s="188"/>
      <c r="E73" s="188"/>
      <c r="F73" s="194" t="s">
        <v>27</v>
      </c>
      <c r="G73" s="195"/>
      <c r="H73" s="195"/>
      <c r="I73" s="195">
        <f>'21 - 09 21 - 09.1 Pol'!G338</f>
        <v>0</v>
      </c>
      <c r="J73" s="192" t="str">
        <f>IF(I77=0,"",I73/I77*100)</f>
        <v/>
      </c>
    </row>
    <row r="74" spans="1:10" ht="36.75" customHeight="1" x14ac:dyDescent="0.25">
      <c r="A74" s="181"/>
      <c r="B74" s="186" t="s">
        <v>97</v>
      </c>
      <c r="C74" s="187" t="s">
        <v>98</v>
      </c>
      <c r="D74" s="188"/>
      <c r="E74" s="188"/>
      <c r="F74" s="194" t="s">
        <v>28</v>
      </c>
      <c r="G74" s="195"/>
      <c r="H74" s="195"/>
      <c r="I74" s="195">
        <f>'21 - 09 21 - 09.1 Pol'!G476</f>
        <v>0</v>
      </c>
      <c r="J74" s="192" t="str">
        <f>IF(I77=0,"",I74/I77*100)</f>
        <v/>
      </c>
    </row>
    <row r="75" spans="1:10" ht="36.75" customHeight="1" x14ac:dyDescent="0.25">
      <c r="A75" s="181"/>
      <c r="B75" s="186" t="s">
        <v>99</v>
      </c>
      <c r="C75" s="187" t="s">
        <v>100</v>
      </c>
      <c r="D75" s="188"/>
      <c r="E75" s="188"/>
      <c r="F75" s="194" t="s">
        <v>101</v>
      </c>
      <c r="G75" s="195"/>
      <c r="H75" s="195"/>
      <c r="I75" s="195">
        <f>'21 - 09 21 - 09.1 Pol'!G520</f>
        <v>0</v>
      </c>
      <c r="J75" s="192" t="str">
        <f>IF(I77=0,"",I75/I77*100)</f>
        <v/>
      </c>
    </row>
    <row r="76" spans="1:10" ht="36.75" customHeight="1" x14ac:dyDescent="0.25">
      <c r="A76" s="181"/>
      <c r="B76" s="186" t="s">
        <v>102</v>
      </c>
      <c r="C76" s="187" t="s">
        <v>30</v>
      </c>
      <c r="D76" s="188"/>
      <c r="E76" s="188"/>
      <c r="F76" s="194" t="s">
        <v>102</v>
      </c>
      <c r="G76" s="195"/>
      <c r="H76" s="195"/>
      <c r="I76" s="195">
        <f>'21 - 09 21 - 09.1 Pol'!G529</f>
        <v>0</v>
      </c>
      <c r="J76" s="192" t="str">
        <f>IF(I77=0,"",I76/I77*100)</f>
        <v/>
      </c>
    </row>
    <row r="77" spans="1:10" ht="25.5" customHeight="1" x14ac:dyDescent="0.25">
      <c r="A77" s="182"/>
      <c r="B77" s="189" t="s">
        <v>1</v>
      </c>
      <c r="C77" s="190"/>
      <c r="D77" s="191"/>
      <c r="E77" s="191"/>
      <c r="F77" s="196"/>
      <c r="G77" s="197"/>
      <c r="H77" s="197"/>
      <c r="I77" s="197">
        <f>SUM(I59:I76)</f>
        <v>0</v>
      </c>
      <c r="J77" s="193">
        <f>SUM(J59:J76)</f>
        <v>0</v>
      </c>
    </row>
    <row r="78" spans="1:10" x14ac:dyDescent="0.25">
      <c r="F78" s="135"/>
      <c r="G78" s="135"/>
      <c r="H78" s="135"/>
      <c r="I78" s="135"/>
      <c r="J78" s="136"/>
    </row>
    <row r="79" spans="1:10" x14ac:dyDescent="0.25">
      <c r="F79" s="135"/>
      <c r="G79" s="135"/>
      <c r="H79" s="135"/>
      <c r="I79" s="135"/>
      <c r="J79" s="136"/>
    </row>
    <row r="80" spans="1:10" x14ac:dyDescent="0.25">
      <c r="F80" s="135"/>
      <c r="G80" s="135"/>
      <c r="H80" s="135"/>
      <c r="I80" s="135"/>
      <c r="J80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5:E75"/>
    <mergeCell ref="C76:E76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6:J46"/>
    <mergeCell ref="B48:J48"/>
    <mergeCell ref="B49:J49"/>
    <mergeCell ref="B51:J51"/>
    <mergeCell ref="C59:E59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86EA-4B03-4D40-982B-585B9E32EEF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104</v>
      </c>
    </row>
    <row r="2" spans="1:60" ht="25" customHeight="1" x14ac:dyDescent="0.25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105</v>
      </c>
    </row>
    <row r="3" spans="1:60" ht="25" customHeight="1" x14ac:dyDescent="0.25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105</v>
      </c>
      <c r="AG3" t="s">
        <v>106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107</v>
      </c>
    </row>
    <row r="5" spans="1:60" x14ac:dyDescent="0.25">
      <c r="D5" s="10"/>
    </row>
    <row r="6" spans="1:60" ht="37.5" x14ac:dyDescent="0.25">
      <c r="A6" s="210" t="s">
        <v>108</v>
      </c>
      <c r="B6" s="212" t="s">
        <v>109</v>
      </c>
      <c r="C6" s="212" t="s">
        <v>110</v>
      </c>
      <c r="D6" s="211" t="s">
        <v>111</v>
      </c>
      <c r="E6" s="210" t="s">
        <v>112</v>
      </c>
      <c r="F6" s="209" t="s">
        <v>113</v>
      </c>
      <c r="G6" s="210" t="s">
        <v>31</v>
      </c>
      <c r="H6" s="213" t="s">
        <v>32</v>
      </c>
      <c r="I6" s="213" t="s">
        <v>114</v>
      </c>
      <c r="J6" s="213" t="s">
        <v>33</v>
      </c>
      <c r="K6" s="213" t="s">
        <v>115</v>
      </c>
      <c r="L6" s="213" t="s">
        <v>116</v>
      </c>
      <c r="M6" s="213" t="s">
        <v>117</v>
      </c>
      <c r="N6" s="213" t="s">
        <v>118</v>
      </c>
      <c r="O6" s="213" t="s">
        <v>119</v>
      </c>
      <c r="P6" s="213" t="s">
        <v>120</v>
      </c>
      <c r="Q6" s="213" t="s">
        <v>121</v>
      </c>
      <c r="R6" s="213" t="s">
        <v>122</v>
      </c>
      <c r="S6" s="213" t="s">
        <v>123</v>
      </c>
      <c r="T6" s="213" t="s">
        <v>124</v>
      </c>
      <c r="U6" s="213" t="s">
        <v>125</v>
      </c>
      <c r="V6" s="213" t="s">
        <v>126</v>
      </c>
      <c r="W6" s="213" t="s">
        <v>127</v>
      </c>
      <c r="X6" s="213" t="s">
        <v>128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5" t="s">
        <v>129</v>
      </c>
      <c r="B8" s="246" t="s">
        <v>67</v>
      </c>
      <c r="C8" s="269" t="s">
        <v>68</v>
      </c>
      <c r="D8" s="247"/>
      <c r="E8" s="248"/>
      <c r="F8" s="249"/>
      <c r="G8" s="249">
        <f>SUMIF(AG9:AG17,"&lt;&gt;NOR",G9:G17)</f>
        <v>0</v>
      </c>
      <c r="H8" s="249"/>
      <c r="I8" s="249">
        <f>SUM(I9:I17)</f>
        <v>0</v>
      </c>
      <c r="J8" s="249"/>
      <c r="K8" s="249">
        <f>SUM(K9:K17)</f>
        <v>0</v>
      </c>
      <c r="L8" s="249"/>
      <c r="M8" s="249">
        <f>SUM(M9:M17)</f>
        <v>0</v>
      </c>
      <c r="N8" s="248"/>
      <c r="O8" s="248">
        <f>SUM(O9:O17)</f>
        <v>0</v>
      </c>
      <c r="P8" s="248"/>
      <c r="Q8" s="248">
        <f>SUM(Q9:Q17)</f>
        <v>0</v>
      </c>
      <c r="R8" s="249"/>
      <c r="S8" s="249"/>
      <c r="T8" s="250"/>
      <c r="U8" s="244"/>
      <c r="V8" s="244">
        <f>SUM(V9:V17)</f>
        <v>1.04</v>
      </c>
      <c r="W8" s="244"/>
      <c r="X8" s="244"/>
      <c r="AG8" t="s">
        <v>130</v>
      </c>
    </row>
    <row r="9" spans="1:60" outlineLevel="1" x14ac:dyDescent="0.25">
      <c r="A9" s="252">
        <v>1</v>
      </c>
      <c r="B9" s="253" t="s">
        <v>131</v>
      </c>
      <c r="C9" s="270" t="s">
        <v>132</v>
      </c>
      <c r="D9" s="254" t="s">
        <v>133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5">
        <v>2.4000000000000001E-4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134</v>
      </c>
      <c r="T9" s="258" t="s">
        <v>134</v>
      </c>
      <c r="U9" s="234">
        <v>1.04</v>
      </c>
      <c r="V9" s="234">
        <f>ROUND(E9*U9,2)</f>
        <v>1.04</v>
      </c>
      <c r="W9" s="234"/>
      <c r="X9" s="234" t="s">
        <v>135</v>
      </c>
      <c r="Y9" s="214"/>
      <c r="Z9" s="214"/>
      <c r="AA9" s="214"/>
      <c r="AB9" s="214"/>
      <c r="AC9" s="214"/>
      <c r="AD9" s="214"/>
      <c r="AE9" s="214"/>
      <c r="AF9" s="214"/>
      <c r="AG9" s="214" t="s">
        <v>136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31"/>
      <c r="B10" s="232"/>
      <c r="C10" s="271" t="s">
        <v>137</v>
      </c>
      <c r="D10" s="259"/>
      <c r="E10" s="259"/>
      <c r="F10" s="259"/>
      <c r="G10" s="259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138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2" t="s">
        <v>139</v>
      </c>
      <c r="D11" s="238"/>
      <c r="E11" s="239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140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2" t="s">
        <v>141</v>
      </c>
      <c r="D12" s="238"/>
      <c r="E12" s="239">
        <v>1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140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31"/>
      <c r="B13" s="232"/>
      <c r="C13" s="273" t="s">
        <v>142</v>
      </c>
      <c r="D13" s="240"/>
      <c r="E13" s="241">
        <v>1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140</v>
      </c>
      <c r="AH13" s="214">
        <v>1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52">
        <v>2</v>
      </c>
      <c r="B14" s="253" t="s">
        <v>143</v>
      </c>
      <c r="C14" s="270" t="s">
        <v>144</v>
      </c>
      <c r="D14" s="254" t="s">
        <v>133</v>
      </c>
      <c r="E14" s="255">
        <v>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15</v>
      </c>
      <c r="M14" s="257">
        <f>G14*(1+L14/100)</f>
        <v>0</v>
      </c>
      <c r="N14" s="255">
        <v>1E-3</v>
      </c>
      <c r="O14" s="255">
        <f>ROUND(E14*N14,2)</f>
        <v>0</v>
      </c>
      <c r="P14" s="255">
        <v>0</v>
      </c>
      <c r="Q14" s="255">
        <f>ROUND(E14*P14,2)</f>
        <v>0</v>
      </c>
      <c r="R14" s="257" t="s">
        <v>145</v>
      </c>
      <c r="S14" s="257" t="s">
        <v>134</v>
      </c>
      <c r="T14" s="258" t="s">
        <v>134</v>
      </c>
      <c r="U14" s="234">
        <v>0</v>
      </c>
      <c r="V14" s="234">
        <f>ROUND(E14*U14,2)</f>
        <v>0</v>
      </c>
      <c r="W14" s="234"/>
      <c r="X14" s="234" t="s">
        <v>146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147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31"/>
      <c r="B15" s="232"/>
      <c r="C15" s="272" t="s">
        <v>139</v>
      </c>
      <c r="D15" s="238"/>
      <c r="E15" s="239"/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14"/>
      <c r="Z15" s="214"/>
      <c r="AA15" s="214"/>
      <c r="AB15" s="214"/>
      <c r="AC15" s="214"/>
      <c r="AD15" s="214"/>
      <c r="AE15" s="214"/>
      <c r="AF15" s="214"/>
      <c r="AG15" s="214" t="s">
        <v>140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31"/>
      <c r="B16" s="232"/>
      <c r="C16" s="272" t="s">
        <v>141</v>
      </c>
      <c r="D16" s="238"/>
      <c r="E16" s="239">
        <v>1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140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73" t="s">
        <v>142</v>
      </c>
      <c r="D17" s="240"/>
      <c r="E17" s="241">
        <v>1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140</v>
      </c>
      <c r="AH17" s="214">
        <v>1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13" x14ac:dyDescent="0.25">
      <c r="A18" s="245" t="s">
        <v>129</v>
      </c>
      <c r="B18" s="246" t="s">
        <v>69</v>
      </c>
      <c r="C18" s="269" t="s">
        <v>70</v>
      </c>
      <c r="D18" s="247"/>
      <c r="E18" s="248"/>
      <c r="F18" s="249"/>
      <c r="G18" s="249">
        <f>SUMIF(AG19:AG48,"&lt;&gt;NOR",G19:G48)</f>
        <v>0</v>
      </c>
      <c r="H18" s="249"/>
      <c r="I18" s="249">
        <f>SUM(I19:I48)</f>
        <v>0</v>
      </c>
      <c r="J18" s="249"/>
      <c r="K18" s="249">
        <f>SUM(K19:K48)</f>
        <v>0</v>
      </c>
      <c r="L18" s="249"/>
      <c r="M18" s="249">
        <f>SUM(M19:M48)</f>
        <v>0</v>
      </c>
      <c r="N18" s="248"/>
      <c r="O18" s="248">
        <f>SUM(O19:O48)</f>
        <v>0.45</v>
      </c>
      <c r="P18" s="248"/>
      <c r="Q18" s="248">
        <f>SUM(Q19:Q48)</f>
        <v>0</v>
      </c>
      <c r="R18" s="249"/>
      <c r="S18" s="249"/>
      <c r="T18" s="250"/>
      <c r="U18" s="244"/>
      <c r="V18" s="244">
        <f>SUM(V19:V48)</f>
        <v>12.64</v>
      </c>
      <c r="W18" s="244"/>
      <c r="X18" s="244"/>
      <c r="AG18" t="s">
        <v>130</v>
      </c>
    </row>
    <row r="19" spans="1:60" outlineLevel="1" x14ac:dyDescent="0.25">
      <c r="A19" s="252">
        <v>3</v>
      </c>
      <c r="B19" s="253" t="s">
        <v>148</v>
      </c>
      <c r="C19" s="270" t="s">
        <v>149</v>
      </c>
      <c r="D19" s="254" t="s">
        <v>150</v>
      </c>
      <c r="E19" s="255">
        <v>30.180499999999999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15</v>
      </c>
      <c r="M19" s="257">
        <f>G19*(1+L19/100)</f>
        <v>0</v>
      </c>
      <c r="N19" s="255">
        <v>4.0000000000000003E-5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134</v>
      </c>
      <c r="T19" s="258" t="s">
        <v>134</v>
      </c>
      <c r="U19" s="234">
        <v>7.8E-2</v>
      </c>
      <c r="V19" s="234">
        <f>ROUND(E19*U19,2)</f>
        <v>2.35</v>
      </c>
      <c r="W19" s="234"/>
      <c r="X19" s="234" t="s">
        <v>135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151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0.5" outlineLevel="1" x14ac:dyDescent="0.25">
      <c r="A20" s="231"/>
      <c r="B20" s="232"/>
      <c r="C20" s="271" t="s">
        <v>152</v>
      </c>
      <c r="D20" s="259"/>
      <c r="E20" s="259"/>
      <c r="F20" s="259"/>
      <c r="G20" s="259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138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60" t="str">
        <f>C20</f>
        <v>fólií Pe 0,05-0,2 mm, které se zřizují před úpravami povrchu, a obalení osazených dveřních zárubní před znečištěním při úpravách povrchu nástřikem plastických maltovin včetně pozdějšího odkrytí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1"/>
      <c r="B21" s="232"/>
      <c r="C21" s="272" t="s">
        <v>139</v>
      </c>
      <c r="D21" s="238"/>
      <c r="E21" s="239"/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140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72" t="s">
        <v>153</v>
      </c>
      <c r="D22" s="238"/>
      <c r="E22" s="239">
        <v>3.6139999999999999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140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31"/>
      <c r="B23" s="232"/>
      <c r="C23" s="272" t="s">
        <v>154</v>
      </c>
      <c r="D23" s="238"/>
      <c r="E23" s="239">
        <v>2.8494999999999999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140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31"/>
      <c r="B24" s="232"/>
      <c r="C24" s="272" t="s">
        <v>155</v>
      </c>
      <c r="D24" s="238"/>
      <c r="E24" s="239">
        <v>5.0019999999999998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140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31"/>
      <c r="B25" s="232"/>
      <c r="C25" s="272" t="s">
        <v>156</v>
      </c>
      <c r="D25" s="238"/>
      <c r="E25" s="239">
        <v>1.5760000000000001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140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2" t="s">
        <v>157</v>
      </c>
      <c r="D26" s="238"/>
      <c r="E26" s="239">
        <v>9.4559999999999995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140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2" t="s">
        <v>158</v>
      </c>
      <c r="D27" s="238"/>
      <c r="E27" s="239">
        <v>7.6829999999999998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140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3" t="s">
        <v>142</v>
      </c>
      <c r="D28" s="240"/>
      <c r="E28" s="241">
        <v>30.180499999999999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140</v>
      </c>
      <c r="AH28" s="214">
        <v>1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0" outlineLevel="1" x14ac:dyDescent="0.25">
      <c r="A29" s="252">
        <v>4</v>
      </c>
      <c r="B29" s="253" t="s">
        <v>159</v>
      </c>
      <c r="C29" s="270" t="s">
        <v>160</v>
      </c>
      <c r="D29" s="254" t="s">
        <v>133</v>
      </c>
      <c r="E29" s="255">
        <v>23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15</v>
      </c>
      <c r="M29" s="257">
        <f>G29*(1+L29/100)</f>
        <v>0</v>
      </c>
      <c r="N29" s="255">
        <v>2.49E-3</v>
      </c>
      <c r="O29" s="255">
        <f>ROUND(E29*N29,2)</f>
        <v>0.06</v>
      </c>
      <c r="P29" s="255">
        <v>0</v>
      </c>
      <c r="Q29" s="255">
        <f>ROUND(E29*P29,2)</f>
        <v>0</v>
      </c>
      <c r="R29" s="257"/>
      <c r="S29" s="257" t="s">
        <v>134</v>
      </c>
      <c r="T29" s="258" t="s">
        <v>134</v>
      </c>
      <c r="U29" s="234">
        <v>0.14499999999999999</v>
      </c>
      <c r="V29" s="234">
        <f>ROUND(E29*U29,2)</f>
        <v>3.34</v>
      </c>
      <c r="W29" s="234"/>
      <c r="X29" s="234" t="s">
        <v>135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136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.5" outlineLevel="1" x14ac:dyDescent="0.25">
      <c r="A30" s="231"/>
      <c r="B30" s="232"/>
      <c r="C30" s="271" t="s">
        <v>161</v>
      </c>
      <c r="D30" s="259"/>
      <c r="E30" s="259"/>
      <c r="F30" s="259"/>
      <c r="G30" s="259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138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60" t="str">
        <f>C30</f>
        <v>V položce jsou zakalkulovány náklady na pomocné pracovní lešení o výšce podlahy do 1900 mm a pro zatížení do 1,5 kPa. Položka obsahuje penetraci podkladu a sádrovou omítku tl. 15 mm.</v>
      </c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2" t="s">
        <v>139</v>
      </c>
      <c r="D31" s="238"/>
      <c r="E31" s="239"/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140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2" t="s">
        <v>162</v>
      </c>
      <c r="D32" s="238"/>
      <c r="E32" s="239">
        <v>5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140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2" t="s">
        <v>163</v>
      </c>
      <c r="D33" s="238"/>
      <c r="E33" s="239">
        <v>2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140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2" t="s">
        <v>164</v>
      </c>
      <c r="D34" s="238"/>
      <c r="E34" s="239">
        <v>2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140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2" t="s">
        <v>165</v>
      </c>
      <c r="D35" s="238"/>
      <c r="E35" s="239">
        <v>5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140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2" t="s">
        <v>166</v>
      </c>
      <c r="D36" s="238"/>
      <c r="E36" s="239">
        <v>5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140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31"/>
      <c r="B37" s="232"/>
      <c r="C37" s="272" t="s">
        <v>167</v>
      </c>
      <c r="D37" s="238"/>
      <c r="E37" s="239">
        <v>2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140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31"/>
      <c r="B38" s="232"/>
      <c r="C38" s="272" t="s">
        <v>168</v>
      </c>
      <c r="D38" s="238"/>
      <c r="E38" s="239">
        <v>2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140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31"/>
      <c r="B39" s="232"/>
      <c r="C39" s="273" t="s">
        <v>142</v>
      </c>
      <c r="D39" s="240"/>
      <c r="E39" s="241">
        <v>23</v>
      </c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140</v>
      </c>
      <c r="AH39" s="214">
        <v>1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0" outlineLevel="1" x14ac:dyDescent="0.25">
      <c r="A40" s="252">
        <v>5</v>
      </c>
      <c r="B40" s="253" t="s">
        <v>169</v>
      </c>
      <c r="C40" s="270" t="s">
        <v>170</v>
      </c>
      <c r="D40" s="254" t="s">
        <v>150</v>
      </c>
      <c r="E40" s="255">
        <v>8.2791999999999994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15</v>
      </c>
      <c r="M40" s="257">
        <f>G40*(1+L40/100)</f>
        <v>0</v>
      </c>
      <c r="N40" s="255">
        <v>4.7660000000000001E-2</v>
      </c>
      <c r="O40" s="255">
        <f>ROUND(E40*N40,2)</f>
        <v>0.39</v>
      </c>
      <c r="P40" s="255">
        <v>0</v>
      </c>
      <c r="Q40" s="255">
        <f>ROUND(E40*P40,2)</f>
        <v>0</v>
      </c>
      <c r="R40" s="257"/>
      <c r="S40" s="257" t="s">
        <v>134</v>
      </c>
      <c r="T40" s="258" t="s">
        <v>134</v>
      </c>
      <c r="U40" s="234">
        <v>0.84</v>
      </c>
      <c r="V40" s="234">
        <f>ROUND(E40*U40,2)</f>
        <v>6.95</v>
      </c>
      <c r="W40" s="234"/>
      <c r="X40" s="234" t="s">
        <v>135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136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1" t="s">
        <v>171</v>
      </c>
      <c r="D41" s="259"/>
      <c r="E41" s="259"/>
      <c r="F41" s="259"/>
      <c r="G41" s="259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138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2" t="s">
        <v>139</v>
      </c>
      <c r="D42" s="238"/>
      <c r="E42" s="239"/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140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2" t="s">
        <v>172</v>
      </c>
      <c r="D43" s="238"/>
      <c r="E43" s="239"/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140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2" t="s">
        <v>173</v>
      </c>
      <c r="D44" s="238"/>
      <c r="E44" s="239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140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31"/>
      <c r="B45" s="232"/>
      <c r="C45" s="272" t="s">
        <v>174</v>
      </c>
      <c r="D45" s="238"/>
      <c r="E45" s="239">
        <v>1.2791999999999999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140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2" t="s">
        <v>175</v>
      </c>
      <c r="D46" s="238"/>
      <c r="E46" s="239">
        <v>2.08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140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2" t="s">
        <v>176</v>
      </c>
      <c r="D47" s="238"/>
      <c r="E47" s="239">
        <v>4.92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140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31"/>
      <c r="B48" s="232"/>
      <c r="C48" s="273" t="s">
        <v>142</v>
      </c>
      <c r="D48" s="240"/>
      <c r="E48" s="241">
        <v>8.2791999999999994</v>
      </c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140</v>
      </c>
      <c r="AH48" s="214">
        <v>1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13" x14ac:dyDescent="0.25">
      <c r="A49" s="245" t="s">
        <v>129</v>
      </c>
      <c r="B49" s="246" t="s">
        <v>71</v>
      </c>
      <c r="C49" s="269" t="s">
        <v>72</v>
      </c>
      <c r="D49" s="247"/>
      <c r="E49" s="248"/>
      <c r="F49" s="249"/>
      <c r="G49" s="249">
        <f>SUMIF(AG50:AG57,"&lt;&gt;NOR",G50:G57)</f>
        <v>0</v>
      </c>
      <c r="H49" s="249"/>
      <c r="I49" s="249">
        <f>SUM(I50:I57)</f>
        <v>0</v>
      </c>
      <c r="J49" s="249"/>
      <c r="K49" s="249">
        <f>SUM(K50:K57)</f>
        <v>0</v>
      </c>
      <c r="L49" s="249"/>
      <c r="M49" s="249">
        <f>SUM(M50:M57)</f>
        <v>0</v>
      </c>
      <c r="N49" s="248"/>
      <c r="O49" s="248">
        <f>SUM(O50:O57)</f>
        <v>0</v>
      </c>
      <c r="P49" s="248"/>
      <c r="Q49" s="248">
        <f>SUM(Q50:Q57)</f>
        <v>0</v>
      </c>
      <c r="R49" s="249"/>
      <c r="S49" s="249"/>
      <c r="T49" s="250"/>
      <c r="U49" s="244"/>
      <c r="V49" s="244">
        <f>SUM(V50:V57)</f>
        <v>4.5</v>
      </c>
      <c r="W49" s="244"/>
      <c r="X49" s="244"/>
      <c r="AG49" t="s">
        <v>130</v>
      </c>
    </row>
    <row r="50" spans="1:60" outlineLevel="1" x14ac:dyDescent="0.25">
      <c r="A50" s="252">
        <v>6</v>
      </c>
      <c r="B50" s="253" t="s">
        <v>177</v>
      </c>
      <c r="C50" s="270" t="s">
        <v>178</v>
      </c>
      <c r="D50" s="254" t="s">
        <v>179</v>
      </c>
      <c r="E50" s="255">
        <v>4.5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15</v>
      </c>
      <c r="M50" s="257">
        <f>G50*(1+L50/100)</f>
        <v>0</v>
      </c>
      <c r="N50" s="255">
        <v>0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134</v>
      </c>
      <c r="T50" s="258" t="s">
        <v>134</v>
      </c>
      <c r="U50" s="234">
        <v>1</v>
      </c>
      <c r="V50" s="234">
        <f>ROUND(E50*U50,2)</f>
        <v>4.5</v>
      </c>
      <c r="W50" s="234"/>
      <c r="X50" s="234" t="s">
        <v>135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136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1" t="s">
        <v>180</v>
      </c>
      <c r="D51" s="259"/>
      <c r="E51" s="259"/>
      <c r="F51" s="259"/>
      <c r="G51" s="259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138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4" t="s">
        <v>181</v>
      </c>
      <c r="D52" s="261"/>
      <c r="E52" s="261"/>
      <c r="F52" s="261"/>
      <c r="G52" s="261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138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31"/>
      <c r="B53" s="232"/>
      <c r="C53" s="272" t="s">
        <v>139</v>
      </c>
      <c r="D53" s="238"/>
      <c r="E53" s="239"/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140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72" t="s">
        <v>182</v>
      </c>
      <c r="D54" s="238"/>
      <c r="E54" s="239">
        <v>2</v>
      </c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140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2" t="s">
        <v>183</v>
      </c>
      <c r="D55" s="238"/>
      <c r="E55" s="239">
        <v>0.5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140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2" t="s">
        <v>184</v>
      </c>
      <c r="D56" s="238"/>
      <c r="E56" s="239">
        <v>2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140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3" t="s">
        <v>142</v>
      </c>
      <c r="D57" s="240"/>
      <c r="E57" s="241">
        <v>4.5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140</v>
      </c>
      <c r="AH57" s="214">
        <v>1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6" x14ac:dyDescent="0.25">
      <c r="A58" s="245" t="s">
        <v>129</v>
      </c>
      <c r="B58" s="246" t="s">
        <v>73</v>
      </c>
      <c r="C58" s="269" t="s">
        <v>74</v>
      </c>
      <c r="D58" s="247"/>
      <c r="E58" s="248"/>
      <c r="F58" s="249"/>
      <c r="G58" s="249">
        <f>SUMIF(AG59:AG88,"&lt;&gt;NOR",G59:G88)</f>
        <v>0</v>
      </c>
      <c r="H58" s="249"/>
      <c r="I58" s="249">
        <f>SUM(I59:I88)</f>
        <v>0</v>
      </c>
      <c r="J58" s="249"/>
      <c r="K58" s="249">
        <f>SUM(K59:K88)</f>
        <v>0</v>
      </c>
      <c r="L58" s="249"/>
      <c r="M58" s="249">
        <f>SUM(M59:M88)</f>
        <v>0</v>
      </c>
      <c r="N58" s="248"/>
      <c r="O58" s="248">
        <f>SUM(O59:O88)</f>
        <v>0</v>
      </c>
      <c r="P58" s="248"/>
      <c r="Q58" s="248">
        <f>SUM(Q59:Q88)</f>
        <v>0</v>
      </c>
      <c r="R58" s="249"/>
      <c r="S58" s="249"/>
      <c r="T58" s="250"/>
      <c r="U58" s="244"/>
      <c r="V58" s="244">
        <f>SUM(V59:V88)</f>
        <v>28.11</v>
      </c>
      <c r="W58" s="244"/>
      <c r="X58" s="244"/>
      <c r="AG58" t="s">
        <v>130</v>
      </c>
    </row>
    <row r="59" spans="1:60" outlineLevel="1" x14ac:dyDescent="0.25">
      <c r="A59" s="252">
        <v>7</v>
      </c>
      <c r="B59" s="253" t="s">
        <v>185</v>
      </c>
      <c r="C59" s="270" t="s">
        <v>186</v>
      </c>
      <c r="D59" s="254" t="s">
        <v>150</v>
      </c>
      <c r="E59" s="255">
        <v>74.900000000000006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15</v>
      </c>
      <c r="M59" s="257">
        <f>G59*(1+L59/100)</f>
        <v>0</v>
      </c>
      <c r="N59" s="255">
        <v>4.0000000000000003E-5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134</v>
      </c>
      <c r="T59" s="258" t="s">
        <v>134</v>
      </c>
      <c r="U59" s="234">
        <v>0.308</v>
      </c>
      <c r="V59" s="234">
        <f>ROUND(E59*U59,2)</f>
        <v>23.07</v>
      </c>
      <c r="W59" s="234"/>
      <c r="X59" s="234" t="s">
        <v>135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151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0.5" outlineLevel="1" x14ac:dyDescent="0.25">
      <c r="A60" s="231"/>
      <c r="B60" s="232"/>
      <c r="C60" s="271" t="s">
        <v>187</v>
      </c>
      <c r="D60" s="259"/>
      <c r="E60" s="259"/>
      <c r="F60" s="259"/>
      <c r="G60" s="259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14"/>
      <c r="Z60" s="214"/>
      <c r="AA60" s="214"/>
      <c r="AB60" s="214"/>
      <c r="AC60" s="214"/>
      <c r="AD60" s="214"/>
      <c r="AE60" s="214"/>
      <c r="AF60" s="214"/>
      <c r="AG60" s="214" t="s">
        <v>138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60" t="str">
        <f>C60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72" t="s">
        <v>139</v>
      </c>
      <c r="D61" s="238"/>
      <c r="E61" s="239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140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31"/>
      <c r="B62" s="232"/>
      <c r="C62" s="272" t="s">
        <v>188</v>
      </c>
      <c r="D62" s="238"/>
      <c r="E62" s="239">
        <v>11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140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2" t="s">
        <v>189</v>
      </c>
      <c r="D63" s="238"/>
      <c r="E63" s="239">
        <v>2.2999999999999998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140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31"/>
      <c r="B64" s="232"/>
      <c r="C64" s="272" t="s">
        <v>190</v>
      </c>
      <c r="D64" s="238"/>
      <c r="E64" s="239">
        <v>20.399999999999999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140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31"/>
      <c r="B65" s="232"/>
      <c r="C65" s="272" t="s">
        <v>191</v>
      </c>
      <c r="D65" s="238"/>
      <c r="E65" s="239">
        <v>19.5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140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2" t="s">
        <v>192</v>
      </c>
      <c r="D66" s="238"/>
      <c r="E66" s="239">
        <v>17.2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140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31"/>
      <c r="B67" s="232"/>
      <c r="C67" s="272" t="s">
        <v>193</v>
      </c>
      <c r="D67" s="238"/>
      <c r="E67" s="239">
        <v>3.1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140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31"/>
      <c r="B68" s="232"/>
      <c r="C68" s="272" t="s">
        <v>194</v>
      </c>
      <c r="D68" s="238"/>
      <c r="E68" s="239">
        <v>1.4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140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3" t="s">
        <v>142</v>
      </c>
      <c r="D69" s="240"/>
      <c r="E69" s="241">
        <v>74.900000000000006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140</v>
      </c>
      <c r="AH69" s="214">
        <v>1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52">
        <v>8</v>
      </c>
      <c r="B70" s="253" t="s">
        <v>195</v>
      </c>
      <c r="C70" s="270" t="s">
        <v>196</v>
      </c>
      <c r="D70" s="254" t="s">
        <v>150</v>
      </c>
      <c r="E70" s="255">
        <v>74.900000000000006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15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134</v>
      </c>
      <c r="T70" s="258" t="s">
        <v>134</v>
      </c>
      <c r="U70" s="234">
        <v>1.4999999999999999E-2</v>
      </c>
      <c r="V70" s="234">
        <f>ROUND(E70*U70,2)</f>
        <v>1.1200000000000001</v>
      </c>
      <c r="W70" s="234"/>
      <c r="X70" s="234" t="s">
        <v>135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136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2" t="s">
        <v>139</v>
      </c>
      <c r="D71" s="238"/>
      <c r="E71" s="239"/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140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31"/>
      <c r="B72" s="232"/>
      <c r="C72" s="272" t="s">
        <v>188</v>
      </c>
      <c r="D72" s="238"/>
      <c r="E72" s="239">
        <v>11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140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31"/>
      <c r="B73" s="232"/>
      <c r="C73" s="272" t="s">
        <v>189</v>
      </c>
      <c r="D73" s="238"/>
      <c r="E73" s="239">
        <v>2.2999999999999998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140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2" t="s">
        <v>190</v>
      </c>
      <c r="D74" s="238"/>
      <c r="E74" s="239">
        <v>20.399999999999999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140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2" t="s">
        <v>191</v>
      </c>
      <c r="D75" s="238"/>
      <c r="E75" s="239">
        <v>19.5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140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2" t="s">
        <v>192</v>
      </c>
      <c r="D76" s="238"/>
      <c r="E76" s="239">
        <v>17.2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140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31"/>
      <c r="B77" s="232"/>
      <c r="C77" s="272" t="s">
        <v>193</v>
      </c>
      <c r="D77" s="238"/>
      <c r="E77" s="239">
        <v>3.1</v>
      </c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14"/>
      <c r="Z77" s="214"/>
      <c r="AA77" s="214"/>
      <c r="AB77" s="214"/>
      <c r="AC77" s="214"/>
      <c r="AD77" s="214"/>
      <c r="AE77" s="214"/>
      <c r="AF77" s="214"/>
      <c r="AG77" s="214" t="s">
        <v>140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2" t="s">
        <v>194</v>
      </c>
      <c r="D78" s="238"/>
      <c r="E78" s="239">
        <v>1.4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140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3" t="s">
        <v>142</v>
      </c>
      <c r="D79" s="240"/>
      <c r="E79" s="241">
        <v>74.900000000000006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140</v>
      </c>
      <c r="AH79" s="214">
        <v>1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52">
        <v>9</v>
      </c>
      <c r="B80" s="253" t="s">
        <v>197</v>
      </c>
      <c r="C80" s="270" t="s">
        <v>198</v>
      </c>
      <c r="D80" s="254" t="s">
        <v>150</v>
      </c>
      <c r="E80" s="255">
        <v>30.180499999999999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15</v>
      </c>
      <c r="M80" s="257">
        <f>G80*(1+L80/100)</f>
        <v>0</v>
      </c>
      <c r="N80" s="255">
        <v>1.0000000000000001E-5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134</v>
      </c>
      <c r="T80" s="258" t="s">
        <v>134</v>
      </c>
      <c r="U80" s="234">
        <v>0.13</v>
      </c>
      <c r="V80" s="234">
        <f>ROUND(E80*U80,2)</f>
        <v>3.92</v>
      </c>
      <c r="W80" s="234"/>
      <c r="X80" s="234" t="s">
        <v>135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136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2" t="s">
        <v>139</v>
      </c>
      <c r="D81" s="238"/>
      <c r="E81" s="239"/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140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31"/>
      <c r="B82" s="232"/>
      <c r="C82" s="272" t="s">
        <v>153</v>
      </c>
      <c r="D82" s="238"/>
      <c r="E82" s="239">
        <v>3.6139999999999999</v>
      </c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140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31"/>
      <c r="B83" s="232"/>
      <c r="C83" s="272" t="s">
        <v>154</v>
      </c>
      <c r="D83" s="238"/>
      <c r="E83" s="239">
        <v>2.8494999999999999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140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2" t="s">
        <v>155</v>
      </c>
      <c r="D84" s="238"/>
      <c r="E84" s="239">
        <v>5.0019999999999998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140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2" t="s">
        <v>156</v>
      </c>
      <c r="D85" s="238"/>
      <c r="E85" s="239">
        <v>1.5760000000000001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140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2" t="s">
        <v>157</v>
      </c>
      <c r="D86" s="238"/>
      <c r="E86" s="239">
        <v>9.4559999999999995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140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2" t="s">
        <v>158</v>
      </c>
      <c r="D87" s="238"/>
      <c r="E87" s="239">
        <v>7.6829999999999998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140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31"/>
      <c r="B88" s="232"/>
      <c r="C88" s="273" t="s">
        <v>142</v>
      </c>
      <c r="D88" s="240"/>
      <c r="E88" s="241">
        <v>30.180499999999999</v>
      </c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140</v>
      </c>
      <c r="AH88" s="214">
        <v>1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13" x14ac:dyDescent="0.25">
      <c r="A89" s="245" t="s">
        <v>129</v>
      </c>
      <c r="B89" s="246" t="s">
        <v>75</v>
      </c>
      <c r="C89" s="269" t="s">
        <v>76</v>
      </c>
      <c r="D89" s="247"/>
      <c r="E89" s="248"/>
      <c r="F89" s="249"/>
      <c r="G89" s="249">
        <f>SUMIF(AG90:AG95,"&lt;&gt;NOR",G90:G95)</f>
        <v>0</v>
      </c>
      <c r="H89" s="249"/>
      <c r="I89" s="249">
        <f>SUM(I90:I95)</f>
        <v>0</v>
      </c>
      <c r="J89" s="249"/>
      <c r="K89" s="249">
        <f>SUM(K90:K95)</f>
        <v>0</v>
      </c>
      <c r="L89" s="249"/>
      <c r="M89" s="249">
        <f>SUM(M90:M95)</f>
        <v>0</v>
      </c>
      <c r="N89" s="248"/>
      <c r="O89" s="248">
        <f>SUM(O90:O95)</f>
        <v>0</v>
      </c>
      <c r="P89" s="248"/>
      <c r="Q89" s="248">
        <f>SUM(Q90:Q95)</f>
        <v>0</v>
      </c>
      <c r="R89" s="249"/>
      <c r="S89" s="249"/>
      <c r="T89" s="250"/>
      <c r="U89" s="244"/>
      <c r="V89" s="244">
        <f>SUM(V90:V95)</f>
        <v>0.3</v>
      </c>
      <c r="W89" s="244"/>
      <c r="X89" s="244"/>
      <c r="AG89" t="s">
        <v>130</v>
      </c>
    </row>
    <row r="90" spans="1:60" outlineLevel="1" x14ac:dyDescent="0.25">
      <c r="A90" s="252">
        <v>10</v>
      </c>
      <c r="B90" s="253" t="s">
        <v>199</v>
      </c>
      <c r="C90" s="270" t="s">
        <v>200</v>
      </c>
      <c r="D90" s="254" t="s">
        <v>133</v>
      </c>
      <c r="E90" s="255">
        <v>6</v>
      </c>
      <c r="F90" s="256"/>
      <c r="G90" s="257">
        <f>ROUND(E90*F90,2)</f>
        <v>0</v>
      </c>
      <c r="H90" s="256"/>
      <c r="I90" s="257">
        <f>ROUND(E90*H90,2)</f>
        <v>0</v>
      </c>
      <c r="J90" s="256"/>
      <c r="K90" s="257">
        <f>ROUND(E90*J90,2)</f>
        <v>0</v>
      </c>
      <c r="L90" s="257">
        <v>15</v>
      </c>
      <c r="M90" s="257">
        <f>G90*(1+L90/100)</f>
        <v>0</v>
      </c>
      <c r="N90" s="255">
        <v>0</v>
      </c>
      <c r="O90" s="255">
        <f>ROUND(E90*N90,2)</f>
        <v>0</v>
      </c>
      <c r="P90" s="255">
        <v>0</v>
      </c>
      <c r="Q90" s="255">
        <f>ROUND(E90*P90,2)</f>
        <v>0</v>
      </c>
      <c r="R90" s="257"/>
      <c r="S90" s="257" t="s">
        <v>134</v>
      </c>
      <c r="T90" s="258" t="s">
        <v>134</v>
      </c>
      <c r="U90" s="234">
        <v>0.05</v>
      </c>
      <c r="V90" s="234">
        <f>ROUND(E90*U90,2)</f>
        <v>0.3</v>
      </c>
      <c r="W90" s="234"/>
      <c r="X90" s="234" t="s">
        <v>135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136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31"/>
      <c r="B91" s="232"/>
      <c r="C91" s="272" t="s">
        <v>139</v>
      </c>
      <c r="D91" s="238"/>
      <c r="E91" s="239"/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140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1"/>
      <c r="B92" s="232"/>
      <c r="C92" s="272" t="s">
        <v>201</v>
      </c>
      <c r="D92" s="238"/>
      <c r="E92" s="239">
        <v>1</v>
      </c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140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2" t="s">
        <v>202</v>
      </c>
      <c r="D93" s="238"/>
      <c r="E93" s="239">
        <v>3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140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2" t="s">
        <v>203</v>
      </c>
      <c r="D94" s="238"/>
      <c r="E94" s="239">
        <v>2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140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3" t="s">
        <v>142</v>
      </c>
      <c r="D95" s="240"/>
      <c r="E95" s="241">
        <v>6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140</v>
      </c>
      <c r="AH95" s="214">
        <v>1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13" x14ac:dyDescent="0.25">
      <c r="A96" s="245" t="s">
        <v>129</v>
      </c>
      <c r="B96" s="246" t="s">
        <v>77</v>
      </c>
      <c r="C96" s="269" t="s">
        <v>78</v>
      </c>
      <c r="D96" s="247"/>
      <c r="E96" s="248"/>
      <c r="F96" s="249"/>
      <c r="G96" s="249">
        <f>SUMIF(AG97:AG97,"&lt;&gt;NOR",G97:G97)</f>
        <v>0</v>
      </c>
      <c r="H96" s="249"/>
      <c r="I96" s="249">
        <f>SUM(I97:I97)</f>
        <v>0</v>
      </c>
      <c r="J96" s="249"/>
      <c r="K96" s="249">
        <f>SUM(K97:K97)</f>
        <v>0</v>
      </c>
      <c r="L96" s="249"/>
      <c r="M96" s="249">
        <f>SUM(M97:M97)</f>
        <v>0</v>
      </c>
      <c r="N96" s="248"/>
      <c r="O96" s="248">
        <f>SUM(O97:O97)</f>
        <v>0</v>
      </c>
      <c r="P96" s="248"/>
      <c r="Q96" s="248">
        <f>SUM(Q97:Q97)</f>
        <v>0</v>
      </c>
      <c r="R96" s="249"/>
      <c r="S96" s="249"/>
      <c r="T96" s="250"/>
      <c r="U96" s="244"/>
      <c r="V96" s="244">
        <f>SUM(V97:V97)</f>
        <v>2.52</v>
      </c>
      <c r="W96" s="244"/>
      <c r="X96" s="244"/>
      <c r="AG96" t="s">
        <v>130</v>
      </c>
    </row>
    <row r="97" spans="1:60" outlineLevel="1" x14ac:dyDescent="0.25">
      <c r="A97" s="262">
        <v>11</v>
      </c>
      <c r="B97" s="263" t="s">
        <v>204</v>
      </c>
      <c r="C97" s="275" t="s">
        <v>205</v>
      </c>
      <c r="D97" s="264" t="s">
        <v>206</v>
      </c>
      <c r="E97" s="265">
        <v>0.45760000000000001</v>
      </c>
      <c r="F97" s="266"/>
      <c r="G97" s="267">
        <f>ROUND(E97*F97,2)</f>
        <v>0</v>
      </c>
      <c r="H97" s="266"/>
      <c r="I97" s="267">
        <f>ROUND(E97*H97,2)</f>
        <v>0</v>
      </c>
      <c r="J97" s="266"/>
      <c r="K97" s="267">
        <f>ROUND(E97*J97,2)</f>
        <v>0</v>
      </c>
      <c r="L97" s="267">
        <v>15</v>
      </c>
      <c r="M97" s="267">
        <f>G97*(1+L97/100)</f>
        <v>0</v>
      </c>
      <c r="N97" s="265">
        <v>0</v>
      </c>
      <c r="O97" s="265">
        <f>ROUND(E97*N97,2)</f>
        <v>0</v>
      </c>
      <c r="P97" s="265">
        <v>0</v>
      </c>
      <c r="Q97" s="265">
        <f>ROUND(E97*P97,2)</f>
        <v>0</v>
      </c>
      <c r="R97" s="267"/>
      <c r="S97" s="267" t="s">
        <v>134</v>
      </c>
      <c r="T97" s="268" t="s">
        <v>134</v>
      </c>
      <c r="U97" s="234">
        <v>5.5</v>
      </c>
      <c r="V97" s="234">
        <f>ROUND(E97*U97,2)</f>
        <v>2.52</v>
      </c>
      <c r="W97" s="234"/>
      <c r="X97" s="234" t="s">
        <v>207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208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13" x14ac:dyDescent="0.25">
      <c r="A98" s="245" t="s">
        <v>129</v>
      </c>
      <c r="B98" s="246" t="s">
        <v>79</v>
      </c>
      <c r="C98" s="269" t="s">
        <v>80</v>
      </c>
      <c r="D98" s="247"/>
      <c r="E98" s="248"/>
      <c r="F98" s="249"/>
      <c r="G98" s="249">
        <f>SUMIF(AG99:AG103,"&lt;&gt;NOR",G99:G103)</f>
        <v>0</v>
      </c>
      <c r="H98" s="249"/>
      <c r="I98" s="249">
        <f>SUM(I99:I103)</f>
        <v>0</v>
      </c>
      <c r="J98" s="249"/>
      <c r="K98" s="249">
        <f>SUM(K99:K103)</f>
        <v>0</v>
      </c>
      <c r="L98" s="249"/>
      <c r="M98" s="249">
        <f>SUM(M99:M103)</f>
        <v>0</v>
      </c>
      <c r="N98" s="248"/>
      <c r="O98" s="248">
        <f>SUM(O99:O103)</f>
        <v>0.01</v>
      </c>
      <c r="P98" s="248"/>
      <c r="Q98" s="248">
        <f>SUM(Q99:Q103)</f>
        <v>0</v>
      </c>
      <c r="R98" s="249"/>
      <c r="S98" s="249"/>
      <c r="T98" s="250"/>
      <c r="U98" s="244"/>
      <c r="V98" s="244">
        <f>SUM(V99:V103)</f>
        <v>1.76</v>
      </c>
      <c r="W98" s="244"/>
      <c r="X98" s="244"/>
      <c r="AG98" t="s">
        <v>130</v>
      </c>
    </row>
    <row r="99" spans="1:60" outlineLevel="1" x14ac:dyDescent="0.25">
      <c r="A99" s="252">
        <v>12</v>
      </c>
      <c r="B99" s="253" t="s">
        <v>209</v>
      </c>
      <c r="C99" s="270" t="s">
        <v>210</v>
      </c>
      <c r="D99" s="254" t="s">
        <v>211</v>
      </c>
      <c r="E99" s="255">
        <v>1</v>
      </c>
      <c r="F99" s="256"/>
      <c r="G99" s="257">
        <f>ROUND(E99*F99,2)</f>
        <v>0</v>
      </c>
      <c r="H99" s="256"/>
      <c r="I99" s="257">
        <f>ROUND(E99*H99,2)</f>
        <v>0</v>
      </c>
      <c r="J99" s="256"/>
      <c r="K99" s="257">
        <f>ROUND(E99*J99,2)</f>
        <v>0</v>
      </c>
      <c r="L99" s="257">
        <v>15</v>
      </c>
      <c r="M99" s="257">
        <f>G99*(1+L99/100)</f>
        <v>0</v>
      </c>
      <c r="N99" s="255">
        <v>6.3699999999999998E-3</v>
      </c>
      <c r="O99" s="255">
        <f>ROUND(E99*N99,2)</f>
        <v>0.01</v>
      </c>
      <c r="P99" s="255">
        <v>0</v>
      </c>
      <c r="Q99" s="255">
        <f>ROUND(E99*P99,2)</f>
        <v>0</v>
      </c>
      <c r="R99" s="257"/>
      <c r="S99" s="257" t="s">
        <v>212</v>
      </c>
      <c r="T99" s="258" t="s">
        <v>213</v>
      </c>
      <c r="U99" s="234">
        <v>1.756</v>
      </c>
      <c r="V99" s="234">
        <f>ROUND(E99*U99,2)</f>
        <v>1.76</v>
      </c>
      <c r="W99" s="234"/>
      <c r="X99" s="234" t="s">
        <v>135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136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0.5" outlineLevel="1" x14ac:dyDescent="0.25">
      <c r="A100" s="231"/>
      <c r="B100" s="232"/>
      <c r="C100" s="271" t="s">
        <v>214</v>
      </c>
      <c r="D100" s="259"/>
      <c r="E100" s="259"/>
      <c r="F100" s="259"/>
      <c r="G100" s="259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138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60" t="str">
        <f>C100</f>
        <v>Kompletní dodávka a montáž včetně uvedení do provozu, prostupů, zaškolení, seřízení, zkoušek dle příslušných ČSN a dalších pomocných prací a zednických přípomocí</v>
      </c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2" t="s">
        <v>139</v>
      </c>
      <c r="D101" s="238"/>
      <c r="E101" s="239"/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140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2" t="s">
        <v>215</v>
      </c>
      <c r="D102" s="238"/>
      <c r="E102" s="239">
        <v>1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140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3" t="s">
        <v>142</v>
      </c>
      <c r="D103" s="240"/>
      <c r="E103" s="241">
        <v>1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140</v>
      </c>
      <c r="AH103" s="214">
        <v>1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13" x14ac:dyDescent="0.25">
      <c r="A104" s="245" t="s">
        <v>129</v>
      </c>
      <c r="B104" s="246" t="s">
        <v>81</v>
      </c>
      <c r="C104" s="269" t="s">
        <v>82</v>
      </c>
      <c r="D104" s="247"/>
      <c r="E104" s="248"/>
      <c r="F104" s="249"/>
      <c r="G104" s="249">
        <f>SUMIF(AG105:AG142,"&lt;&gt;NOR",G105:G142)</f>
        <v>0</v>
      </c>
      <c r="H104" s="249"/>
      <c r="I104" s="249">
        <f>SUM(I105:I142)</f>
        <v>0</v>
      </c>
      <c r="J104" s="249"/>
      <c r="K104" s="249">
        <f>SUM(K105:K142)</f>
        <v>0</v>
      </c>
      <c r="L104" s="249"/>
      <c r="M104" s="249">
        <f>SUM(M105:M142)</f>
        <v>0</v>
      </c>
      <c r="N104" s="248"/>
      <c r="O104" s="248">
        <f>SUM(O105:O142)</f>
        <v>0.14000000000000001</v>
      </c>
      <c r="P104" s="248"/>
      <c r="Q104" s="248">
        <f>SUM(Q105:Q142)</f>
        <v>0.12000000000000001</v>
      </c>
      <c r="R104" s="249"/>
      <c r="S104" s="249"/>
      <c r="T104" s="250"/>
      <c r="U104" s="244"/>
      <c r="V104" s="244">
        <f>SUM(V105:V142)</f>
        <v>4.9000000000000004</v>
      </c>
      <c r="W104" s="244"/>
      <c r="X104" s="244"/>
      <c r="AG104" t="s">
        <v>130</v>
      </c>
    </row>
    <row r="105" spans="1:60" outlineLevel="1" x14ac:dyDescent="0.25">
      <c r="A105" s="252">
        <v>13</v>
      </c>
      <c r="B105" s="253" t="s">
        <v>216</v>
      </c>
      <c r="C105" s="270" t="s">
        <v>217</v>
      </c>
      <c r="D105" s="254" t="s">
        <v>211</v>
      </c>
      <c r="E105" s="255">
        <v>1</v>
      </c>
      <c r="F105" s="256"/>
      <c r="G105" s="257">
        <f>ROUND(E105*F105,2)</f>
        <v>0</v>
      </c>
      <c r="H105" s="256"/>
      <c r="I105" s="257">
        <f>ROUND(E105*H105,2)</f>
        <v>0</v>
      </c>
      <c r="J105" s="256"/>
      <c r="K105" s="257">
        <f>ROUND(E105*J105,2)</f>
        <v>0</v>
      </c>
      <c r="L105" s="257">
        <v>15</v>
      </c>
      <c r="M105" s="257">
        <f>G105*(1+L105/100)</f>
        <v>0</v>
      </c>
      <c r="N105" s="255">
        <v>0.1</v>
      </c>
      <c r="O105" s="255">
        <f>ROUND(E105*N105,2)</f>
        <v>0.1</v>
      </c>
      <c r="P105" s="255">
        <v>9.1999999999999998E-3</v>
      </c>
      <c r="Q105" s="255">
        <f>ROUND(E105*P105,2)</f>
        <v>0.01</v>
      </c>
      <c r="R105" s="257"/>
      <c r="S105" s="257" t="s">
        <v>134</v>
      </c>
      <c r="T105" s="258" t="s">
        <v>134</v>
      </c>
      <c r="U105" s="234">
        <v>0.46500000000000002</v>
      </c>
      <c r="V105" s="234">
        <f>ROUND(E105*U105,2)</f>
        <v>0.47</v>
      </c>
      <c r="W105" s="234"/>
      <c r="X105" s="234" t="s">
        <v>135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136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31"/>
      <c r="B106" s="232"/>
      <c r="C106" s="272" t="s">
        <v>139</v>
      </c>
      <c r="D106" s="238"/>
      <c r="E106" s="239"/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140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2" t="s">
        <v>215</v>
      </c>
      <c r="D107" s="238"/>
      <c r="E107" s="239">
        <v>1</v>
      </c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140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3" t="s">
        <v>142</v>
      </c>
      <c r="D108" s="240"/>
      <c r="E108" s="241">
        <v>1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140</v>
      </c>
      <c r="AH108" s="214">
        <v>1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52">
        <v>14</v>
      </c>
      <c r="B109" s="253" t="s">
        <v>218</v>
      </c>
      <c r="C109" s="270" t="s">
        <v>219</v>
      </c>
      <c r="D109" s="254" t="s">
        <v>211</v>
      </c>
      <c r="E109" s="255">
        <v>1</v>
      </c>
      <c r="F109" s="256"/>
      <c r="G109" s="257">
        <f>ROUND(E109*F109,2)</f>
        <v>0</v>
      </c>
      <c r="H109" s="256"/>
      <c r="I109" s="257">
        <f>ROUND(E109*H109,2)</f>
        <v>0</v>
      </c>
      <c r="J109" s="256"/>
      <c r="K109" s="257">
        <f>ROUND(E109*J109,2)</f>
        <v>0</v>
      </c>
      <c r="L109" s="257">
        <v>15</v>
      </c>
      <c r="M109" s="257">
        <f>G109*(1+L109/100)</f>
        <v>0</v>
      </c>
      <c r="N109" s="255">
        <v>0</v>
      </c>
      <c r="O109" s="255">
        <f>ROUND(E109*N109,2)</f>
        <v>0</v>
      </c>
      <c r="P109" s="255">
        <v>8.5999999999999998E-4</v>
      </c>
      <c r="Q109" s="255">
        <f>ROUND(E109*P109,2)</f>
        <v>0</v>
      </c>
      <c r="R109" s="257"/>
      <c r="S109" s="257" t="s">
        <v>134</v>
      </c>
      <c r="T109" s="258" t="s">
        <v>134</v>
      </c>
      <c r="U109" s="234">
        <v>0.222</v>
      </c>
      <c r="V109" s="234">
        <f>ROUND(E109*U109,2)</f>
        <v>0.22</v>
      </c>
      <c r="W109" s="234"/>
      <c r="X109" s="234" t="s">
        <v>135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136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1"/>
      <c r="B110" s="232"/>
      <c r="C110" s="272" t="s">
        <v>139</v>
      </c>
      <c r="D110" s="238"/>
      <c r="E110" s="239"/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140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31"/>
      <c r="B111" s="232"/>
      <c r="C111" s="272" t="s">
        <v>215</v>
      </c>
      <c r="D111" s="238"/>
      <c r="E111" s="239">
        <v>1</v>
      </c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140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31"/>
      <c r="B112" s="232"/>
      <c r="C112" s="273" t="s">
        <v>142</v>
      </c>
      <c r="D112" s="240"/>
      <c r="E112" s="241">
        <v>1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140</v>
      </c>
      <c r="AH112" s="214">
        <v>1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52">
        <v>15</v>
      </c>
      <c r="B113" s="253" t="s">
        <v>220</v>
      </c>
      <c r="C113" s="270" t="s">
        <v>221</v>
      </c>
      <c r="D113" s="254" t="s">
        <v>211</v>
      </c>
      <c r="E113" s="255">
        <v>1</v>
      </c>
      <c r="F113" s="256"/>
      <c r="G113" s="257">
        <f>ROUND(E113*F113,2)</f>
        <v>0</v>
      </c>
      <c r="H113" s="256"/>
      <c r="I113" s="257">
        <f>ROUND(E113*H113,2)</f>
        <v>0</v>
      </c>
      <c r="J113" s="256"/>
      <c r="K113" s="257">
        <f>ROUND(E113*J113,2)</f>
        <v>0</v>
      </c>
      <c r="L113" s="257">
        <v>15</v>
      </c>
      <c r="M113" s="257">
        <f>G113*(1+L113/100)</f>
        <v>0</v>
      </c>
      <c r="N113" s="255">
        <v>0</v>
      </c>
      <c r="O113" s="255">
        <f>ROUND(E113*N113,2)</f>
        <v>0</v>
      </c>
      <c r="P113" s="255">
        <v>6.7000000000000004E-2</v>
      </c>
      <c r="Q113" s="255">
        <f>ROUND(E113*P113,2)</f>
        <v>7.0000000000000007E-2</v>
      </c>
      <c r="R113" s="257"/>
      <c r="S113" s="257" t="s">
        <v>134</v>
      </c>
      <c r="T113" s="258" t="s">
        <v>134</v>
      </c>
      <c r="U113" s="234">
        <v>0.31</v>
      </c>
      <c r="V113" s="234">
        <f>ROUND(E113*U113,2)</f>
        <v>0.31</v>
      </c>
      <c r="W113" s="234"/>
      <c r="X113" s="234" t="s">
        <v>135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136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31"/>
      <c r="B114" s="232"/>
      <c r="C114" s="272" t="s">
        <v>139</v>
      </c>
      <c r="D114" s="238"/>
      <c r="E114" s="239"/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140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1"/>
      <c r="B115" s="232"/>
      <c r="C115" s="272" t="s">
        <v>215</v>
      </c>
      <c r="D115" s="238"/>
      <c r="E115" s="239">
        <v>1</v>
      </c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140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3" t="s">
        <v>142</v>
      </c>
      <c r="D116" s="240"/>
      <c r="E116" s="241">
        <v>1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140</v>
      </c>
      <c r="AH116" s="214">
        <v>1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52">
        <v>16</v>
      </c>
      <c r="B117" s="253" t="s">
        <v>222</v>
      </c>
      <c r="C117" s="270" t="s">
        <v>223</v>
      </c>
      <c r="D117" s="254" t="s">
        <v>211</v>
      </c>
      <c r="E117" s="255">
        <v>1</v>
      </c>
      <c r="F117" s="256"/>
      <c r="G117" s="257">
        <f>ROUND(E117*F117,2)</f>
        <v>0</v>
      </c>
      <c r="H117" s="256"/>
      <c r="I117" s="257">
        <f>ROUND(E117*H117,2)</f>
        <v>0</v>
      </c>
      <c r="J117" s="256"/>
      <c r="K117" s="257">
        <f>ROUND(E117*J117,2)</f>
        <v>0</v>
      </c>
      <c r="L117" s="257">
        <v>15</v>
      </c>
      <c r="M117" s="257">
        <f>G117*(1+L117/100)</f>
        <v>0</v>
      </c>
      <c r="N117" s="255">
        <v>0</v>
      </c>
      <c r="O117" s="255">
        <f>ROUND(E117*N117,2)</f>
        <v>0</v>
      </c>
      <c r="P117" s="255">
        <v>1.9460000000000002E-2</v>
      </c>
      <c r="Q117" s="255">
        <f>ROUND(E117*P117,2)</f>
        <v>0.02</v>
      </c>
      <c r="R117" s="257"/>
      <c r="S117" s="257" t="s">
        <v>134</v>
      </c>
      <c r="T117" s="258" t="s">
        <v>134</v>
      </c>
      <c r="U117" s="234">
        <v>0.38200000000000001</v>
      </c>
      <c r="V117" s="234">
        <f>ROUND(E117*U117,2)</f>
        <v>0.38</v>
      </c>
      <c r="W117" s="234"/>
      <c r="X117" s="234" t="s">
        <v>135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136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31"/>
      <c r="B118" s="232"/>
      <c r="C118" s="272" t="s">
        <v>139</v>
      </c>
      <c r="D118" s="238"/>
      <c r="E118" s="239"/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140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31"/>
      <c r="B119" s="232"/>
      <c r="C119" s="272" t="s">
        <v>224</v>
      </c>
      <c r="D119" s="238"/>
      <c r="E119" s="239">
        <v>1</v>
      </c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140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31"/>
      <c r="B120" s="232"/>
      <c r="C120" s="273" t="s">
        <v>142</v>
      </c>
      <c r="D120" s="240"/>
      <c r="E120" s="241">
        <v>1</v>
      </c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140</v>
      </c>
      <c r="AH120" s="214">
        <v>1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52">
        <v>17</v>
      </c>
      <c r="B121" s="253" t="s">
        <v>225</v>
      </c>
      <c r="C121" s="270" t="s">
        <v>226</v>
      </c>
      <c r="D121" s="254" t="s">
        <v>211</v>
      </c>
      <c r="E121" s="255">
        <v>1</v>
      </c>
      <c r="F121" s="256"/>
      <c r="G121" s="257">
        <f>ROUND(E121*F121,2)</f>
        <v>0</v>
      </c>
      <c r="H121" s="256"/>
      <c r="I121" s="257">
        <f>ROUND(E121*H121,2)</f>
        <v>0</v>
      </c>
      <c r="J121" s="256"/>
      <c r="K121" s="257">
        <f>ROUND(E121*J121,2)</f>
        <v>0</v>
      </c>
      <c r="L121" s="257">
        <v>15</v>
      </c>
      <c r="M121" s="257">
        <f>G121*(1+L121/100)</f>
        <v>0</v>
      </c>
      <c r="N121" s="255">
        <v>1.41E-3</v>
      </c>
      <c r="O121" s="255">
        <f>ROUND(E121*N121,2)</f>
        <v>0</v>
      </c>
      <c r="P121" s="255">
        <v>0</v>
      </c>
      <c r="Q121" s="255">
        <f>ROUND(E121*P121,2)</f>
        <v>0</v>
      </c>
      <c r="R121" s="257"/>
      <c r="S121" s="257" t="s">
        <v>134</v>
      </c>
      <c r="T121" s="258" t="s">
        <v>134</v>
      </c>
      <c r="U121" s="234">
        <v>1.575</v>
      </c>
      <c r="V121" s="234">
        <f>ROUND(E121*U121,2)</f>
        <v>1.58</v>
      </c>
      <c r="W121" s="234"/>
      <c r="X121" s="234" t="s">
        <v>135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136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31"/>
      <c r="B122" s="232"/>
      <c r="C122" s="271" t="s">
        <v>227</v>
      </c>
      <c r="D122" s="259"/>
      <c r="E122" s="259"/>
      <c r="F122" s="259"/>
      <c r="G122" s="259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31"/>
      <c r="B123" s="232"/>
      <c r="C123" s="272" t="s">
        <v>139</v>
      </c>
      <c r="D123" s="238"/>
      <c r="E123" s="239"/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140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2" t="s">
        <v>224</v>
      </c>
      <c r="D124" s="238"/>
      <c r="E124" s="239">
        <v>1</v>
      </c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140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31"/>
      <c r="B125" s="232"/>
      <c r="C125" s="273" t="s">
        <v>142</v>
      </c>
      <c r="D125" s="240"/>
      <c r="E125" s="241">
        <v>1</v>
      </c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140</v>
      </c>
      <c r="AH125" s="214">
        <v>1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52">
        <v>18</v>
      </c>
      <c r="B126" s="253" t="s">
        <v>228</v>
      </c>
      <c r="C126" s="270" t="s">
        <v>229</v>
      </c>
      <c r="D126" s="254" t="s">
        <v>133</v>
      </c>
      <c r="E126" s="255">
        <v>1</v>
      </c>
      <c r="F126" s="256"/>
      <c r="G126" s="257">
        <f>ROUND(E126*F126,2)</f>
        <v>0</v>
      </c>
      <c r="H126" s="256"/>
      <c r="I126" s="257">
        <f>ROUND(E126*H126,2)</f>
        <v>0</v>
      </c>
      <c r="J126" s="256"/>
      <c r="K126" s="257">
        <f>ROUND(E126*J126,2)</f>
        <v>0</v>
      </c>
      <c r="L126" s="257">
        <v>15</v>
      </c>
      <c r="M126" s="257">
        <f>G126*(1+L126/100)</f>
        <v>0</v>
      </c>
      <c r="N126" s="255">
        <v>0.02</v>
      </c>
      <c r="O126" s="255">
        <f>ROUND(E126*N126,2)</f>
        <v>0.02</v>
      </c>
      <c r="P126" s="255">
        <v>0</v>
      </c>
      <c r="Q126" s="255">
        <f>ROUND(E126*P126,2)</f>
        <v>0</v>
      </c>
      <c r="R126" s="257" t="s">
        <v>145</v>
      </c>
      <c r="S126" s="257" t="s">
        <v>134</v>
      </c>
      <c r="T126" s="258" t="s">
        <v>134</v>
      </c>
      <c r="U126" s="234">
        <v>0</v>
      </c>
      <c r="V126" s="234">
        <f>ROUND(E126*U126,2)</f>
        <v>0</v>
      </c>
      <c r="W126" s="234"/>
      <c r="X126" s="234" t="s">
        <v>146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147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2" t="s">
        <v>139</v>
      </c>
      <c r="D127" s="238"/>
      <c r="E127" s="239"/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140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31"/>
      <c r="B128" s="232"/>
      <c r="C128" s="272" t="s">
        <v>224</v>
      </c>
      <c r="D128" s="238"/>
      <c r="E128" s="239">
        <v>1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140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31"/>
      <c r="B129" s="232"/>
      <c r="C129" s="273" t="s">
        <v>142</v>
      </c>
      <c r="D129" s="240"/>
      <c r="E129" s="241">
        <v>1</v>
      </c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140</v>
      </c>
      <c r="AH129" s="214">
        <v>1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52">
        <v>19</v>
      </c>
      <c r="B130" s="253" t="s">
        <v>230</v>
      </c>
      <c r="C130" s="270" t="s">
        <v>231</v>
      </c>
      <c r="D130" s="254" t="s">
        <v>211</v>
      </c>
      <c r="E130" s="255">
        <v>1</v>
      </c>
      <c r="F130" s="256"/>
      <c r="G130" s="257">
        <f>ROUND(E130*F130,2)</f>
        <v>0</v>
      </c>
      <c r="H130" s="256"/>
      <c r="I130" s="257">
        <f>ROUND(E130*H130,2)</f>
        <v>0</v>
      </c>
      <c r="J130" s="256"/>
      <c r="K130" s="257">
        <f>ROUND(E130*J130,2)</f>
        <v>0</v>
      </c>
      <c r="L130" s="257">
        <v>15</v>
      </c>
      <c r="M130" s="257">
        <f>G130*(1+L130/100)</f>
        <v>0</v>
      </c>
      <c r="N130" s="255">
        <v>0</v>
      </c>
      <c r="O130" s="255">
        <f>ROUND(E130*N130,2)</f>
        <v>0</v>
      </c>
      <c r="P130" s="255">
        <v>1.933E-2</v>
      </c>
      <c r="Q130" s="255">
        <f>ROUND(E130*P130,2)</f>
        <v>0.02</v>
      </c>
      <c r="R130" s="257"/>
      <c r="S130" s="257" t="s">
        <v>134</v>
      </c>
      <c r="T130" s="258" t="s">
        <v>134</v>
      </c>
      <c r="U130" s="234">
        <v>0.59</v>
      </c>
      <c r="V130" s="234">
        <f>ROUND(E130*U130,2)</f>
        <v>0.59</v>
      </c>
      <c r="W130" s="234"/>
      <c r="X130" s="234" t="s">
        <v>135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136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1"/>
      <c r="B131" s="232"/>
      <c r="C131" s="272" t="s">
        <v>139</v>
      </c>
      <c r="D131" s="238"/>
      <c r="E131" s="239"/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140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31"/>
      <c r="B132" s="232"/>
      <c r="C132" s="272" t="s">
        <v>141</v>
      </c>
      <c r="D132" s="238"/>
      <c r="E132" s="239">
        <v>1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140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31"/>
      <c r="B133" s="232"/>
      <c r="C133" s="273" t="s">
        <v>142</v>
      </c>
      <c r="D133" s="240"/>
      <c r="E133" s="241">
        <v>1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140</v>
      </c>
      <c r="AH133" s="214">
        <v>1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52">
        <v>20</v>
      </c>
      <c r="B134" s="253" t="s">
        <v>232</v>
      </c>
      <c r="C134" s="270" t="s">
        <v>233</v>
      </c>
      <c r="D134" s="254" t="s">
        <v>211</v>
      </c>
      <c r="E134" s="255">
        <v>1</v>
      </c>
      <c r="F134" s="256"/>
      <c r="G134" s="257">
        <f>ROUND(E134*F134,2)</f>
        <v>0</v>
      </c>
      <c r="H134" s="256"/>
      <c r="I134" s="257">
        <f>ROUND(E134*H134,2)</f>
        <v>0</v>
      </c>
      <c r="J134" s="256"/>
      <c r="K134" s="257">
        <f>ROUND(E134*J134,2)</f>
        <v>0</v>
      </c>
      <c r="L134" s="257">
        <v>15</v>
      </c>
      <c r="M134" s="257">
        <f>G134*(1+L134/100)</f>
        <v>0</v>
      </c>
      <c r="N134" s="255">
        <v>8.8999999999999995E-4</v>
      </c>
      <c r="O134" s="255">
        <f>ROUND(E134*N134,2)</f>
        <v>0</v>
      </c>
      <c r="P134" s="255">
        <v>0</v>
      </c>
      <c r="Q134" s="255">
        <f>ROUND(E134*P134,2)</f>
        <v>0</v>
      </c>
      <c r="R134" s="257"/>
      <c r="S134" s="257" t="s">
        <v>134</v>
      </c>
      <c r="T134" s="258" t="s">
        <v>134</v>
      </c>
      <c r="U134" s="234">
        <v>1.1200000000000001</v>
      </c>
      <c r="V134" s="234">
        <f>ROUND(E134*U134,2)</f>
        <v>1.1200000000000001</v>
      </c>
      <c r="W134" s="234"/>
      <c r="X134" s="234" t="s">
        <v>135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136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31"/>
      <c r="B135" s="232"/>
      <c r="C135" s="272" t="s">
        <v>139</v>
      </c>
      <c r="D135" s="238"/>
      <c r="E135" s="239"/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140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31"/>
      <c r="B136" s="232"/>
      <c r="C136" s="272" t="s">
        <v>141</v>
      </c>
      <c r="D136" s="238"/>
      <c r="E136" s="239">
        <v>1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140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31"/>
      <c r="B137" s="232"/>
      <c r="C137" s="273" t="s">
        <v>142</v>
      </c>
      <c r="D137" s="240"/>
      <c r="E137" s="241">
        <v>1</v>
      </c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140</v>
      </c>
      <c r="AH137" s="214">
        <v>1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52">
        <v>21</v>
      </c>
      <c r="B138" s="253" t="s">
        <v>234</v>
      </c>
      <c r="C138" s="270" t="s">
        <v>235</v>
      </c>
      <c r="D138" s="254" t="s">
        <v>133</v>
      </c>
      <c r="E138" s="255">
        <v>1</v>
      </c>
      <c r="F138" s="256"/>
      <c r="G138" s="257">
        <f>ROUND(E138*F138,2)</f>
        <v>0</v>
      </c>
      <c r="H138" s="256"/>
      <c r="I138" s="257">
        <f>ROUND(E138*H138,2)</f>
        <v>0</v>
      </c>
      <c r="J138" s="256"/>
      <c r="K138" s="257">
        <f>ROUND(E138*J138,2)</f>
        <v>0</v>
      </c>
      <c r="L138" s="257">
        <v>15</v>
      </c>
      <c r="M138" s="257">
        <f>G138*(1+L138/100)</f>
        <v>0</v>
      </c>
      <c r="N138" s="255">
        <v>2.1000000000000001E-2</v>
      </c>
      <c r="O138" s="255">
        <f>ROUND(E138*N138,2)</f>
        <v>0.02</v>
      </c>
      <c r="P138" s="255">
        <v>0</v>
      </c>
      <c r="Q138" s="255">
        <f>ROUND(E138*P138,2)</f>
        <v>0</v>
      </c>
      <c r="R138" s="257" t="s">
        <v>145</v>
      </c>
      <c r="S138" s="257" t="s">
        <v>134</v>
      </c>
      <c r="T138" s="258" t="s">
        <v>134</v>
      </c>
      <c r="U138" s="234">
        <v>0</v>
      </c>
      <c r="V138" s="234">
        <f>ROUND(E138*U138,2)</f>
        <v>0</v>
      </c>
      <c r="W138" s="234"/>
      <c r="X138" s="234" t="s">
        <v>146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147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31"/>
      <c r="B139" s="232"/>
      <c r="C139" s="272" t="s">
        <v>139</v>
      </c>
      <c r="D139" s="238"/>
      <c r="E139" s="239"/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140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31"/>
      <c r="B140" s="232"/>
      <c r="C140" s="272" t="s">
        <v>141</v>
      </c>
      <c r="D140" s="238"/>
      <c r="E140" s="239">
        <v>1</v>
      </c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140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31"/>
      <c r="B141" s="232"/>
      <c r="C141" s="273" t="s">
        <v>142</v>
      </c>
      <c r="D141" s="240"/>
      <c r="E141" s="241">
        <v>1</v>
      </c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140</v>
      </c>
      <c r="AH141" s="214">
        <v>1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62">
        <v>22</v>
      </c>
      <c r="B142" s="263" t="s">
        <v>236</v>
      </c>
      <c r="C142" s="275" t="s">
        <v>237</v>
      </c>
      <c r="D142" s="264" t="s">
        <v>206</v>
      </c>
      <c r="E142" s="265">
        <v>0.14330000000000001</v>
      </c>
      <c r="F142" s="266"/>
      <c r="G142" s="267">
        <f>ROUND(E142*F142,2)</f>
        <v>0</v>
      </c>
      <c r="H142" s="266"/>
      <c r="I142" s="267">
        <f>ROUND(E142*H142,2)</f>
        <v>0</v>
      </c>
      <c r="J142" s="266"/>
      <c r="K142" s="267">
        <f>ROUND(E142*J142,2)</f>
        <v>0</v>
      </c>
      <c r="L142" s="267">
        <v>15</v>
      </c>
      <c r="M142" s="267">
        <f>G142*(1+L142/100)</f>
        <v>0</v>
      </c>
      <c r="N142" s="265">
        <v>0</v>
      </c>
      <c r="O142" s="265">
        <f>ROUND(E142*N142,2)</f>
        <v>0</v>
      </c>
      <c r="P142" s="265">
        <v>0</v>
      </c>
      <c r="Q142" s="265">
        <f>ROUND(E142*P142,2)</f>
        <v>0</v>
      </c>
      <c r="R142" s="267"/>
      <c r="S142" s="267" t="s">
        <v>134</v>
      </c>
      <c r="T142" s="268" t="s">
        <v>134</v>
      </c>
      <c r="U142" s="234">
        <v>1.573</v>
      </c>
      <c r="V142" s="234">
        <f>ROUND(E142*U142,2)</f>
        <v>0.23</v>
      </c>
      <c r="W142" s="234"/>
      <c r="X142" s="234" t="s">
        <v>207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208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13" x14ac:dyDescent="0.25">
      <c r="A143" s="245" t="s">
        <v>129</v>
      </c>
      <c r="B143" s="246" t="s">
        <v>83</v>
      </c>
      <c r="C143" s="269" t="s">
        <v>84</v>
      </c>
      <c r="D143" s="247"/>
      <c r="E143" s="248"/>
      <c r="F143" s="249"/>
      <c r="G143" s="249">
        <f>SUMIF(AG144:AG153,"&lt;&gt;NOR",G144:G153)</f>
        <v>0</v>
      </c>
      <c r="H143" s="249"/>
      <c r="I143" s="249">
        <f>SUM(I144:I153)</f>
        <v>0</v>
      </c>
      <c r="J143" s="249"/>
      <c r="K143" s="249">
        <f>SUM(K144:K153)</f>
        <v>0</v>
      </c>
      <c r="L143" s="249"/>
      <c r="M143" s="249">
        <f>SUM(M144:M153)</f>
        <v>0</v>
      </c>
      <c r="N143" s="248"/>
      <c r="O143" s="248">
        <f>SUM(O144:O153)</f>
        <v>0</v>
      </c>
      <c r="P143" s="248"/>
      <c r="Q143" s="248">
        <f>SUM(Q144:Q153)</f>
        <v>0</v>
      </c>
      <c r="R143" s="249"/>
      <c r="S143" s="249"/>
      <c r="T143" s="250"/>
      <c r="U143" s="244"/>
      <c r="V143" s="244">
        <f>SUM(V144:V153)</f>
        <v>0</v>
      </c>
      <c r="W143" s="244"/>
      <c r="X143" s="244"/>
      <c r="AG143" t="s">
        <v>130</v>
      </c>
    </row>
    <row r="144" spans="1:60" outlineLevel="1" x14ac:dyDescent="0.25">
      <c r="A144" s="252">
        <v>23</v>
      </c>
      <c r="B144" s="253" t="s">
        <v>238</v>
      </c>
      <c r="C144" s="270" t="s">
        <v>239</v>
      </c>
      <c r="D144" s="254" t="s">
        <v>211</v>
      </c>
      <c r="E144" s="255">
        <v>5</v>
      </c>
      <c r="F144" s="256"/>
      <c r="G144" s="257">
        <f>ROUND(E144*F144,2)</f>
        <v>0</v>
      </c>
      <c r="H144" s="256"/>
      <c r="I144" s="257">
        <f>ROUND(E144*H144,2)</f>
        <v>0</v>
      </c>
      <c r="J144" s="256"/>
      <c r="K144" s="257">
        <f>ROUND(E144*J144,2)</f>
        <v>0</v>
      </c>
      <c r="L144" s="257">
        <v>15</v>
      </c>
      <c r="M144" s="257">
        <f>G144*(1+L144/100)</f>
        <v>0</v>
      </c>
      <c r="N144" s="255">
        <v>0</v>
      </c>
      <c r="O144" s="255">
        <f>ROUND(E144*N144,2)</f>
        <v>0</v>
      </c>
      <c r="P144" s="255">
        <v>0</v>
      </c>
      <c r="Q144" s="255">
        <f>ROUND(E144*P144,2)</f>
        <v>0</v>
      </c>
      <c r="R144" s="257"/>
      <c r="S144" s="257" t="s">
        <v>212</v>
      </c>
      <c r="T144" s="258" t="s">
        <v>213</v>
      </c>
      <c r="U144" s="234">
        <v>0</v>
      </c>
      <c r="V144" s="234">
        <f>ROUND(E144*U144,2)</f>
        <v>0</v>
      </c>
      <c r="W144" s="234"/>
      <c r="X144" s="234" t="s">
        <v>135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136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31"/>
      <c r="B145" s="232"/>
      <c r="C145" s="272" t="s">
        <v>139</v>
      </c>
      <c r="D145" s="238"/>
      <c r="E145" s="239"/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140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31"/>
      <c r="B146" s="232"/>
      <c r="C146" s="272" t="s">
        <v>240</v>
      </c>
      <c r="D146" s="238"/>
      <c r="E146" s="239"/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140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31"/>
      <c r="B147" s="232"/>
      <c r="C147" s="272" t="s">
        <v>241</v>
      </c>
      <c r="D147" s="238"/>
      <c r="E147" s="239"/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140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31"/>
      <c r="B148" s="232"/>
      <c r="C148" s="272" t="s">
        <v>164</v>
      </c>
      <c r="D148" s="238"/>
      <c r="E148" s="239">
        <v>2</v>
      </c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140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2" t="s">
        <v>242</v>
      </c>
      <c r="D149" s="238"/>
      <c r="E149" s="239">
        <v>1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140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31"/>
      <c r="B150" s="232"/>
      <c r="C150" s="272" t="s">
        <v>243</v>
      </c>
      <c r="D150" s="238"/>
      <c r="E150" s="239">
        <v>1</v>
      </c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140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2" t="s">
        <v>224</v>
      </c>
      <c r="D151" s="238"/>
      <c r="E151" s="239">
        <v>1</v>
      </c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140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2" t="s">
        <v>244</v>
      </c>
      <c r="D152" s="238"/>
      <c r="E152" s="239"/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140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3" t="s">
        <v>142</v>
      </c>
      <c r="D153" s="240"/>
      <c r="E153" s="241">
        <v>5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140</v>
      </c>
      <c r="AH153" s="214">
        <v>1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13" x14ac:dyDescent="0.25">
      <c r="A154" s="245" t="s">
        <v>129</v>
      </c>
      <c r="B154" s="246" t="s">
        <v>85</v>
      </c>
      <c r="C154" s="269" t="s">
        <v>86</v>
      </c>
      <c r="D154" s="247"/>
      <c r="E154" s="248"/>
      <c r="F154" s="249"/>
      <c r="G154" s="249">
        <f>SUMIF(AG155:AG220,"&lt;&gt;NOR",G155:G220)</f>
        <v>0</v>
      </c>
      <c r="H154" s="249"/>
      <c r="I154" s="249">
        <f>SUM(I155:I220)</f>
        <v>0</v>
      </c>
      <c r="J154" s="249"/>
      <c r="K154" s="249">
        <f>SUM(K155:K220)</f>
        <v>0</v>
      </c>
      <c r="L154" s="249"/>
      <c r="M154" s="249">
        <f>SUM(M155:M220)</f>
        <v>0</v>
      </c>
      <c r="N154" s="248"/>
      <c r="O154" s="248">
        <f>SUM(O155:O220)</f>
        <v>0.13</v>
      </c>
      <c r="P154" s="248"/>
      <c r="Q154" s="248">
        <f>SUM(Q155:Q220)</f>
        <v>0.28000000000000003</v>
      </c>
      <c r="R154" s="249"/>
      <c r="S154" s="249"/>
      <c r="T154" s="250"/>
      <c r="U154" s="244"/>
      <c r="V154" s="244">
        <f>SUM(V155:V220)</f>
        <v>18.220000000000002</v>
      </c>
      <c r="W154" s="244"/>
      <c r="X154" s="244"/>
      <c r="AG154" t="s">
        <v>130</v>
      </c>
    </row>
    <row r="155" spans="1:60" outlineLevel="1" x14ac:dyDescent="0.25">
      <c r="A155" s="252">
        <v>24</v>
      </c>
      <c r="B155" s="253" t="s">
        <v>245</v>
      </c>
      <c r="C155" s="270" t="s">
        <v>246</v>
      </c>
      <c r="D155" s="254" t="s">
        <v>133</v>
      </c>
      <c r="E155" s="255">
        <v>1</v>
      </c>
      <c r="F155" s="256"/>
      <c r="G155" s="257">
        <f>ROUND(E155*F155,2)</f>
        <v>0</v>
      </c>
      <c r="H155" s="256"/>
      <c r="I155" s="257">
        <f>ROUND(E155*H155,2)</f>
        <v>0</v>
      </c>
      <c r="J155" s="256"/>
      <c r="K155" s="257">
        <f>ROUND(E155*J155,2)</f>
        <v>0</v>
      </c>
      <c r="L155" s="257">
        <v>15</v>
      </c>
      <c r="M155" s="257">
        <f>G155*(1+L155/100)</f>
        <v>0</v>
      </c>
      <c r="N155" s="255">
        <v>0</v>
      </c>
      <c r="O155" s="255">
        <f>ROUND(E155*N155,2)</f>
        <v>0</v>
      </c>
      <c r="P155" s="255">
        <v>1.8E-3</v>
      </c>
      <c r="Q155" s="255">
        <f>ROUND(E155*P155,2)</f>
        <v>0</v>
      </c>
      <c r="R155" s="257"/>
      <c r="S155" s="257" t="s">
        <v>134</v>
      </c>
      <c r="T155" s="258" t="s">
        <v>134</v>
      </c>
      <c r="U155" s="234">
        <v>0.11</v>
      </c>
      <c r="V155" s="234">
        <f>ROUND(E155*U155,2)</f>
        <v>0.11</v>
      </c>
      <c r="W155" s="234"/>
      <c r="X155" s="234" t="s">
        <v>135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136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2" t="s">
        <v>139</v>
      </c>
      <c r="D156" s="238"/>
      <c r="E156" s="239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140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2" t="s">
        <v>201</v>
      </c>
      <c r="D157" s="238"/>
      <c r="E157" s="239">
        <v>1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140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1"/>
      <c r="B158" s="232"/>
      <c r="C158" s="273" t="s">
        <v>142</v>
      </c>
      <c r="D158" s="240"/>
      <c r="E158" s="241">
        <v>1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140</v>
      </c>
      <c r="AH158" s="214">
        <v>1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52">
        <v>25</v>
      </c>
      <c r="B159" s="253" t="s">
        <v>247</v>
      </c>
      <c r="C159" s="270" t="s">
        <v>248</v>
      </c>
      <c r="D159" s="254" t="s">
        <v>133</v>
      </c>
      <c r="E159" s="255">
        <v>1</v>
      </c>
      <c r="F159" s="256"/>
      <c r="G159" s="257">
        <f>ROUND(E159*F159,2)</f>
        <v>0</v>
      </c>
      <c r="H159" s="256"/>
      <c r="I159" s="257">
        <f>ROUND(E159*H159,2)</f>
        <v>0</v>
      </c>
      <c r="J159" s="256"/>
      <c r="K159" s="257">
        <f>ROUND(E159*J159,2)</f>
        <v>0</v>
      </c>
      <c r="L159" s="257">
        <v>15</v>
      </c>
      <c r="M159" s="257">
        <f>G159*(1+L159/100)</f>
        <v>0</v>
      </c>
      <c r="N159" s="255">
        <v>0</v>
      </c>
      <c r="O159" s="255">
        <f>ROUND(E159*N159,2)</f>
        <v>0</v>
      </c>
      <c r="P159" s="255">
        <v>0.17399999999999999</v>
      </c>
      <c r="Q159" s="255">
        <f>ROUND(E159*P159,2)</f>
        <v>0.17</v>
      </c>
      <c r="R159" s="257"/>
      <c r="S159" s="257" t="s">
        <v>134</v>
      </c>
      <c r="T159" s="258" t="s">
        <v>134</v>
      </c>
      <c r="U159" s="234">
        <v>0.95</v>
      </c>
      <c r="V159" s="234">
        <f>ROUND(E159*U159,2)</f>
        <v>0.95</v>
      </c>
      <c r="W159" s="234"/>
      <c r="X159" s="234" t="s">
        <v>135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136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2" t="s">
        <v>139</v>
      </c>
      <c r="D160" s="238"/>
      <c r="E160" s="239"/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140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31"/>
      <c r="B161" s="232"/>
      <c r="C161" s="272" t="s">
        <v>215</v>
      </c>
      <c r="D161" s="238"/>
      <c r="E161" s="239">
        <v>1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140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3" t="s">
        <v>142</v>
      </c>
      <c r="D162" s="240"/>
      <c r="E162" s="241">
        <v>1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140</v>
      </c>
      <c r="AH162" s="214">
        <v>1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52">
        <v>26</v>
      </c>
      <c r="B163" s="253" t="s">
        <v>249</v>
      </c>
      <c r="C163" s="270" t="s">
        <v>250</v>
      </c>
      <c r="D163" s="254" t="s">
        <v>133</v>
      </c>
      <c r="E163" s="255">
        <v>1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15</v>
      </c>
      <c r="M163" s="257">
        <f>G163*(1+L163/100)</f>
        <v>0</v>
      </c>
      <c r="N163" s="255">
        <v>0</v>
      </c>
      <c r="O163" s="255">
        <f>ROUND(E163*N163,2)</f>
        <v>0</v>
      </c>
      <c r="P163" s="255">
        <v>0.1104</v>
      </c>
      <c r="Q163" s="255">
        <f>ROUND(E163*P163,2)</f>
        <v>0.11</v>
      </c>
      <c r="R163" s="257"/>
      <c r="S163" s="257" t="s">
        <v>134</v>
      </c>
      <c r="T163" s="258" t="s">
        <v>134</v>
      </c>
      <c r="U163" s="234">
        <v>0.46</v>
      </c>
      <c r="V163" s="234">
        <f>ROUND(E163*U163,2)</f>
        <v>0.46</v>
      </c>
      <c r="W163" s="234"/>
      <c r="X163" s="234" t="s">
        <v>135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136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2" t="s">
        <v>139</v>
      </c>
      <c r="D164" s="238"/>
      <c r="E164" s="239"/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140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2" t="s">
        <v>243</v>
      </c>
      <c r="D165" s="238"/>
      <c r="E165" s="239">
        <v>1</v>
      </c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140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31"/>
      <c r="B166" s="232"/>
      <c r="C166" s="273" t="s">
        <v>142</v>
      </c>
      <c r="D166" s="240"/>
      <c r="E166" s="241">
        <v>1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140</v>
      </c>
      <c r="AH166" s="214">
        <v>1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52">
        <v>27</v>
      </c>
      <c r="B167" s="253" t="s">
        <v>251</v>
      </c>
      <c r="C167" s="270" t="s">
        <v>252</v>
      </c>
      <c r="D167" s="254" t="s">
        <v>133</v>
      </c>
      <c r="E167" s="255">
        <v>7</v>
      </c>
      <c r="F167" s="256"/>
      <c r="G167" s="257">
        <f>ROUND(E167*F167,2)</f>
        <v>0</v>
      </c>
      <c r="H167" s="256"/>
      <c r="I167" s="257">
        <f>ROUND(E167*H167,2)</f>
        <v>0</v>
      </c>
      <c r="J167" s="256"/>
      <c r="K167" s="257">
        <f>ROUND(E167*J167,2)</f>
        <v>0</v>
      </c>
      <c r="L167" s="257">
        <v>15</v>
      </c>
      <c r="M167" s="257">
        <f>G167*(1+L167/100)</f>
        <v>0</v>
      </c>
      <c r="N167" s="255">
        <v>0</v>
      </c>
      <c r="O167" s="255">
        <f>ROUND(E167*N167,2)</f>
        <v>0</v>
      </c>
      <c r="P167" s="255">
        <v>0</v>
      </c>
      <c r="Q167" s="255">
        <f>ROUND(E167*P167,2)</f>
        <v>0</v>
      </c>
      <c r="R167" s="257"/>
      <c r="S167" s="257" t="s">
        <v>134</v>
      </c>
      <c r="T167" s="258" t="s">
        <v>134</v>
      </c>
      <c r="U167" s="234">
        <v>1.45</v>
      </c>
      <c r="V167" s="234">
        <f>ROUND(E167*U167,2)</f>
        <v>10.15</v>
      </c>
      <c r="W167" s="234"/>
      <c r="X167" s="234" t="s">
        <v>135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136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31"/>
      <c r="B168" s="232"/>
      <c r="C168" s="272" t="s">
        <v>139</v>
      </c>
      <c r="D168" s="238"/>
      <c r="E168" s="239"/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140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2" t="s">
        <v>253</v>
      </c>
      <c r="D169" s="238"/>
      <c r="E169" s="239">
        <v>1</v>
      </c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140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2" t="s">
        <v>254</v>
      </c>
      <c r="D170" s="238"/>
      <c r="E170" s="239">
        <v>3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140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31"/>
      <c r="B171" s="232"/>
      <c r="C171" s="272" t="s">
        <v>255</v>
      </c>
      <c r="D171" s="238"/>
      <c r="E171" s="239">
        <v>3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140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31"/>
      <c r="B172" s="232"/>
      <c r="C172" s="273" t="s">
        <v>142</v>
      </c>
      <c r="D172" s="240"/>
      <c r="E172" s="241">
        <v>7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140</v>
      </c>
      <c r="AH172" s="214">
        <v>1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52">
        <v>28</v>
      </c>
      <c r="B173" s="253" t="s">
        <v>256</v>
      </c>
      <c r="C173" s="270" t="s">
        <v>257</v>
      </c>
      <c r="D173" s="254" t="s">
        <v>133</v>
      </c>
      <c r="E173" s="255">
        <v>1</v>
      </c>
      <c r="F173" s="256"/>
      <c r="G173" s="257">
        <f>ROUND(E173*F173,2)</f>
        <v>0</v>
      </c>
      <c r="H173" s="256"/>
      <c r="I173" s="257">
        <f>ROUND(E173*H173,2)</f>
        <v>0</v>
      </c>
      <c r="J173" s="256"/>
      <c r="K173" s="257">
        <f>ROUND(E173*J173,2)</f>
        <v>0</v>
      </c>
      <c r="L173" s="257">
        <v>15</v>
      </c>
      <c r="M173" s="257">
        <f>G173*(1+L173/100)</f>
        <v>0</v>
      </c>
      <c r="N173" s="255">
        <v>2.5000000000000001E-2</v>
      </c>
      <c r="O173" s="255">
        <f>ROUND(E173*N173,2)</f>
        <v>0.03</v>
      </c>
      <c r="P173" s="255">
        <v>0</v>
      </c>
      <c r="Q173" s="255">
        <f>ROUND(E173*P173,2)</f>
        <v>0</v>
      </c>
      <c r="R173" s="257" t="s">
        <v>145</v>
      </c>
      <c r="S173" s="257" t="s">
        <v>134</v>
      </c>
      <c r="T173" s="258" t="s">
        <v>213</v>
      </c>
      <c r="U173" s="234">
        <v>0</v>
      </c>
      <c r="V173" s="234">
        <f>ROUND(E173*U173,2)</f>
        <v>0</v>
      </c>
      <c r="W173" s="234"/>
      <c r="X173" s="234" t="s">
        <v>146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147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31"/>
      <c r="B174" s="232"/>
      <c r="C174" s="271" t="s">
        <v>258</v>
      </c>
      <c r="D174" s="259"/>
      <c r="E174" s="259"/>
      <c r="F174" s="259"/>
      <c r="G174" s="259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138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60" t="str">
        <f>C174</f>
        <v>dle stávajícího stavu, nutné zaměřit - případné upravení stávajcí zárubně dle nových dveří - převaření pantů</v>
      </c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31"/>
      <c r="B175" s="232"/>
      <c r="C175" s="272" t="s">
        <v>139</v>
      </c>
      <c r="D175" s="238"/>
      <c r="E175" s="239"/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140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31"/>
      <c r="B176" s="232"/>
      <c r="C176" s="272" t="s">
        <v>253</v>
      </c>
      <c r="D176" s="238"/>
      <c r="E176" s="239">
        <v>1</v>
      </c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140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3" t="s">
        <v>142</v>
      </c>
      <c r="D177" s="240"/>
      <c r="E177" s="241">
        <v>1</v>
      </c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140</v>
      </c>
      <c r="AH177" s="214">
        <v>1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52">
        <v>29</v>
      </c>
      <c r="B178" s="253" t="s">
        <v>259</v>
      </c>
      <c r="C178" s="270" t="s">
        <v>260</v>
      </c>
      <c r="D178" s="254" t="s">
        <v>133</v>
      </c>
      <c r="E178" s="255">
        <v>3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15</v>
      </c>
      <c r="M178" s="257">
        <f>G178*(1+L178/100)</f>
        <v>0</v>
      </c>
      <c r="N178" s="255">
        <v>1.7999999999999999E-2</v>
      </c>
      <c r="O178" s="255">
        <f>ROUND(E178*N178,2)</f>
        <v>0.05</v>
      </c>
      <c r="P178" s="255">
        <v>0</v>
      </c>
      <c r="Q178" s="255">
        <f>ROUND(E178*P178,2)</f>
        <v>0</v>
      </c>
      <c r="R178" s="257" t="s">
        <v>145</v>
      </c>
      <c r="S178" s="257" t="s">
        <v>134</v>
      </c>
      <c r="T178" s="258" t="s">
        <v>134</v>
      </c>
      <c r="U178" s="234">
        <v>0</v>
      </c>
      <c r="V178" s="234">
        <f>ROUND(E178*U178,2)</f>
        <v>0</v>
      </c>
      <c r="W178" s="234"/>
      <c r="X178" s="234" t="s">
        <v>146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147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31"/>
      <c r="B179" s="232"/>
      <c r="C179" s="271" t="s">
        <v>258</v>
      </c>
      <c r="D179" s="259"/>
      <c r="E179" s="259"/>
      <c r="F179" s="259"/>
      <c r="G179" s="259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138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60" t="str">
        <f>C179</f>
        <v>dle stávajícího stavu, nutné zaměřit - případné upravení stávajcí zárubně dle nových dveří - převaření pantů</v>
      </c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31"/>
      <c r="B180" s="232"/>
      <c r="C180" s="272" t="s">
        <v>139</v>
      </c>
      <c r="D180" s="238"/>
      <c r="E180" s="239"/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140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2" t="s">
        <v>255</v>
      </c>
      <c r="D181" s="238"/>
      <c r="E181" s="239">
        <v>3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140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3" t="s">
        <v>142</v>
      </c>
      <c r="D182" s="240"/>
      <c r="E182" s="241">
        <v>3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140</v>
      </c>
      <c r="AH182" s="214">
        <v>1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20" outlineLevel="1" x14ac:dyDescent="0.25">
      <c r="A183" s="252">
        <v>30</v>
      </c>
      <c r="B183" s="253" t="s">
        <v>261</v>
      </c>
      <c r="C183" s="270" t="s">
        <v>262</v>
      </c>
      <c r="D183" s="254" t="s">
        <v>133</v>
      </c>
      <c r="E183" s="255">
        <v>3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15</v>
      </c>
      <c r="M183" s="257">
        <f>G183*(1+L183/100)</f>
        <v>0</v>
      </c>
      <c r="N183" s="255">
        <v>1.4E-2</v>
      </c>
      <c r="O183" s="255">
        <f>ROUND(E183*N183,2)</f>
        <v>0.04</v>
      </c>
      <c r="P183" s="255">
        <v>0</v>
      </c>
      <c r="Q183" s="255">
        <f>ROUND(E183*P183,2)</f>
        <v>0</v>
      </c>
      <c r="R183" s="257"/>
      <c r="S183" s="257" t="s">
        <v>212</v>
      </c>
      <c r="T183" s="258" t="s">
        <v>213</v>
      </c>
      <c r="U183" s="234">
        <v>0</v>
      </c>
      <c r="V183" s="234">
        <f>ROUND(E183*U183,2)</f>
        <v>0</v>
      </c>
      <c r="W183" s="234"/>
      <c r="X183" s="234" t="s">
        <v>146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147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31"/>
      <c r="B184" s="232"/>
      <c r="C184" s="271" t="s">
        <v>258</v>
      </c>
      <c r="D184" s="259"/>
      <c r="E184" s="259"/>
      <c r="F184" s="259"/>
      <c r="G184" s="259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138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60" t="str">
        <f>C184</f>
        <v>dle stávajícího stavu, nutné zaměřit - případné upravení stávajcí zárubně dle nových dveří - převaření pantů</v>
      </c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2" t="s">
        <v>139</v>
      </c>
      <c r="D185" s="238"/>
      <c r="E185" s="239"/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140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2" t="s">
        <v>254</v>
      </c>
      <c r="D186" s="238"/>
      <c r="E186" s="239">
        <v>3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140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3" t="s">
        <v>142</v>
      </c>
      <c r="D187" s="240"/>
      <c r="E187" s="241">
        <v>3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140</v>
      </c>
      <c r="AH187" s="214">
        <v>1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52">
        <v>31</v>
      </c>
      <c r="B188" s="253" t="s">
        <v>263</v>
      </c>
      <c r="C188" s="270" t="s">
        <v>264</v>
      </c>
      <c r="D188" s="254" t="s">
        <v>133</v>
      </c>
      <c r="E188" s="255">
        <v>7</v>
      </c>
      <c r="F188" s="256"/>
      <c r="G188" s="257">
        <f>ROUND(E188*F188,2)</f>
        <v>0</v>
      </c>
      <c r="H188" s="256"/>
      <c r="I188" s="257">
        <f>ROUND(E188*H188,2)</f>
        <v>0</v>
      </c>
      <c r="J188" s="256"/>
      <c r="K188" s="257">
        <f>ROUND(E188*J188,2)</f>
        <v>0</v>
      </c>
      <c r="L188" s="257">
        <v>15</v>
      </c>
      <c r="M188" s="257">
        <f>G188*(1+L188/100)</f>
        <v>0</v>
      </c>
      <c r="N188" s="255">
        <v>0</v>
      </c>
      <c r="O188" s="255">
        <f>ROUND(E188*N188,2)</f>
        <v>0</v>
      </c>
      <c r="P188" s="255">
        <v>0</v>
      </c>
      <c r="Q188" s="255">
        <f>ROUND(E188*P188,2)</f>
        <v>0</v>
      </c>
      <c r="R188" s="257"/>
      <c r="S188" s="257" t="s">
        <v>134</v>
      </c>
      <c r="T188" s="258" t="s">
        <v>134</v>
      </c>
      <c r="U188" s="234">
        <v>0.77500000000000002</v>
      </c>
      <c r="V188" s="234">
        <f>ROUND(E188*U188,2)</f>
        <v>5.43</v>
      </c>
      <c r="W188" s="234"/>
      <c r="X188" s="234" t="s">
        <v>135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136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2" t="s">
        <v>139</v>
      </c>
      <c r="D189" s="238"/>
      <c r="E189" s="239"/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140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31"/>
      <c r="B190" s="232"/>
      <c r="C190" s="272" t="s">
        <v>253</v>
      </c>
      <c r="D190" s="238"/>
      <c r="E190" s="239">
        <v>1</v>
      </c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140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2" t="s">
        <v>254</v>
      </c>
      <c r="D191" s="238"/>
      <c r="E191" s="239">
        <v>3</v>
      </c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140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2" t="s">
        <v>255</v>
      </c>
      <c r="D192" s="238"/>
      <c r="E192" s="239">
        <v>3</v>
      </c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140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3" t="s">
        <v>142</v>
      </c>
      <c r="D193" s="240"/>
      <c r="E193" s="241">
        <v>7</v>
      </c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140</v>
      </c>
      <c r="AH193" s="214">
        <v>1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52">
        <v>32</v>
      </c>
      <c r="B194" s="253" t="s">
        <v>265</v>
      </c>
      <c r="C194" s="270" t="s">
        <v>266</v>
      </c>
      <c r="D194" s="254" t="s">
        <v>133</v>
      </c>
      <c r="E194" s="255">
        <v>7</v>
      </c>
      <c r="F194" s="256"/>
      <c r="G194" s="257">
        <f>ROUND(E194*F194,2)</f>
        <v>0</v>
      </c>
      <c r="H194" s="256"/>
      <c r="I194" s="257">
        <f>ROUND(E194*H194,2)</f>
        <v>0</v>
      </c>
      <c r="J194" s="256"/>
      <c r="K194" s="257">
        <f>ROUND(E194*J194,2)</f>
        <v>0</v>
      </c>
      <c r="L194" s="257">
        <v>15</v>
      </c>
      <c r="M194" s="257">
        <f>G194*(1+L194/100)</f>
        <v>0</v>
      </c>
      <c r="N194" s="255">
        <v>7.5000000000000002E-4</v>
      </c>
      <c r="O194" s="255">
        <f>ROUND(E194*N194,2)</f>
        <v>0.01</v>
      </c>
      <c r="P194" s="255">
        <v>0</v>
      </c>
      <c r="Q194" s="255">
        <f>ROUND(E194*P194,2)</f>
        <v>0</v>
      </c>
      <c r="R194" s="257" t="s">
        <v>145</v>
      </c>
      <c r="S194" s="257" t="s">
        <v>134</v>
      </c>
      <c r="T194" s="258" t="s">
        <v>134</v>
      </c>
      <c r="U194" s="234">
        <v>0</v>
      </c>
      <c r="V194" s="234">
        <f>ROUND(E194*U194,2)</f>
        <v>0</v>
      </c>
      <c r="W194" s="234"/>
      <c r="X194" s="234" t="s">
        <v>146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147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31"/>
      <c r="B195" s="232"/>
      <c r="C195" s="271" t="s">
        <v>267</v>
      </c>
      <c r="D195" s="259"/>
      <c r="E195" s="259"/>
      <c r="F195" s="259"/>
      <c r="G195" s="259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138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4" t="s">
        <v>268</v>
      </c>
      <c r="D196" s="261"/>
      <c r="E196" s="261"/>
      <c r="F196" s="261"/>
      <c r="G196" s="261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138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31"/>
      <c r="B197" s="232"/>
      <c r="C197" s="272" t="s">
        <v>139</v>
      </c>
      <c r="D197" s="238"/>
      <c r="E197" s="239"/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140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2" t="s">
        <v>253</v>
      </c>
      <c r="D198" s="238"/>
      <c r="E198" s="239">
        <v>1</v>
      </c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140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2" t="s">
        <v>254</v>
      </c>
      <c r="D199" s="238"/>
      <c r="E199" s="239">
        <v>3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140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31"/>
      <c r="B200" s="232"/>
      <c r="C200" s="272" t="s">
        <v>255</v>
      </c>
      <c r="D200" s="238"/>
      <c r="E200" s="239">
        <v>3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140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31"/>
      <c r="B201" s="232"/>
      <c r="C201" s="273" t="s">
        <v>142</v>
      </c>
      <c r="D201" s="240"/>
      <c r="E201" s="241">
        <v>7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140</v>
      </c>
      <c r="AH201" s="214">
        <v>1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52">
        <v>33</v>
      </c>
      <c r="B202" s="253" t="s">
        <v>269</v>
      </c>
      <c r="C202" s="270" t="s">
        <v>270</v>
      </c>
      <c r="D202" s="254" t="s">
        <v>133</v>
      </c>
      <c r="E202" s="255">
        <v>1</v>
      </c>
      <c r="F202" s="256"/>
      <c r="G202" s="257">
        <f>ROUND(E202*F202,2)</f>
        <v>0</v>
      </c>
      <c r="H202" s="256"/>
      <c r="I202" s="257">
        <f>ROUND(E202*H202,2)</f>
        <v>0</v>
      </c>
      <c r="J202" s="256"/>
      <c r="K202" s="257">
        <f>ROUND(E202*J202,2)</f>
        <v>0</v>
      </c>
      <c r="L202" s="257">
        <v>15</v>
      </c>
      <c r="M202" s="257">
        <f>G202*(1+L202/100)</f>
        <v>0</v>
      </c>
      <c r="N202" s="255">
        <v>1.0000000000000001E-5</v>
      </c>
      <c r="O202" s="255">
        <f>ROUND(E202*N202,2)</f>
        <v>0</v>
      </c>
      <c r="P202" s="255">
        <v>0</v>
      </c>
      <c r="Q202" s="255">
        <f>ROUND(E202*P202,2)</f>
        <v>0</v>
      </c>
      <c r="R202" s="257"/>
      <c r="S202" s="257" t="s">
        <v>134</v>
      </c>
      <c r="T202" s="258" t="s">
        <v>134</v>
      </c>
      <c r="U202" s="234">
        <v>0.26</v>
      </c>
      <c r="V202" s="234">
        <f>ROUND(E202*U202,2)</f>
        <v>0.26</v>
      </c>
      <c r="W202" s="234"/>
      <c r="X202" s="234" t="s">
        <v>135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136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31"/>
      <c r="B203" s="232"/>
      <c r="C203" s="272" t="s">
        <v>139</v>
      </c>
      <c r="D203" s="238"/>
      <c r="E203" s="239"/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140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31"/>
      <c r="B204" s="232"/>
      <c r="C204" s="272" t="s">
        <v>253</v>
      </c>
      <c r="D204" s="238"/>
      <c r="E204" s="239">
        <v>1</v>
      </c>
      <c r="F204" s="234"/>
      <c r="G204" s="234"/>
      <c r="H204" s="234"/>
      <c r="I204" s="234"/>
      <c r="J204" s="234"/>
      <c r="K204" s="234"/>
      <c r="L204" s="234"/>
      <c r="M204" s="234"/>
      <c r="N204" s="233"/>
      <c r="O204" s="233"/>
      <c r="P204" s="233"/>
      <c r="Q204" s="233"/>
      <c r="R204" s="234"/>
      <c r="S204" s="234"/>
      <c r="T204" s="234"/>
      <c r="U204" s="234"/>
      <c r="V204" s="234"/>
      <c r="W204" s="234"/>
      <c r="X204" s="234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140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31"/>
      <c r="B205" s="232"/>
      <c r="C205" s="273" t="s">
        <v>142</v>
      </c>
      <c r="D205" s="240"/>
      <c r="E205" s="241">
        <v>1</v>
      </c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140</v>
      </c>
      <c r="AH205" s="214">
        <v>1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52">
        <v>34</v>
      </c>
      <c r="B206" s="253" t="s">
        <v>271</v>
      </c>
      <c r="C206" s="270" t="s">
        <v>272</v>
      </c>
      <c r="D206" s="254" t="s">
        <v>133</v>
      </c>
      <c r="E206" s="255">
        <v>1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15</v>
      </c>
      <c r="M206" s="257">
        <f>G206*(1+L206/100)</f>
        <v>0</v>
      </c>
      <c r="N206" s="255">
        <v>1.07E-3</v>
      </c>
      <c r="O206" s="255">
        <f>ROUND(E206*N206,2)</f>
        <v>0</v>
      </c>
      <c r="P206" s="255">
        <v>0</v>
      </c>
      <c r="Q206" s="255">
        <f>ROUND(E206*P206,2)</f>
        <v>0</v>
      </c>
      <c r="R206" s="257" t="s">
        <v>145</v>
      </c>
      <c r="S206" s="257" t="s">
        <v>134</v>
      </c>
      <c r="T206" s="258" t="s">
        <v>134</v>
      </c>
      <c r="U206" s="234">
        <v>0</v>
      </c>
      <c r="V206" s="234">
        <f>ROUND(E206*U206,2)</f>
        <v>0</v>
      </c>
      <c r="W206" s="234"/>
      <c r="X206" s="234" t="s">
        <v>146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147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2" t="s">
        <v>139</v>
      </c>
      <c r="D207" s="238"/>
      <c r="E207" s="239"/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140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2" t="s">
        <v>253</v>
      </c>
      <c r="D208" s="238"/>
      <c r="E208" s="239">
        <v>1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140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31"/>
      <c r="B209" s="232"/>
      <c r="C209" s="273" t="s">
        <v>142</v>
      </c>
      <c r="D209" s="240"/>
      <c r="E209" s="241">
        <v>1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140</v>
      </c>
      <c r="AH209" s="214">
        <v>1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52">
        <v>35</v>
      </c>
      <c r="B210" s="253" t="s">
        <v>273</v>
      </c>
      <c r="C210" s="270" t="s">
        <v>274</v>
      </c>
      <c r="D210" s="254" t="s">
        <v>133</v>
      </c>
      <c r="E210" s="255">
        <v>1</v>
      </c>
      <c r="F210" s="256"/>
      <c r="G210" s="257">
        <f>ROUND(E210*F210,2)</f>
        <v>0</v>
      </c>
      <c r="H210" s="256"/>
      <c r="I210" s="257">
        <f>ROUND(E210*H210,2)</f>
        <v>0</v>
      </c>
      <c r="J210" s="256"/>
      <c r="K210" s="257">
        <f>ROUND(E210*J210,2)</f>
        <v>0</v>
      </c>
      <c r="L210" s="257">
        <v>15</v>
      </c>
      <c r="M210" s="257">
        <f>G210*(1+L210/100)</f>
        <v>0</v>
      </c>
      <c r="N210" s="255">
        <v>1.0000000000000001E-5</v>
      </c>
      <c r="O210" s="255">
        <f>ROUND(E210*N210,2)</f>
        <v>0</v>
      </c>
      <c r="P210" s="255">
        <v>0</v>
      </c>
      <c r="Q210" s="255">
        <f>ROUND(E210*P210,2)</f>
        <v>0</v>
      </c>
      <c r="R210" s="257"/>
      <c r="S210" s="257" t="s">
        <v>134</v>
      </c>
      <c r="T210" s="258" t="s">
        <v>134</v>
      </c>
      <c r="U210" s="234">
        <v>0.54730000000000001</v>
      </c>
      <c r="V210" s="234">
        <f>ROUND(E210*U210,2)</f>
        <v>0.55000000000000004</v>
      </c>
      <c r="W210" s="234"/>
      <c r="X210" s="234" t="s">
        <v>135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136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31"/>
      <c r="B211" s="232"/>
      <c r="C211" s="272" t="s">
        <v>139</v>
      </c>
      <c r="D211" s="238"/>
      <c r="E211" s="239"/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140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31"/>
      <c r="B212" s="232"/>
      <c r="C212" s="272" t="s">
        <v>173</v>
      </c>
      <c r="D212" s="238"/>
      <c r="E212" s="239"/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140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72" t="s">
        <v>275</v>
      </c>
      <c r="D213" s="238"/>
      <c r="E213" s="239">
        <v>1</v>
      </c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140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73" t="s">
        <v>142</v>
      </c>
      <c r="D214" s="240"/>
      <c r="E214" s="241">
        <v>1</v>
      </c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140</v>
      </c>
      <c r="AH214" s="214">
        <v>1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52">
        <v>36</v>
      </c>
      <c r="B215" s="253" t="s">
        <v>276</v>
      </c>
      <c r="C215" s="270" t="s">
        <v>277</v>
      </c>
      <c r="D215" s="254" t="s">
        <v>133</v>
      </c>
      <c r="E215" s="255">
        <v>1</v>
      </c>
      <c r="F215" s="256"/>
      <c r="G215" s="257">
        <f>ROUND(E215*F215,2)</f>
        <v>0</v>
      </c>
      <c r="H215" s="256"/>
      <c r="I215" s="257">
        <f>ROUND(E215*H215,2)</f>
        <v>0</v>
      </c>
      <c r="J215" s="256"/>
      <c r="K215" s="257">
        <f>ROUND(E215*J215,2)</f>
        <v>0</v>
      </c>
      <c r="L215" s="257">
        <v>15</v>
      </c>
      <c r="M215" s="257">
        <f>G215*(1+L215/100)</f>
        <v>0</v>
      </c>
      <c r="N215" s="255">
        <v>5.5999999999999995E-4</v>
      </c>
      <c r="O215" s="255">
        <f>ROUND(E215*N215,2)</f>
        <v>0</v>
      </c>
      <c r="P215" s="255">
        <v>0</v>
      </c>
      <c r="Q215" s="255">
        <f>ROUND(E215*P215,2)</f>
        <v>0</v>
      </c>
      <c r="R215" s="257"/>
      <c r="S215" s="257" t="s">
        <v>212</v>
      </c>
      <c r="T215" s="258" t="s">
        <v>213</v>
      </c>
      <c r="U215" s="234">
        <v>0</v>
      </c>
      <c r="V215" s="234">
        <f>ROUND(E215*U215,2)</f>
        <v>0</v>
      </c>
      <c r="W215" s="234"/>
      <c r="X215" s="234" t="s">
        <v>146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147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31"/>
      <c r="B216" s="232"/>
      <c r="C216" s="272" t="s">
        <v>139</v>
      </c>
      <c r="D216" s="238"/>
      <c r="E216" s="239"/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140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72" t="s">
        <v>173</v>
      </c>
      <c r="D217" s="238"/>
      <c r="E217" s="239"/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140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72" t="s">
        <v>275</v>
      </c>
      <c r="D218" s="238"/>
      <c r="E218" s="239">
        <v>1</v>
      </c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140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3" t="s">
        <v>142</v>
      </c>
      <c r="D219" s="240"/>
      <c r="E219" s="241">
        <v>1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140</v>
      </c>
      <c r="AH219" s="214">
        <v>1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62">
        <v>37</v>
      </c>
      <c r="B220" s="263" t="s">
        <v>278</v>
      </c>
      <c r="C220" s="275" t="s">
        <v>279</v>
      </c>
      <c r="D220" s="264" t="s">
        <v>206</v>
      </c>
      <c r="E220" s="265">
        <v>0.12790000000000001</v>
      </c>
      <c r="F220" s="266"/>
      <c r="G220" s="267">
        <f>ROUND(E220*F220,2)</f>
        <v>0</v>
      </c>
      <c r="H220" s="266"/>
      <c r="I220" s="267">
        <f>ROUND(E220*H220,2)</f>
        <v>0</v>
      </c>
      <c r="J220" s="266"/>
      <c r="K220" s="267">
        <f>ROUND(E220*J220,2)</f>
        <v>0</v>
      </c>
      <c r="L220" s="267">
        <v>15</v>
      </c>
      <c r="M220" s="267">
        <f>G220*(1+L220/100)</f>
        <v>0</v>
      </c>
      <c r="N220" s="265">
        <v>0</v>
      </c>
      <c r="O220" s="265">
        <f>ROUND(E220*N220,2)</f>
        <v>0</v>
      </c>
      <c r="P220" s="265">
        <v>0</v>
      </c>
      <c r="Q220" s="265">
        <f>ROUND(E220*P220,2)</f>
        <v>0</v>
      </c>
      <c r="R220" s="267"/>
      <c r="S220" s="267" t="s">
        <v>134</v>
      </c>
      <c r="T220" s="268" t="s">
        <v>134</v>
      </c>
      <c r="U220" s="234">
        <v>2.4209999999999998</v>
      </c>
      <c r="V220" s="234">
        <f>ROUND(E220*U220,2)</f>
        <v>0.31</v>
      </c>
      <c r="W220" s="234"/>
      <c r="X220" s="234" t="s">
        <v>207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208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ht="13" x14ac:dyDescent="0.25">
      <c r="A221" s="245" t="s">
        <v>129</v>
      </c>
      <c r="B221" s="246" t="s">
        <v>87</v>
      </c>
      <c r="C221" s="269" t="s">
        <v>88</v>
      </c>
      <c r="D221" s="247"/>
      <c r="E221" s="248"/>
      <c r="F221" s="249"/>
      <c r="G221" s="249">
        <f>SUMIF(AG222:AG249,"&lt;&gt;NOR",G222:G249)</f>
        <v>0</v>
      </c>
      <c r="H221" s="249"/>
      <c r="I221" s="249">
        <f>SUM(I222:I249)</f>
        <v>0</v>
      </c>
      <c r="J221" s="249"/>
      <c r="K221" s="249">
        <f>SUM(K222:K249)</f>
        <v>0</v>
      </c>
      <c r="L221" s="249"/>
      <c r="M221" s="249">
        <f>SUM(M222:M249)</f>
        <v>0</v>
      </c>
      <c r="N221" s="248"/>
      <c r="O221" s="248">
        <f>SUM(O222:O249)</f>
        <v>0.01</v>
      </c>
      <c r="P221" s="248"/>
      <c r="Q221" s="248">
        <f>SUM(Q222:Q249)</f>
        <v>0</v>
      </c>
      <c r="R221" s="249"/>
      <c r="S221" s="249"/>
      <c r="T221" s="250"/>
      <c r="U221" s="244"/>
      <c r="V221" s="244">
        <f>SUM(V222:V249)</f>
        <v>7.58</v>
      </c>
      <c r="W221" s="244"/>
      <c r="X221" s="244"/>
      <c r="AG221" t="s">
        <v>130</v>
      </c>
    </row>
    <row r="222" spans="1:60" outlineLevel="1" x14ac:dyDescent="0.25">
      <c r="A222" s="252">
        <v>38</v>
      </c>
      <c r="B222" s="253" t="s">
        <v>280</v>
      </c>
      <c r="C222" s="270" t="s">
        <v>281</v>
      </c>
      <c r="D222" s="254" t="s">
        <v>133</v>
      </c>
      <c r="E222" s="255">
        <v>1</v>
      </c>
      <c r="F222" s="256"/>
      <c r="G222" s="257">
        <f>ROUND(E222*F222,2)</f>
        <v>0</v>
      </c>
      <c r="H222" s="256"/>
      <c r="I222" s="257">
        <f>ROUND(E222*H222,2)</f>
        <v>0</v>
      </c>
      <c r="J222" s="256"/>
      <c r="K222" s="257">
        <f>ROUND(E222*J222,2)</f>
        <v>0</v>
      </c>
      <c r="L222" s="257">
        <v>15</v>
      </c>
      <c r="M222" s="257">
        <f>G222*(1+L222/100)</f>
        <v>0</v>
      </c>
      <c r="N222" s="255">
        <v>0.01</v>
      </c>
      <c r="O222" s="255">
        <f>ROUND(E222*N222,2)</f>
        <v>0.01</v>
      </c>
      <c r="P222" s="255">
        <v>0</v>
      </c>
      <c r="Q222" s="255">
        <f>ROUND(E222*P222,2)</f>
        <v>0</v>
      </c>
      <c r="R222" s="257"/>
      <c r="S222" s="257" t="s">
        <v>134</v>
      </c>
      <c r="T222" s="258" t="s">
        <v>134</v>
      </c>
      <c r="U222" s="234">
        <v>1.5449999999999999</v>
      </c>
      <c r="V222" s="234">
        <f>ROUND(E222*U222,2)</f>
        <v>1.55</v>
      </c>
      <c r="W222" s="234"/>
      <c r="X222" s="234" t="s">
        <v>135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136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2" t="s">
        <v>139</v>
      </c>
      <c r="D223" s="238"/>
      <c r="E223" s="239"/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140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31"/>
      <c r="B224" s="232"/>
      <c r="C224" s="272" t="s">
        <v>253</v>
      </c>
      <c r="D224" s="238"/>
      <c r="E224" s="239">
        <v>1</v>
      </c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140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3" t="s">
        <v>142</v>
      </c>
      <c r="D225" s="240"/>
      <c r="E225" s="241">
        <v>1</v>
      </c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140</v>
      </c>
      <c r="AH225" s="214">
        <v>1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ht="20" outlineLevel="1" x14ac:dyDescent="0.25">
      <c r="A226" s="252">
        <v>39</v>
      </c>
      <c r="B226" s="253" t="s">
        <v>282</v>
      </c>
      <c r="C226" s="270" t="s">
        <v>283</v>
      </c>
      <c r="D226" s="254" t="s">
        <v>133</v>
      </c>
      <c r="E226" s="255">
        <v>1</v>
      </c>
      <c r="F226" s="256"/>
      <c r="G226" s="257">
        <f>ROUND(E226*F226,2)</f>
        <v>0</v>
      </c>
      <c r="H226" s="256"/>
      <c r="I226" s="257">
        <f>ROUND(E226*H226,2)</f>
        <v>0</v>
      </c>
      <c r="J226" s="256"/>
      <c r="K226" s="257">
        <f>ROUND(E226*J226,2)</f>
        <v>0</v>
      </c>
      <c r="L226" s="257">
        <v>15</v>
      </c>
      <c r="M226" s="257">
        <f>G226*(1+L226/100)</f>
        <v>0</v>
      </c>
      <c r="N226" s="255">
        <v>0</v>
      </c>
      <c r="O226" s="255">
        <f>ROUND(E226*N226,2)</f>
        <v>0</v>
      </c>
      <c r="P226" s="255">
        <v>0</v>
      </c>
      <c r="Q226" s="255">
        <f>ROUND(E226*P226,2)</f>
        <v>0</v>
      </c>
      <c r="R226" s="257" t="s">
        <v>145</v>
      </c>
      <c r="S226" s="257" t="s">
        <v>134</v>
      </c>
      <c r="T226" s="258" t="s">
        <v>134</v>
      </c>
      <c r="U226" s="234">
        <v>0</v>
      </c>
      <c r="V226" s="234">
        <f>ROUND(E226*U226,2)</f>
        <v>0</v>
      </c>
      <c r="W226" s="234"/>
      <c r="X226" s="234" t="s">
        <v>146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147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31"/>
      <c r="B227" s="232"/>
      <c r="C227" s="271" t="s">
        <v>284</v>
      </c>
      <c r="D227" s="259"/>
      <c r="E227" s="259"/>
      <c r="F227" s="259"/>
      <c r="G227" s="259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138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2" t="s">
        <v>139</v>
      </c>
      <c r="D228" s="238"/>
      <c r="E228" s="239"/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140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2" t="s">
        <v>253</v>
      </c>
      <c r="D229" s="238"/>
      <c r="E229" s="239">
        <v>1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140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3" t="s">
        <v>142</v>
      </c>
      <c r="D230" s="240"/>
      <c r="E230" s="241">
        <v>1</v>
      </c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140</v>
      </c>
      <c r="AH230" s="214">
        <v>1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52">
        <v>40</v>
      </c>
      <c r="B231" s="253" t="s">
        <v>285</v>
      </c>
      <c r="C231" s="270" t="s">
        <v>286</v>
      </c>
      <c r="D231" s="254" t="s">
        <v>133</v>
      </c>
      <c r="E231" s="255">
        <v>4</v>
      </c>
      <c r="F231" s="256"/>
      <c r="G231" s="257">
        <f>ROUND(E231*F231,2)</f>
        <v>0</v>
      </c>
      <c r="H231" s="256"/>
      <c r="I231" s="257">
        <f>ROUND(E231*H231,2)</f>
        <v>0</v>
      </c>
      <c r="J231" s="256"/>
      <c r="K231" s="257">
        <f>ROUND(E231*J231,2)</f>
        <v>0</v>
      </c>
      <c r="L231" s="257">
        <v>15</v>
      </c>
      <c r="M231" s="257">
        <f>G231*(1+L231/100)</f>
        <v>0</v>
      </c>
      <c r="N231" s="255">
        <v>0</v>
      </c>
      <c r="O231" s="255">
        <f>ROUND(E231*N231,2)</f>
        <v>0</v>
      </c>
      <c r="P231" s="255">
        <v>0</v>
      </c>
      <c r="Q231" s="255">
        <f>ROUND(E231*P231,2)</f>
        <v>0</v>
      </c>
      <c r="R231" s="257"/>
      <c r="S231" s="257" t="s">
        <v>212</v>
      </c>
      <c r="T231" s="258" t="s">
        <v>287</v>
      </c>
      <c r="U231" s="234">
        <v>0.53</v>
      </c>
      <c r="V231" s="234">
        <f>ROUND(E231*U231,2)</f>
        <v>2.12</v>
      </c>
      <c r="W231" s="234"/>
      <c r="X231" s="234" t="s">
        <v>135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136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1"/>
      <c r="B232" s="232"/>
      <c r="C232" s="272" t="s">
        <v>139</v>
      </c>
      <c r="D232" s="238"/>
      <c r="E232" s="239"/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140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31"/>
      <c r="B233" s="232"/>
      <c r="C233" s="272" t="s">
        <v>288</v>
      </c>
      <c r="D233" s="238"/>
      <c r="E233" s="239">
        <v>2</v>
      </c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140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31"/>
      <c r="B234" s="232"/>
      <c r="C234" s="272" t="s">
        <v>289</v>
      </c>
      <c r="D234" s="238"/>
      <c r="E234" s="239">
        <v>1</v>
      </c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140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31"/>
      <c r="B235" s="232"/>
      <c r="C235" s="272" t="s">
        <v>290</v>
      </c>
      <c r="D235" s="238"/>
      <c r="E235" s="239">
        <v>1</v>
      </c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140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31"/>
      <c r="B236" s="232"/>
      <c r="C236" s="273" t="s">
        <v>142</v>
      </c>
      <c r="D236" s="240"/>
      <c r="E236" s="241">
        <v>4</v>
      </c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140</v>
      </c>
      <c r="AH236" s="214">
        <v>1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52">
        <v>41</v>
      </c>
      <c r="B237" s="253" t="s">
        <v>291</v>
      </c>
      <c r="C237" s="270" t="s">
        <v>292</v>
      </c>
      <c r="D237" s="254" t="s">
        <v>133</v>
      </c>
      <c r="E237" s="255">
        <v>5</v>
      </c>
      <c r="F237" s="256"/>
      <c r="G237" s="257">
        <f>ROUND(E237*F237,2)</f>
        <v>0</v>
      </c>
      <c r="H237" s="256"/>
      <c r="I237" s="257">
        <f>ROUND(E237*H237,2)</f>
        <v>0</v>
      </c>
      <c r="J237" s="256"/>
      <c r="K237" s="257">
        <f>ROUND(E237*J237,2)</f>
        <v>0</v>
      </c>
      <c r="L237" s="257">
        <v>15</v>
      </c>
      <c r="M237" s="257">
        <f>G237*(1+L237/100)</f>
        <v>0</v>
      </c>
      <c r="N237" s="255">
        <v>0</v>
      </c>
      <c r="O237" s="255">
        <f>ROUND(E237*N237,2)</f>
        <v>0</v>
      </c>
      <c r="P237" s="255">
        <v>0</v>
      </c>
      <c r="Q237" s="255">
        <f>ROUND(E237*P237,2)</f>
        <v>0</v>
      </c>
      <c r="R237" s="257"/>
      <c r="S237" s="257" t="s">
        <v>212</v>
      </c>
      <c r="T237" s="258" t="s">
        <v>287</v>
      </c>
      <c r="U237" s="234">
        <v>0.77500000000000002</v>
      </c>
      <c r="V237" s="234">
        <f>ROUND(E237*U237,2)</f>
        <v>3.88</v>
      </c>
      <c r="W237" s="234"/>
      <c r="X237" s="234" t="s">
        <v>135</v>
      </c>
      <c r="Y237" s="214"/>
      <c r="Z237" s="214"/>
      <c r="AA237" s="214"/>
      <c r="AB237" s="214"/>
      <c r="AC237" s="214"/>
      <c r="AD237" s="214"/>
      <c r="AE237" s="214"/>
      <c r="AF237" s="214"/>
      <c r="AG237" s="214" t="s">
        <v>136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2" t="s">
        <v>139</v>
      </c>
      <c r="D238" s="238"/>
      <c r="E238" s="239"/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140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2" t="s">
        <v>293</v>
      </c>
      <c r="D239" s="238"/>
      <c r="E239" s="239">
        <v>2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140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2" t="s">
        <v>294</v>
      </c>
      <c r="D240" s="238"/>
      <c r="E240" s="239">
        <v>2</v>
      </c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140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2" t="s">
        <v>295</v>
      </c>
      <c r="D241" s="238"/>
      <c r="E241" s="239">
        <v>1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140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73" t="s">
        <v>142</v>
      </c>
      <c r="D242" s="240"/>
      <c r="E242" s="241">
        <v>5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140</v>
      </c>
      <c r="AH242" s="214">
        <v>1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52">
        <v>42</v>
      </c>
      <c r="B243" s="253" t="s">
        <v>296</v>
      </c>
      <c r="C243" s="270" t="s">
        <v>297</v>
      </c>
      <c r="D243" s="254" t="s">
        <v>211</v>
      </c>
      <c r="E243" s="255">
        <v>5</v>
      </c>
      <c r="F243" s="256"/>
      <c r="G243" s="257">
        <f>ROUND(E243*F243,2)</f>
        <v>0</v>
      </c>
      <c r="H243" s="256"/>
      <c r="I243" s="257">
        <f>ROUND(E243*H243,2)</f>
        <v>0</v>
      </c>
      <c r="J243" s="256"/>
      <c r="K243" s="257">
        <f>ROUND(E243*J243,2)</f>
        <v>0</v>
      </c>
      <c r="L243" s="257">
        <v>15</v>
      </c>
      <c r="M243" s="257">
        <f>G243*(1+L243/100)</f>
        <v>0</v>
      </c>
      <c r="N243" s="255">
        <v>0</v>
      </c>
      <c r="O243" s="255">
        <f>ROUND(E243*N243,2)</f>
        <v>0</v>
      </c>
      <c r="P243" s="255">
        <v>0</v>
      </c>
      <c r="Q243" s="255">
        <f>ROUND(E243*P243,2)</f>
        <v>0</v>
      </c>
      <c r="R243" s="257"/>
      <c r="S243" s="257" t="s">
        <v>212</v>
      </c>
      <c r="T243" s="258" t="s">
        <v>213</v>
      </c>
      <c r="U243" s="234">
        <v>0</v>
      </c>
      <c r="V243" s="234">
        <f>ROUND(E243*U243,2)</f>
        <v>0</v>
      </c>
      <c r="W243" s="234"/>
      <c r="X243" s="234" t="s">
        <v>146</v>
      </c>
      <c r="Y243" s="214"/>
      <c r="Z243" s="214"/>
      <c r="AA243" s="214"/>
      <c r="AB243" s="214"/>
      <c r="AC243" s="214"/>
      <c r="AD243" s="214"/>
      <c r="AE243" s="214"/>
      <c r="AF243" s="214"/>
      <c r="AG243" s="214" t="s">
        <v>147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31"/>
      <c r="B244" s="232"/>
      <c r="C244" s="272" t="s">
        <v>139</v>
      </c>
      <c r="D244" s="238"/>
      <c r="E244" s="239"/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140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31"/>
      <c r="B245" s="232"/>
      <c r="C245" s="272" t="s">
        <v>293</v>
      </c>
      <c r="D245" s="238"/>
      <c r="E245" s="239">
        <v>2</v>
      </c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140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31"/>
      <c r="B246" s="232"/>
      <c r="C246" s="272" t="s">
        <v>294</v>
      </c>
      <c r="D246" s="238"/>
      <c r="E246" s="239">
        <v>2</v>
      </c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140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31"/>
      <c r="B247" s="232"/>
      <c r="C247" s="272" t="s">
        <v>295</v>
      </c>
      <c r="D247" s="238"/>
      <c r="E247" s="239">
        <v>1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140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31"/>
      <c r="B248" s="232"/>
      <c r="C248" s="273" t="s">
        <v>142</v>
      </c>
      <c r="D248" s="240"/>
      <c r="E248" s="241">
        <v>5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140</v>
      </c>
      <c r="AH248" s="214">
        <v>1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62">
        <v>43</v>
      </c>
      <c r="B249" s="263" t="s">
        <v>298</v>
      </c>
      <c r="C249" s="275" t="s">
        <v>299</v>
      </c>
      <c r="D249" s="264" t="s">
        <v>206</v>
      </c>
      <c r="E249" s="265">
        <v>0.01</v>
      </c>
      <c r="F249" s="266"/>
      <c r="G249" s="267">
        <f>ROUND(E249*F249,2)</f>
        <v>0</v>
      </c>
      <c r="H249" s="266"/>
      <c r="I249" s="267">
        <f>ROUND(E249*H249,2)</f>
        <v>0</v>
      </c>
      <c r="J249" s="266"/>
      <c r="K249" s="267">
        <f>ROUND(E249*J249,2)</f>
        <v>0</v>
      </c>
      <c r="L249" s="267">
        <v>15</v>
      </c>
      <c r="M249" s="267">
        <f>G249*(1+L249/100)</f>
        <v>0</v>
      </c>
      <c r="N249" s="265">
        <v>0</v>
      </c>
      <c r="O249" s="265">
        <f>ROUND(E249*N249,2)</f>
        <v>0</v>
      </c>
      <c r="P249" s="265">
        <v>0</v>
      </c>
      <c r="Q249" s="265">
        <f>ROUND(E249*P249,2)</f>
        <v>0</v>
      </c>
      <c r="R249" s="267"/>
      <c r="S249" s="267" t="s">
        <v>134</v>
      </c>
      <c r="T249" s="268" t="s">
        <v>134</v>
      </c>
      <c r="U249" s="234">
        <v>3.0059999999999998</v>
      </c>
      <c r="V249" s="234">
        <f>ROUND(E249*U249,2)</f>
        <v>0.03</v>
      </c>
      <c r="W249" s="234"/>
      <c r="X249" s="234" t="s">
        <v>207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208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ht="13" x14ac:dyDescent="0.25">
      <c r="A250" s="245" t="s">
        <v>129</v>
      </c>
      <c r="B250" s="246" t="s">
        <v>89</v>
      </c>
      <c r="C250" s="269" t="s">
        <v>90</v>
      </c>
      <c r="D250" s="247"/>
      <c r="E250" s="248"/>
      <c r="F250" s="249"/>
      <c r="G250" s="249">
        <f>SUMIF(AG251:AG300,"&lt;&gt;NOR",G251:G300)</f>
        <v>0</v>
      </c>
      <c r="H250" s="249"/>
      <c r="I250" s="249">
        <f>SUM(I251:I300)</f>
        <v>0</v>
      </c>
      <c r="J250" s="249"/>
      <c r="K250" s="249">
        <f>SUM(K251:K300)</f>
        <v>0</v>
      </c>
      <c r="L250" s="249"/>
      <c r="M250" s="249">
        <f>SUM(M251:M300)</f>
        <v>0</v>
      </c>
      <c r="N250" s="248"/>
      <c r="O250" s="248">
        <f>SUM(O251:O300)</f>
        <v>0</v>
      </c>
      <c r="P250" s="248"/>
      <c r="Q250" s="248">
        <f>SUM(Q251:Q300)</f>
        <v>0</v>
      </c>
      <c r="R250" s="249"/>
      <c r="S250" s="249"/>
      <c r="T250" s="250"/>
      <c r="U250" s="244"/>
      <c r="V250" s="244">
        <f>SUM(V251:V300)</f>
        <v>7.1</v>
      </c>
      <c r="W250" s="244"/>
      <c r="X250" s="244"/>
      <c r="AG250" t="s">
        <v>130</v>
      </c>
    </row>
    <row r="251" spans="1:60" ht="20" outlineLevel="1" x14ac:dyDescent="0.25">
      <c r="A251" s="252">
        <v>44</v>
      </c>
      <c r="B251" s="253" t="s">
        <v>300</v>
      </c>
      <c r="C251" s="270" t="s">
        <v>301</v>
      </c>
      <c r="D251" s="254" t="s">
        <v>302</v>
      </c>
      <c r="E251" s="255">
        <v>36.24</v>
      </c>
      <c r="F251" s="256"/>
      <c r="G251" s="257">
        <f>ROUND(E251*F251,2)</f>
        <v>0</v>
      </c>
      <c r="H251" s="256"/>
      <c r="I251" s="257">
        <f>ROUND(E251*H251,2)</f>
        <v>0</v>
      </c>
      <c r="J251" s="256"/>
      <c r="K251" s="257">
        <f>ROUND(E251*J251,2)</f>
        <v>0</v>
      </c>
      <c r="L251" s="257">
        <v>15</v>
      </c>
      <c r="M251" s="257">
        <f>G251*(1+L251/100)</f>
        <v>0</v>
      </c>
      <c r="N251" s="255">
        <v>0</v>
      </c>
      <c r="O251" s="255">
        <f>ROUND(E251*N251,2)</f>
        <v>0</v>
      </c>
      <c r="P251" s="255">
        <v>8.0000000000000007E-5</v>
      </c>
      <c r="Q251" s="255">
        <f>ROUND(E251*P251,2)</f>
        <v>0</v>
      </c>
      <c r="R251" s="257"/>
      <c r="S251" s="257" t="s">
        <v>134</v>
      </c>
      <c r="T251" s="258" t="s">
        <v>134</v>
      </c>
      <c r="U251" s="234">
        <v>3.5000000000000003E-2</v>
      </c>
      <c r="V251" s="234">
        <f>ROUND(E251*U251,2)</f>
        <v>1.27</v>
      </c>
      <c r="W251" s="234"/>
      <c r="X251" s="234" t="s">
        <v>135</v>
      </c>
      <c r="Y251" s="214"/>
      <c r="Z251" s="214"/>
      <c r="AA251" s="214"/>
      <c r="AB251" s="214"/>
      <c r="AC251" s="214"/>
      <c r="AD251" s="214"/>
      <c r="AE251" s="214"/>
      <c r="AF251" s="214"/>
      <c r="AG251" s="214" t="s">
        <v>136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31"/>
      <c r="B252" s="232"/>
      <c r="C252" s="272" t="s">
        <v>139</v>
      </c>
      <c r="D252" s="238"/>
      <c r="E252" s="239"/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140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72" t="s">
        <v>303</v>
      </c>
      <c r="D253" s="238"/>
      <c r="E253" s="239">
        <v>18.8</v>
      </c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140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72" t="s">
        <v>304</v>
      </c>
      <c r="D254" s="238"/>
      <c r="E254" s="239">
        <v>17.440000000000001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140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73" t="s">
        <v>142</v>
      </c>
      <c r="D255" s="240"/>
      <c r="E255" s="241">
        <v>36.24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140</v>
      </c>
      <c r="AH255" s="214">
        <v>1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52">
        <v>45</v>
      </c>
      <c r="B256" s="253" t="s">
        <v>305</v>
      </c>
      <c r="C256" s="270" t="s">
        <v>306</v>
      </c>
      <c r="D256" s="254" t="s">
        <v>302</v>
      </c>
      <c r="E256" s="255">
        <v>36.24</v>
      </c>
      <c r="F256" s="256"/>
      <c r="G256" s="257">
        <f>ROUND(E256*F256,2)</f>
        <v>0</v>
      </c>
      <c r="H256" s="256"/>
      <c r="I256" s="257">
        <f>ROUND(E256*H256,2)</f>
        <v>0</v>
      </c>
      <c r="J256" s="256"/>
      <c r="K256" s="257">
        <f>ROUND(E256*J256,2)</f>
        <v>0</v>
      </c>
      <c r="L256" s="257">
        <v>15</v>
      </c>
      <c r="M256" s="257">
        <f>G256*(1+L256/100)</f>
        <v>0</v>
      </c>
      <c r="N256" s="255">
        <v>3.0000000000000001E-5</v>
      </c>
      <c r="O256" s="255">
        <f>ROUND(E256*N256,2)</f>
        <v>0</v>
      </c>
      <c r="P256" s="255">
        <v>0</v>
      </c>
      <c r="Q256" s="255">
        <f>ROUND(E256*P256,2)</f>
        <v>0</v>
      </c>
      <c r="R256" s="257"/>
      <c r="S256" s="257" t="s">
        <v>134</v>
      </c>
      <c r="T256" s="258" t="s">
        <v>134</v>
      </c>
      <c r="U256" s="234">
        <v>0.13719999999999999</v>
      </c>
      <c r="V256" s="234">
        <f>ROUND(E256*U256,2)</f>
        <v>4.97</v>
      </c>
      <c r="W256" s="234"/>
      <c r="X256" s="234" t="s">
        <v>135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136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31"/>
      <c r="B257" s="232"/>
      <c r="C257" s="272" t="s">
        <v>139</v>
      </c>
      <c r="D257" s="238"/>
      <c r="E257" s="239"/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140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72" t="s">
        <v>303</v>
      </c>
      <c r="D258" s="238"/>
      <c r="E258" s="239">
        <v>18.8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140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72" t="s">
        <v>304</v>
      </c>
      <c r="D259" s="238"/>
      <c r="E259" s="239">
        <v>17.440000000000001</v>
      </c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140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31"/>
      <c r="B260" s="232"/>
      <c r="C260" s="273" t="s">
        <v>142</v>
      </c>
      <c r="D260" s="240"/>
      <c r="E260" s="241">
        <v>36.24</v>
      </c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140</v>
      </c>
      <c r="AH260" s="214">
        <v>1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52">
        <v>46</v>
      </c>
      <c r="B261" s="253" t="s">
        <v>307</v>
      </c>
      <c r="C261" s="270" t="s">
        <v>308</v>
      </c>
      <c r="D261" s="254" t="s">
        <v>302</v>
      </c>
      <c r="E261" s="255">
        <v>39.863999999999997</v>
      </c>
      <c r="F261" s="256"/>
      <c r="G261" s="257">
        <f>ROUND(E261*F261,2)</f>
        <v>0</v>
      </c>
      <c r="H261" s="256"/>
      <c r="I261" s="257">
        <f>ROUND(E261*H261,2)</f>
        <v>0</v>
      </c>
      <c r="J261" s="256"/>
      <c r="K261" s="257">
        <f>ROUND(E261*J261,2)</f>
        <v>0</v>
      </c>
      <c r="L261" s="257">
        <v>15</v>
      </c>
      <c r="M261" s="257">
        <f>G261*(1+L261/100)</f>
        <v>0</v>
      </c>
      <c r="N261" s="255">
        <v>5.0000000000000002E-5</v>
      </c>
      <c r="O261" s="255">
        <f>ROUND(E261*N261,2)</f>
        <v>0</v>
      </c>
      <c r="P261" s="255">
        <v>0</v>
      </c>
      <c r="Q261" s="255">
        <f>ROUND(E261*P261,2)</f>
        <v>0</v>
      </c>
      <c r="R261" s="257" t="s">
        <v>145</v>
      </c>
      <c r="S261" s="257" t="s">
        <v>134</v>
      </c>
      <c r="T261" s="258" t="s">
        <v>134</v>
      </c>
      <c r="U261" s="234">
        <v>0</v>
      </c>
      <c r="V261" s="234">
        <f>ROUND(E261*U261,2)</f>
        <v>0</v>
      </c>
      <c r="W261" s="234"/>
      <c r="X261" s="234" t="s">
        <v>146</v>
      </c>
      <c r="Y261" s="214"/>
      <c r="Z261" s="214"/>
      <c r="AA261" s="214"/>
      <c r="AB261" s="214"/>
      <c r="AC261" s="214"/>
      <c r="AD261" s="214"/>
      <c r="AE261" s="214"/>
      <c r="AF261" s="214"/>
      <c r="AG261" s="214" t="s">
        <v>309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72" t="s">
        <v>139</v>
      </c>
      <c r="D262" s="238"/>
      <c r="E262" s="239"/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140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1"/>
      <c r="B263" s="232"/>
      <c r="C263" s="272" t="s">
        <v>303</v>
      </c>
      <c r="D263" s="238"/>
      <c r="E263" s="239">
        <v>18.8</v>
      </c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140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31"/>
      <c r="B264" s="232"/>
      <c r="C264" s="272" t="s">
        <v>304</v>
      </c>
      <c r="D264" s="238"/>
      <c r="E264" s="239">
        <v>17.440000000000001</v>
      </c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140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1"/>
      <c r="B265" s="232"/>
      <c r="C265" s="273" t="s">
        <v>142</v>
      </c>
      <c r="D265" s="240"/>
      <c r="E265" s="241">
        <v>36.24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140</v>
      </c>
      <c r="AH265" s="214">
        <v>1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31"/>
      <c r="B266" s="232"/>
      <c r="C266" s="276" t="s">
        <v>310</v>
      </c>
      <c r="D266" s="242"/>
      <c r="E266" s="243">
        <v>3.6240000000000001</v>
      </c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140</v>
      </c>
      <c r="AH266" s="214">
        <v>4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52">
        <v>47</v>
      </c>
      <c r="B267" s="253" t="s">
        <v>311</v>
      </c>
      <c r="C267" s="270" t="s">
        <v>312</v>
      </c>
      <c r="D267" s="254" t="s">
        <v>150</v>
      </c>
      <c r="E267" s="255">
        <v>1.2791999999999999</v>
      </c>
      <c r="F267" s="256"/>
      <c r="G267" s="257">
        <f>ROUND(E267*F267,2)</f>
        <v>0</v>
      </c>
      <c r="H267" s="256"/>
      <c r="I267" s="257">
        <f>ROUND(E267*H267,2)</f>
        <v>0</v>
      </c>
      <c r="J267" s="256"/>
      <c r="K267" s="257">
        <f>ROUND(E267*J267,2)</f>
        <v>0</v>
      </c>
      <c r="L267" s="257">
        <v>15</v>
      </c>
      <c r="M267" s="257">
        <f>G267*(1+L267/100)</f>
        <v>0</v>
      </c>
      <c r="N267" s="255">
        <v>0</v>
      </c>
      <c r="O267" s="255">
        <f>ROUND(E267*N267,2)</f>
        <v>0</v>
      </c>
      <c r="P267" s="255">
        <v>0</v>
      </c>
      <c r="Q267" s="255">
        <f>ROUND(E267*P267,2)</f>
        <v>0</v>
      </c>
      <c r="R267" s="257"/>
      <c r="S267" s="257" t="s">
        <v>134</v>
      </c>
      <c r="T267" s="258" t="s">
        <v>134</v>
      </c>
      <c r="U267" s="234">
        <v>1.6E-2</v>
      </c>
      <c r="V267" s="234">
        <f>ROUND(E267*U267,2)</f>
        <v>0.02</v>
      </c>
      <c r="W267" s="234"/>
      <c r="X267" s="234" t="s">
        <v>135</v>
      </c>
      <c r="Y267" s="214"/>
      <c r="Z267" s="214"/>
      <c r="AA267" s="214"/>
      <c r="AB267" s="214"/>
      <c r="AC267" s="214"/>
      <c r="AD267" s="214"/>
      <c r="AE267" s="214"/>
      <c r="AF267" s="214"/>
      <c r="AG267" s="214" t="s">
        <v>136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31"/>
      <c r="B268" s="232"/>
      <c r="C268" s="272" t="s">
        <v>139</v>
      </c>
      <c r="D268" s="238"/>
      <c r="E268" s="239"/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140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31"/>
      <c r="B269" s="232"/>
      <c r="C269" s="272" t="s">
        <v>313</v>
      </c>
      <c r="D269" s="238"/>
      <c r="E269" s="239"/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140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31"/>
      <c r="B270" s="232"/>
      <c r="C270" s="272" t="s">
        <v>314</v>
      </c>
      <c r="D270" s="238"/>
      <c r="E270" s="239">
        <v>1.2791999999999999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140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31"/>
      <c r="B271" s="232"/>
      <c r="C271" s="273" t="s">
        <v>142</v>
      </c>
      <c r="D271" s="240"/>
      <c r="E271" s="241">
        <v>1.2791999999999999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140</v>
      </c>
      <c r="AH271" s="214">
        <v>1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52">
        <v>48</v>
      </c>
      <c r="B272" s="253" t="s">
        <v>315</v>
      </c>
      <c r="C272" s="270" t="s">
        <v>316</v>
      </c>
      <c r="D272" s="254" t="s">
        <v>150</v>
      </c>
      <c r="E272" s="255">
        <v>1.2791999999999999</v>
      </c>
      <c r="F272" s="256"/>
      <c r="G272" s="257">
        <f>ROUND(E272*F272,2)</f>
        <v>0</v>
      </c>
      <c r="H272" s="256"/>
      <c r="I272" s="257">
        <f>ROUND(E272*H272,2)</f>
        <v>0</v>
      </c>
      <c r="J272" s="256"/>
      <c r="K272" s="257">
        <f>ROUND(E272*J272,2)</f>
        <v>0</v>
      </c>
      <c r="L272" s="257">
        <v>15</v>
      </c>
      <c r="M272" s="257">
        <f>G272*(1+L272/100)</f>
        <v>0</v>
      </c>
      <c r="N272" s="255">
        <v>0</v>
      </c>
      <c r="O272" s="255">
        <f>ROUND(E272*N272,2)</f>
        <v>0</v>
      </c>
      <c r="P272" s="255">
        <v>0</v>
      </c>
      <c r="Q272" s="255">
        <f>ROUND(E272*P272,2)</f>
        <v>0</v>
      </c>
      <c r="R272" s="257"/>
      <c r="S272" s="257" t="s">
        <v>134</v>
      </c>
      <c r="T272" s="258" t="s">
        <v>134</v>
      </c>
      <c r="U272" s="234">
        <v>4.5999999999999999E-2</v>
      </c>
      <c r="V272" s="234">
        <f>ROUND(E272*U272,2)</f>
        <v>0.06</v>
      </c>
      <c r="W272" s="234"/>
      <c r="X272" s="234" t="s">
        <v>135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136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31"/>
      <c r="B273" s="232"/>
      <c r="C273" s="272" t="s">
        <v>139</v>
      </c>
      <c r="D273" s="238"/>
      <c r="E273" s="239"/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140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31"/>
      <c r="B274" s="232"/>
      <c r="C274" s="272" t="s">
        <v>313</v>
      </c>
      <c r="D274" s="238"/>
      <c r="E274" s="239"/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140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31"/>
      <c r="B275" s="232"/>
      <c r="C275" s="272" t="s">
        <v>314</v>
      </c>
      <c r="D275" s="238"/>
      <c r="E275" s="239">
        <v>1.2791999999999999</v>
      </c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140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31"/>
      <c r="B276" s="232"/>
      <c r="C276" s="273" t="s">
        <v>142</v>
      </c>
      <c r="D276" s="240"/>
      <c r="E276" s="241">
        <v>1.2791999999999999</v>
      </c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140</v>
      </c>
      <c r="AH276" s="214">
        <v>1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52">
        <v>49</v>
      </c>
      <c r="B277" s="253" t="s">
        <v>317</v>
      </c>
      <c r="C277" s="270" t="s">
        <v>318</v>
      </c>
      <c r="D277" s="254" t="s">
        <v>150</v>
      </c>
      <c r="E277" s="255">
        <v>1.2791999999999999</v>
      </c>
      <c r="F277" s="256"/>
      <c r="G277" s="257">
        <f>ROUND(E277*F277,2)</f>
        <v>0</v>
      </c>
      <c r="H277" s="256"/>
      <c r="I277" s="257">
        <f>ROUND(E277*H277,2)</f>
        <v>0</v>
      </c>
      <c r="J277" s="256"/>
      <c r="K277" s="257">
        <f>ROUND(E277*J277,2)</f>
        <v>0</v>
      </c>
      <c r="L277" s="257">
        <v>15</v>
      </c>
      <c r="M277" s="257">
        <f>G277*(1+L277/100)</f>
        <v>0</v>
      </c>
      <c r="N277" s="255">
        <v>0</v>
      </c>
      <c r="O277" s="255">
        <f>ROUND(E277*N277,2)</f>
        <v>0</v>
      </c>
      <c r="P277" s="255">
        <v>0</v>
      </c>
      <c r="Q277" s="255">
        <f>ROUND(E277*P277,2)</f>
        <v>0</v>
      </c>
      <c r="R277" s="257"/>
      <c r="S277" s="257" t="s">
        <v>134</v>
      </c>
      <c r="T277" s="258" t="s">
        <v>134</v>
      </c>
      <c r="U277" s="234">
        <v>0.14699999999999999</v>
      </c>
      <c r="V277" s="234">
        <f>ROUND(E277*U277,2)</f>
        <v>0.19</v>
      </c>
      <c r="W277" s="234"/>
      <c r="X277" s="234" t="s">
        <v>135</v>
      </c>
      <c r="Y277" s="214"/>
      <c r="Z277" s="214"/>
      <c r="AA277" s="214"/>
      <c r="AB277" s="214"/>
      <c r="AC277" s="214"/>
      <c r="AD277" s="214"/>
      <c r="AE277" s="214"/>
      <c r="AF277" s="214"/>
      <c r="AG277" s="214" t="s">
        <v>136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2" t="s">
        <v>139</v>
      </c>
      <c r="D278" s="238"/>
      <c r="E278" s="239"/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140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31"/>
      <c r="B279" s="232"/>
      <c r="C279" s="272" t="s">
        <v>313</v>
      </c>
      <c r="D279" s="238"/>
      <c r="E279" s="239"/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140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31"/>
      <c r="B280" s="232"/>
      <c r="C280" s="272" t="s">
        <v>314</v>
      </c>
      <c r="D280" s="238"/>
      <c r="E280" s="239">
        <v>1.2791999999999999</v>
      </c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140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31"/>
      <c r="B281" s="232"/>
      <c r="C281" s="273" t="s">
        <v>142</v>
      </c>
      <c r="D281" s="240"/>
      <c r="E281" s="241">
        <v>1.2791999999999999</v>
      </c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140</v>
      </c>
      <c r="AH281" s="214">
        <v>1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52">
        <v>50</v>
      </c>
      <c r="B282" s="253" t="s">
        <v>319</v>
      </c>
      <c r="C282" s="270" t="s">
        <v>320</v>
      </c>
      <c r="D282" s="254" t="s">
        <v>321</v>
      </c>
      <c r="E282" s="255">
        <v>2.0467200000000001</v>
      </c>
      <c r="F282" s="256"/>
      <c r="G282" s="257">
        <f>ROUND(E282*F282,2)</f>
        <v>0</v>
      </c>
      <c r="H282" s="256"/>
      <c r="I282" s="257">
        <f>ROUND(E282*H282,2)</f>
        <v>0</v>
      </c>
      <c r="J282" s="256"/>
      <c r="K282" s="257">
        <f>ROUND(E282*J282,2)</f>
        <v>0</v>
      </c>
      <c r="L282" s="257">
        <v>15</v>
      </c>
      <c r="M282" s="257">
        <f>G282*(1+L282/100)</f>
        <v>0</v>
      </c>
      <c r="N282" s="255">
        <v>1E-3</v>
      </c>
      <c r="O282" s="255">
        <f>ROUND(E282*N282,2)</f>
        <v>0</v>
      </c>
      <c r="P282" s="255">
        <v>0</v>
      </c>
      <c r="Q282" s="255">
        <f>ROUND(E282*P282,2)</f>
        <v>0</v>
      </c>
      <c r="R282" s="257" t="s">
        <v>145</v>
      </c>
      <c r="S282" s="257" t="s">
        <v>134</v>
      </c>
      <c r="T282" s="258" t="s">
        <v>134</v>
      </c>
      <c r="U282" s="234">
        <v>0</v>
      </c>
      <c r="V282" s="234">
        <f>ROUND(E282*U282,2)</f>
        <v>0</v>
      </c>
      <c r="W282" s="234"/>
      <c r="X282" s="234" t="s">
        <v>146</v>
      </c>
      <c r="Y282" s="214"/>
      <c r="Z282" s="214"/>
      <c r="AA282" s="214"/>
      <c r="AB282" s="214"/>
      <c r="AC282" s="214"/>
      <c r="AD282" s="214"/>
      <c r="AE282" s="214"/>
      <c r="AF282" s="214"/>
      <c r="AG282" s="214" t="s">
        <v>147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2" t="s">
        <v>139</v>
      </c>
      <c r="D283" s="238"/>
      <c r="E283" s="239"/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140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2" t="s">
        <v>313</v>
      </c>
      <c r="D284" s="238"/>
      <c r="E284" s="239"/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140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2" t="s">
        <v>322</v>
      </c>
      <c r="D285" s="238"/>
      <c r="E285" s="239"/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140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31"/>
      <c r="B286" s="232"/>
      <c r="C286" s="272" t="s">
        <v>323</v>
      </c>
      <c r="D286" s="238"/>
      <c r="E286" s="239"/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140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2" t="s">
        <v>324</v>
      </c>
      <c r="D287" s="238"/>
      <c r="E287" s="239">
        <v>2.0467200000000001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140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3" t="s">
        <v>142</v>
      </c>
      <c r="D288" s="240"/>
      <c r="E288" s="241">
        <v>2.0467200000000001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140</v>
      </c>
      <c r="AH288" s="214">
        <v>1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52">
        <v>51</v>
      </c>
      <c r="B289" s="253" t="s">
        <v>325</v>
      </c>
      <c r="C289" s="270" t="s">
        <v>326</v>
      </c>
      <c r="D289" s="254" t="s">
        <v>150</v>
      </c>
      <c r="E289" s="255">
        <v>1.2791999999999999</v>
      </c>
      <c r="F289" s="256"/>
      <c r="G289" s="257">
        <f>ROUND(E289*F289,2)</f>
        <v>0</v>
      </c>
      <c r="H289" s="256"/>
      <c r="I289" s="257">
        <f>ROUND(E289*H289,2)</f>
        <v>0</v>
      </c>
      <c r="J289" s="256"/>
      <c r="K289" s="257">
        <f>ROUND(E289*J289,2)</f>
        <v>0</v>
      </c>
      <c r="L289" s="257">
        <v>15</v>
      </c>
      <c r="M289" s="257">
        <f>G289*(1+L289/100)</f>
        <v>0</v>
      </c>
      <c r="N289" s="255">
        <v>3.3E-4</v>
      </c>
      <c r="O289" s="255">
        <f>ROUND(E289*N289,2)</f>
        <v>0</v>
      </c>
      <c r="P289" s="255">
        <v>0</v>
      </c>
      <c r="Q289" s="255">
        <f>ROUND(E289*P289,2)</f>
        <v>0</v>
      </c>
      <c r="R289" s="257"/>
      <c r="S289" s="257" t="s">
        <v>134</v>
      </c>
      <c r="T289" s="258" t="s">
        <v>134</v>
      </c>
      <c r="U289" s="234">
        <v>0.45</v>
      </c>
      <c r="V289" s="234">
        <f>ROUND(E289*U289,2)</f>
        <v>0.57999999999999996</v>
      </c>
      <c r="W289" s="234"/>
      <c r="X289" s="234" t="s">
        <v>135</v>
      </c>
      <c r="Y289" s="214"/>
      <c r="Z289" s="214"/>
      <c r="AA289" s="214"/>
      <c r="AB289" s="214"/>
      <c r="AC289" s="214"/>
      <c r="AD289" s="214"/>
      <c r="AE289" s="214"/>
      <c r="AF289" s="214"/>
      <c r="AG289" s="214" t="s">
        <v>136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31"/>
      <c r="B290" s="232"/>
      <c r="C290" s="272" t="s">
        <v>139</v>
      </c>
      <c r="D290" s="238"/>
      <c r="E290" s="239"/>
      <c r="F290" s="234"/>
      <c r="G290" s="234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140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31"/>
      <c r="B291" s="232"/>
      <c r="C291" s="272" t="s">
        <v>313</v>
      </c>
      <c r="D291" s="238"/>
      <c r="E291" s="239"/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140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2" t="s">
        <v>314</v>
      </c>
      <c r="D292" s="238"/>
      <c r="E292" s="239">
        <v>1.2791999999999999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140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3" t="s">
        <v>142</v>
      </c>
      <c r="D293" s="240"/>
      <c r="E293" s="241">
        <v>1.2791999999999999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140</v>
      </c>
      <c r="AH293" s="214">
        <v>1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52">
        <v>52</v>
      </c>
      <c r="B294" s="253" t="s">
        <v>327</v>
      </c>
      <c r="C294" s="270" t="s">
        <v>328</v>
      </c>
      <c r="D294" s="254" t="s">
        <v>150</v>
      </c>
      <c r="E294" s="255">
        <v>1.4071199999999999</v>
      </c>
      <c r="F294" s="256"/>
      <c r="G294" s="257">
        <f>ROUND(E294*F294,2)</f>
        <v>0</v>
      </c>
      <c r="H294" s="256"/>
      <c r="I294" s="257">
        <f>ROUND(E294*H294,2)</f>
        <v>0</v>
      </c>
      <c r="J294" s="256"/>
      <c r="K294" s="257">
        <f>ROUND(E294*J294,2)</f>
        <v>0</v>
      </c>
      <c r="L294" s="257">
        <v>15</v>
      </c>
      <c r="M294" s="257">
        <f>G294*(1+L294/100)</f>
        <v>0</v>
      </c>
      <c r="N294" s="255">
        <v>2E-3</v>
      </c>
      <c r="O294" s="255">
        <f>ROUND(E294*N294,2)</f>
        <v>0</v>
      </c>
      <c r="P294" s="255">
        <v>0</v>
      </c>
      <c r="Q294" s="255">
        <f>ROUND(E294*P294,2)</f>
        <v>0</v>
      </c>
      <c r="R294" s="257" t="s">
        <v>145</v>
      </c>
      <c r="S294" s="257" t="s">
        <v>134</v>
      </c>
      <c r="T294" s="258" t="s">
        <v>134</v>
      </c>
      <c r="U294" s="234">
        <v>0</v>
      </c>
      <c r="V294" s="234">
        <f>ROUND(E294*U294,2)</f>
        <v>0</v>
      </c>
      <c r="W294" s="234"/>
      <c r="X294" s="234" t="s">
        <v>146</v>
      </c>
      <c r="Y294" s="214"/>
      <c r="Z294" s="214"/>
      <c r="AA294" s="214"/>
      <c r="AB294" s="214"/>
      <c r="AC294" s="214"/>
      <c r="AD294" s="214"/>
      <c r="AE294" s="214"/>
      <c r="AF294" s="214"/>
      <c r="AG294" s="214" t="s">
        <v>147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2" t="s">
        <v>139</v>
      </c>
      <c r="D295" s="238"/>
      <c r="E295" s="239"/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140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2" t="s">
        <v>313</v>
      </c>
      <c r="D296" s="238"/>
      <c r="E296" s="239"/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140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31"/>
      <c r="B297" s="232"/>
      <c r="C297" s="272" t="s">
        <v>314</v>
      </c>
      <c r="D297" s="238"/>
      <c r="E297" s="239">
        <v>1.2791999999999999</v>
      </c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140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31"/>
      <c r="B298" s="232"/>
      <c r="C298" s="273" t="s">
        <v>142</v>
      </c>
      <c r="D298" s="240"/>
      <c r="E298" s="241">
        <v>1.2791999999999999</v>
      </c>
      <c r="F298" s="234"/>
      <c r="G298" s="234"/>
      <c r="H298" s="234"/>
      <c r="I298" s="234"/>
      <c r="J298" s="234"/>
      <c r="K298" s="234"/>
      <c r="L298" s="234"/>
      <c r="M298" s="234"/>
      <c r="N298" s="233"/>
      <c r="O298" s="233"/>
      <c r="P298" s="233"/>
      <c r="Q298" s="233"/>
      <c r="R298" s="234"/>
      <c r="S298" s="234"/>
      <c r="T298" s="234"/>
      <c r="U298" s="234"/>
      <c r="V298" s="234"/>
      <c r="W298" s="234"/>
      <c r="X298" s="234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140</v>
      </c>
      <c r="AH298" s="214">
        <v>1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6" t="s">
        <v>310</v>
      </c>
      <c r="D299" s="242"/>
      <c r="E299" s="243">
        <v>0.12792000000000001</v>
      </c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140</v>
      </c>
      <c r="AH299" s="214">
        <v>4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62">
        <v>53</v>
      </c>
      <c r="B300" s="263" t="s">
        <v>329</v>
      </c>
      <c r="C300" s="275" t="s">
        <v>330</v>
      </c>
      <c r="D300" s="264" t="s">
        <v>206</v>
      </c>
      <c r="E300" s="265">
        <v>8.3599999999999994E-3</v>
      </c>
      <c r="F300" s="266"/>
      <c r="G300" s="267">
        <f>ROUND(E300*F300,2)</f>
        <v>0</v>
      </c>
      <c r="H300" s="266"/>
      <c r="I300" s="267">
        <f>ROUND(E300*H300,2)</f>
        <v>0</v>
      </c>
      <c r="J300" s="266"/>
      <c r="K300" s="267">
        <f>ROUND(E300*J300,2)</f>
        <v>0</v>
      </c>
      <c r="L300" s="267">
        <v>15</v>
      </c>
      <c r="M300" s="267">
        <f>G300*(1+L300/100)</f>
        <v>0</v>
      </c>
      <c r="N300" s="265">
        <v>0</v>
      </c>
      <c r="O300" s="265">
        <f>ROUND(E300*N300,2)</f>
        <v>0</v>
      </c>
      <c r="P300" s="265">
        <v>0</v>
      </c>
      <c r="Q300" s="265">
        <f>ROUND(E300*P300,2)</f>
        <v>0</v>
      </c>
      <c r="R300" s="267"/>
      <c r="S300" s="267" t="s">
        <v>134</v>
      </c>
      <c r="T300" s="268" t="s">
        <v>134</v>
      </c>
      <c r="U300" s="234">
        <v>1.1020000000000001</v>
      </c>
      <c r="V300" s="234">
        <f>ROUND(E300*U300,2)</f>
        <v>0.01</v>
      </c>
      <c r="W300" s="234"/>
      <c r="X300" s="234" t="s">
        <v>207</v>
      </c>
      <c r="Y300" s="214"/>
      <c r="Z300" s="214"/>
      <c r="AA300" s="214"/>
      <c r="AB300" s="214"/>
      <c r="AC300" s="214"/>
      <c r="AD300" s="214"/>
      <c r="AE300" s="214"/>
      <c r="AF300" s="214"/>
      <c r="AG300" s="214" t="s">
        <v>208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ht="13" x14ac:dyDescent="0.25">
      <c r="A301" s="245" t="s">
        <v>129</v>
      </c>
      <c r="B301" s="246" t="s">
        <v>91</v>
      </c>
      <c r="C301" s="269" t="s">
        <v>92</v>
      </c>
      <c r="D301" s="247"/>
      <c r="E301" s="248"/>
      <c r="F301" s="249"/>
      <c r="G301" s="249">
        <f>SUMIF(AG302:AG325,"&lt;&gt;NOR",G302:G325)</f>
        <v>0</v>
      </c>
      <c r="H301" s="249"/>
      <c r="I301" s="249">
        <f>SUM(I302:I325)</f>
        <v>0</v>
      </c>
      <c r="J301" s="249"/>
      <c r="K301" s="249">
        <f>SUM(K302:K325)</f>
        <v>0</v>
      </c>
      <c r="L301" s="249"/>
      <c r="M301" s="249">
        <f>SUM(M302:M325)</f>
        <v>0</v>
      </c>
      <c r="N301" s="248"/>
      <c r="O301" s="248">
        <f>SUM(O302:O325)</f>
        <v>0.05</v>
      </c>
      <c r="P301" s="248"/>
      <c r="Q301" s="248">
        <f>SUM(Q302:Q325)</f>
        <v>0</v>
      </c>
      <c r="R301" s="249"/>
      <c r="S301" s="249"/>
      <c r="T301" s="250"/>
      <c r="U301" s="244"/>
      <c r="V301" s="244">
        <f>SUM(V302:V325)</f>
        <v>3.67</v>
      </c>
      <c r="W301" s="244"/>
      <c r="X301" s="244"/>
      <c r="AG301" t="s">
        <v>130</v>
      </c>
    </row>
    <row r="302" spans="1:60" outlineLevel="1" x14ac:dyDescent="0.25">
      <c r="A302" s="252">
        <v>54</v>
      </c>
      <c r="B302" s="253" t="s">
        <v>331</v>
      </c>
      <c r="C302" s="270" t="s">
        <v>332</v>
      </c>
      <c r="D302" s="254" t="s">
        <v>150</v>
      </c>
      <c r="E302" s="255">
        <v>2.6640000000000001</v>
      </c>
      <c r="F302" s="256"/>
      <c r="G302" s="257">
        <f>ROUND(E302*F302,2)</f>
        <v>0</v>
      </c>
      <c r="H302" s="256"/>
      <c r="I302" s="257">
        <f>ROUND(E302*H302,2)</f>
        <v>0</v>
      </c>
      <c r="J302" s="256"/>
      <c r="K302" s="257">
        <f>ROUND(E302*J302,2)</f>
        <v>0</v>
      </c>
      <c r="L302" s="257">
        <v>15</v>
      </c>
      <c r="M302" s="257">
        <f>G302*(1+L302/100)</f>
        <v>0</v>
      </c>
      <c r="N302" s="255">
        <v>2.1000000000000001E-4</v>
      </c>
      <c r="O302" s="255">
        <f>ROUND(E302*N302,2)</f>
        <v>0</v>
      </c>
      <c r="P302" s="255">
        <v>0</v>
      </c>
      <c r="Q302" s="255">
        <f>ROUND(E302*P302,2)</f>
        <v>0</v>
      </c>
      <c r="R302" s="257"/>
      <c r="S302" s="257" t="s">
        <v>134</v>
      </c>
      <c r="T302" s="258" t="s">
        <v>134</v>
      </c>
      <c r="U302" s="234">
        <v>0.05</v>
      </c>
      <c r="V302" s="234">
        <f>ROUND(E302*U302,2)</f>
        <v>0.13</v>
      </c>
      <c r="W302" s="234"/>
      <c r="X302" s="234" t="s">
        <v>135</v>
      </c>
      <c r="Y302" s="214"/>
      <c r="Z302" s="214"/>
      <c r="AA302" s="214"/>
      <c r="AB302" s="214"/>
      <c r="AC302" s="214"/>
      <c r="AD302" s="214"/>
      <c r="AE302" s="214"/>
      <c r="AF302" s="214"/>
      <c r="AG302" s="214" t="s">
        <v>136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1" t="s">
        <v>333</v>
      </c>
      <c r="D303" s="259"/>
      <c r="E303" s="259"/>
      <c r="F303" s="259"/>
      <c r="G303" s="259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138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2" t="s">
        <v>139</v>
      </c>
      <c r="D304" s="238"/>
      <c r="E304" s="239"/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140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72" t="s">
        <v>334</v>
      </c>
      <c r="D305" s="238"/>
      <c r="E305" s="239"/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140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31"/>
      <c r="B306" s="232"/>
      <c r="C306" s="272" t="s">
        <v>335</v>
      </c>
      <c r="D306" s="238"/>
      <c r="E306" s="239">
        <v>2.6640000000000001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140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31"/>
      <c r="B307" s="232"/>
      <c r="C307" s="273" t="s">
        <v>142</v>
      </c>
      <c r="D307" s="240"/>
      <c r="E307" s="241">
        <v>2.6640000000000001</v>
      </c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140</v>
      </c>
      <c r="AH307" s="214">
        <v>1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52">
        <v>55</v>
      </c>
      <c r="B308" s="253" t="s">
        <v>336</v>
      </c>
      <c r="C308" s="270" t="s">
        <v>337</v>
      </c>
      <c r="D308" s="254" t="s">
        <v>150</v>
      </c>
      <c r="E308" s="255">
        <v>2.6640000000000001</v>
      </c>
      <c r="F308" s="256"/>
      <c r="G308" s="257">
        <f>ROUND(E308*F308,2)</f>
        <v>0</v>
      </c>
      <c r="H308" s="256"/>
      <c r="I308" s="257">
        <f>ROUND(E308*H308,2)</f>
        <v>0</v>
      </c>
      <c r="J308" s="256"/>
      <c r="K308" s="257">
        <f>ROUND(E308*J308,2)</f>
        <v>0</v>
      </c>
      <c r="L308" s="257">
        <v>15</v>
      </c>
      <c r="M308" s="257">
        <f>G308*(1+L308/100)</f>
        <v>0</v>
      </c>
      <c r="N308" s="255">
        <v>5.2399999999999999E-3</v>
      </c>
      <c r="O308" s="255">
        <f>ROUND(E308*N308,2)</f>
        <v>0.01</v>
      </c>
      <c r="P308" s="255">
        <v>0</v>
      </c>
      <c r="Q308" s="255">
        <f>ROUND(E308*P308,2)</f>
        <v>0</v>
      </c>
      <c r="R308" s="257"/>
      <c r="S308" s="257" t="s">
        <v>134</v>
      </c>
      <c r="T308" s="258" t="s">
        <v>134</v>
      </c>
      <c r="U308" s="234">
        <v>0.95840000000000003</v>
      </c>
      <c r="V308" s="234">
        <f>ROUND(E308*U308,2)</f>
        <v>2.5499999999999998</v>
      </c>
      <c r="W308" s="234"/>
      <c r="X308" s="234" t="s">
        <v>135</v>
      </c>
      <c r="Y308" s="214"/>
      <c r="Z308" s="214"/>
      <c r="AA308" s="214"/>
      <c r="AB308" s="214"/>
      <c r="AC308" s="214"/>
      <c r="AD308" s="214"/>
      <c r="AE308" s="214"/>
      <c r="AF308" s="214"/>
      <c r="AG308" s="214" t="s">
        <v>136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31"/>
      <c r="B309" s="232"/>
      <c r="C309" s="272" t="s">
        <v>139</v>
      </c>
      <c r="D309" s="238"/>
      <c r="E309" s="239"/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140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2" t="s">
        <v>334</v>
      </c>
      <c r="D310" s="238"/>
      <c r="E310" s="239"/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140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31"/>
      <c r="B311" s="232"/>
      <c r="C311" s="272" t="s">
        <v>335</v>
      </c>
      <c r="D311" s="238"/>
      <c r="E311" s="239">
        <v>2.6640000000000001</v>
      </c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140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31"/>
      <c r="B312" s="232"/>
      <c r="C312" s="273" t="s">
        <v>142</v>
      </c>
      <c r="D312" s="240"/>
      <c r="E312" s="241">
        <v>2.6640000000000001</v>
      </c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140</v>
      </c>
      <c r="AH312" s="214">
        <v>1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52">
        <v>56</v>
      </c>
      <c r="B313" s="253" t="s">
        <v>338</v>
      </c>
      <c r="C313" s="270" t="s">
        <v>339</v>
      </c>
      <c r="D313" s="254" t="s">
        <v>150</v>
      </c>
      <c r="E313" s="255">
        <v>2.9304000000000001</v>
      </c>
      <c r="F313" s="256"/>
      <c r="G313" s="257">
        <f>ROUND(E313*F313,2)</f>
        <v>0</v>
      </c>
      <c r="H313" s="256"/>
      <c r="I313" s="257">
        <f>ROUND(E313*H313,2)</f>
        <v>0</v>
      </c>
      <c r="J313" s="256"/>
      <c r="K313" s="257">
        <f>ROUND(E313*J313,2)</f>
        <v>0</v>
      </c>
      <c r="L313" s="257">
        <v>15</v>
      </c>
      <c r="M313" s="257">
        <f>G313*(1+L313/100)</f>
        <v>0</v>
      </c>
      <c r="N313" s="255">
        <v>1.2200000000000001E-2</v>
      </c>
      <c r="O313" s="255">
        <f>ROUND(E313*N313,2)</f>
        <v>0.04</v>
      </c>
      <c r="P313" s="255">
        <v>0</v>
      </c>
      <c r="Q313" s="255">
        <f>ROUND(E313*P313,2)</f>
        <v>0</v>
      </c>
      <c r="R313" s="257" t="s">
        <v>145</v>
      </c>
      <c r="S313" s="257" t="s">
        <v>134</v>
      </c>
      <c r="T313" s="258" t="s">
        <v>134</v>
      </c>
      <c r="U313" s="234">
        <v>0</v>
      </c>
      <c r="V313" s="234">
        <f>ROUND(E313*U313,2)</f>
        <v>0</v>
      </c>
      <c r="W313" s="234"/>
      <c r="X313" s="234" t="s">
        <v>146</v>
      </c>
      <c r="Y313" s="214"/>
      <c r="Z313" s="214"/>
      <c r="AA313" s="214"/>
      <c r="AB313" s="214"/>
      <c r="AC313" s="214"/>
      <c r="AD313" s="214"/>
      <c r="AE313" s="214"/>
      <c r="AF313" s="214"/>
      <c r="AG313" s="214" t="s">
        <v>147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2" t="s">
        <v>139</v>
      </c>
      <c r="D314" s="238"/>
      <c r="E314" s="239"/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140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31"/>
      <c r="B315" s="232"/>
      <c r="C315" s="272" t="s">
        <v>334</v>
      </c>
      <c r="D315" s="238"/>
      <c r="E315" s="239"/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140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2" t="s">
        <v>335</v>
      </c>
      <c r="D316" s="238"/>
      <c r="E316" s="239">
        <v>2.6640000000000001</v>
      </c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140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31"/>
      <c r="B317" s="232"/>
      <c r="C317" s="273" t="s">
        <v>142</v>
      </c>
      <c r="D317" s="240"/>
      <c r="E317" s="241">
        <v>2.6640000000000001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140</v>
      </c>
      <c r="AH317" s="214">
        <v>1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31"/>
      <c r="B318" s="232"/>
      <c r="C318" s="276" t="s">
        <v>310</v>
      </c>
      <c r="D318" s="242"/>
      <c r="E318" s="243">
        <v>0.26640000000000003</v>
      </c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140</v>
      </c>
      <c r="AH318" s="214">
        <v>4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ht="20" outlineLevel="1" x14ac:dyDescent="0.25">
      <c r="A319" s="252">
        <v>57</v>
      </c>
      <c r="B319" s="253" t="s">
        <v>340</v>
      </c>
      <c r="C319" s="270" t="s">
        <v>341</v>
      </c>
      <c r="D319" s="254" t="s">
        <v>302</v>
      </c>
      <c r="E319" s="255">
        <v>7.72</v>
      </c>
      <c r="F319" s="256"/>
      <c r="G319" s="257">
        <f>ROUND(E319*F319,2)</f>
        <v>0</v>
      </c>
      <c r="H319" s="256"/>
      <c r="I319" s="257">
        <f>ROUND(E319*H319,2)</f>
        <v>0</v>
      </c>
      <c r="J319" s="256"/>
      <c r="K319" s="257">
        <f>ROUND(E319*J319,2)</f>
        <v>0</v>
      </c>
      <c r="L319" s="257">
        <v>15</v>
      </c>
      <c r="M319" s="257">
        <f>G319*(1+L319/100)</f>
        <v>0</v>
      </c>
      <c r="N319" s="255">
        <v>1E-4</v>
      </c>
      <c r="O319" s="255">
        <f>ROUND(E319*N319,2)</f>
        <v>0</v>
      </c>
      <c r="P319" s="255">
        <v>0</v>
      </c>
      <c r="Q319" s="255">
        <f>ROUND(E319*P319,2)</f>
        <v>0</v>
      </c>
      <c r="R319" s="257"/>
      <c r="S319" s="257" t="s">
        <v>212</v>
      </c>
      <c r="T319" s="258" t="s">
        <v>213</v>
      </c>
      <c r="U319" s="234">
        <v>0.12</v>
      </c>
      <c r="V319" s="234">
        <f>ROUND(E319*U319,2)</f>
        <v>0.93</v>
      </c>
      <c r="W319" s="234"/>
      <c r="X319" s="234" t="s">
        <v>135</v>
      </c>
      <c r="Y319" s="214"/>
      <c r="Z319" s="214"/>
      <c r="AA319" s="214"/>
      <c r="AB319" s="214"/>
      <c r="AC319" s="214"/>
      <c r="AD319" s="214"/>
      <c r="AE319" s="214"/>
      <c r="AF319" s="214"/>
      <c r="AG319" s="214" t="s">
        <v>136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31"/>
      <c r="B320" s="232"/>
      <c r="C320" s="272" t="s">
        <v>139</v>
      </c>
      <c r="D320" s="238"/>
      <c r="E320" s="239"/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140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72" t="s">
        <v>334</v>
      </c>
      <c r="D321" s="238"/>
      <c r="E321" s="239"/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140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31"/>
      <c r="B322" s="232"/>
      <c r="C322" s="272" t="s">
        <v>342</v>
      </c>
      <c r="D322" s="238"/>
      <c r="E322" s="239">
        <v>5.92</v>
      </c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140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31"/>
      <c r="B323" s="232"/>
      <c r="C323" s="272" t="s">
        <v>343</v>
      </c>
      <c r="D323" s="238"/>
      <c r="E323" s="239">
        <v>1.8</v>
      </c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140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31"/>
      <c r="B324" s="232"/>
      <c r="C324" s="273" t="s">
        <v>142</v>
      </c>
      <c r="D324" s="240"/>
      <c r="E324" s="241">
        <v>7.72</v>
      </c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140</v>
      </c>
      <c r="AH324" s="214">
        <v>1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62">
        <v>58</v>
      </c>
      <c r="B325" s="263" t="s">
        <v>344</v>
      </c>
      <c r="C325" s="275" t="s">
        <v>345</v>
      </c>
      <c r="D325" s="264" t="s">
        <v>206</v>
      </c>
      <c r="E325" s="265">
        <v>5.1040000000000002E-2</v>
      </c>
      <c r="F325" s="266"/>
      <c r="G325" s="267">
        <f>ROUND(E325*F325,2)</f>
        <v>0</v>
      </c>
      <c r="H325" s="266"/>
      <c r="I325" s="267">
        <f>ROUND(E325*H325,2)</f>
        <v>0</v>
      </c>
      <c r="J325" s="266"/>
      <c r="K325" s="267">
        <f>ROUND(E325*J325,2)</f>
        <v>0</v>
      </c>
      <c r="L325" s="267">
        <v>15</v>
      </c>
      <c r="M325" s="267">
        <f>G325*(1+L325/100)</f>
        <v>0</v>
      </c>
      <c r="N325" s="265">
        <v>0</v>
      </c>
      <c r="O325" s="265">
        <f>ROUND(E325*N325,2)</f>
        <v>0</v>
      </c>
      <c r="P325" s="265">
        <v>0</v>
      </c>
      <c r="Q325" s="265">
        <f>ROUND(E325*P325,2)</f>
        <v>0</v>
      </c>
      <c r="R325" s="267"/>
      <c r="S325" s="267" t="s">
        <v>134</v>
      </c>
      <c r="T325" s="268" t="s">
        <v>134</v>
      </c>
      <c r="U325" s="234">
        <v>1.2649999999999999</v>
      </c>
      <c r="V325" s="234">
        <f>ROUND(E325*U325,2)</f>
        <v>0.06</v>
      </c>
      <c r="W325" s="234"/>
      <c r="X325" s="234" t="s">
        <v>207</v>
      </c>
      <c r="Y325" s="214"/>
      <c r="Z325" s="214"/>
      <c r="AA325" s="214"/>
      <c r="AB325" s="214"/>
      <c r="AC325" s="214"/>
      <c r="AD325" s="214"/>
      <c r="AE325" s="214"/>
      <c r="AF325" s="214"/>
      <c r="AG325" s="214" t="s">
        <v>208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ht="13" x14ac:dyDescent="0.25">
      <c r="A326" s="245" t="s">
        <v>129</v>
      </c>
      <c r="B326" s="246" t="s">
        <v>93</v>
      </c>
      <c r="C326" s="269" t="s">
        <v>94</v>
      </c>
      <c r="D326" s="247"/>
      <c r="E326" s="248"/>
      <c r="F326" s="249"/>
      <c r="G326" s="249">
        <f>SUMIF(AG327:AG337,"&lt;&gt;NOR",G327:G337)</f>
        <v>0</v>
      </c>
      <c r="H326" s="249"/>
      <c r="I326" s="249">
        <f>SUM(I327:I337)</f>
        <v>0</v>
      </c>
      <c r="J326" s="249"/>
      <c r="K326" s="249">
        <f>SUM(K327:K337)</f>
        <v>0</v>
      </c>
      <c r="L326" s="249"/>
      <c r="M326" s="249">
        <f>SUM(M327:M337)</f>
        <v>0</v>
      </c>
      <c r="N326" s="248"/>
      <c r="O326" s="248">
        <f>SUM(O327:O337)</f>
        <v>0</v>
      </c>
      <c r="P326" s="248"/>
      <c r="Q326" s="248">
        <f>SUM(Q327:Q337)</f>
        <v>0</v>
      </c>
      <c r="R326" s="249"/>
      <c r="S326" s="249"/>
      <c r="T326" s="250"/>
      <c r="U326" s="244"/>
      <c r="V326" s="244">
        <f>SUM(V327:V337)</f>
        <v>3.52</v>
      </c>
      <c r="W326" s="244"/>
      <c r="X326" s="244"/>
      <c r="AG326" t="s">
        <v>130</v>
      </c>
    </row>
    <row r="327" spans="1:60" outlineLevel="1" x14ac:dyDescent="0.25">
      <c r="A327" s="252">
        <v>59</v>
      </c>
      <c r="B327" s="253" t="s">
        <v>346</v>
      </c>
      <c r="C327" s="270" t="s">
        <v>347</v>
      </c>
      <c r="D327" s="254" t="s">
        <v>150</v>
      </c>
      <c r="E327" s="255">
        <v>8.73</v>
      </c>
      <c r="F327" s="256"/>
      <c r="G327" s="257">
        <f>ROUND(E327*F327,2)</f>
        <v>0</v>
      </c>
      <c r="H327" s="256"/>
      <c r="I327" s="257">
        <f>ROUND(E327*H327,2)</f>
        <v>0</v>
      </c>
      <c r="J327" s="256"/>
      <c r="K327" s="257">
        <f>ROUND(E327*J327,2)</f>
        <v>0</v>
      </c>
      <c r="L327" s="257">
        <v>15</v>
      </c>
      <c r="M327" s="257">
        <f>G327*(1+L327/100)</f>
        <v>0</v>
      </c>
      <c r="N327" s="255">
        <v>3.1E-4</v>
      </c>
      <c r="O327" s="255">
        <f>ROUND(E327*N327,2)</f>
        <v>0</v>
      </c>
      <c r="P327" s="255">
        <v>0</v>
      </c>
      <c r="Q327" s="255">
        <f>ROUND(E327*P327,2)</f>
        <v>0</v>
      </c>
      <c r="R327" s="257"/>
      <c r="S327" s="257" t="s">
        <v>134</v>
      </c>
      <c r="T327" s="258" t="s">
        <v>134</v>
      </c>
      <c r="U327" s="234">
        <v>0.40300000000000002</v>
      </c>
      <c r="V327" s="234">
        <f>ROUND(E327*U327,2)</f>
        <v>3.52</v>
      </c>
      <c r="W327" s="234"/>
      <c r="X327" s="234" t="s">
        <v>135</v>
      </c>
      <c r="Y327" s="214"/>
      <c r="Z327" s="214"/>
      <c r="AA327" s="214"/>
      <c r="AB327" s="214"/>
      <c r="AC327" s="214"/>
      <c r="AD327" s="214"/>
      <c r="AE327" s="214"/>
      <c r="AF327" s="214"/>
      <c r="AG327" s="214" t="s">
        <v>136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31"/>
      <c r="B328" s="232"/>
      <c r="C328" s="271" t="s">
        <v>348</v>
      </c>
      <c r="D328" s="259"/>
      <c r="E328" s="259"/>
      <c r="F328" s="259"/>
      <c r="G328" s="259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138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31"/>
      <c r="B329" s="232"/>
      <c r="C329" s="272" t="s">
        <v>139</v>
      </c>
      <c r="D329" s="238"/>
      <c r="E329" s="239"/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140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2" t="s">
        <v>349</v>
      </c>
      <c r="D330" s="238"/>
      <c r="E330" s="239"/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140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2" t="s">
        <v>350</v>
      </c>
      <c r="D331" s="238"/>
      <c r="E331" s="239">
        <v>2.0699999999999998</v>
      </c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140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2" t="s">
        <v>351</v>
      </c>
      <c r="D332" s="238"/>
      <c r="E332" s="239">
        <v>2.88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140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31"/>
      <c r="B333" s="232"/>
      <c r="C333" s="273" t="s">
        <v>142</v>
      </c>
      <c r="D333" s="240"/>
      <c r="E333" s="241">
        <v>4.95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140</v>
      </c>
      <c r="AH333" s="214">
        <v>1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31"/>
      <c r="B334" s="232"/>
      <c r="C334" s="272" t="s">
        <v>352</v>
      </c>
      <c r="D334" s="238"/>
      <c r="E334" s="239"/>
      <c r="F334" s="234"/>
      <c r="G334" s="23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140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31"/>
      <c r="B335" s="232"/>
      <c r="C335" s="272" t="s">
        <v>353</v>
      </c>
      <c r="D335" s="238"/>
      <c r="E335" s="239">
        <v>2.7</v>
      </c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140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31"/>
      <c r="B336" s="232"/>
      <c r="C336" s="272" t="s">
        <v>354</v>
      </c>
      <c r="D336" s="238"/>
      <c r="E336" s="239">
        <v>1.08</v>
      </c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140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3" t="s">
        <v>142</v>
      </c>
      <c r="D337" s="240"/>
      <c r="E337" s="241">
        <v>3.78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140</v>
      </c>
      <c r="AH337" s="214">
        <v>1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ht="13" x14ac:dyDescent="0.25">
      <c r="A338" s="245" t="s">
        <v>129</v>
      </c>
      <c r="B338" s="246" t="s">
        <v>95</v>
      </c>
      <c r="C338" s="269" t="s">
        <v>96</v>
      </c>
      <c r="D338" s="247"/>
      <c r="E338" s="248"/>
      <c r="F338" s="249"/>
      <c r="G338" s="249">
        <f>SUMIF(AG339:AG475,"&lt;&gt;NOR",G339:G475)</f>
        <v>0</v>
      </c>
      <c r="H338" s="249"/>
      <c r="I338" s="249">
        <f>SUM(I339:I475)</f>
        <v>0</v>
      </c>
      <c r="J338" s="249"/>
      <c r="K338" s="249">
        <f>SUM(K339:K475)</f>
        <v>0</v>
      </c>
      <c r="L338" s="249"/>
      <c r="M338" s="249">
        <f>SUM(M339:M475)</f>
        <v>0</v>
      </c>
      <c r="N338" s="248"/>
      <c r="O338" s="248">
        <f>SUM(O339:O475)</f>
        <v>0.15000000000000002</v>
      </c>
      <c r="P338" s="248"/>
      <c r="Q338" s="248">
        <f>SUM(Q339:Q475)</f>
        <v>0</v>
      </c>
      <c r="R338" s="249"/>
      <c r="S338" s="249"/>
      <c r="T338" s="250"/>
      <c r="U338" s="244"/>
      <c r="V338" s="244">
        <f>SUM(V339:V475)</f>
        <v>73.12</v>
      </c>
      <c r="W338" s="244"/>
      <c r="X338" s="244"/>
      <c r="AG338" t="s">
        <v>130</v>
      </c>
    </row>
    <row r="339" spans="1:60" outlineLevel="1" x14ac:dyDescent="0.25">
      <c r="A339" s="252">
        <v>60</v>
      </c>
      <c r="B339" s="253" t="s">
        <v>355</v>
      </c>
      <c r="C339" s="270" t="s">
        <v>356</v>
      </c>
      <c r="D339" s="254" t="s">
        <v>150</v>
      </c>
      <c r="E339" s="255">
        <v>74.900000000000006</v>
      </c>
      <c r="F339" s="256"/>
      <c r="G339" s="257">
        <f>ROUND(E339*F339,2)</f>
        <v>0</v>
      </c>
      <c r="H339" s="256"/>
      <c r="I339" s="257">
        <f>ROUND(E339*H339,2)</f>
        <v>0</v>
      </c>
      <c r="J339" s="256"/>
      <c r="K339" s="257">
        <f>ROUND(E339*J339,2)</f>
        <v>0</v>
      </c>
      <c r="L339" s="257">
        <v>15</v>
      </c>
      <c r="M339" s="257">
        <f>G339*(1+L339/100)</f>
        <v>0</v>
      </c>
      <c r="N339" s="255">
        <v>3.5E-4</v>
      </c>
      <c r="O339" s="255">
        <f>ROUND(E339*N339,2)</f>
        <v>0.03</v>
      </c>
      <c r="P339" s="255">
        <v>0</v>
      </c>
      <c r="Q339" s="255">
        <f>ROUND(E339*P339,2)</f>
        <v>0</v>
      </c>
      <c r="R339" s="257"/>
      <c r="S339" s="257" t="s">
        <v>134</v>
      </c>
      <c r="T339" s="258" t="s">
        <v>134</v>
      </c>
      <c r="U339" s="234">
        <v>1.35E-2</v>
      </c>
      <c r="V339" s="234">
        <f>ROUND(E339*U339,2)</f>
        <v>1.01</v>
      </c>
      <c r="W339" s="234"/>
      <c r="X339" s="234" t="s">
        <v>135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136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2" t="s">
        <v>139</v>
      </c>
      <c r="D340" s="238"/>
      <c r="E340" s="239"/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140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2" t="s">
        <v>188</v>
      </c>
      <c r="D341" s="238"/>
      <c r="E341" s="239">
        <v>11</v>
      </c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140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2" t="s">
        <v>189</v>
      </c>
      <c r="D342" s="238"/>
      <c r="E342" s="239">
        <v>2.2999999999999998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140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31"/>
      <c r="B343" s="232"/>
      <c r="C343" s="272" t="s">
        <v>190</v>
      </c>
      <c r="D343" s="238"/>
      <c r="E343" s="239">
        <v>20.399999999999999</v>
      </c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140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31"/>
      <c r="B344" s="232"/>
      <c r="C344" s="272" t="s">
        <v>191</v>
      </c>
      <c r="D344" s="238"/>
      <c r="E344" s="239">
        <v>19.5</v>
      </c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140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2" t="s">
        <v>192</v>
      </c>
      <c r="D345" s="238"/>
      <c r="E345" s="239">
        <v>17.2</v>
      </c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140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2" t="s">
        <v>193</v>
      </c>
      <c r="D346" s="238"/>
      <c r="E346" s="239">
        <v>3.1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140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2" t="s">
        <v>194</v>
      </c>
      <c r="D347" s="238"/>
      <c r="E347" s="239">
        <v>1.4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140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31"/>
      <c r="B348" s="232"/>
      <c r="C348" s="273" t="s">
        <v>142</v>
      </c>
      <c r="D348" s="240"/>
      <c r="E348" s="241">
        <v>74.900000000000006</v>
      </c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140</v>
      </c>
      <c r="AH348" s="214">
        <v>1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52">
        <v>61</v>
      </c>
      <c r="B349" s="253" t="s">
        <v>357</v>
      </c>
      <c r="C349" s="270" t="s">
        <v>358</v>
      </c>
      <c r="D349" s="254" t="s">
        <v>150</v>
      </c>
      <c r="E349" s="255">
        <v>8.2791999999999994</v>
      </c>
      <c r="F349" s="256"/>
      <c r="G349" s="257">
        <f>ROUND(E349*F349,2)</f>
        <v>0</v>
      </c>
      <c r="H349" s="256"/>
      <c r="I349" s="257">
        <f>ROUND(E349*H349,2)</f>
        <v>0</v>
      </c>
      <c r="J349" s="256"/>
      <c r="K349" s="257">
        <f>ROUND(E349*J349,2)</f>
        <v>0</v>
      </c>
      <c r="L349" s="257">
        <v>15</v>
      </c>
      <c r="M349" s="257">
        <f>G349*(1+L349/100)</f>
        <v>0</v>
      </c>
      <c r="N349" s="255">
        <v>0</v>
      </c>
      <c r="O349" s="255">
        <f>ROUND(E349*N349,2)</f>
        <v>0</v>
      </c>
      <c r="P349" s="255">
        <v>0</v>
      </c>
      <c r="Q349" s="255">
        <f>ROUND(E349*P349,2)</f>
        <v>0</v>
      </c>
      <c r="R349" s="257"/>
      <c r="S349" s="257" t="s">
        <v>134</v>
      </c>
      <c r="T349" s="258" t="s">
        <v>134</v>
      </c>
      <c r="U349" s="234">
        <v>2.1000000000000001E-2</v>
      </c>
      <c r="V349" s="234">
        <f>ROUND(E349*U349,2)</f>
        <v>0.17</v>
      </c>
      <c r="W349" s="234"/>
      <c r="X349" s="234" t="s">
        <v>135</v>
      </c>
      <c r="Y349" s="214"/>
      <c r="Z349" s="214"/>
      <c r="AA349" s="214"/>
      <c r="AB349" s="214"/>
      <c r="AC349" s="214"/>
      <c r="AD349" s="214"/>
      <c r="AE349" s="214"/>
      <c r="AF349" s="214"/>
      <c r="AG349" s="214" t="s">
        <v>136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2" t="s">
        <v>139</v>
      </c>
      <c r="D350" s="238"/>
      <c r="E350" s="239"/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140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31"/>
      <c r="B351" s="232"/>
      <c r="C351" s="272" t="s">
        <v>359</v>
      </c>
      <c r="D351" s="238"/>
      <c r="E351" s="239"/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140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2" t="s">
        <v>360</v>
      </c>
      <c r="D352" s="238"/>
      <c r="E352" s="239">
        <v>8.2791999999999994</v>
      </c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140</v>
      </c>
      <c r="AH352" s="214">
        <v>5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31"/>
      <c r="B353" s="232"/>
      <c r="C353" s="273" t="s">
        <v>142</v>
      </c>
      <c r="D353" s="240"/>
      <c r="E353" s="241">
        <v>8.2791999999999994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140</v>
      </c>
      <c r="AH353" s="214">
        <v>1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52">
        <v>62</v>
      </c>
      <c r="B354" s="253" t="s">
        <v>361</v>
      </c>
      <c r="C354" s="270" t="s">
        <v>362</v>
      </c>
      <c r="D354" s="254" t="s">
        <v>150</v>
      </c>
      <c r="E354" s="255">
        <v>269.45319999999998</v>
      </c>
      <c r="F354" s="256"/>
      <c r="G354" s="257">
        <f>ROUND(E354*F354,2)</f>
        <v>0</v>
      </c>
      <c r="H354" s="256"/>
      <c r="I354" s="257">
        <f>ROUND(E354*H354,2)</f>
        <v>0</v>
      </c>
      <c r="J354" s="256"/>
      <c r="K354" s="257">
        <f>ROUND(E354*J354,2)</f>
        <v>0</v>
      </c>
      <c r="L354" s="257">
        <v>15</v>
      </c>
      <c r="M354" s="257">
        <f>G354*(1+L354/100)</f>
        <v>0</v>
      </c>
      <c r="N354" s="255">
        <v>0</v>
      </c>
      <c r="O354" s="255">
        <f>ROUND(E354*N354,2)</f>
        <v>0</v>
      </c>
      <c r="P354" s="255">
        <v>0</v>
      </c>
      <c r="Q354" s="255">
        <f>ROUND(E354*P354,2)</f>
        <v>0</v>
      </c>
      <c r="R354" s="257"/>
      <c r="S354" s="257" t="s">
        <v>134</v>
      </c>
      <c r="T354" s="258" t="s">
        <v>134</v>
      </c>
      <c r="U354" s="234">
        <v>7.0000000000000001E-3</v>
      </c>
      <c r="V354" s="234">
        <f>ROUND(E354*U354,2)</f>
        <v>1.89</v>
      </c>
      <c r="W354" s="234"/>
      <c r="X354" s="234" t="s">
        <v>135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136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31"/>
      <c r="B355" s="232"/>
      <c r="C355" s="272" t="s">
        <v>139</v>
      </c>
      <c r="D355" s="238"/>
      <c r="E355" s="239"/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140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2" t="s">
        <v>363</v>
      </c>
      <c r="D356" s="238"/>
      <c r="E356" s="239"/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140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31"/>
      <c r="B357" s="232"/>
      <c r="C357" s="272" t="s">
        <v>364</v>
      </c>
      <c r="D357" s="238"/>
      <c r="E357" s="239">
        <v>49.92</v>
      </c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140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31"/>
      <c r="B358" s="232"/>
      <c r="C358" s="272" t="s">
        <v>365</v>
      </c>
      <c r="D358" s="238"/>
      <c r="E358" s="239">
        <v>17.004000000000001</v>
      </c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140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31"/>
      <c r="B359" s="232"/>
      <c r="C359" s="272" t="s">
        <v>366</v>
      </c>
      <c r="D359" s="238"/>
      <c r="E359" s="239">
        <v>48.88</v>
      </c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140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2" t="s">
        <v>367</v>
      </c>
      <c r="D360" s="238"/>
      <c r="E360" s="239">
        <v>46.02</v>
      </c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140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31"/>
      <c r="B361" s="232"/>
      <c r="C361" s="272" t="s">
        <v>368</v>
      </c>
      <c r="D361" s="238"/>
      <c r="E361" s="239">
        <v>45.344000000000001</v>
      </c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140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2" t="s">
        <v>369</v>
      </c>
      <c r="D362" s="238"/>
      <c r="E362" s="239">
        <v>19.448</v>
      </c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140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31"/>
      <c r="B363" s="232"/>
      <c r="C363" s="272" t="s">
        <v>370</v>
      </c>
      <c r="D363" s="238"/>
      <c r="E363" s="239">
        <v>13.52</v>
      </c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140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3" t="s">
        <v>142</v>
      </c>
      <c r="D364" s="240"/>
      <c r="E364" s="241">
        <v>240.136</v>
      </c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140</v>
      </c>
      <c r="AH364" s="214">
        <v>1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72" t="s">
        <v>371</v>
      </c>
      <c r="D365" s="238"/>
      <c r="E365" s="239"/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140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31"/>
      <c r="B366" s="232"/>
      <c r="C366" s="272" t="s">
        <v>372</v>
      </c>
      <c r="D366" s="238"/>
      <c r="E366" s="239">
        <v>2.04</v>
      </c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140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31"/>
      <c r="B367" s="232"/>
      <c r="C367" s="272" t="s">
        <v>373</v>
      </c>
      <c r="D367" s="238"/>
      <c r="E367" s="239">
        <v>1.2075</v>
      </c>
      <c r="F367" s="234"/>
      <c r="G367" s="234"/>
      <c r="H367" s="234"/>
      <c r="I367" s="234"/>
      <c r="J367" s="234"/>
      <c r="K367" s="234"/>
      <c r="L367" s="234"/>
      <c r="M367" s="234"/>
      <c r="N367" s="233"/>
      <c r="O367" s="233"/>
      <c r="P367" s="233"/>
      <c r="Q367" s="233"/>
      <c r="R367" s="234"/>
      <c r="S367" s="234"/>
      <c r="T367" s="234"/>
      <c r="U367" s="234"/>
      <c r="V367" s="234"/>
      <c r="W367" s="234"/>
      <c r="X367" s="234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140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31"/>
      <c r="B368" s="232"/>
      <c r="C368" s="272" t="s">
        <v>374</v>
      </c>
      <c r="D368" s="238"/>
      <c r="E368" s="239">
        <v>1.635</v>
      </c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140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2" t="s">
        <v>375</v>
      </c>
      <c r="D369" s="238"/>
      <c r="E369" s="239">
        <v>0.47399999999999998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140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2" t="s">
        <v>376</v>
      </c>
      <c r="D370" s="238"/>
      <c r="E370" s="239">
        <v>1.4219999999999999</v>
      </c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140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31"/>
      <c r="B371" s="232"/>
      <c r="C371" s="272" t="s">
        <v>377</v>
      </c>
      <c r="D371" s="238"/>
      <c r="E371" s="239">
        <v>1.377</v>
      </c>
      <c r="F371" s="234"/>
      <c r="G371" s="234"/>
      <c r="H371" s="234"/>
      <c r="I371" s="234"/>
      <c r="J371" s="234"/>
      <c r="K371" s="234"/>
      <c r="L371" s="234"/>
      <c r="M371" s="234"/>
      <c r="N371" s="233"/>
      <c r="O371" s="233"/>
      <c r="P371" s="233"/>
      <c r="Q371" s="233"/>
      <c r="R371" s="234"/>
      <c r="S371" s="234"/>
      <c r="T371" s="234"/>
      <c r="U371" s="234"/>
      <c r="V371" s="234"/>
      <c r="W371" s="234"/>
      <c r="X371" s="234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140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31"/>
      <c r="B372" s="232"/>
      <c r="C372" s="273" t="s">
        <v>142</v>
      </c>
      <c r="D372" s="240"/>
      <c r="E372" s="241">
        <v>8.1555</v>
      </c>
      <c r="F372" s="234"/>
      <c r="G372" s="234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140</v>
      </c>
      <c r="AH372" s="214">
        <v>1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2" t="s">
        <v>378</v>
      </c>
      <c r="D373" s="238"/>
      <c r="E373" s="239"/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140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2" t="s">
        <v>379</v>
      </c>
      <c r="D374" s="238"/>
      <c r="E374" s="239">
        <v>-3.6139999999999999</v>
      </c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140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2" t="s">
        <v>380</v>
      </c>
      <c r="D375" s="238"/>
      <c r="E375" s="239">
        <v>-2.8494999999999999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140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31"/>
      <c r="B376" s="232"/>
      <c r="C376" s="272" t="s">
        <v>381</v>
      </c>
      <c r="D376" s="238"/>
      <c r="E376" s="239">
        <v>-5.0019999999999998</v>
      </c>
      <c r="F376" s="234"/>
      <c r="G376" s="234"/>
      <c r="H376" s="234"/>
      <c r="I376" s="234"/>
      <c r="J376" s="234"/>
      <c r="K376" s="234"/>
      <c r="L376" s="234"/>
      <c r="M376" s="234"/>
      <c r="N376" s="233"/>
      <c r="O376" s="233"/>
      <c r="P376" s="233"/>
      <c r="Q376" s="233"/>
      <c r="R376" s="234"/>
      <c r="S376" s="234"/>
      <c r="T376" s="234"/>
      <c r="U376" s="234"/>
      <c r="V376" s="234"/>
      <c r="W376" s="234"/>
      <c r="X376" s="234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140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2" t="s">
        <v>382</v>
      </c>
      <c r="D377" s="238"/>
      <c r="E377" s="239">
        <v>-1.5760000000000001</v>
      </c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140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2" t="s">
        <v>383</v>
      </c>
      <c r="D378" s="238"/>
      <c r="E378" s="239">
        <v>-9.4559999999999995</v>
      </c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140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2" t="s">
        <v>384</v>
      </c>
      <c r="D379" s="238"/>
      <c r="E379" s="239">
        <v>-7.6829999999999998</v>
      </c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140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2" t="s">
        <v>385</v>
      </c>
      <c r="D380" s="238"/>
      <c r="E380" s="239"/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140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2" t="s">
        <v>386</v>
      </c>
      <c r="D381" s="238"/>
      <c r="E381" s="239">
        <v>-2.6640000000000001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140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2" t="s">
        <v>387</v>
      </c>
      <c r="D382" s="238"/>
      <c r="E382" s="239">
        <v>-13.0398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140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31"/>
      <c r="B383" s="232"/>
      <c r="C383" s="272" t="s">
        <v>388</v>
      </c>
      <c r="D383" s="238"/>
      <c r="E383" s="239">
        <v>-7.8540000000000001</v>
      </c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140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31"/>
      <c r="B384" s="232"/>
      <c r="C384" s="273" t="s">
        <v>142</v>
      </c>
      <c r="D384" s="240"/>
      <c r="E384" s="241">
        <v>-53.738300000000002</v>
      </c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140</v>
      </c>
      <c r="AH384" s="214">
        <v>1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2" t="s">
        <v>389</v>
      </c>
      <c r="D385" s="238"/>
      <c r="E385" s="239"/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140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2" t="s">
        <v>188</v>
      </c>
      <c r="D386" s="238"/>
      <c r="E386" s="239">
        <v>11</v>
      </c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140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2" t="s">
        <v>189</v>
      </c>
      <c r="D387" s="238"/>
      <c r="E387" s="239">
        <v>2.2999999999999998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140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2" t="s">
        <v>190</v>
      </c>
      <c r="D388" s="238"/>
      <c r="E388" s="239">
        <v>20.399999999999999</v>
      </c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140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31"/>
      <c r="B389" s="232"/>
      <c r="C389" s="272" t="s">
        <v>191</v>
      </c>
      <c r="D389" s="238"/>
      <c r="E389" s="239">
        <v>19.5</v>
      </c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140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2" t="s">
        <v>192</v>
      </c>
      <c r="D390" s="238"/>
      <c r="E390" s="239">
        <v>17.2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140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2" t="s">
        <v>193</v>
      </c>
      <c r="D391" s="238"/>
      <c r="E391" s="239">
        <v>3.1</v>
      </c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140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2" t="s">
        <v>194</v>
      </c>
      <c r="D392" s="238"/>
      <c r="E392" s="239">
        <v>1.4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140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3" t="s">
        <v>142</v>
      </c>
      <c r="D393" s="240"/>
      <c r="E393" s="241">
        <v>74.900000000000006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140</v>
      </c>
      <c r="AH393" s="214">
        <v>1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52">
        <v>63</v>
      </c>
      <c r="B394" s="253" t="s">
        <v>390</v>
      </c>
      <c r="C394" s="270" t="s">
        <v>391</v>
      </c>
      <c r="D394" s="254" t="s">
        <v>150</v>
      </c>
      <c r="E394" s="255">
        <v>269.45319999999998</v>
      </c>
      <c r="F394" s="256"/>
      <c r="G394" s="257">
        <f>ROUND(E394*F394,2)</f>
        <v>0</v>
      </c>
      <c r="H394" s="256"/>
      <c r="I394" s="257">
        <f>ROUND(E394*H394,2)</f>
        <v>0</v>
      </c>
      <c r="J394" s="256"/>
      <c r="K394" s="257">
        <f>ROUND(E394*J394,2)</f>
        <v>0</v>
      </c>
      <c r="L394" s="257">
        <v>15</v>
      </c>
      <c r="M394" s="257">
        <f>G394*(1+L394/100)</f>
        <v>0</v>
      </c>
      <c r="N394" s="255">
        <v>6.9999999999999994E-5</v>
      </c>
      <c r="O394" s="255">
        <f>ROUND(E394*N394,2)</f>
        <v>0.02</v>
      </c>
      <c r="P394" s="255">
        <v>0</v>
      </c>
      <c r="Q394" s="255">
        <f>ROUND(E394*P394,2)</f>
        <v>0</v>
      </c>
      <c r="R394" s="257"/>
      <c r="S394" s="257" t="s">
        <v>134</v>
      </c>
      <c r="T394" s="258" t="s">
        <v>134</v>
      </c>
      <c r="U394" s="234">
        <v>6.4960000000000004E-2</v>
      </c>
      <c r="V394" s="234">
        <f>ROUND(E394*U394,2)</f>
        <v>17.5</v>
      </c>
      <c r="W394" s="234"/>
      <c r="X394" s="234" t="s">
        <v>135</v>
      </c>
      <c r="Y394" s="214"/>
      <c r="Z394" s="214"/>
      <c r="AA394" s="214"/>
      <c r="AB394" s="214"/>
      <c r="AC394" s="214"/>
      <c r="AD394" s="214"/>
      <c r="AE394" s="214"/>
      <c r="AF394" s="214"/>
      <c r="AG394" s="214" t="s">
        <v>136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1" t="s">
        <v>392</v>
      </c>
      <c r="D395" s="259"/>
      <c r="E395" s="259"/>
      <c r="F395" s="259"/>
      <c r="G395" s="259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138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2" t="s">
        <v>139</v>
      </c>
      <c r="D396" s="238"/>
      <c r="E396" s="239"/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140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2" t="s">
        <v>363</v>
      </c>
      <c r="D397" s="238"/>
      <c r="E397" s="239"/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140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2" t="s">
        <v>364</v>
      </c>
      <c r="D398" s="238"/>
      <c r="E398" s="239">
        <v>49.92</v>
      </c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140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31"/>
      <c r="B399" s="232"/>
      <c r="C399" s="272" t="s">
        <v>365</v>
      </c>
      <c r="D399" s="238"/>
      <c r="E399" s="239">
        <v>17.004000000000001</v>
      </c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140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2" t="s">
        <v>366</v>
      </c>
      <c r="D400" s="238"/>
      <c r="E400" s="239">
        <v>48.88</v>
      </c>
      <c r="F400" s="234"/>
      <c r="G400" s="234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140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31"/>
      <c r="B401" s="232"/>
      <c r="C401" s="272" t="s">
        <v>367</v>
      </c>
      <c r="D401" s="238"/>
      <c r="E401" s="239">
        <v>46.02</v>
      </c>
      <c r="F401" s="234"/>
      <c r="G401" s="234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140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2" t="s">
        <v>368</v>
      </c>
      <c r="D402" s="238"/>
      <c r="E402" s="239">
        <v>45.344000000000001</v>
      </c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140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31"/>
      <c r="B403" s="232"/>
      <c r="C403" s="272" t="s">
        <v>369</v>
      </c>
      <c r="D403" s="238"/>
      <c r="E403" s="239">
        <v>19.448</v>
      </c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140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31"/>
      <c r="B404" s="232"/>
      <c r="C404" s="272" t="s">
        <v>370</v>
      </c>
      <c r="D404" s="238"/>
      <c r="E404" s="239">
        <v>13.52</v>
      </c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140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31"/>
      <c r="B405" s="232"/>
      <c r="C405" s="273" t="s">
        <v>142</v>
      </c>
      <c r="D405" s="240"/>
      <c r="E405" s="241">
        <v>240.136</v>
      </c>
      <c r="F405" s="234"/>
      <c r="G405" s="234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140</v>
      </c>
      <c r="AH405" s="214">
        <v>1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31"/>
      <c r="B406" s="232"/>
      <c r="C406" s="272" t="s">
        <v>371</v>
      </c>
      <c r="D406" s="238"/>
      <c r="E406" s="239"/>
      <c r="F406" s="234"/>
      <c r="G406" s="234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140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31"/>
      <c r="B407" s="232"/>
      <c r="C407" s="272" t="s">
        <v>372</v>
      </c>
      <c r="D407" s="238"/>
      <c r="E407" s="239">
        <v>2.04</v>
      </c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140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31"/>
      <c r="B408" s="232"/>
      <c r="C408" s="272" t="s">
        <v>373</v>
      </c>
      <c r="D408" s="238"/>
      <c r="E408" s="239">
        <v>1.2075</v>
      </c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140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31"/>
      <c r="B409" s="232"/>
      <c r="C409" s="272" t="s">
        <v>374</v>
      </c>
      <c r="D409" s="238"/>
      <c r="E409" s="239">
        <v>1.635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140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31"/>
      <c r="B410" s="232"/>
      <c r="C410" s="272" t="s">
        <v>375</v>
      </c>
      <c r="D410" s="238"/>
      <c r="E410" s="239">
        <v>0.47399999999999998</v>
      </c>
      <c r="F410" s="234"/>
      <c r="G410" s="234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140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31"/>
      <c r="B411" s="232"/>
      <c r="C411" s="272" t="s">
        <v>376</v>
      </c>
      <c r="D411" s="238"/>
      <c r="E411" s="239">
        <v>1.4219999999999999</v>
      </c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140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31"/>
      <c r="B412" s="232"/>
      <c r="C412" s="272" t="s">
        <v>377</v>
      </c>
      <c r="D412" s="238"/>
      <c r="E412" s="239">
        <v>1.377</v>
      </c>
      <c r="F412" s="234"/>
      <c r="G412" s="234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140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31"/>
      <c r="B413" s="232"/>
      <c r="C413" s="273" t="s">
        <v>142</v>
      </c>
      <c r="D413" s="240"/>
      <c r="E413" s="241">
        <v>8.1555</v>
      </c>
      <c r="F413" s="234"/>
      <c r="G413" s="234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140</v>
      </c>
      <c r="AH413" s="214">
        <v>1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31"/>
      <c r="B414" s="232"/>
      <c r="C414" s="272" t="s">
        <v>378</v>
      </c>
      <c r="D414" s="238"/>
      <c r="E414" s="239"/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140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31"/>
      <c r="B415" s="232"/>
      <c r="C415" s="272" t="s">
        <v>379</v>
      </c>
      <c r="D415" s="238"/>
      <c r="E415" s="239">
        <v>-3.6139999999999999</v>
      </c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140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31"/>
      <c r="B416" s="232"/>
      <c r="C416" s="272" t="s">
        <v>380</v>
      </c>
      <c r="D416" s="238"/>
      <c r="E416" s="239">
        <v>-2.8494999999999999</v>
      </c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140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31"/>
      <c r="B417" s="232"/>
      <c r="C417" s="272" t="s">
        <v>381</v>
      </c>
      <c r="D417" s="238"/>
      <c r="E417" s="239">
        <v>-5.0019999999999998</v>
      </c>
      <c r="F417" s="234"/>
      <c r="G417" s="234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140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31"/>
      <c r="B418" s="232"/>
      <c r="C418" s="272" t="s">
        <v>382</v>
      </c>
      <c r="D418" s="238"/>
      <c r="E418" s="239">
        <v>-1.5760000000000001</v>
      </c>
      <c r="F418" s="234"/>
      <c r="G418" s="234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140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31"/>
      <c r="B419" s="232"/>
      <c r="C419" s="272" t="s">
        <v>383</v>
      </c>
      <c r="D419" s="238"/>
      <c r="E419" s="239">
        <v>-9.4559999999999995</v>
      </c>
      <c r="F419" s="234"/>
      <c r="G419" s="234"/>
      <c r="H419" s="234"/>
      <c r="I419" s="234"/>
      <c r="J419" s="234"/>
      <c r="K419" s="234"/>
      <c r="L419" s="234"/>
      <c r="M419" s="234"/>
      <c r="N419" s="233"/>
      <c r="O419" s="233"/>
      <c r="P419" s="233"/>
      <c r="Q419" s="233"/>
      <c r="R419" s="234"/>
      <c r="S419" s="234"/>
      <c r="T419" s="234"/>
      <c r="U419" s="234"/>
      <c r="V419" s="234"/>
      <c r="W419" s="234"/>
      <c r="X419" s="234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140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31"/>
      <c r="B420" s="232"/>
      <c r="C420" s="272" t="s">
        <v>384</v>
      </c>
      <c r="D420" s="238"/>
      <c r="E420" s="239">
        <v>-7.6829999999999998</v>
      </c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140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31"/>
      <c r="B421" s="232"/>
      <c r="C421" s="272" t="s">
        <v>385</v>
      </c>
      <c r="D421" s="238"/>
      <c r="E421" s="239"/>
      <c r="F421" s="234"/>
      <c r="G421" s="23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140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31"/>
      <c r="B422" s="232"/>
      <c r="C422" s="272" t="s">
        <v>386</v>
      </c>
      <c r="D422" s="238"/>
      <c r="E422" s="239">
        <v>-2.6640000000000001</v>
      </c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140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31"/>
      <c r="B423" s="232"/>
      <c r="C423" s="272" t="s">
        <v>387</v>
      </c>
      <c r="D423" s="238"/>
      <c r="E423" s="239">
        <v>-13.0398</v>
      </c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140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31"/>
      <c r="B424" s="232"/>
      <c r="C424" s="272" t="s">
        <v>388</v>
      </c>
      <c r="D424" s="238"/>
      <c r="E424" s="239">
        <v>-7.8540000000000001</v>
      </c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140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31"/>
      <c r="B425" s="232"/>
      <c r="C425" s="273" t="s">
        <v>142</v>
      </c>
      <c r="D425" s="240"/>
      <c r="E425" s="241">
        <v>-53.738300000000002</v>
      </c>
      <c r="F425" s="234"/>
      <c r="G425" s="234"/>
      <c r="H425" s="234"/>
      <c r="I425" s="234"/>
      <c r="J425" s="234"/>
      <c r="K425" s="234"/>
      <c r="L425" s="234"/>
      <c r="M425" s="234"/>
      <c r="N425" s="233"/>
      <c r="O425" s="233"/>
      <c r="P425" s="233"/>
      <c r="Q425" s="233"/>
      <c r="R425" s="234"/>
      <c r="S425" s="234"/>
      <c r="T425" s="234"/>
      <c r="U425" s="234"/>
      <c r="V425" s="234"/>
      <c r="W425" s="234"/>
      <c r="X425" s="234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140</v>
      </c>
      <c r="AH425" s="214">
        <v>1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31"/>
      <c r="B426" s="232"/>
      <c r="C426" s="272" t="s">
        <v>389</v>
      </c>
      <c r="D426" s="238"/>
      <c r="E426" s="239"/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140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31"/>
      <c r="B427" s="232"/>
      <c r="C427" s="272" t="s">
        <v>188</v>
      </c>
      <c r="D427" s="238"/>
      <c r="E427" s="239">
        <v>11</v>
      </c>
      <c r="F427" s="234"/>
      <c r="G427" s="234"/>
      <c r="H427" s="234"/>
      <c r="I427" s="234"/>
      <c r="J427" s="234"/>
      <c r="K427" s="234"/>
      <c r="L427" s="234"/>
      <c r="M427" s="234"/>
      <c r="N427" s="233"/>
      <c r="O427" s="233"/>
      <c r="P427" s="233"/>
      <c r="Q427" s="233"/>
      <c r="R427" s="234"/>
      <c r="S427" s="234"/>
      <c r="T427" s="234"/>
      <c r="U427" s="234"/>
      <c r="V427" s="234"/>
      <c r="W427" s="234"/>
      <c r="X427" s="234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140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31"/>
      <c r="B428" s="232"/>
      <c r="C428" s="272" t="s">
        <v>189</v>
      </c>
      <c r="D428" s="238"/>
      <c r="E428" s="239">
        <v>2.2999999999999998</v>
      </c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140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31"/>
      <c r="B429" s="232"/>
      <c r="C429" s="272" t="s">
        <v>190</v>
      </c>
      <c r="D429" s="238"/>
      <c r="E429" s="239">
        <v>20.399999999999999</v>
      </c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140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31"/>
      <c r="B430" s="232"/>
      <c r="C430" s="272" t="s">
        <v>191</v>
      </c>
      <c r="D430" s="238"/>
      <c r="E430" s="239">
        <v>19.5</v>
      </c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140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31"/>
      <c r="B431" s="232"/>
      <c r="C431" s="272" t="s">
        <v>192</v>
      </c>
      <c r="D431" s="238"/>
      <c r="E431" s="239">
        <v>17.2</v>
      </c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140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31"/>
      <c r="B432" s="232"/>
      <c r="C432" s="272" t="s">
        <v>193</v>
      </c>
      <c r="D432" s="238"/>
      <c r="E432" s="239">
        <v>3.1</v>
      </c>
      <c r="F432" s="234"/>
      <c r="G432" s="234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140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31"/>
      <c r="B433" s="232"/>
      <c r="C433" s="272" t="s">
        <v>194</v>
      </c>
      <c r="D433" s="238"/>
      <c r="E433" s="239">
        <v>1.4</v>
      </c>
      <c r="F433" s="234"/>
      <c r="G433" s="234"/>
      <c r="H433" s="234"/>
      <c r="I433" s="234"/>
      <c r="J433" s="234"/>
      <c r="K433" s="234"/>
      <c r="L433" s="234"/>
      <c r="M433" s="234"/>
      <c r="N433" s="233"/>
      <c r="O433" s="233"/>
      <c r="P433" s="233"/>
      <c r="Q433" s="233"/>
      <c r="R433" s="234"/>
      <c r="S433" s="234"/>
      <c r="T433" s="234"/>
      <c r="U433" s="234"/>
      <c r="V433" s="234"/>
      <c r="W433" s="234"/>
      <c r="X433" s="234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140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31"/>
      <c r="B434" s="232"/>
      <c r="C434" s="273" t="s">
        <v>142</v>
      </c>
      <c r="D434" s="240"/>
      <c r="E434" s="241">
        <v>74.900000000000006</v>
      </c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140</v>
      </c>
      <c r="AH434" s="214">
        <v>1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52">
        <v>64</v>
      </c>
      <c r="B435" s="253" t="s">
        <v>393</v>
      </c>
      <c r="C435" s="270" t="s">
        <v>394</v>
      </c>
      <c r="D435" s="254" t="s">
        <v>150</v>
      </c>
      <c r="E435" s="255">
        <v>269.45319999999998</v>
      </c>
      <c r="F435" s="256"/>
      <c r="G435" s="257">
        <f>ROUND(E435*F435,2)</f>
        <v>0</v>
      </c>
      <c r="H435" s="256"/>
      <c r="I435" s="257">
        <f>ROUND(E435*H435,2)</f>
        <v>0</v>
      </c>
      <c r="J435" s="256"/>
      <c r="K435" s="257">
        <f>ROUND(E435*J435,2)</f>
        <v>0</v>
      </c>
      <c r="L435" s="257">
        <v>15</v>
      </c>
      <c r="M435" s="257">
        <f>G435*(1+L435/100)</f>
        <v>0</v>
      </c>
      <c r="N435" s="255">
        <v>3.6000000000000002E-4</v>
      </c>
      <c r="O435" s="255">
        <f>ROUND(E435*N435,2)</f>
        <v>0.1</v>
      </c>
      <c r="P435" s="255">
        <v>0</v>
      </c>
      <c r="Q435" s="255">
        <f>ROUND(E435*P435,2)</f>
        <v>0</v>
      </c>
      <c r="R435" s="257"/>
      <c r="S435" s="257" t="s">
        <v>134</v>
      </c>
      <c r="T435" s="258" t="s">
        <v>134</v>
      </c>
      <c r="U435" s="234">
        <v>0.19503999999999999</v>
      </c>
      <c r="V435" s="234">
        <f>ROUND(E435*U435,2)</f>
        <v>52.55</v>
      </c>
      <c r="W435" s="234"/>
      <c r="X435" s="234" t="s">
        <v>135</v>
      </c>
      <c r="Y435" s="214"/>
      <c r="Z435" s="214"/>
      <c r="AA435" s="214"/>
      <c r="AB435" s="214"/>
      <c r="AC435" s="214"/>
      <c r="AD435" s="214"/>
      <c r="AE435" s="214"/>
      <c r="AF435" s="214"/>
      <c r="AG435" s="214" t="s">
        <v>136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31"/>
      <c r="B436" s="232"/>
      <c r="C436" s="271" t="s">
        <v>395</v>
      </c>
      <c r="D436" s="259"/>
      <c r="E436" s="259"/>
      <c r="F436" s="259"/>
      <c r="G436" s="259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138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31"/>
      <c r="B437" s="232"/>
      <c r="C437" s="272" t="s">
        <v>139</v>
      </c>
      <c r="D437" s="238"/>
      <c r="E437" s="239"/>
      <c r="F437" s="234"/>
      <c r="G437" s="234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140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31"/>
      <c r="B438" s="232"/>
      <c r="C438" s="272" t="s">
        <v>363</v>
      </c>
      <c r="D438" s="238"/>
      <c r="E438" s="239"/>
      <c r="F438" s="234"/>
      <c r="G438" s="23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140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31"/>
      <c r="B439" s="232"/>
      <c r="C439" s="272" t="s">
        <v>364</v>
      </c>
      <c r="D439" s="238"/>
      <c r="E439" s="239">
        <v>49.92</v>
      </c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140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31"/>
      <c r="B440" s="232"/>
      <c r="C440" s="272" t="s">
        <v>365</v>
      </c>
      <c r="D440" s="238"/>
      <c r="E440" s="239">
        <v>17.004000000000001</v>
      </c>
      <c r="F440" s="234"/>
      <c r="G440" s="234"/>
      <c r="H440" s="234"/>
      <c r="I440" s="234"/>
      <c r="J440" s="234"/>
      <c r="K440" s="234"/>
      <c r="L440" s="234"/>
      <c r="M440" s="234"/>
      <c r="N440" s="233"/>
      <c r="O440" s="233"/>
      <c r="P440" s="233"/>
      <c r="Q440" s="233"/>
      <c r="R440" s="234"/>
      <c r="S440" s="234"/>
      <c r="T440" s="234"/>
      <c r="U440" s="234"/>
      <c r="V440" s="234"/>
      <c r="W440" s="234"/>
      <c r="X440" s="234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140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31"/>
      <c r="B441" s="232"/>
      <c r="C441" s="272" t="s">
        <v>366</v>
      </c>
      <c r="D441" s="238"/>
      <c r="E441" s="239">
        <v>48.88</v>
      </c>
      <c r="F441" s="234"/>
      <c r="G441" s="234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140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31"/>
      <c r="B442" s="232"/>
      <c r="C442" s="272" t="s">
        <v>367</v>
      </c>
      <c r="D442" s="238"/>
      <c r="E442" s="239">
        <v>46.02</v>
      </c>
      <c r="F442" s="234"/>
      <c r="G442" s="234"/>
      <c r="H442" s="234"/>
      <c r="I442" s="234"/>
      <c r="J442" s="234"/>
      <c r="K442" s="234"/>
      <c r="L442" s="234"/>
      <c r="M442" s="234"/>
      <c r="N442" s="233"/>
      <c r="O442" s="233"/>
      <c r="P442" s="233"/>
      <c r="Q442" s="233"/>
      <c r="R442" s="234"/>
      <c r="S442" s="234"/>
      <c r="T442" s="234"/>
      <c r="U442" s="234"/>
      <c r="V442" s="234"/>
      <c r="W442" s="234"/>
      <c r="X442" s="234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140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31"/>
      <c r="B443" s="232"/>
      <c r="C443" s="272" t="s">
        <v>368</v>
      </c>
      <c r="D443" s="238"/>
      <c r="E443" s="239">
        <v>45.344000000000001</v>
      </c>
      <c r="F443" s="234"/>
      <c r="G443" s="234"/>
      <c r="H443" s="234"/>
      <c r="I443" s="234"/>
      <c r="J443" s="234"/>
      <c r="K443" s="234"/>
      <c r="L443" s="234"/>
      <c r="M443" s="234"/>
      <c r="N443" s="233"/>
      <c r="O443" s="233"/>
      <c r="P443" s="233"/>
      <c r="Q443" s="233"/>
      <c r="R443" s="234"/>
      <c r="S443" s="234"/>
      <c r="T443" s="234"/>
      <c r="U443" s="234"/>
      <c r="V443" s="234"/>
      <c r="W443" s="234"/>
      <c r="X443" s="234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140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31"/>
      <c r="B444" s="232"/>
      <c r="C444" s="272" t="s">
        <v>369</v>
      </c>
      <c r="D444" s="238"/>
      <c r="E444" s="239">
        <v>19.448</v>
      </c>
      <c r="F444" s="234"/>
      <c r="G444" s="234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140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31"/>
      <c r="B445" s="232"/>
      <c r="C445" s="272" t="s">
        <v>370</v>
      </c>
      <c r="D445" s="238"/>
      <c r="E445" s="239">
        <v>13.52</v>
      </c>
      <c r="F445" s="234"/>
      <c r="G445" s="234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140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31"/>
      <c r="B446" s="232"/>
      <c r="C446" s="273" t="s">
        <v>142</v>
      </c>
      <c r="D446" s="240"/>
      <c r="E446" s="241">
        <v>240.136</v>
      </c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140</v>
      </c>
      <c r="AH446" s="214">
        <v>1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31"/>
      <c r="B447" s="232"/>
      <c r="C447" s="272" t="s">
        <v>371</v>
      </c>
      <c r="D447" s="238"/>
      <c r="E447" s="239"/>
      <c r="F447" s="234"/>
      <c r="G447" s="234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140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31"/>
      <c r="B448" s="232"/>
      <c r="C448" s="272" t="s">
        <v>372</v>
      </c>
      <c r="D448" s="238"/>
      <c r="E448" s="239">
        <v>2.04</v>
      </c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140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31"/>
      <c r="B449" s="232"/>
      <c r="C449" s="272" t="s">
        <v>373</v>
      </c>
      <c r="D449" s="238"/>
      <c r="E449" s="239">
        <v>1.2075</v>
      </c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140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31"/>
      <c r="B450" s="232"/>
      <c r="C450" s="272" t="s">
        <v>374</v>
      </c>
      <c r="D450" s="238"/>
      <c r="E450" s="239">
        <v>1.635</v>
      </c>
      <c r="F450" s="234"/>
      <c r="G450" s="234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140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31"/>
      <c r="B451" s="232"/>
      <c r="C451" s="272" t="s">
        <v>375</v>
      </c>
      <c r="D451" s="238"/>
      <c r="E451" s="239">
        <v>0.47399999999999998</v>
      </c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140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31"/>
      <c r="B452" s="232"/>
      <c r="C452" s="272" t="s">
        <v>376</v>
      </c>
      <c r="D452" s="238"/>
      <c r="E452" s="239">
        <v>1.4219999999999999</v>
      </c>
      <c r="F452" s="234"/>
      <c r="G452" s="234"/>
      <c r="H452" s="234"/>
      <c r="I452" s="234"/>
      <c r="J452" s="234"/>
      <c r="K452" s="234"/>
      <c r="L452" s="234"/>
      <c r="M452" s="234"/>
      <c r="N452" s="233"/>
      <c r="O452" s="233"/>
      <c r="P452" s="233"/>
      <c r="Q452" s="233"/>
      <c r="R452" s="234"/>
      <c r="S452" s="234"/>
      <c r="T452" s="234"/>
      <c r="U452" s="234"/>
      <c r="V452" s="234"/>
      <c r="W452" s="234"/>
      <c r="X452" s="234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140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31"/>
      <c r="B453" s="232"/>
      <c r="C453" s="272" t="s">
        <v>377</v>
      </c>
      <c r="D453" s="238"/>
      <c r="E453" s="239">
        <v>1.377</v>
      </c>
      <c r="F453" s="234"/>
      <c r="G453" s="234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140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31"/>
      <c r="B454" s="232"/>
      <c r="C454" s="273" t="s">
        <v>142</v>
      </c>
      <c r="D454" s="240"/>
      <c r="E454" s="241">
        <v>8.1555</v>
      </c>
      <c r="F454" s="234"/>
      <c r="G454" s="234"/>
      <c r="H454" s="234"/>
      <c r="I454" s="234"/>
      <c r="J454" s="234"/>
      <c r="K454" s="234"/>
      <c r="L454" s="234"/>
      <c r="M454" s="234"/>
      <c r="N454" s="233"/>
      <c r="O454" s="233"/>
      <c r="P454" s="233"/>
      <c r="Q454" s="233"/>
      <c r="R454" s="234"/>
      <c r="S454" s="234"/>
      <c r="T454" s="234"/>
      <c r="U454" s="234"/>
      <c r="V454" s="234"/>
      <c r="W454" s="234"/>
      <c r="X454" s="234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140</v>
      </c>
      <c r="AH454" s="214">
        <v>1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31"/>
      <c r="B455" s="232"/>
      <c r="C455" s="272" t="s">
        <v>378</v>
      </c>
      <c r="D455" s="238"/>
      <c r="E455" s="239"/>
      <c r="F455" s="234"/>
      <c r="G455" s="234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140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31"/>
      <c r="B456" s="232"/>
      <c r="C456" s="272" t="s">
        <v>379</v>
      </c>
      <c r="D456" s="238"/>
      <c r="E456" s="239">
        <v>-3.6139999999999999</v>
      </c>
      <c r="F456" s="234"/>
      <c r="G456" s="234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140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31"/>
      <c r="B457" s="232"/>
      <c r="C457" s="272" t="s">
        <v>380</v>
      </c>
      <c r="D457" s="238"/>
      <c r="E457" s="239">
        <v>-2.8494999999999999</v>
      </c>
      <c r="F457" s="234"/>
      <c r="G457" s="234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140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31"/>
      <c r="B458" s="232"/>
      <c r="C458" s="272" t="s">
        <v>381</v>
      </c>
      <c r="D458" s="238"/>
      <c r="E458" s="239">
        <v>-5.0019999999999998</v>
      </c>
      <c r="F458" s="234"/>
      <c r="G458" s="23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140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31"/>
      <c r="B459" s="232"/>
      <c r="C459" s="272" t="s">
        <v>382</v>
      </c>
      <c r="D459" s="238"/>
      <c r="E459" s="239">
        <v>-1.5760000000000001</v>
      </c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140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31"/>
      <c r="B460" s="232"/>
      <c r="C460" s="272" t="s">
        <v>383</v>
      </c>
      <c r="D460" s="238"/>
      <c r="E460" s="239">
        <v>-9.4559999999999995</v>
      </c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140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31"/>
      <c r="B461" s="232"/>
      <c r="C461" s="272" t="s">
        <v>384</v>
      </c>
      <c r="D461" s="238"/>
      <c r="E461" s="239">
        <v>-7.6829999999999998</v>
      </c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140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31"/>
      <c r="B462" s="232"/>
      <c r="C462" s="272" t="s">
        <v>385</v>
      </c>
      <c r="D462" s="238"/>
      <c r="E462" s="239"/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140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31"/>
      <c r="B463" s="232"/>
      <c r="C463" s="272" t="s">
        <v>386</v>
      </c>
      <c r="D463" s="238"/>
      <c r="E463" s="239">
        <v>-2.6640000000000001</v>
      </c>
      <c r="F463" s="234"/>
      <c r="G463" s="234"/>
      <c r="H463" s="234"/>
      <c r="I463" s="234"/>
      <c r="J463" s="234"/>
      <c r="K463" s="234"/>
      <c r="L463" s="234"/>
      <c r="M463" s="234"/>
      <c r="N463" s="233"/>
      <c r="O463" s="233"/>
      <c r="P463" s="233"/>
      <c r="Q463" s="233"/>
      <c r="R463" s="234"/>
      <c r="S463" s="234"/>
      <c r="T463" s="234"/>
      <c r="U463" s="234"/>
      <c r="V463" s="234"/>
      <c r="W463" s="234"/>
      <c r="X463" s="234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140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31"/>
      <c r="B464" s="232"/>
      <c r="C464" s="272" t="s">
        <v>387</v>
      </c>
      <c r="D464" s="238"/>
      <c r="E464" s="239">
        <v>-13.0398</v>
      </c>
      <c r="F464" s="234"/>
      <c r="G464" s="234"/>
      <c r="H464" s="234"/>
      <c r="I464" s="234"/>
      <c r="J464" s="234"/>
      <c r="K464" s="234"/>
      <c r="L464" s="234"/>
      <c r="M464" s="234"/>
      <c r="N464" s="233"/>
      <c r="O464" s="233"/>
      <c r="P464" s="233"/>
      <c r="Q464" s="233"/>
      <c r="R464" s="234"/>
      <c r="S464" s="234"/>
      <c r="T464" s="234"/>
      <c r="U464" s="234"/>
      <c r="V464" s="234"/>
      <c r="W464" s="234"/>
      <c r="X464" s="234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140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31"/>
      <c r="B465" s="232"/>
      <c r="C465" s="272" t="s">
        <v>388</v>
      </c>
      <c r="D465" s="238"/>
      <c r="E465" s="239">
        <v>-7.8540000000000001</v>
      </c>
      <c r="F465" s="234"/>
      <c r="G465" s="234"/>
      <c r="H465" s="234"/>
      <c r="I465" s="234"/>
      <c r="J465" s="234"/>
      <c r="K465" s="234"/>
      <c r="L465" s="234"/>
      <c r="M465" s="234"/>
      <c r="N465" s="233"/>
      <c r="O465" s="233"/>
      <c r="P465" s="233"/>
      <c r="Q465" s="233"/>
      <c r="R465" s="234"/>
      <c r="S465" s="234"/>
      <c r="T465" s="234"/>
      <c r="U465" s="234"/>
      <c r="V465" s="234"/>
      <c r="W465" s="234"/>
      <c r="X465" s="234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140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31"/>
      <c r="B466" s="232"/>
      <c r="C466" s="273" t="s">
        <v>142</v>
      </c>
      <c r="D466" s="240"/>
      <c r="E466" s="241">
        <v>-53.738300000000002</v>
      </c>
      <c r="F466" s="234"/>
      <c r="G466" s="234"/>
      <c r="H466" s="234"/>
      <c r="I466" s="234"/>
      <c r="J466" s="234"/>
      <c r="K466" s="234"/>
      <c r="L466" s="234"/>
      <c r="M466" s="234"/>
      <c r="N466" s="233"/>
      <c r="O466" s="233"/>
      <c r="P466" s="233"/>
      <c r="Q466" s="233"/>
      <c r="R466" s="234"/>
      <c r="S466" s="234"/>
      <c r="T466" s="234"/>
      <c r="U466" s="234"/>
      <c r="V466" s="234"/>
      <c r="W466" s="234"/>
      <c r="X466" s="234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140</v>
      </c>
      <c r="AH466" s="214">
        <v>1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31"/>
      <c r="B467" s="232"/>
      <c r="C467" s="272" t="s">
        <v>389</v>
      </c>
      <c r="D467" s="238"/>
      <c r="E467" s="239"/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140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31"/>
      <c r="B468" s="232"/>
      <c r="C468" s="272" t="s">
        <v>188</v>
      </c>
      <c r="D468" s="238"/>
      <c r="E468" s="239">
        <v>11</v>
      </c>
      <c r="F468" s="234"/>
      <c r="G468" s="234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140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31"/>
      <c r="B469" s="232"/>
      <c r="C469" s="272" t="s">
        <v>189</v>
      </c>
      <c r="D469" s="238"/>
      <c r="E469" s="239">
        <v>2.2999999999999998</v>
      </c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140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5">
      <c r="A470" s="231"/>
      <c r="B470" s="232"/>
      <c r="C470" s="272" t="s">
        <v>190</v>
      </c>
      <c r="D470" s="238"/>
      <c r="E470" s="239">
        <v>20.399999999999999</v>
      </c>
      <c r="F470" s="234"/>
      <c r="G470" s="234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140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31"/>
      <c r="B471" s="232"/>
      <c r="C471" s="272" t="s">
        <v>191</v>
      </c>
      <c r="D471" s="238"/>
      <c r="E471" s="239">
        <v>19.5</v>
      </c>
      <c r="F471" s="234"/>
      <c r="G471" s="234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140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31"/>
      <c r="B472" s="232"/>
      <c r="C472" s="272" t="s">
        <v>192</v>
      </c>
      <c r="D472" s="238"/>
      <c r="E472" s="239">
        <v>17.2</v>
      </c>
      <c r="F472" s="234"/>
      <c r="G472" s="234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140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31"/>
      <c r="B473" s="232"/>
      <c r="C473" s="272" t="s">
        <v>193</v>
      </c>
      <c r="D473" s="238"/>
      <c r="E473" s="239">
        <v>3.1</v>
      </c>
      <c r="F473" s="234"/>
      <c r="G473" s="234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140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31"/>
      <c r="B474" s="232"/>
      <c r="C474" s="272" t="s">
        <v>194</v>
      </c>
      <c r="D474" s="238"/>
      <c r="E474" s="239">
        <v>1.4</v>
      </c>
      <c r="F474" s="234"/>
      <c r="G474" s="234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140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31"/>
      <c r="B475" s="232"/>
      <c r="C475" s="273" t="s">
        <v>142</v>
      </c>
      <c r="D475" s="240"/>
      <c r="E475" s="241">
        <v>74.900000000000006</v>
      </c>
      <c r="F475" s="234"/>
      <c r="G475" s="234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140</v>
      </c>
      <c r="AH475" s="214">
        <v>1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ht="13" x14ac:dyDescent="0.25">
      <c r="A476" s="245" t="s">
        <v>129</v>
      </c>
      <c r="B476" s="246" t="s">
        <v>97</v>
      </c>
      <c r="C476" s="269" t="s">
        <v>98</v>
      </c>
      <c r="D476" s="247"/>
      <c r="E476" s="248"/>
      <c r="F476" s="249"/>
      <c r="G476" s="249">
        <f>SUMIF(AG477:AG519,"&lt;&gt;NOR",G477:G519)</f>
        <v>0</v>
      </c>
      <c r="H476" s="249"/>
      <c r="I476" s="249">
        <f>SUM(I477:I519)</f>
        <v>0</v>
      </c>
      <c r="J476" s="249"/>
      <c r="K476" s="249">
        <f>SUM(K477:K519)</f>
        <v>0</v>
      </c>
      <c r="L476" s="249"/>
      <c r="M476" s="249">
        <f>SUM(M477:M519)</f>
        <v>0</v>
      </c>
      <c r="N476" s="248"/>
      <c r="O476" s="248">
        <f>SUM(O477:O519)</f>
        <v>0</v>
      </c>
      <c r="P476" s="248"/>
      <c r="Q476" s="248">
        <f>SUM(Q477:Q519)</f>
        <v>0</v>
      </c>
      <c r="R476" s="249"/>
      <c r="S476" s="249"/>
      <c r="T476" s="250"/>
      <c r="U476" s="244"/>
      <c r="V476" s="244">
        <f>SUM(V477:V519)</f>
        <v>0.1</v>
      </c>
      <c r="W476" s="244"/>
      <c r="X476" s="244"/>
      <c r="AG476" t="s">
        <v>130</v>
      </c>
    </row>
    <row r="477" spans="1:60" ht="20" outlineLevel="1" x14ac:dyDescent="0.25">
      <c r="A477" s="252">
        <v>65</v>
      </c>
      <c r="B477" s="253" t="s">
        <v>396</v>
      </c>
      <c r="C477" s="270" t="s">
        <v>397</v>
      </c>
      <c r="D477" s="254" t="s">
        <v>211</v>
      </c>
      <c r="E477" s="255">
        <v>1</v>
      </c>
      <c r="F477" s="256"/>
      <c r="G477" s="257">
        <f>ROUND(E477*F477,2)</f>
        <v>0</v>
      </c>
      <c r="H477" s="256"/>
      <c r="I477" s="257">
        <f>ROUND(E477*H477,2)</f>
        <v>0</v>
      </c>
      <c r="J477" s="256"/>
      <c r="K477" s="257">
        <f>ROUND(E477*J477,2)</f>
        <v>0</v>
      </c>
      <c r="L477" s="257">
        <v>15</v>
      </c>
      <c r="M477" s="257">
        <f>G477*(1+L477/100)</f>
        <v>0</v>
      </c>
      <c r="N477" s="255">
        <v>1.6000000000000001E-4</v>
      </c>
      <c r="O477" s="255">
        <f>ROUND(E477*N477,2)</f>
        <v>0</v>
      </c>
      <c r="P477" s="255">
        <v>0</v>
      </c>
      <c r="Q477" s="255">
        <f>ROUND(E477*P477,2)</f>
        <v>0</v>
      </c>
      <c r="R477" s="257"/>
      <c r="S477" s="257" t="s">
        <v>212</v>
      </c>
      <c r="T477" s="258" t="s">
        <v>213</v>
      </c>
      <c r="U477" s="234">
        <v>9.955E-2</v>
      </c>
      <c r="V477" s="234">
        <f>ROUND(E477*U477,2)</f>
        <v>0.1</v>
      </c>
      <c r="W477" s="234"/>
      <c r="X477" s="234" t="s">
        <v>135</v>
      </c>
      <c r="Y477" s="214"/>
      <c r="Z477" s="214"/>
      <c r="AA477" s="214"/>
      <c r="AB477" s="214"/>
      <c r="AC477" s="214"/>
      <c r="AD477" s="214"/>
      <c r="AE477" s="214"/>
      <c r="AF477" s="214"/>
      <c r="AG477" s="214" t="s">
        <v>151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ht="20.5" outlineLevel="1" x14ac:dyDescent="0.25">
      <c r="A478" s="231"/>
      <c r="B478" s="232"/>
      <c r="C478" s="271" t="s">
        <v>398</v>
      </c>
      <c r="D478" s="259"/>
      <c r="E478" s="259"/>
      <c r="F478" s="259"/>
      <c r="G478" s="259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138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60" t="str">
        <f>C478</f>
        <v>Kompletní dodávka a montáž včetně uvedení do provozu, prostupů, zaškolení, seřízení, zkoušek dle příslušných ČSN a dalších pomocných prací a zednických přípomocí.</v>
      </c>
      <c r="BB478" s="214"/>
      <c r="BC478" s="214"/>
      <c r="BD478" s="214"/>
      <c r="BE478" s="214"/>
      <c r="BF478" s="214"/>
      <c r="BG478" s="214"/>
      <c r="BH478" s="214"/>
    </row>
    <row r="479" spans="1:60" ht="20.5" outlineLevel="1" x14ac:dyDescent="0.25">
      <c r="A479" s="231"/>
      <c r="B479" s="232"/>
      <c r="C479" s="274" t="s">
        <v>434</v>
      </c>
      <c r="D479" s="261"/>
      <c r="E479" s="261"/>
      <c r="F479" s="261"/>
      <c r="G479" s="261"/>
      <c r="H479" s="234"/>
      <c r="I479" s="234"/>
      <c r="J479" s="234"/>
      <c r="K479" s="234"/>
      <c r="L479" s="234"/>
      <c r="M479" s="234"/>
      <c r="N479" s="233"/>
      <c r="O479" s="233"/>
      <c r="P479" s="233"/>
      <c r="Q479" s="233"/>
      <c r="R479" s="234"/>
      <c r="S479" s="234"/>
      <c r="T479" s="234"/>
      <c r="U479" s="234"/>
      <c r="V479" s="234"/>
      <c r="W479" s="234"/>
      <c r="X479" s="234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138</v>
      </c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60" t="str">
        <f>C479</f>
        <v>Odstranění stávajících světel, vypínačů, zásuvek. Nové nové zásuvky, vypínače, příprava pro přisazená stropní svítidla.</v>
      </c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31"/>
      <c r="B480" s="232"/>
      <c r="C480" s="274" t="s">
        <v>399</v>
      </c>
      <c r="D480" s="261"/>
      <c r="E480" s="261"/>
      <c r="F480" s="261"/>
      <c r="G480" s="261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138</v>
      </c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31"/>
      <c r="B481" s="232"/>
      <c r="C481" s="274" t="s">
        <v>400</v>
      </c>
      <c r="D481" s="261"/>
      <c r="E481" s="261"/>
      <c r="F481" s="261"/>
      <c r="G481" s="261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138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31"/>
      <c r="B482" s="232"/>
      <c r="C482" s="277" t="s">
        <v>401</v>
      </c>
      <c r="D482" s="235"/>
      <c r="E482" s="236"/>
      <c r="F482" s="237"/>
      <c r="G482" s="237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138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31"/>
      <c r="B483" s="232"/>
      <c r="C483" s="274" t="s">
        <v>435</v>
      </c>
      <c r="D483" s="261"/>
      <c r="E483" s="261"/>
      <c r="F483" s="261"/>
      <c r="G483" s="261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138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31"/>
      <c r="B484" s="232"/>
      <c r="C484" s="274" t="s">
        <v>436</v>
      </c>
      <c r="D484" s="261"/>
      <c r="E484" s="261"/>
      <c r="F484" s="261"/>
      <c r="G484" s="261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138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31"/>
      <c r="B485" s="232"/>
      <c r="C485" s="274" t="s">
        <v>437</v>
      </c>
      <c r="D485" s="261"/>
      <c r="E485" s="261"/>
      <c r="F485" s="261"/>
      <c r="G485" s="261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138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31"/>
      <c r="B486" s="232"/>
      <c r="C486" s="274" t="s">
        <v>438</v>
      </c>
      <c r="D486" s="261"/>
      <c r="E486" s="261"/>
      <c r="F486" s="261"/>
      <c r="G486" s="261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138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31"/>
      <c r="B487" s="232"/>
      <c r="C487" s="274" t="s">
        <v>439</v>
      </c>
      <c r="D487" s="261"/>
      <c r="E487" s="261"/>
      <c r="F487" s="261"/>
      <c r="G487" s="261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138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31"/>
      <c r="B488" s="232"/>
      <c r="C488" s="274" t="s">
        <v>440</v>
      </c>
      <c r="D488" s="261"/>
      <c r="E488" s="261"/>
      <c r="F488" s="261"/>
      <c r="G488" s="261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138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31"/>
      <c r="B489" s="232"/>
      <c r="C489" s="274" t="s">
        <v>441</v>
      </c>
      <c r="D489" s="261"/>
      <c r="E489" s="261"/>
      <c r="F489" s="261"/>
      <c r="G489" s="261"/>
      <c r="H489" s="234"/>
      <c r="I489" s="234"/>
      <c r="J489" s="234"/>
      <c r="K489" s="234"/>
      <c r="L489" s="234"/>
      <c r="M489" s="234"/>
      <c r="N489" s="233"/>
      <c r="O489" s="233"/>
      <c r="P489" s="233"/>
      <c r="Q489" s="233"/>
      <c r="R489" s="234"/>
      <c r="S489" s="234"/>
      <c r="T489" s="234"/>
      <c r="U489" s="234"/>
      <c r="V489" s="234"/>
      <c r="W489" s="234"/>
      <c r="X489" s="234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138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31"/>
      <c r="B490" s="232"/>
      <c r="C490" s="274" t="s">
        <v>442</v>
      </c>
      <c r="D490" s="261"/>
      <c r="E490" s="261"/>
      <c r="F490" s="261"/>
      <c r="G490" s="261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138</v>
      </c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31"/>
      <c r="B491" s="232"/>
      <c r="C491" s="274" t="s">
        <v>443</v>
      </c>
      <c r="D491" s="261"/>
      <c r="E491" s="261"/>
      <c r="F491" s="261"/>
      <c r="G491" s="261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138</v>
      </c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31"/>
      <c r="B492" s="232"/>
      <c r="C492" s="277" t="s">
        <v>402</v>
      </c>
      <c r="D492" s="235"/>
      <c r="E492" s="236"/>
      <c r="F492" s="237"/>
      <c r="G492" s="237"/>
      <c r="H492" s="234"/>
      <c r="I492" s="234"/>
      <c r="J492" s="234"/>
      <c r="K492" s="234"/>
      <c r="L492" s="234"/>
      <c r="M492" s="234"/>
      <c r="N492" s="233"/>
      <c r="O492" s="233"/>
      <c r="P492" s="233"/>
      <c r="Q492" s="233"/>
      <c r="R492" s="234"/>
      <c r="S492" s="234"/>
      <c r="T492" s="234"/>
      <c r="U492" s="234"/>
      <c r="V492" s="234"/>
      <c r="W492" s="234"/>
      <c r="X492" s="234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138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31"/>
      <c r="B493" s="232"/>
      <c r="C493" s="274" t="s">
        <v>444</v>
      </c>
      <c r="D493" s="261"/>
      <c r="E493" s="261"/>
      <c r="F493" s="261"/>
      <c r="G493" s="261"/>
      <c r="H493" s="234"/>
      <c r="I493" s="234"/>
      <c r="J493" s="234"/>
      <c r="K493" s="234"/>
      <c r="L493" s="234"/>
      <c r="M493" s="234"/>
      <c r="N493" s="233"/>
      <c r="O493" s="233"/>
      <c r="P493" s="233"/>
      <c r="Q493" s="233"/>
      <c r="R493" s="234"/>
      <c r="S493" s="234"/>
      <c r="T493" s="234"/>
      <c r="U493" s="234"/>
      <c r="V493" s="234"/>
      <c r="W493" s="234"/>
      <c r="X493" s="234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138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31"/>
      <c r="B494" s="232"/>
      <c r="C494" s="274" t="s">
        <v>445</v>
      </c>
      <c r="D494" s="261"/>
      <c r="E494" s="261"/>
      <c r="F494" s="261"/>
      <c r="G494" s="261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138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31"/>
      <c r="B495" s="232"/>
      <c r="C495" s="274" t="s">
        <v>446</v>
      </c>
      <c r="D495" s="261"/>
      <c r="E495" s="261"/>
      <c r="F495" s="261"/>
      <c r="G495" s="261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138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31"/>
      <c r="B496" s="232"/>
      <c r="C496" s="274" t="s">
        <v>447</v>
      </c>
      <c r="D496" s="261"/>
      <c r="E496" s="261"/>
      <c r="F496" s="261"/>
      <c r="G496" s="261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138</v>
      </c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31"/>
      <c r="B497" s="232"/>
      <c r="C497" s="274" t="s">
        <v>448</v>
      </c>
      <c r="D497" s="261"/>
      <c r="E497" s="261"/>
      <c r="F497" s="261"/>
      <c r="G497" s="261"/>
      <c r="H497" s="234"/>
      <c r="I497" s="234"/>
      <c r="J497" s="234"/>
      <c r="K497" s="234"/>
      <c r="L497" s="234"/>
      <c r="M497" s="234"/>
      <c r="N497" s="233"/>
      <c r="O497" s="233"/>
      <c r="P497" s="233"/>
      <c r="Q497" s="233"/>
      <c r="R497" s="234"/>
      <c r="S497" s="234"/>
      <c r="T497" s="234"/>
      <c r="U497" s="234"/>
      <c r="V497" s="234"/>
      <c r="W497" s="234"/>
      <c r="X497" s="234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138</v>
      </c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31"/>
      <c r="B498" s="232"/>
      <c r="C498" s="274" t="s">
        <v>449</v>
      </c>
      <c r="D498" s="261"/>
      <c r="E498" s="261"/>
      <c r="F498" s="261"/>
      <c r="G498" s="261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138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31"/>
      <c r="B499" s="232"/>
      <c r="C499" s="274" t="s">
        <v>450</v>
      </c>
      <c r="D499" s="261"/>
      <c r="E499" s="261"/>
      <c r="F499" s="261"/>
      <c r="G499" s="261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138</v>
      </c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31"/>
      <c r="B500" s="232"/>
      <c r="C500" s="274" t="s">
        <v>451</v>
      </c>
      <c r="D500" s="261"/>
      <c r="E500" s="261"/>
      <c r="F500" s="261"/>
      <c r="G500" s="261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138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31"/>
      <c r="B501" s="232"/>
      <c r="C501" s="274" t="s">
        <v>452</v>
      </c>
      <c r="D501" s="261"/>
      <c r="E501" s="261"/>
      <c r="F501" s="261"/>
      <c r="G501" s="261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138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5">
      <c r="A502" s="231"/>
      <c r="B502" s="232"/>
      <c r="C502" s="274" t="s">
        <v>453</v>
      </c>
      <c r="D502" s="261"/>
      <c r="E502" s="261"/>
      <c r="F502" s="261"/>
      <c r="G502" s="261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138</v>
      </c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5">
      <c r="A503" s="231"/>
      <c r="B503" s="232"/>
      <c r="C503" s="274" t="s">
        <v>454</v>
      </c>
      <c r="D503" s="261"/>
      <c r="E503" s="261"/>
      <c r="F503" s="261"/>
      <c r="G503" s="261"/>
      <c r="H503" s="234"/>
      <c r="I503" s="234"/>
      <c r="J503" s="234"/>
      <c r="K503" s="234"/>
      <c r="L503" s="234"/>
      <c r="M503" s="234"/>
      <c r="N503" s="233"/>
      <c r="O503" s="233"/>
      <c r="P503" s="233"/>
      <c r="Q503" s="233"/>
      <c r="R503" s="234"/>
      <c r="S503" s="234"/>
      <c r="T503" s="234"/>
      <c r="U503" s="234"/>
      <c r="V503" s="234"/>
      <c r="W503" s="234"/>
      <c r="X503" s="234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138</v>
      </c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31"/>
      <c r="B504" s="232"/>
      <c r="C504" s="274" t="s">
        <v>455</v>
      </c>
      <c r="D504" s="261"/>
      <c r="E504" s="261"/>
      <c r="F504" s="261"/>
      <c r="G504" s="261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138</v>
      </c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31"/>
      <c r="B505" s="232"/>
      <c r="C505" s="274" t="s">
        <v>456</v>
      </c>
      <c r="D505" s="261"/>
      <c r="E505" s="261"/>
      <c r="F505" s="261"/>
      <c r="G505" s="261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138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5">
      <c r="A506" s="231"/>
      <c r="B506" s="232"/>
      <c r="C506" s="274" t="s">
        <v>457</v>
      </c>
      <c r="D506" s="261"/>
      <c r="E506" s="261"/>
      <c r="F506" s="261"/>
      <c r="G506" s="261"/>
      <c r="H506" s="234"/>
      <c r="I506" s="234"/>
      <c r="J506" s="234"/>
      <c r="K506" s="234"/>
      <c r="L506" s="234"/>
      <c r="M506" s="234"/>
      <c r="N506" s="233"/>
      <c r="O506" s="233"/>
      <c r="P506" s="233"/>
      <c r="Q506" s="233"/>
      <c r="R506" s="234"/>
      <c r="S506" s="234"/>
      <c r="T506" s="234"/>
      <c r="U506" s="234"/>
      <c r="V506" s="234"/>
      <c r="W506" s="234"/>
      <c r="X506" s="234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138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5">
      <c r="A507" s="231"/>
      <c r="B507" s="232"/>
      <c r="C507" s="274" t="s">
        <v>458</v>
      </c>
      <c r="D507" s="261"/>
      <c r="E507" s="261"/>
      <c r="F507" s="261"/>
      <c r="G507" s="261"/>
      <c r="H507" s="234"/>
      <c r="I507" s="234"/>
      <c r="J507" s="234"/>
      <c r="K507" s="234"/>
      <c r="L507" s="234"/>
      <c r="M507" s="234"/>
      <c r="N507" s="233"/>
      <c r="O507" s="233"/>
      <c r="P507" s="233"/>
      <c r="Q507" s="233"/>
      <c r="R507" s="234"/>
      <c r="S507" s="234"/>
      <c r="T507" s="234"/>
      <c r="U507" s="234"/>
      <c r="V507" s="234"/>
      <c r="W507" s="234"/>
      <c r="X507" s="234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138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5">
      <c r="A508" s="231"/>
      <c r="B508" s="232"/>
      <c r="C508" s="274" t="s">
        <v>459</v>
      </c>
      <c r="D508" s="261"/>
      <c r="E508" s="261"/>
      <c r="F508" s="261"/>
      <c r="G508" s="261"/>
      <c r="H508" s="234"/>
      <c r="I508" s="234"/>
      <c r="J508" s="234"/>
      <c r="K508" s="234"/>
      <c r="L508" s="234"/>
      <c r="M508" s="234"/>
      <c r="N508" s="233"/>
      <c r="O508" s="233"/>
      <c r="P508" s="233"/>
      <c r="Q508" s="233"/>
      <c r="R508" s="234"/>
      <c r="S508" s="234"/>
      <c r="T508" s="234"/>
      <c r="U508" s="234"/>
      <c r="V508" s="234"/>
      <c r="W508" s="234"/>
      <c r="X508" s="234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138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31"/>
      <c r="B509" s="232"/>
      <c r="C509" s="274" t="s">
        <v>460</v>
      </c>
      <c r="D509" s="261"/>
      <c r="E509" s="261"/>
      <c r="F509" s="261"/>
      <c r="G509" s="261"/>
      <c r="H509" s="234"/>
      <c r="I509" s="234"/>
      <c r="J509" s="234"/>
      <c r="K509" s="234"/>
      <c r="L509" s="234"/>
      <c r="M509" s="234"/>
      <c r="N509" s="233"/>
      <c r="O509" s="233"/>
      <c r="P509" s="233"/>
      <c r="Q509" s="233"/>
      <c r="R509" s="234"/>
      <c r="S509" s="234"/>
      <c r="T509" s="234"/>
      <c r="U509" s="234"/>
      <c r="V509" s="234"/>
      <c r="W509" s="234"/>
      <c r="X509" s="234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138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5">
      <c r="A510" s="231"/>
      <c r="B510" s="232"/>
      <c r="C510" s="277" t="s">
        <v>402</v>
      </c>
      <c r="D510" s="235"/>
      <c r="E510" s="236"/>
      <c r="F510" s="237"/>
      <c r="G510" s="237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138</v>
      </c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5">
      <c r="A511" s="231"/>
      <c r="B511" s="232"/>
      <c r="C511" s="274" t="s">
        <v>461</v>
      </c>
      <c r="D511" s="261"/>
      <c r="E511" s="261"/>
      <c r="F511" s="261"/>
      <c r="G511" s="261"/>
      <c r="H511" s="234"/>
      <c r="I511" s="234"/>
      <c r="J511" s="234"/>
      <c r="K511" s="234"/>
      <c r="L511" s="234"/>
      <c r="M511" s="234"/>
      <c r="N511" s="233"/>
      <c r="O511" s="233"/>
      <c r="P511" s="233"/>
      <c r="Q511" s="233"/>
      <c r="R511" s="234"/>
      <c r="S511" s="234"/>
      <c r="T511" s="234"/>
      <c r="U511" s="234"/>
      <c r="V511" s="234"/>
      <c r="W511" s="234"/>
      <c r="X511" s="234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138</v>
      </c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5">
      <c r="A512" s="231"/>
      <c r="B512" s="232"/>
      <c r="C512" s="274" t="s">
        <v>445</v>
      </c>
      <c r="D512" s="261"/>
      <c r="E512" s="261"/>
      <c r="F512" s="261"/>
      <c r="G512" s="261"/>
      <c r="H512" s="234"/>
      <c r="I512" s="234"/>
      <c r="J512" s="234"/>
      <c r="K512" s="234"/>
      <c r="L512" s="234"/>
      <c r="M512" s="234"/>
      <c r="N512" s="233"/>
      <c r="O512" s="233"/>
      <c r="P512" s="233"/>
      <c r="Q512" s="233"/>
      <c r="R512" s="234"/>
      <c r="S512" s="234"/>
      <c r="T512" s="234"/>
      <c r="U512" s="234"/>
      <c r="V512" s="234"/>
      <c r="W512" s="234"/>
      <c r="X512" s="234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138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31"/>
      <c r="B513" s="232"/>
      <c r="C513" s="274" t="s">
        <v>446</v>
      </c>
      <c r="D513" s="261"/>
      <c r="E513" s="261"/>
      <c r="F513" s="261"/>
      <c r="G513" s="261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138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5">
      <c r="A514" s="231"/>
      <c r="B514" s="232"/>
      <c r="C514" s="274" t="s">
        <v>448</v>
      </c>
      <c r="D514" s="261"/>
      <c r="E514" s="261"/>
      <c r="F514" s="261"/>
      <c r="G514" s="261"/>
      <c r="H514" s="234"/>
      <c r="I514" s="234"/>
      <c r="J514" s="234"/>
      <c r="K514" s="234"/>
      <c r="L514" s="234"/>
      <c r="M514" s="234"/>
      <c r="N514" s="233"/>
      <c r="O514" s="233"/>
      <c r="P514" s="233"/>
      <c r="Q514" s="233"/>
      <c r="R514" s="234"/>
      <c r="S514" s="234"/>
      <c r="T514" s="234"/>
      <c r="U514" s="234"/>
      <c r="V514" s="234"/>
      <c r="W514" s="234"/>
      <c r="X514" s="234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138</v>
      </c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5">
      <c r="A515" s="231"/>
      <c r="B515" s="232"/>
      <c r="C515" s="274" t="s">
        <v>449</v>
      </c>
      <c r="D515" s="261"/>
      <c r="E515" s="261"/>
      <c r="F515" s="261"/>
      <c r="G515" s="261"/>
      <c r="H515" s="234"/>
      <c r="I515" s="234"/>
      <c r="J515" s="234"/>
      <c r="K515" s="234"/>
      <c r="L515" s="234"/>
      <c r="M515" s="234"/>
      <c r="N515" s="233"/>
      <c r="O515" s="233"/>
      <c r="P515" s="233"/>
      <c r="Q515" s="233"/>
      <c r="R515" s="234"/>
      <c r="S515" s="234"/>
      <c r="T515" s="234"/>
      <c r="U515" s="234"/>
      <c r="V515" s="234"/>
      <c r="W515" s="234"/>
      <c r="X515" s="234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138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5">
      <c r="A516" s="231"/>
      <c r="B516" s="232"/>
      <c r="C516" s="274" t="s">
        <v>450</v>
      </c>
      <c r="D516" s="261"/>
      <c r="E516" s="261"/>
      <c r="F516" s="261"/>
      <c r="G516" s="261"/>
      <c r="H516" s="234"/>
      <c r="I516" s="234"/>
      <c r="J516" s="234"/>
      <c r="K516" s="234"/>
      <c r="L516" s="234"/>
      <c r="M516" s="234"/>
      <c r="N516" s="233"/>
      <c r="O516" s="233"/>
      <c r="P516" s="233"/>
      <c r="Q516" s="233"/>
      <c r="R516" s="234"/>
      <c r="S516" s="234"/>
      <c r="T516" s="234"/>
      <c r="U516" s="234"/>
      <c r="V516" s="234"/>
      <c r="W516" s="234"/>
      <c r="X516" s="234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138</v>
      </c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5">
      <c r="A517" s="231"/>
      <c r="B517" s="232"/>
      <c r="C517" s="274" t="s">
        <v>451</v>
      </c>
      <c r="D517" s="261"/>
      <c r="E517" s="261"/>
      <c r="F517" s="261"/>
      <c r="G517" s="261"/>
      <c r="H517" s="234"/>
      <c r="I517" s="234"/>
      <c r="J517" s="234"/>
      <c r="K517" s="234"/>
      <c r="L517" s="234"/>
      <c r="M517" s="234"/>
      <c r="N517" s="233"/>
      <c r="O517" s="233"/>
      <c r="P517" s="233"/>
      <c r="Q517" s="233"/>
      <c r="R517" s="234"/>
      <c r="S517" s="234"/>
      <c r="T517" s="234"/>
      <c r="U517" s="234"/>
      <c r="V517" s="234"/>
      <c r="W517" s="234"/>
      <c r="X517" s="234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138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5">
      <c r="A518" s="231"/>
      <c r="B518" s="232"/>
      <c r="C518" s="274" t="s">
        <v>462</v>
      </c>
      <c r="D518" s="261"/>
      <c r="E518" s="261"/>
      <c r="F518" s="261"/>
      <c r="G518" s="261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138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5">
      <c r="A519" s="231"/>
      <c r="B519" s="232"/>
      <c r="C519" s="274" t="s">
        <v>403</v>
      </c>
      <c r="D519" s="261"/>
      <c r="E519" s="261"/>
      <c r="F519" s="261"/>
      <c r="G519" s="261"/>
      <c r="H519" s="234"/>
      <c r="I519" s="234"/>
      <c r="J519" s="234"/>
      <c r="K519" s="234"/>
      <c r="L519" s="234"/>
      <c r="M519" s="234"/>
      <c r="N519" s="233"/>
      <c r="O519" s="233"/>
      <c r="P519" s="233"/>
      <c r="Q519" s="233"/>
      <c r="R519" s="234"/>
      <c r="S519" s="234"/>
      <c r="T519" s="234"/>
      <c r="U519" s="234"/>
      <c r="V519" s="234"/>
      <c r="W519" s="234"/>
      <c r="X519" s="234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138</v>
      </c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ht="13" x14ac:dyDescent="0.25">
      <c r="A520" s="245" t="s">
        <v>129</v>
      </c>
      <c r="B520" s="246" t="s">
        <v>99</v>
      </c>
      <c r="C520" s="269" t="s">
        <v>100</v>
      </c>
      <c r="D520" s="247"/>
      <c r="E520" s="248"/>
      <c r="F520" s="249"/>
      <c r="G520" s="249">
        <f>SUMIF(AG521:AG528,"&lt;&gt;NOR",G521:G528)</f>
        <v>0</v>
      </c>
      <c r="H520" s="249"/>
      <c r="I520" s="249">
        <f>SUM(I521:I528)</f>
        <v>0</v>
      </c>
      <c r="J520" s="249"/>
      <c r="K520" s="249">
        <f>SUM(K521:K528)</f>
        <v>0</v>
      </c>
      <c r="L520" s="249"/>
      <c r="M520" s="249">
        <f>SUM(M521:M528)</f>
        <v>0</v>
      </c>
      <c r="N520" s="248"/>
      <c r="O520" s="248">
        <f>SUM(O521:O528)</f>
        <v>0</v>
      </c>
      <c r="P520" s="248"/>
      <c r="Q520" s="248">
        <f>SUM(Q521:Q528)</f>
        <v>0</v>
      </c>
      <c r="R520" s="249"/>
      <c r="S520" s="249"/>
      <c r="T520" s="250"/>
      <c r="U520" s="244"/>
      <c r="V520" s="244">
        <f>SUM(V521:V528)</f>
        <v>1.46</v>
      </c>
      <c r="W520" s="244"/>
      <c r="X520" s="244"/>
      <c r="AG520" t="s">
        <v>130</v>
      </c>
    </row>
    <row r="521" spans="1:60" outlineLevel="1" x14ac:dyDescent="0.25">
      <c r="A521" s="262">
        <v>66</v>
      </c>
      <c r="B521" s="263" t="s">
        <v>404</v>
      </c>
      <c r="C521" s="275" t="s">
        <v>405</v>
      </c>
      <c r="D521" s="264" t="s">
        <v>206</v>
      </c>
      <c r="E521" s="265">
        <v>0.40494999999999998</v>
      </c>
      <c r="F521" s="266"/>
      <c r="G521" s="267">
        <f>ROUND(E521*F521,2)</f>
        <v>0</v>
      </c>
      <c r="H521" s="266"/>
      <c r="I521" s="267">
        <f>ROUND(E521*H521,2)</f>
        <v>0</v>
      </c>
      <c r="J521" s="266"/>
      <c r="K521" s="267">
        <f>ROUND(E521*J521,2)</f>
        <v>0</v>
      </c>
      <c r="L521" s="267">
        <v>15</v>
      </c>
      <c r="M521" s="267">
        <f>G521*(1+L521/100)</f>
        <v>0</v>
      </c>
      <c r="N521" s="265">
        <v>0</v>
      </c>
      <c r="O521" s="265">
        <f>ROUND(E521*N521,2)</f>
        <v>0</v>
      </c>
      <c r="P521" s="265">
        <v>0</v>
      </c>
      <c r="Q521" s="265">
        <f>ROUND(E521*P521,2)</f>
        <v>0</v>
      </c>
      <c r="R521" s="267"/>
      <c r="S521" s="267" t="s">
        <v>134</v>
      </c>
      <c r="T521" s="268" t="s">
        <v>134</v>
      </c>
      <c r="U521" s="234">
        <v>2.0089999999999999</v>
      </c>
      <c r="V521" s="234">
        <f>ROUND(E521*U521,2)</f>
        <v>0.81</v>
      </c>
      <c r="W521" s="234"/>
      <c r="X521" s="234" t="s">
        <v>406</v>
      </c>
      <c r="Y521" s="214"/>
      <c r="Z521" s="214"/>
      <c r="AA521" s="214"/>
      <c r="AB521" s="214"/>
      <c r="AC521" s="214"/>
      <c r="AD521" s="214"/>
      <c r="AE521" s="214"/>
      <c r="AF521" s="214"/>
      <c r="AG521" s="214" t="s">
        <v>407</v>
      </c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5">
      <c r="A522" s="252">
        <v>67</v>
      </c>
      <c r="B522" s="253" t="s">
        <v>408</v>
      </c>
      <c r="C522" s="270" t="s">
        <v>409</v>
      </c>
      <c r="D522" s="254" t="s">
        <v>206</v>
      </c>
      <c r="E522" s="255">
        <v>0.40494999999999998</v>
      </c>
      <c r="F522" s="256"/>
      <c r="G522" s="257">
        <f>ROUND(E522*F522,2)</f>
        <v>0</v>
      </c>
      <c r="H522" s="256"/>
      <c r="I522" s="257">
        <f>ROUND(E522*H522,2)</f>
        <v>0</v>
      </c>
      <c r="J522" s="256"/>
      <c r="K522" s="257">
        <f>ROUND(E522*J522,2)</f>
        <v>0</v>
      </c>
      <c r="L522" s="257">
        <v>15</v>
      </c>
      <c r="M522" s="257">
        <f>G522*(1+L522/100)</f>
        <v>0</v>
      </c>
      <c r="N522" s="255">
        <v>0</v>
      </c>
      <c r="O522" s="255">
        <f>ROUND(E522*N522,2)</f>
        <v>0</v>
      </c>
      <c r="P522" s="255">
        <v>0</v>
      </c>
      <c r="Q522" s="255">
        <f>ROUND(E522*P522,2)</f>
        <v>0</v>
      </c>
      <c r="R522" s="257"/>
      <c r="S522" s="257" t="s">
        <v>134</v>
      </c>
      <c r="T522" s="258" t="s">
        <v>134</v>
      </c>
      <c r="U522" s="234">
        <v>0.752</v>
      </c>
      <c r="V522" s="234">
        <f>ROUND(E522*U522,2)</f>
        <v>0.3</v>
      </c>
      <c r="W522" s="234"/>
      <c r="X522" s="234" t="s">
        <v>406</v>
      </c>
      <c r="Y522" s="214"/>
      <c r="Z522" s="214"/>
      <c r="AA522" s="214"/>
      <c r="AB522" s="214"/>
      <c r="AC522" s="214"/>
      <c r="AD522" s="214"/>
      <c r="AE522" s="214"/>
      <c r="AF522" s="214"/>
      <c r="AG522" s="214" t="s">
        <v>407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ht="20.5" outlineLevel="1" x14ac:dyDescent="0.25">
      <c r="A523" s="231"/>
      <c r="B523" s="232"/>
      <c r="C523" s="271" t="s">
        <v>410</v>
      </c>
      <c r="D523" s="259"/>
      <c r="E523" s="259"/>
      <c r="F523" s="259"/>
      <c r="G523" s="259"/>
      <c r="H523" s="234"/>
      <c r="I523" s="234"/>
      <c r="J523" s="234"/>
      <c r="K523" s="234"/>
      <c r="L523" s="234"/>
      <c r="M523" s="234"/>
      <c r="N523" s="233"/>
      <c r="O523" s="233"/>
      <c r="P523" s="233"/>
      <c r="Q523" s="233"/>
      <c r="R523" s="234"/>
      <c r="S523" s="234"/>
      <c r="T523" s="234"/>
      <c r="U523" s="234"/>
      <c r="V523" s="234"/>
      <c r="W523" s="234"/>
      <c r="X523" s="234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138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60" t="str">
        <f>C523</f>
        <v>S naložením suti nebo vybouraných hmot do dopravního prostředku a na jejich vyložením, popřípadě přeložením na normální dopravní prostředek.</v>
      </c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5">
      <c r="A524" s="262">
        <v>68</v>
      </c>
      <c r="B524" s="263" t="s">
        <v>411</v>
      </c>
      <c r="C524" s="275" t="s">
        <v>412</v>
      </c>
      <c r="D524" s="264" t="s">
        <v>206</v>
      </c>
      <c r="E524" s="265">
        <v>0.40494999999999998</v>
      </c>
      <c r="F524" s="266"/>
      <c r="G524" s="267">
        <f>ROUND(E524*F524,2)</f>
        <v>0</v>
      </c>
      <c r="H524" s="266"/>
      <c r="I524" s="267">
        <f>ROUND(E524*H524,2)</f>
        <v>0</v>
      </c>
      <c r="J524" s="266"/>
      <c r="K524" s="267">
        <f>ROUND(E524*J524,2)</f>
        <v>0</v>
      </c>
      <c r="L524" s="267">
        <v>15</v>
      </c>
      <c r="M524" s="267">
        <f>G524*(1+L524/100)</f>
        <v>0</v>
      </c>
      <c r="N524" s="265">
        <v>0</v>
      </c>
      <c r="O524" s="265">
        <f>ROUND(E524*N524,2)</f>
        <v>0</v>
      </c>
      <c r="P524" s="265">
        <v>0</v>
      </c>
      <c r="Q524" s="265">
        <f>ROUND(E524*P524,2)</f>
        <v>0</v>
      </c>
      <c r="R524" s="267"/>
      <c r="S524" s="267" t="s">
        <v>134</v>
      </c>
      <c r="T524" s="268" t="s">
        <v>134</v>
      </c>
      <c r="U524" s="234">
        <v>0.36</v>
      </c>
      <c r="V524" s="234">
        <f>ROUND(E524*U524,2)</f>
        <v>0.15</v>
      </c>
      <c r="W524" s="234"/>
      <c r="X524" s="234" t="s">
        <v>406</v>
      </c>
      <c r="Y524" s="214"/>
      <c r="Z524" s="214"/>
      <c r="AA524" s="214"/>
      <c r="AB524" s="214"/>
      <c r="AC524" s="214"/>
      <c r="AD524" s="214"/>
      <c r="AE524" s="214"/>
      <c r="AF524" s="214"/>
      <c r="AG524" s="214" t="s">
        <v>407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5">
      <c r="A525" s="252">
        <v>69</v>
      </c>
      <c r="B525" s="253" t="s">
        <v>413</v>
      </c>
      <c r="C525" s="270" t="s">
        <v>414</v>
      </c>
      <c r="D525" s="254" t="s">
        <v>206</v>
      </c>
      <c r="E525" s="255">
        <v>0.40494999999999998</v>
      </c>
      <c r="F525" s="256"/>
      <c r="G525" s="257">
        <f>ROUND(E525*F525,2)</f>
        <v>0</v>
      </c>
      <c r="H525" s="256"/>
      <c r="I525" s="257">
        <f>ROUND(E525*H525,2)</f>
        <v>0</v>
      </c>
      <c r="J525" s="256"/>
      <c r="K525" s="257">
        <f>ROUND(E525*J525,2)</f>
        <v>0</v>
      </c>
      <c r="L525" s="257">
        <v>15</v>
      </c>
      <c r="M525" s="257">
        <f>G525*(1+L525/100)</f>
        <v>0</v>
      </c>
      <c r="N525" s="255">
        <v>0</v>
      </c>
      <c r="O525" s="255">
        <f>ROUND(E525*N525,2)</f>
        <v>0</v>
      </c>
      <c r="P525" s="255">
        <v>0</v>
      </c>
      <c r="Q525" s="255">
        <f>ROUND(E525*P525,2)</f>
        <v>0</v>
      </c>
      <c r="R525" s="257"/>
      <c r="S525" s="257" t="s">
        <v>134</v>
      </c>
      <c r="T525" s="258" t="s">
        <v>134</v>
      </c>
      <c r="U525" s="234">
        <v>0.49</v>
      </c>
      <c r="V525" s="234">
        <f>ROUND(E525*U525,2)</f>
        <v>0.2</v>
      </c>
      <c r="W525" s="234"/>
      <c r="X525" s="234" t="s">
        <v>406</v>
      </c>
      <c r="Y525" s="214"/>
      <c r="Z525" s="214"/>
      <c r="AA525" s="214"/>
      <c r="AB525" s="214"/>
      <c r="AC525" s="214"/>
      <c r="AD525" s="214"/>
      <c r="AE525" s="214"/>
      <c r="AF525" s="214"/>
      <c r="AG525" s="214" t="s">
        <v>407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5">
      <c r="A526" s="231"/>
      <c r="B526" s="232"/>
      <c r="C526" s="271" t="s">
        <v>415</v>
      </c>
      <c r="D526" s="259"/>
      <c r="E526" s="259"/>
      <c r="F526" s="259"/>
      <c r="G526" s="259"/>
      <c r="H526" s="234"/>
      <c r="I526" s="234"/>
      <c r="J526" s="234"/>
      <c r="K526" s="234"/>
      <c r="L526" s="234"/>
      <c r="M526" s="234"/>
      <c r="N526" s="233"/>
      <c r="O526" s="233"/>
      <c r="P526" s="233"/>
      <c r="Q526" s="233"/>
      <c r="R526" s="234"/>
      <c r="S526" s="234"/>
      <c r="T526" s="234"/>
      <c r="U526" s="234"/>
      <c r="V526" s="234"/>
      <c r="W526" s="234"/>
      <c r="X526" s="234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138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5">
      <c r="A527" s="262">
        <v>70</v>
      </c>
      <c r="B527" s="263" t="s">
        <v>416</v>
      </c>
      <c r="C527" s="275" t="s">
        <v>417</v>
      </c>
      <c r="D527" s="264" t="s">
        <v>206</v>
      </c>
      <c r="E527" s="265">
        <v>7.6940299999999997</v>
      </c>
      <c r="F527" s="266"/>
      <c r="G527" s="267">
        <f>ROUND(E527*F527,2)</f>
        <v>0</v>
      </c>
      <c r="H527" s="266"/>
      <c r="I527" s="267">
        <f>ROUND(E527*H527,2)</f>
        <v>0</v>
      </c>
      <c r="J527" s="266"/>
      <c r="K527" s="267">
        <f>ROUND(E527*J527,2)</f>
        <v>0</v>
      </c>
      <c r="L527" s="267">
        <v>15</v>
      </c>
      <c r="M527" s="267">
        <f>G527*(1+L527/100)</f>
        <v>0</v>
      </c>
      <c r="N527" s="265">
        <v>0</v>
      </c>
      <c r="O527" s="265">
        <f>ROUND(E527*N527,2)</f>
        <v>0</v>
      </c>
      <c r="P527" s="265">
        <v>0</v>
      </c>
      <c r="Q527" s="265">
        <f>ROUND(E527*P527,2)</f>
        <v>0</v>
      </c>
      <c r="R527" s="267"/>
      <c r="S527" s="267" t="s">
        <v>134</v>
      </c>
      <c r="T527" s="268" t="s">
        <v>134</v>
      </c>
      <c r="U527" s="234">
        <v>0</v>
      </c>
      <c r="V527" s="234">
        <f>ROUND(E527*U527,2)</f>
        <v>0</v>
      </c>
      <c r="W527" s="234"/>
      <c r="X527" s="234" t="s">
        <v>406</v>
      </c>
      <c r="Y527" s="214"/>
      <c r="Z527" s="214"/>
      <c r="AA527" s="214"/>
      <c r="AB527" s="214"/>
      <c r="AC527" s="214"/>
      <c r="AD527" s="214"/>
      <c r="AE527" s="214"/>
      <c r="AF527" s="214"/>
      <c r="AG527" s="214" t="s">
        <v>407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5">
      <c r="A528" s="262">
        <v>71</v>
      </c>
      <c r="B528" s="263" t="s">
        <v>418</v>
      </c>
      <c r="C528" s="275" t="s">
        <v>419</v>
      </c>
      <c r="D528" s="264" t="s">
        <v>206</v>
      </c>
      <c r="E528" s="265">
        <v>0.40494999999999998</v>
      </c>
      <c r="F528" s="266"/>
      <c r="G528" s="267">
        <f>ROUND(E528*F528,2)</f>
        <v>0</v>
      </c>
      <c r="H528" s="266"/>
      <c r="I528" s="267">
        <f>ROUND(E528*H528,2)</f>
        <v>0</v>
      </c>
      <c r="J528" s="266"/>
      <c r="K528" s="267">
        <f>ROUND(E528*J528,2)</f>
        <v>0</v>
      </c>
      <c r="L528" s="267">
        <v>15</v>
      </c>
      <c r="M528" s="267">
        <f>G528*(1+L528/100)</f>
        <v>0</v>
      </c>
      <c r="N528" s="265">
        <v>0</v>
      </c>
      <c r="O528" s="265">
        <f>ROUND(E528*N528,2)</f>
        <v>0</v>
      </c>
      <c r="P528" s="265">
        <v>0</v>
      </c>
      <c r="Q528" s="265">
        <f>ROUND(E528*P528,2)</f>
        <v>0</v>
      </c>
      <c r="R528" s="267"/>
      <c r="S528" s="267" t="s">
        <v>134</v>
      </c>
      <c r="T528" s="268" t="s">
        <v>134</v>
      </c>
      <c r="U528" s="234">
        <v>0</v>
      </c>
      <c r="V528" s="234">
        <f>ROUND(E528*U528,2)</f>
        <v>0</v>
      </c>
      <c r="W528" s="234"/>
      <c r="X528" s="234" t="s">
        <v>406</v>
      </c>
      <c r="Y528" s="214"/>
      <c r="Z528" s="214"/>
      <c r="AA528" s="214"/>
      <c r="AB528" s="214"/>
      <c r="AC528" s="214"/>
      <c r="AD528" s="214"/>
      <c r="AE528" s="214"/>
      <c r="AF528" s="214"/>
      <c r="AG528" s="214" t="s">
        <v>407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ht="13" x14ac:dyDescent="0.25">
      <c r="A529" s="245" t="s">
        <v>129</v>
      </c>
      <c r="B529" s="246" t="s">
        <v>102</v>
      </c>
      <c r="C529" s="269" t="s">
        <v>30</v>
      </c>
      <c r="D529" s="247"/>
      <c r="E529" s="248"/>
      <c r="F529" s="249"/>
      <c r="G529" s="249">
        <f>SUMIF(AG530:AG536,"&lt;&gt;NOR",G530:G536)</f>
        <v>0</v>
      </c>
      <c r="H529" s="249"/>
      <c r="I529" s="249">
        <f>SUM(I530:I536)</f>
        <v>0</v>
      </c>
      <c r="J529" s="249"/>
      <c r="K529" s="249">
        <f>SUM(K530:K536)</f>
        <v>0</v>
      </c>
      <c r="L529" s="249"/>
      <c r="M529" s="249">
        <f>SUM(M530:M536)</f>
        <v>0</v>
      </c>
      <c r="N529" s="248"/>
      <c r="O529" s="248">
        <f>SUM(O530:O536)</f>
        <v>0</v>
      </c>
      <c r="P529" s="248"/>
      <c r="Q529" s="248">
        <f>SUM(Q530:Q536)</f>
        <v>0</v>
      </c>
      <c r="R529" s="249"/>
      <c r="S529" s="249"/>
      <c r="T529" s="250"/>
      <c r="U529" s="244"/>
      <c r="V529" s="244">
        <f>SUM(V530:V536)</f>
        <v>0</v>
      </c>
      <c r="W529" s="244"/>
      <c r="X529" s="244"/>
      <c r="AG529" t="s">
        <v>130</v>
      </c>
    </row>
    <row r="530" spans="1:60" outlineLevel="1" x14ac:dyDescent="0.25">
      <c r="A530" s="252">
        <v>72</v>
      </c>
      <c r="B530" s="253" t="s">
        <v>420</v>
      </c>
      <c r="C530" s="270" t="s">
        <v>421</v>
      </c>
      <c r="D530" s="254" t="s">
        <v>422</v>
      </c>
      <c r="E530" s="255">
        <v>1</v>
      </c>
      <c r="F530" s="256"/>
      <c r="G530" s="257">
        <f>ROUND(E530*F530,2)</f>
        <v>0</v>
      </c>
      <c r="H530" s="256"/>
      <c r="I530" s="257">
        <f>ROUND(E530*H530,2)</f>
        <v>0</v>
      </c>
      <c r="J530" s="256"/>
      <c r="K530" s="257">
        <f>ROUND(E530*J530,2)</f>
        <v>0</v>
      </c>
      <c r="L530" s="257">
        <v>15</v>
      </c>
      <c r="M530" s="257">
        <f>G530*(1+L530/100)</f>
        <v>0</v>
      </c>
      <c r="N530" s="255">
        <v>0</v>
      </c>
      <c r="O530" s="255">
        <f>ROUND(E530*N530,2)</f>
        <v>0</v>
      </c>
      <c r="P530" s="255">
        <v>0</v>
      </c>
      <c r="Q530" s="255">
        <f>ROUND(E530*P530,2)</f>
        <v>0</v>
      </c>
      <c r="R530" s="257"/>
      <c r="S530" s="257" t="s">
        <v>134</v>
      </c>
      <c r="T530" s="258" t="s">
        <v>213</v>
      </c>
      <c r="U530" s="234">
        <v>0</v>
      </c>
      <c r="V530" s="234">
        <f>ROUND(E530*U530,2)</f>
        <v>0</v>
      </c>
      <c r="W530" s="234"/>
      <c r="X530" s="234" t="s">
        <v>423</v>
      </c>
      <c r="Y530" s="214"/>
      <c r="Z530" s="214"/>
      <c r="AA530" s="214"/>
      <c r="AB530" s="214"/>
      <c r="AC530" s="214"/>
      <c r="AD530" s="214"/>
      <c r="AE530" s="214"/>
      <c r="AF530" s="214"/>
      <c r="AG530" s="214" t="s">
        <v>424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ht="20.5" outlineLevel="1" x14ac:dyDescent="0.25">
      <c r="A531" s="231"/>
      <c r="B531" s="232"/>
      <c r="C531" s="271" t="s">
        <v>425</v>
      </c>
      <c r="D531" s="259"/>
      <c r="E531" s="259"/>
      <c r="F531" s="259"/>
      <c r="G531" s="259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138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60" t="str">
        <f>C531</f>
        <v>Náklady zhotovitele, související s prováděním zkoušek a revizí předepsaných technickými normami nebo objednatelem a které jsou pro provedení díla nezbytné.</v>
      </c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5">
      <c r="A532" s="231"/>
      <c r="B532" s="232"/>
      <c r="C532" s="277" t="s">
        <v>401</v>
      </c>
      <c r="D532" s="235"/>
      <c r="E532" s="236"/>
      <c r="F532" s="237"/>
      <c r="G532" s="237"/>
      <c r="H532" s="234"/>
      <c r="I532" s="234"/>
      <c r="J532" s="234"/>
      <c r="K532" s="234"/>
      <c r="L532" s="234"/>
      <c r="M532" s="234"/>
      <c r="N532" s="233"/>
      <c r="O532" s="233"/>
      <c r="P532" s="233"/>
      <c r="Q532" s="233"/>
      <c r="R532" s="234"/>
      <c r="S532" s="234"/>
      <c r="T532" s="234"/>
      <c r="U532" s="234"/>
      <c r="V532" s="234"/>
      <c r="W532" s="234"/>
      <c r="X532" s="234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138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5">
      <c r="A533" s="231"/>
      <c r="B533" s="232"/>
      <c r="C533" s="274" t="s">
        <v>426</v>
      </c>
      <c r="D533" s="261"/>
      <c r="E533" s="261"/>
      <c r="F533" s="261"/>
      <c r="G533" s="261"/>
      <c r="H533" s="234"/>
      <c r="I533" s="234"/>
      <c r="J533" s="234"/>
      <c r="K533" s="234"/>
      <c r="L533" s="234"/>
      <c r="M533" s="234"/>
      <c r="N533" s="233"/>
      <c r="O533" s="233"/>
      <c r="P533" s="233"/>
      <c r="Q533" s="233"/>
      <c r="R533" s="234"/>
      <c r="S533" s="234"/>
      <c r="T533" s="234"/>
      <c r="U533" s="234"/>
      <c r="V533" s="234"/>
      <c r="W533" s="234"/>
      <c r="X533" s="234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138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5">
      <c r="A534" s="231"/>
      <c r="B534" s="232"/>
      <c r="C534" s="274" t="s">
        <v>427</v>
      </c>
      <c r="D534" s="261"/>
      <c r="E534" s="261"/>
      <c r="F534" s="261"/>
      <c r="G534" s="261"/>
      <c r="H534" s="234"/>
      <c r="I534" s="234"/>
      <c r="J534" s="234"/>
      <c r="K534" s="234"/>
      <c r="L534" s="234"/>
      <c r="M534" s="234"/>
      <c r="N534" s="233"/>
      <c r="O534" s="233"/>
      <c r="P534" s="233"/>
      <c r="Q534" s="233"/>
      <c r="R534" s="234"/>
      <c r="S534" s="234"/>
      <c r="T534" s="234"/>
      <c r="U534" s="234"/>
      <c r="V534" s="234"/>
      <c r="W534" s="234"/>
      <c r="X534" s="234"/>
      <c r="Y534" s="214"/>
      <c r="Z534" s="214"/>
      <c r="AA534" s="214"/>
      <c r="AB534" s="214"/>
      <c r="AC534" s="214"/>
      <c r="AD534" s="214"/>
      <c r="AE534" s="214"/>
      <c r="AF534" s="214"/>
      <c r="AG534" s="214" t="s">
        <v>138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ht="20" outlineLevel="1" x14ac:dyDescent="0.25">
      <c r="A535" s="252">
        <v>73</v>
      </c>
      <c r="B535" s="253" t="s">
        <v>428</v>
      </c>
      <c r="C535" s="270" t="s">
        <v>429</v>
      </c>
      <c r="D535" s="254" t="s">
        <v>422</v>
      </c>
      <c r="E535" s="255">
        <v>1</v>
      </c>
      <c r="F535" s="256"/>
      <c r="G535" s="257">
        <f>ROUND(E535*F535,2)</f>
        <v>0</v>
      </c>
      <c r="H535" s="256"/>
      <c r="I535" s="257">
        <f>ROUND(E535*H535,2)</f>
        <v>0</v>
      </c>
      <c r="J535" s="256"/>
      <c r="K535" s="257">
        <f>ROUND(E535*J535,2)</f>
        <v>0</v>
      </c>
      <c r="L535" s="257">
        <v>15</v>
      </c>
      <c r="M535" s="257">
        <f>G535*(1+L535/100)</f>
        <v>0</v>
      </c>
      <c r="N535" s="255">
        <v>0</v>
      </c>
      <c r="O535" s="255">
        <f>ROUND(E535*N535,2)</f>
        <v>0</v>
      </c>
      <c r="P535" s="255">
        <v>0</v>
      </c>
      <c r="Q535" s="255">
        <f>ROUND(E535*P535,2)</f>
        <v>0</v>
      </c>
      <c r="R535" s="257"/>
      <c r="S535" s="257" t="s">
        <v>134</v>
      </c>
      <c r="T535" s="258" t="s">
        <v>213</v>
      </c>
      <c r="U535" s="234">
        <v>0</v>
      </c>
      <c r="V535" s="234">
        <f>ROUND(E535*U535,2)</f>
        <v>0</v>
      </c>
      <c r="W535" s="234"/>
      <c r="X535" s="234" t="s">
        <v>423</v>
      </c>
      <c r="Y535" s="214"/>
      <c r="Z535" s="214"/>
      <c r="AA535" s="214"/>
      <c r="AB535" s="214"/>
      <c r="AC535" s="214"/>
      <c r="AD535" s="214"/>
      <c r="AE535" s="214"/>
      <c r="AF535" s="214"/>
      <c r="AG535" s="214" t="s">
        <v>424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ht="20.5" outlineLevel="1" x14ac:dyDescent="0.25">
      <c r="A536" s="231"/>
      <c r="B536" s="232"/>
      <c r="C536" s="271" t="s">
        <v>430</v>
      </c>
      <c r="D536" s="259"/>
      <c r="E536" s="259"/>
      <c r="F536" s="259"/>
      <c r="G536" s="259"/>
      <c r="H536" s="234"/>
      <c r="I536" s="234"/>
      <c r="J536" s="234"/>
      <c r="K536" s="234"/>
      <c r="L536" s="234"/>
      <c r="M536" s="234"/>
      <c r="N536" s="233"/>
      <c r="O536" s="233"/>
      <c r="P536" s="233"/>
      <c r="Q536" s="233"/>
      <c r="R536" s="234"/>
      <c r="S536" s="234"/>
      <c r="T536" s="234"/>
      <c r="U536" s="234"/>
      <c r="V536" s="234"/>
      <c r="W536" s="234"/>
      <c r="X536" s="234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138</v>
      </c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60" t="str">
        <f>C536</f>
        <v>Náklady na vyhotovení dokumentace skutečného provedení stavby a její předání objednateli v požadované formě a požadovaném počtu.</v>
      </c>
      <c r="BB536" s="214"/>
      <c r="BC536" s="214"/>
      <c r="BD536" s="214"/>
      <c r="BE536" s="214"/>
      <c r="BF536" s="214"/>
      <c r="BG536" s="214"/>
      <c r="BH536" s="214"/>
    </row>
    <row r="537" spans="1:60" x14ac:dyDescent="0.25">
      <c r="A537" s="3"/>
      <c r="B537" s="4"/>
      <c r="C537" s="278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AE537">
        <v>15</v>
      </c>
      <c r="AF537">
        <v>21</v>
      </c>
      <c r="AG537" t="s">
        <v>116</v>
      </c>
    </row>
    <row r="538" spans="1:60" ht="13" x14ac:dyDescent="0.25">
      <c r="A538" s="217"/>
      <c r="B538" s="218" t="s">
        <v>31</v>
      </c>
      <c r="C538" s="279"/>
      <c r="D538" s="219"/>
      <c r="E538" s="220"/>
      <c r="F538" s="220"/>
      <c r="G538" s="251">
        <f>G8+G18+G49+G58+G89+G96+G98+G104+G143+G154+G221+G250+G301+G326+G338+G476+G520+G529</f>
        <v>0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AE538">
        <f>SUMIF(L7:L536,AE537,G7:G536)</f>
        <v>0</v>
      </c>
      <c r="AF538">
        <f>SUMIF(L7:L536,AF537,G7:G536)</f>
        <v>0</v>
      </c>
      <c r="AG538" t="s">
        <v>431</v>
      </c>
    </row>
    <row r="539" spans="1:60" x14ac:dyDescent="0.25">
      <c r="A539" s="3"/>
      <c r="B539" s="4"/>
      <c r="C539" s="278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 x14ac:dyDescent="0.25">
      <c r="A540" s="3"/>
      <c r="B540" s="4"/>
      <c r="C540" s="278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 x14ac:dyDescent="0.25">
      <c r="A541" s="221" t="s">
        <v>432</v>
      </c>
      <c r="B541" s="221"/>
      <c r="C541" s="280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60" x14ac:dyDescent="0.25">
      <c r="A542" s="222"/>
      <c r="B542" s="223"/>
      <c r="C542" s="281"/>
      <c r="D542" s="223"/>
      <c r="E542" s="223"/>
      <c r="F542" s="223"/>
      <c r="G542" s="22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AG542" t="s">
        <v>433</v>
      </c>
    </row>
    <row r="543" spans="1:60" x14ac:dyDescent="0.25">
      <c r="A543" s="225"/>
      <c r="B543" s="226"/>
      <c r="C543" s="282"/>
      <c r="D543" s="226"/>
      <c r="E543" s="226"/>
      <c r="F543" s="226"/>
      <c r="G543" s="22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60" x14ac:dyDescent="0.25">
      <c r="A544" s="225"/>
      <c r="B544" s="226"/>
      <c r="C544" s="282"/>
      <c r="D544" s="226"/>
      <c r="E544" s="226"/>
      <c r="F544" s="226"/>
      <c r="G544" s="22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33" x14ac:dyDescent="0.25">
      <c r="A545" s="225"/>
      <c r="B545" s="226"/>
      <c r="C545" s="282"/>
      <c r="D545" s="226"/>
      <c r="E545" s="226"/>
      <c r="F545" s="226"/>
      <c r="G545" s="22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33" x14ac:dyDescent="0.25">
      <c r="A546" s="228"/>
      <c r="B546" s="229"/>
      <c r="C546" s="283"/>
      <c r="D546" s="229"/>
      <c r="E546" s="229"/>
      <c r="F546" s="229"/>
      <c r="G546" s="230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33" x14ac:dyDescent="0.25">
      <c r="A547" s="3"/>
      <c r="B547" s="4"/>
      <c r="C547" s="278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33" x14ac:dyDescent="0.25">
      <c r="C548" s="284"/>
      <c r="D548" s="10"/>
      <c r="AG548" t="s">
        <v>463</v>
      </c>
    </row>
    <row r="549" spans="1:33" x14ac:dyDescent="0.25">
      <c r="D549" s="10"/>
    </row>
    <row r="550" spans="1:33" x14ac:dyDescent="0.25">
      <c r="D550" s="10"/>
    </row>
    <row r="551" spans="1:33" x14ac:dyDescent="0.25">
      <c r="D551" s="10"/>
    </row>
    <row r="552" spans="1:33" x14ac:dyDescent="0.25">
      <c r="D552" s="10"/>
    </row>
    <row r="553" spans="1:33" x14ac:dyDescent="0.25">
      <c r="D553" s="10"/>
    </row>
    <row r="554" spans="1:33" x14ac:dyDescent="0.25">
      <c r="D554" s="10"/>
    </row>
    <row r="555" spans="1:33" x14ac:dyDescent="0.25">
      <c r="D555" s="10"/>
    </row>
    <row r="556" spans="1:33" x14ac:dyDescent="0.25">
      <c r="D556" s="10"/>
    </row>
    <row r="557" spans="1:33" x14ac:dyDescent="0.25">
      <c r="D557" s="10"/>
    </row>
    <row r="558" spans="1:33" x14ac:dyDescent="0.25">
      <c r="D558" s="10"/>
    </row>
    <row r="559" spans="1:33" x14ac:dyDescent="0.25">
      <c r="D559" s="10"/>
    </row>
    <row r="560" spans="1:33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0">
    <mergeCell ref="C523:G523"/>
    <mergeCell ref="C526:G526"/>
    <mergeCell ref="C531:G531"/>
    <mergeCell ref="C533:G533"/>
    <mergeCell ref="C534:G534"/>
    <mergeCell ref="C536:G536"/>
    <mergeCell ref="C514:G514"/>
    <mergeCell ref="C515:G515"/>
    <mergeCell ref="C516:G516"/>
    <mergeCell ref="C517:G517"/>
    <mergeCell ref="C518:G518"/>
    <mergeCell ref="C519:G519"/>
    <mergeCell ref="C507:G507"/>
    <mergeCell ref="C508:G508"/>
    <mergeCell ref="C509:G509"/>
    <mergeCell ref="C511:G511"/>
    <mergeCell ref="C512:G512"/>
    <mergeCell ref="C513:G513"/>
    <mergeCell ref="C501:G501"/>
    <mergeCell ref="C502:G502"/>
    <mergeCell ref="C503:G503"/>
    <mergeCell ref="C504:G504"/>
    <mergeCell ref="C505:G505"/>
    <mergeCell ref="C506:G506"/>
    <mergeCell ref="C495:G495"/>
    <mergeCell ref="C496:G496"/>
    <mergeCell ref="C497:G497"/>
    <mergeCell ref="C498:G498"/>
    <mergeCell ref="C499:G499"/>
    <mergeCell ref="C500:G500"/>
    <mergeCell ref="C488:G488"/>
    <mergeCell ref="C489:G489"/>
    <mergeCell ref="C490:G490"/>
    <mergeCell ref="C491:G491"/>
    <mergeCell ref="C493:G493"/>
    <mergeCell ref="C494:G494"/>
    <mergeCell ref="C481:G481"/>
    <mergeCell ref="C483:G483"/>
    <mergeCell ref="C484:G484"/>
    <mergeCell ref="C485:G485"/>
    <mergeCell ref="C486:G486"/>
    <mergeCell ref="C487:G487"/>
    <mergeCell ref="C328:G328"/>
    <mergeCell ref="C395:G395"/>
    <mergeCell ref="C436:G436"/>
    <mergeCell ref="C478:G478"/>
    <mergeCell ref="C479:G479"/>
    <mergeCell ref="C480:G480"/>
    <mergeCell ref="C179:G179"/>
    <mergeCell ref="C184:G184"/>
    <mergeCell ref="C195:G195"/>
    <mergeCell ref="C196:G196"/>
    <mergeCell ref="C227:G227"/>
    <mergeCell ref="C303:G303"/>
    <mergeCell ref="C51:G51"/>
    <mergeCell ref="C52:G52"/>
    <mergeCell ref="C60:G60"/>
    <mergeCell ref="C100:G100"/>
    <mergeCell ref="C122:G122"/>
    <mergeCell ref="C174:G174"/>
    <mergeCell ref="A1:G1"/>
    <mergeCell ref="C2:G2"/>
    <mergeCell ref="C3:G3"/>
    <mergeCell ref="C4:G4"/>
    <mergeCell ref="A541:C541"/>
    <mergeCell ref="A542:G546"/>
    <mergeCell ref="C10:G10"/>
    <mergeCell ref="C20:G20"/>
    <mergeCell ref="C30:G30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21 - 09 21 - 09.1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'21 - 09 21 - 09.1 Pol'!Názvy_tisku</vt:lpstr>
      <vt:lpstr>oadresa</vt:lpstr>
      <vt:lpstr>Stavba!Objednatel</vt:lpstr>
      <vt:lpstr>Stavba!Objekt</vt:lpstr>
      <vt:lpstr>'21 - 09 21 - 09.1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2022-06-22T12:53:49Z</dcterms:modified>
</cp:coreProperties>
</file>